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han\Downloads\"/>
    </mc:Choice>
  </mc:AlternateContent>
  <xr:revisionPtr revIDLastSave="0" documentId="13_ncr:1_{81D2B222-87EC-48F4-9AD2-DD0D09C55842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financial_data_2023_dirty" sheetId="1" r:id="rId1"/>
    <sheet name="Workings" sheetId="2" r:id="rId2"/>
    <sheet name="Pivots" sheetId="4" r:id="rId3"/>
    <sheet name="Forecast" sheetId="7" r:id="rId4"/>
    <sheet name="Scenario Analysis" sheetId="8" r:id="rId5"/>
    <sheet name="Dashboard" sheetId="9" r:id="rId6"/>
  </sheets>
  <definedNames>
    <definedName name="_xlnm._FilterDatabase" localSheetId="1" hidden="1">Workings!$A$1:$A$3536</definedName>
    <definedName name="tab20240703_215643_RunProcARI_1_3170" localSheetId="2" hidden="1">Pivots!#REF!</definedName>
    <definedName name="tab20240703_220340_RunProcARI_1_69" localSheetId="2" hidden="1">Pivots!#REF!</definedName>
    <definedName name="tab20240703_221747_RunProcARI_1_69" localSheetId="2" hidden="1">Pivots!#REF!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7" l="1"/>
  <c r="H18" i="7"/>
  <c r="H17" i="7"/>
  <c r="H16" i="7"/>
  <c r="L3" i="7"/>
  <c r="L4" i="7"/>
  <c r="L5" i="7"/>
  <c r="L6" i="7"/>
  <c r="L7" i="7"/>
  <c r="L8" i="7"/>
  <c r="L9" i="7"/>
  <c r="L10" i="7"/>
  <c r="L11" i="7"/>
  <c r="L12" i="7"/>
  <c r="L13" i="7"/>
  <c r="K3" i="7"/>
  <c r="K4" i="7"/>
  <c r="K5" i="7"/>
  <c r="K6" i="7"/>
  <c r="K7" i="7"/>
  <c r="K8" i="7"/>
  <c r="K9" i="7"/>
  <c r="K10" i="7"/>
  <c r="K11" i="7"/>
  <c r="K12" i="7"/>
  <c r="K13" i="7"/>
  <c r="L2" i="7"/>
  <c r="K2" i="7"/>
  <c r="J3" i="7"/>
  <c r="J4" i="7"/>
  <c r="J5" i="7"/>
  <c r="J6" i="7"/>
  <c r="J7" i="7"/>
  <c r="J8" i="7"/>
  <c r="J9" i="7"/>
  <c r="J10" i="7"/>
  <c r="J11" i="7"/>
  <c r="J12" i="7"/>
  <c r="J13" i="7"/>
  <c r="J2" i="7"/>
  <c r="I14" i="7"/>
  <c r="H14" i="7"/>
  <c r="D14" i="7"/>
  <c r="C14" i="8"/>
  <c r="E3" i="8"/>
  <c r="E4" i="8"/>
  <c r="E5" i="8"/>
  <c r="E6" i="8"/>
  <c r="E7" i="8"/>
  <c r="E8" i="8"/>
  <c r="E9" i="8"/>
  <c r="E10" i="8"/>
  <c r="E11" i="8"/>
  <c r="E12" i="8"/>
  <c r="E13" i="8"/>
  <c r="E2" i="8"/>
  <c r="D2" i="8"/>
  <c r="D3" i="8"/>
  <c r="D4" i="8"/>
  <c r="D5" i="8"/>
  <c r="D6" i="8"/>
  <c r="D7" i="8"/>
  <c r="D8" i="8"/>
  <c r="D9" i="8"/>
  <c r="D10" i="8"/>
  <c r="D11" i="8"/>
  <c r="D12" i="8"/>
  <c r="D13" i="8"/>
  <c r="B27" i="7"/>
  <c r="B26" i="7"/>
  <c r="B25" i="7"/>
  <c r="B24" i="7"/>
  <c r="B23" i="7"/>
  <c r="B22" i="7"/>
  <c r="B21" i="7"/>
  <c r="B20" i="7"/>
  <c r="B19" i="7"/>
  <c r="B18" i="7"/>
  <c r="B17" i="7"/>
  <c r="B16" i="7"/>
  <c r="E13" i="7"/>
  <c r="B13" i="7"/>
  <c r="E12" i="7"/>
  <c r="B12" i="7"/>
  <c r="E11" i="7"/>
  <c r="B11" i="7"/>
  <c r="E10" i="7"/>
  <c r="B10" i="7"/>
  <c r="E9" i="7"/>
  <c r="B9" i="7"/>
  <c r="E8" i="7"/>
  <c r="B8" i="7"/>
  <c r="E7" i="7"/>
  <c r="B7" i="7"/>
  <c r="E6" i="7"/>
  <c r="B6" i="7"/>
  <c r="E5" i="7"/>
  <c r="B5" i="7"/>
  <c r="E4" i="7"/>
  <c r="E14" i="7" s="1"/>
  <c r="B4" i="7"/>
  <c r="B3" i="7"/>
  <c r="B2" i="7"/>
  <c r="D16" i="7"/>
  <c r="D19" i="7"/>
  <c r="D23" i="7"/>
  <c r="D27" i="7"/>
  <c r="D20" i="7"/>
  <c r="D24" i="7"/>
  <c r="D17" i="7"/>
  <c r="D21" i="7"/>
  <c r="D25" i="7"/>
  <c r="D18" i="7"/>
  <c r="D22" i="7"/>
  <c r="D26" i="7"/>
  <c r="D28" i="7" l="1"/>
  <c r="D14" i="8"/>
  <c r="E14" i="8"/>
  <c r="E27" i="7"/>
  <c r="E23" i="7"/>
  <c r="E25" i="7"/>
  <c r="E24" i="7"/>
  <c r="E26" i="7"/>
  <c r="E22" i="7"/>
  <c r="E21" i="7"/>
  <c r="E20" i="7"/>
  <c r="E19" i="7"/>
  <c r="E18" i="7"/>
  <c r="E28" i="7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2" i="2"/>
  <c r="F3" i="2"/>
  <c r="I3" i="2" s="1"/>
  <c r="F4" i="2"/>
  <c r="I4" i="2" s="1"/>
  <c r="F5" i="2"/>
  <c r="I5" i="2" s="1"/>
  <c r="F6" i="2"/>
  <c r="I6" i="2" s="1"/>
  <c r="F7" i="2"/>
  <c r="I7" i="2" s="1"/>
  <c r="F8" i="2"/>
  <c r="I8" i="2" s="1"/>
  <c r="F9" i="2"/>
  <c r="I9" i="2" s="1"/>
  <c r="F10" i="2"/>
  <c r="I10" i="2" s="1"/>
  <c r="F11" i="2"/>
  <c r="I11" i="2" s="1"/>
  <c r="F12" i="2"/>
  <c r="I12" i="2" s="1"/>
  <c r="F13" i="2"/>
  <c r="I13" i="2" s="1"/>
  <c r="F14" i="2"/>
  <c r="I14" i="2" s="1"/>
  <c r="F15" i="2"/>
  <c r="I15" i="2" s="1"/>
  <c r="F16" i="2"/>
  <c r="I16" i="2" s="1"/>
  <c r="F17" i="2"/>
  <c r="I17" i="2" s="1"/>
  <c r="F18" i="2"/>
  <c r="I18" i="2" s="1"/>
  <c r="F19" i="2"/>
  <c r="I19" i="2" s="1"/>
  <c r="F20" i="2"/>
  <c r="I20" i="2" s="1"/>
  <c r="F21" i="2"/>
  <c r="I21" i="2" s="1"/>
  <c r="F22" i="2"/>
  <c r="I22" i="2" s="1"/>
  <c r="F23" i="2"/>
  <c r="I23" i="2" s="1"/>
  <c r="F24" i="2"/>
  <c r="I24" i="2" s="1"/>
  <c r="F25" i="2"/>
  <c r="I25" i="2" s="1"/>
  <c r="F26" i="2"/>
  <c r="I26" i="2" s="1"/>
  <c r="F27" i="2"/>
  <c r="I27" i="2" s="1"/>
  <c r="F28" i="2"/>
  <c r="I28" i="2" s="1"/>
  <c r="F29" i="2"/>
  <c r="I29" i="2" s="1"/>
  <c r="F30" i="2"/>
  <c r="I30" i="2" s="1"/>
  <c r="F31" i="2"/>
  <c r="I31" i="2" s="1"/>
  <c r="F32" i="2"/>
  <c r="I32" i="2" s="1"/>
  <c r="F33" i="2"/>
  <c r="I33" i="2" s="1"/>
  <c r="F34" i="2"/>
  <c r="I34" i="2" s="1"/>
  <c r="F35" i="2"/>
  <c r="I35" i="2" s="1"/>
  <c r="F36" i="2"/>
  <c r="I36" i="2" s="1"/>
  <c r="F37" i="2"/>
  <c r="I37" i="2" s="1"/>
  <c r="F38" i="2"/>
  <c r="I38" i="2" s="1"/>
  <c r="F39" i="2"/>
  <c r="I39" i="2" s="1"/>
  <c r="F40" i="2"/>
  <c r="I40" i="2" s="1"/>
  <c r="F41" i="2"/>
  <c r="I41" i="2" s="1"/>
  <c r="F42" i="2"/>
  <c r="I42" i="2" s="1"/>
  <c r="F43" i="2"/>
  <c r="I43" i="2" s="1"/>
  <c r="F44" i="2"/>
  <c r="I44" i="2" s="1"/>
  <c r="F45" i="2"/>
  <c r="I45" i="2" s="1"/>
  <c r="F46" i="2"/>
  <c r="I46" i="2" s="1"/>
  <c r="F47" i="2"/>
  <c r="I47" i="2" s="1"/>
  <c r="F48" i="2"/>
  <c r="I48" i="2" s="1"/>
  <c r="F49" i="2"/>
  <c r="I49" i="2" s="1"/>
  <c r="F50" i="2"/>
  <c r="I50" i="2" s="1"/>
  <c r="F51" i="2"/>
  <c r="I51" i="2" s="1"/>
  <c r="F52" i="2"/>
  <c r="I52" i="2" s="1"/>
  <c r="F53" i="2"/>
  <c r="I53" i="2" s="1"/>
  <c r="F54" i="2"/>
  <c r="I54" i="2" s="1"/>
  <c r="F55" i="2"/>
  <c r="I55" i="2" s="1"/>
  <c r="F56" i="2"/>
  <c r="I56" i="2" s="1"/>
  <c r="F57" i="2"/>
  <c r="I57" i="2" s="1"/>
  <c r="F58" i="2"/>
  <c r="I58" i="2" s="1"/>
  <c r="F59" i="2"/>
  <c r="I59" i="2" s="1"/>
  <c r="F60" i="2"/>
  <c r="I60" i="2" s="1"/>
  <c r="F61" i="2"/>
  <c r="I61" i="2" s="1"/>
  <c r="F62" i="2"/>
  <c r="I62" i="2" s="1"/>
  <c r="F63" i="2"/>
  <c r="I63" i="2" s="1"/>
  <c r="F64" i="2"/>
  <c r="I64" i="2" s="1"/>
  <c r="F65" i="2"/>
  <c r="I65" i="2" s="1"/>
  <c r="F66" i="2"/>
  <c r="I66" i="2" s="1"/>
  <c r="F67" i="2"/>
  <c r="I67" i="2" s="1"/>
  <c r="F68" i="2"/>
  <c r="I68" i="2" s="1"/>
  <c r="F69" i="2"/>
  <c r="I69" i="2" s="1"/>
  <c r="F70" i="2"/>
  <c r="I70" i="2" s="1"/>
  <c r="F71" i="2"/>
  <c r="I71" i="2" s="1"/>
  <c r="F72" i="2"/>
  <c r="I72" i="2" s="1"/>
  <c r="F73" i="2"/>
  <c r="I73" i="2" s="1"/>
  <c r="F74" i="2"/>
  <c r="I74" i="2" s="1"/>
  <c r="F75" i="2"/>
  <c r="I75" i="2" s="1"/>
  <c r="F76" i="2"/>
  <c r="I76" i="2" s="1"/>
  <c r="F77" i="2"/>
  <c r="I77" i="2" s="1"/>
  <c r="F78" i="2"/>
  <c r="I78" i="2" s="1"/>
  <c r="F79" i="2"/>
  <c r="I79" i="2" s="1"/>
  <c r="F80" i="2"/>
  <c r="I80" i="2" s="1"/>
  <c r="F81" i="2"/>
  <c r="I81" i="2" s="1"/>
  <c r="F82" i="2"/>
  <c r="I82" i="2" s="1"/>
  <c r="F83" i="2"/>
  <c r="I83" i="2" s="1"/>
  <c r="F84" i="2"/>
  <c r="I84" i="2" s="1"/>
  <c r="F85" i="2"/>
  <c r="I85" i="2" s="1"/>
  <c r="F86" i="2"/>
  <c r="I86" i="2" s="1"/>
  <c r="F87" i="2"/>
  <c r="I87" i="2" s="1"/>
  <c r="F88" i="2"/>
  <c r="I88" i="2" s="1"/>
  <c r="F89" i="2"/>
  <c r="I89" i="2" s="1"/>
  <c r="F90" i="2"/>
  <c r="I90" i="2" s="1"/>
  <c r="F91" i="2"/>
  <c r="I91" i="2" s="1"/>
  <c r="F92" i="2"/>
  <c r="I92" i="2" s="1"/>
  <c r="F93" i="2"/>
  <c r="I93" i="2" s="1"/>
  <c r="F94" i="2"/>
  <c r="I94" i="2" s="1"/>
  <c r="F95" i="2"/>
  <c r="I95" i="2" s="1"/>
  <c r="F96" i="2"/>
  <c r="I96" i="2" s="1"/>
  <c r="F97" i="2"/>
  <c r="I97" i="2" s="1"/>
  <c r="F98" i="2"/>
  <c r="I98" i="2" s="1"/>
  <c r="F99" i="2"/>
  <c r="I99" i="2" s="1"/>
  <c r="F100" i="2"/>
  <c r="I100" i="2" s="1"/>
  <c r="F101" i="2"/>
  <c r="I101" i="2" s="1"/>
  <c r="F102" i="2"/>
  <c r="I102" i="2" s="1"/>
  <c r="F103" i="2"/>
  <c r="I103" i="2" s="1"/>
  <c r="F104" i="2"/>
  <c r="I104" i="2" s="1"/>
  <c r="F105" i="2"/>
  <c r="I105" i="2" s="1"/>
  <c r="F106" i="2"/>
  <c r="I106" i="2" s="1"/>
  <c r="F107" i="2"/>
  <c r="I107" i="2" s="1"/>
  <c r="F108" i="2"/>
  <c r="I108" i="2" s="1"/>
  <c r="F109" i="2"/>
  <c r="I109" i="2" s="1"/>
  <c r="F110" i="2"/>
  <c r="I110" i="2" s="1"/>
  <c r="F111" i="2"/>
  <c r="I111" i="2" s="1"/>
  <c r="F112" i="2"/>
  <c r="I112" i="2" s="1"/>
  <c r="F113" i="2"/>
  <c r="I113" i="2" s="1"/>
  <c r="F114" i="2"/>
  <c r="I114" i="2" s="1"/>
  <c r="F115" i="2"/>
  <c r="I115" i="2" s="1"/>
  <c r="F116" i="2"/>
  <c r="I116" i="2" s="1"/>
  <c r="F117" i="2"/>
  <c r="I117" i="2" s="1"/>
  <c r="F118" i="2"/>
  <c r="I118" i="2" s="1"/>
  <c r="F119" i="2"/>
  <c r="I119" i="2" s="1"/>
  <c r="F120" i="2"/>
  <c r="I120" i="2" s="1"/>
  <c r="F121" i="2"/>
  <c r="I121" i="2" s="1"/>
  <c r="F122" i="2"/>
  <c r="I122" i="2" s="1"/>
  <c r="F123" i="2"/>
  <c r="I123" i="2" s="1"/>
  <c r="F124" i="2"/>
  <c r="I124" i="2" s="1"/>
  <c r="F125" i="2"/>
  <c r="I125" i="2" s="1"/>
  <c r="F126" i="2"/>
  <c r="I126" i="2" s="1"/>
  <c r="F127" i="2"/>
  <c r="I127" i="2" s="1"/>
  <c r="F128" i="2"/>
  <c r="I128" i="2" s="1"/>
  <c r="F129" i="2"/>
  <c r="I129" i="2" s="1"/>
  <c r="F130" i="2"/>
  <c r="I130" i="2" s="1"/>
  <c r="F131" i="2"/>
  <c r="I131" i="2" s="1"/>
  <c r="F132" i="2"/>
  <c r="I132" i="2" s="1"/>
  <c r="F133" i="2"/>
  <c r="I133" i="2" s="1"/>
  <c r="F134" i="2"/>
  <c r="I134" i="2" s="1"/>
  <c r="F135" i="2"/>
  <c r="I135" i="2" s="1"/>
  <c r="F136" i="2"/>
  <c r="I136" i="2" s="1"/>
  <c r="F137" i="2"/>
  <c r="I137" i="2" s="1"/>
  <c r="F138" i="2"/>
  <c r="I138" i="2" s="1"/>
  <c r="F139" i="2"/>
  <c r="I139" i="2" s="1"/>
  <c r="F140" i="2"/>
  <c r="I140" i="2" s="1"/>
  <c r="F141" i="2"/>
  <c r="I141" i="2" s="1"/>
  <c r="F142" i="2"/>
  <c r="I142" i="2" s="1"/>
  <c r="F143" i="2"/>
  <c r="I143" i="2" s="1"/>
  <c r="F144" i="2"/>
  <c r="I144" i="2" s="1"/>
  <c r="F145" i="2"/>
  <c r="I145" i="2" s="1"/>
  <c r="F146" i="2"/>
  <c r="I146" i="2" s="1"/>
  <c r="F147" i="2"/>
  <c r="I147" i="2" s="1"/>
  <c r="F148" i="2"/>
  <c r="I148" i="2" s="1"/>
  <c r="F149" i="2"/>
  <c r="I149" i="2" s="1"/>
  <c r="F150" i="2"/>
  <c r="I150" i="2" s="1"/>
  <c r="F151" i="2"/>
  <c r="I151" i="2" s="1"/>
  <c r="F152" i="2"/>
  <c r="I152" i="2" s="1"/>
  <c r="F153" i="2"/>
  <c r="I153" i="2" s="1"/>
  <c r="F154" i="2"/>
  <c r="I154" i="2" s="1"/>
  <c r="F155" i="2"/>
  <c r="I155" i="2" s="1"/>
  <c r="F156" i="2"/>
  <c r="I156" i="2" s="1"/>
  <c r="F157" i="2"/>
  <c r="I157" i="2" s="1"/>
  <c r="F158" i="2"/>
  <c r="I158" i="2" s="1"/>
  <c r="F159" i="2"/>
  <c r="I159" i="2" s="1"/>
  <c r="F160" i="2"/>
  <c r="I160" i="2" s="1"/>
  <c r="F161" i="2"/>
  <c r="I161" i="2" s="1"/>
  <c r="F162" i="2"/>
  <c r="I162" i="2" s="1"/>
  <c r="F163" i="2"/>
  <c r="I163" i="2" s="1"/>
  <c r="F164" i="2"/>
  <c r="I164" i="2" s="1"/>
  <c r="F165" i="2"/>
  <c r="I165" i="2" s="1"/>
  <c r="F166" i="2"/>
  <c r="I166" i="2" s="1"/>
  <c r="F167" i="2"/>
  <c r="I167" i="2" s="1"/>
  <c r="F168" i="2"/>
  <c r="I168" i="2" s="1"/>
  <c r="F169" i="2"/>
  <c r="I169" i="2" s="1"/>
  <c r="F170" i="2"/>
  <c r="I170" i="2" s="1"/>
  <c r="F171" i="2"/>
  <c r="I171" i="2" s="1"/>
  <c r="F172" i="2"/>
  <c r="I172" i="2" s="1"/>
  <c r="F173" i="2"/>
  <c r="I173" i="2" s="1"/>
  <c r="F174" i="2"/>
  <c r="I174" i="2" s="1"/>
  <c r="F175" i="2"/>
  <c r="I175" i="2" s="1"/>
  <c r="F176" i="2"/>
  <c r="I176" i="2" s="1"/>
  <c r="F177" i="2"/>
  <c r="I177" i="2" s="1"/>
  <c r="F178" i="2"/>
  <c r="I178" i="2" s="1"/>
  <c r="F179" i="2"/>
  <c r="I179" i="2" s="1"/>
  <c r="F180" i="2"/>
  <c r="I180" i="2" s="1"/>
  <c r="F181" i="2"/>
  <c r="I181" i="2" s="1"/>
  <c r="F182" i="2"/>
  <c r="I182" i="2" s="1"/>
  <c r="F183" i="2"/>
  <c r="I183" i="2" s="1"/>
  <c r="F184" i="2"/>
  <c r="I184" i="2" s="1"/>
  <c r="F185" i="2"/>
  <c r="I185" i="2" s="1"/>
  <c r="F186" i="2"/>
  <c r="I186" i="2" s="1"/>
  <c r="F187" i="2"/>
  <c r="I187" i="2" s="1"/>
  <c r="F188" i="2"/>
  <c r="I188" i="2" s="1"/>
  <c r="F189" i="2"/>
  <c r="I189" i="2" s="1"/>
  <c r="F190" i="2"/>
  <c r="I190" i="2" s="1"/>
  <c r="F191" i="2"/>
  <c r="I191" i="2" s="1"/>
  <c r="F192" i="2"/>
  <c r="I192" i="2" s="1"/>
  <c r="F193" i="2"/>
  <c r="I193" i="2" s="1"/>
  <c r="F194" i="2"/>
  <c r="I194" i="2" s="1"/>
  <c r="F195" i="2"/>
  <c r="I195" i="2" s="1"/>
  <c r="F196" i="2"/>
  <c r="I196" i="2" s="1"/>
  <c r="F197" i="2"/>
  <c r="I197" i="2" s="1"/>
  <c r="F198" i="2"/>
  <c r="I198" i="2" s="1"/>
  <c r="F199" i="2"/>
  <c r="I199" i="2" s="1"/>
  <c r="F200" i="2"/>
  <c r="I200" i="2" s="1"/>
  <c r="F201" i="2"/>
  <c r="I201" i="2" s="1"/>
  <c r="F202" i="2"/>
  <c r="I202" i="2" s="1"/>
  <c r="F203" i="2"/>
  <c r="I203" i="2" s="1"/>
  <c r="F204" i="2"/>
  <c r="I204" i="2" s="1"/>
  <c r="F205" i="2"/>
  <c r="I205" i="2" s="1"/>
  <c r="F206" i="2"/>
  <c r="I206" i="2" s="1"/>
  <c r="F207" i="2"/>
  <c r="I207" i="2" s="1"/>
  <c r="F208" i="2"/>
  <c r="I208" i="2" s="1"/>
  <c r="F209" i="2"/>
  <c r="I209" i="2" s="1"/>
  <c r="F210" i="2"/>
  <c r="I210" i="2" s="1"/>
  <c r="F211" i="2"/>
  <c r="I211" i="2" s="1"/>
  <c r="F212" i="2"/>
  <c r="I212" i="2" s="1"/>
  <c r="F213" i="2"/>
  <c r="I213" i="2" s="1"/>
  <c r="F214" i="2"/>
  <c r="I214" i="2" s="1"/>
  <c r="F215" i="2"/>
  <c r="I215" i="2" s="1"/>
  <c r="F216" i="2"/>
  <c r="I216" i="2" s="1"/>
  <c r="F217" i="2"/>
  <c r="I217" i="2" s="1"/>
  <c r="F218" i="2"/>
  <c r="I218" i="2" s="1"/>
  <c r="F219" i="2"/>
  <c r="I219" i="2" s="1"/>
  <c r="F220" i="2"/>
  <c r="I220" i="2" s="1"/>
  <c r="F221" i="2"/>
  <c r="I221" i="2" s="1"/>
  <c r="F222" i="2"/>
  <c r="I222" i="2" s="1"/>
  <c r="F223" i="2"/>
  <c r="I223" i="2" s="1"/>
  <c r="F224" i="2"/>
  <c r="I224" i="2" s="1"/>
  <c r="F225" i="2"/>
  <c r="I225" i="2" s="1"/>
  <c r="F226" i="2"/>
  <c r="I226" i="2" s="1"/>
  <c r="F227" i="2"/>
  <c r="I227" i="2" s="1"/>
  <c r="F228" i="2"/>
  <c r="I228" i="2" s="1"/>
  <c r="F229" i="2"/>
  <c r="I229" i="2" s="1"/>
  <c r="F230" i="2"/>
  <c r="I230" i="2" s="1"/>
  <c r="F231" i="2"/>
  <c r="I231" i="2" s="1"/>
  <c r="F232" i="2"/>
  <c r="I232" i="2" s="1"/>
  <c r="F233" i="2"/>
  <c r="I233" i="2" s="1"/>
  <c r="F234" i="2"/>
  <c r="I234" i="2" s="1"/>
  <c r="F235" i="2"/>
  <c r="I235" i="2" s="1"/>
  <c r="F236" i="2"/>
  <c r="I236" i="2" s="1"/>
  <c r="F237" i="2"/>
  <c r="I237" i="2" s="1"/>
  <c r="F238" i="2"/>
  <c r="I238" i="2" s="1"/>
  <c r="F239" i="2"/>
  <c r="I239" i="2" s="1"/>
  <c r="F240" i="2"/>
  <c r="I240" i="2" s="1"/>
  <c r="F241" i="2"/>
  <c r="I241" i="2" s="1"/>
  <c r="F242" i="2"/>
  <c r="I242" i="2" s="1"/>
  <c r="F243" i="2"/>
  <c r="I243" i="2" s="1"/>
  <c r="F244" i="2"/>
  <c r="I244" i="2" s="1"/>
  <c r="F245" i="2"/>
  <c r="I245" i="2" s="1"/>
  <c r="F246" i="2"/>
  <c r="I246" i="2" s="1"/>
  <c r="F247" i="2"/>
  <c r="I247" i="2" s="1"/>
  <c r="F248" i="2"/>
  <c r="I248" i="2" s="1"/>
  <c r="F249" i="2"/>
  <c r="I249" i="2" s="1"/>
  <c r="F250" i="2"/>
  <c r="I250" i="2" s="1"/>
  <c r="F251" i="2"/>
  <c r="I251" i="2" s="1"/>
  <c r="F252" i="2"/>
  <c r="I252" i="2" s="1"/>
  <c r="F253" i="2"/>
  <c r="I253" i="2" s="1"/>
  <c r="F254" i="2"/>
  <c r="I254" i="2" s="1"/>
  <c r="F255" i="2"/>
  <c r="I255" i="2" s="1"/>
  <c r="F256" i="2"/>
  <c r="I256" i="2" s="1"/>
  <c r="F257" i="2"/>
  <c r="I257" i="2" s="1"/>
  <c r="F258" i="2"/>
  <c r="I258" i="2" s="1"/>
  <c r="F259" i="2"/>
  <c r="I259" i="2" s="1"/>
  <c r="F260" i="2"/>
  <c r="I260" i="2" s="1"/>
  <c r="F261" i="2"/>
  <c r="I261" i="2" s="1"/>
  <c r="F262" i="2"/>
  <c r="I262" i="2" s="1"/>
  <c r="F263" i="2"/>
  <c r="I263" i="2" s="1"/>
  <c r="F264" i="2"/>
  <c r="I264" i="2" s="1"/>
  <c r="F265" i="2"/>
  <c r="I265" i="2" s="1"/>
  <c r="F266" i="2"/>
  <c r="I266" i="2" s="1"/>
  <c r="F267" i="2"/>
  <c r="I267" i="2" s="1"/>
  <c r="F268" i="2"/>
  <c r="I268" i="2" s="1"/>
  <c r="F269" i="2"/>
  <c r="I269" i="2" s="1"/>
  <c r="F270" i="2"/>
  <c r="I270" i="2" s="1"/>
  <c r="F271" i="2"/>
  <c r="I271" i="2" s="1"/>
  <c r="F272" i="2"/>
  <c r="I272" i="2" s="1"/>
  <c r="F273" i="2"/>
  <c r="I273" i="2" s="1"/>
  <c r="F274" i="2"/>
  <c r="I274" i="2" s="1"/>
  <c r="F275" i="2"/>
  <c r="I275" i="2" s="1"/>
  <c r="F276" i="2"/>
  <c r="I276" i="2" s="1"/>
  <c r="F277" i="2"/>
  <c r="I277" i="2" s="1"/>
  <c r="F278" i="2"/>
  <c r="I278" i="2" s="1"/>
  <c r="F279" i="2"/>
  <c r="I279" i="2" s="1"/>
  <c r="F280" i="2"/>
  <c r="I280" i="2" s="1"/>
  <c r="F281" i="2"/>
  <c r="I281" i="2" s="1"/>
  <c r="F282" i="2"/>
  <c r="I282" i="2" s="1"/>
  <c r="F283" i="2"/>
  <c r="I283" i="2" s="1"/>
  <c r="F284" i="2"/>
  <c r="I284" i="2" s="1"/>
  <c r="F285" i="2"/>
  <c r="I285" i="2" s="1"/>
  <c r="F286" i="2"/>
  <c r="I286" i="2" s="1"/>
  <c r="F287" i="2"/>
  <c r="I287" i="2" s="1"/>
  <c r="F288" i="2"/>
  <c r="I288" i="2" s="1"/>
  <c r="F289" i="2"/>
  <c r="I289" i="2" s="1"/>
  <c r="F290" i="2"/>
  <c r="I290" i="2" s="1"/>
  <c r="F291" i="2"/>
  <c r="I291" i="2" s="1"/>
  <c r="F292" i="2"/>
  <c r="I292" i="2" s="1"/>
  <c r="F293" i="2"/>
  <c r="I293" i="2" s="1"/>
  <c r="F294" i="2"/>
  <c r="I294" i="2" s="1"/>
  <c r="F295" i="2"/>
  <c r="I295" i="2" s="1"/>
  <c r="F296" i="2"/>
  <c r="I296" i="2" s="1"/>
  <c r="F297" i="2"/>
  <c r="I297" i="2" s="1"/>
  <c r="F298" i="2"/>
  <c r="I298" i="2" s="1"/>
  <c r="F299" i="2"/>
  <c r="I299" i="2" s="1"/>
  <c r="F300" i="2"/>
  <c r="I300" i="2" s="1"/>
  <c r="F301" i="2"/>
  <c r="I301" i="2" s="1"/>
  <c r="F302" i="2"/>
  <c r="I302" i="2" s="1"/>
  <c r="F303" i="2"/>
  <c r="I303" i="2" s="1"/>
  <c r="F304" i="2"/>
  <c r="I304" i="2" s="1"/>
  <c r="F305" i="2"/>
  <c r="I305" i="2" s="1"/>
  <c r="F306" i="2"/>
  <c r="I306" i="2" s="1"/>
  <c r="F307" i="2"/>
  <c r="I307" i="2" s="1"/>
  <c r="F308" i="2"/>
  <c r="I308" i="2" s="1"/>
  <c r="F309" i="2"/>
  <c r="I309" i="2" s="1"/>
  <c r="F310" i="2"/>
  <c r="I310" i="2" s="1"/>
  <c r="F311" i="2"/>
  <c r="I311" i="2" s="1"/>
  <c r="F312" i="2"/>
  <c r="I312" i="2" s="1"/>
  <c r="F313" i="2"/>
  <c r="I313" i="2" s="1"/>
  <c r="F314" i="2"/>
  <c r="I314" i="2" s="1"/>
  <c r="F315" i="2"/>
  <c r="I315" i="2" s="1"/>
  <c r="F316" i="2"/>
  <c r="I316" i="2" s="1"/>
  <c r="F317" i="2"/>
  <c r="I317" i="2" s="1"/>
  <c r="F318" i="2"/>
  <c r="I318" i="2" s="1"/>
  <c r="F319" i="2"/>
  <c r="I319" i="2" s="1"/>
  <c r="F320" i="2"/>
  <c r="I320" i="2" s="1"/>
  <c r="F321" i="2"/>
  <c r="I321" i="2" s="1"/>
  <c r="F322" i="2"/>
  <c r="I322" i="2" s="1"/>
  <c r="F323" i="2"/>
  <c r="I323" i="2" s="1"/>
  <c r="F324" i="2"/>
  <c r="I324" i="2" s="1"/>
  <c r="F325" i="2"/>
  <c r="I325" i="2" s="1"/>
  <c r="F326" i="2"/>
  <c r="I326" i="2" s="1"/>
  <c r="F327" i="2"/>
  <c r="I327" i="2" s="1"/>
  <c r="F328" i="2"/>
  <c r="I328" i="2" s="1"/>
  <c r="F329" i="2"/>
  <c r="I329" i="2" s="1"/>
  <c r="F330" i="2"/>
  <c r="I330" i="2" s="1"/>
  <c r="F331" i="2"/>
  <c r="I331" i="2" s="1"/>
  <c r="F332" i="2"/>
  <c r="I332" i="2" s="1"/>
  <c r="F333" i="2"/>
  <c r="I333" i="2" s="1"/>
  <c r="F334" i="2"/>
  <c r="I334" i="2" s="1"/>
  <c r="F335" i="2"/>
  <c r="I335" i="2" s="1"/>
  <c r="F336" i="2"/>
  <c r="I336" i="2" s="1"/>
  <c r="F337" i="2"/>
  <c r="I337" i="2" s="1"/>
  <c r="F338" i="2"/>
  <c r="I338" i="2" s="1"/>
  <c r="F339" i="2"/>
  <c r="I339" i="2" s="1"/>
  <c r="F340" i="2"/>
  <c r="I340" i="2" s="1"/>
  <c r="F341" i="2"/>
  <c r="I341" i="2" s="1"/>
  <c r="F342" i="2"/>
  <c r="I342" i="2" s="1"/>
  <c r="F343" i="2"/>
  <c r="I343" i="2" s="1"/>
  <c r="F344" i="2"/>
  <c r="I344" i="2" s="1"/>
  <c r="F345" i="2"/>
  <c r="I345" i="2" s="1"/>
  <c r="F346" i="2"/>
  <c r="I346" i="2" s="1"/>
  <c r="F347" i="2"/>
  <c r="I347" i="2" s="1"/>
  <c r="F348" i="2"/>
  <c r="I348" i="2" s="1"/>
  <c r="F349" i="2"/>
  <c r="I349" i="2" s="1"/>
  <c r="F350" i="2"/>
  <c r="I350" i="2" s="1"/>
  <c r="F351" i="2"/>
  <c r="I351" i="2" s="1"/>
  <c r="F352" i="2"/>
  <c r="I352" i="2" s="1"/>
  <c r="F353" i="2"/>
  <c r="I353" i="2" s="1"/>
  <c r="F354" i="2"/>
  <c r="I354" i="2" s="1"/>
  <c r="F355" i="2"/>
  <c r="I355" i="2" s="1"/>
  <c r="F356" i="2"/>
  <c r="I356" i="2" s="1"/>
  <c r="F357" i="2"/>
  <c r="I357" i="2" s="1"/>
  <c r="F358" i="2"/>
  <c r="I358" i="2" s="1"/>
  <c r="F359" i="2"/>
  <c r="I359" i="2" s="1"/>
  <c r="F360" i="2"/>
  <c r="I360" i="2" s="1"/>
  <c r="F361" i="2"/>
  <c r="I361" i="2" s="1"/>
  <c r="F362" i="2"/>
  <c r="I362" i="2" s="1"/>
  <c r="F363" i="2"/>
  <c r="I363" i="2" s="1"/>
  <c r="F364" i="2"/>
  <c r="I364" i="2" s="1"/>
  <c r="F365" i="2"/>
  <c r="I365" i="2" s="1"/>
  <c r="F366" i="2"/>
  <c r="I366" i="2" s="1"/>
  <c r="F367" i="2"/>
  <c r="I367" i="2" s="1"/>
  <c r="F368" i="2"/>
  <c r="I368" i="2" s="1"/>
  <c r="F369" i="2"/>
  <c r="I369" i="2" s="1"/>
  <c r="F370" i="2"/>
  <c r="I370" i="2" s="1"/>
  <c r="F371" i="2"/>
  <c r="I371" i="2" s="1"/>
  <c r="F372" i="2"/>
  <c r="I372" i="2" s="1"/>
  <c r="F373" i="2"/>
  <c r="I373" i="2" s="1"/>
  <c r="F374" i="2"/>
  <c r="I374" i="2" s="1"/>
  <c r="F375" i="2"/>
  <c r="I375" i="2" s="1"/>
  <c r="F376" i="2"/>
  <c r="I376" i="2" s="1"/>
  <c r="F377" i="2"/>
  <c r="I377" i="2" s="1"/>
  <c r="F378" i="2"/>
  <c r="I378" i="2" s="1"/>
  <c r="F379" i="2"/>
  <c r="I379" i="2" s="1"/>
  <c r="F380" i="2"/>
  <c r="I380" i="2" s="1"/>
  <c r="F381" i="2"/>
  <c r="I381" i="2" s="1"/>
  <c r="F382" i="2"/>
  <c r="I382" i="2" s="1"/>
  <c r="F383" i="2"/>
  <c r="I383" i="2" s="1"/>
  <c r="F384" i="2"/>
  <c r="I384" i="2" s="1"/>
  <c r="F385" i="2"/>
  <c r="I385" i="2" s="1"/>
  <c r="F386" i="2"/>
  <c r="I386" i="2" s="1"/>
  <c r="F387" i="2"/>
  <c r="I387" i="2" s="1"/>
  <c r="F388" i="2"/>
  <c r="I388" i="2" s="1"/>
  <c r="F389" i="2"/>
  <c r="I389" i="2" s="1"/>
  <c r="F390" i="2"/>
  <c r="I390" i="2" s="1"/>
  <c r="F391" i="2"/>
  <c r="I391" i="2" s="1"/>
  <c r="F392" i="2"/>
  <c r="I392" i="2" s="1"/>
  <c r="F393" i="2"/>
  <c r="I393" i="2" s="1"/>
  <c r="F394" i="2"/>
  <c r="I394" i="2" s="1"/>
  <c r="F395" i="2"/>
  <c r="I395" i="2" s="1"/>
  <c r="F396" i="2"/>
  <c r="I396" i="2" s="1"/>
  <c r="F397" i="2"/>
  <c r="I397" i="2" s="1"/>
  <c r="F398" i="2"/>
  <c r="I398" i="2" s="1"/>
  <c r="F399" i="2"/>
  <c r="I399" i="2" s="1"/>
  <c r="F400" i="2"/>
  <c r="I400" i="2" s="1"/>
  <c r="F401" i="2"/>
  <c r="I401" i="2" s="1"/>
  <c r="F402" i="2"/>
  <c r="I402" i="2" s="1"/>
  <c r="F403" i="2"/>
  <c r="I403" i="2" s="1"/>
  <c r="F404" i="2"/>
  <c r="I404" i="2" s="1"/>
  <c r="F405" i="2"/>
  <c r="I405" i="2" s="1"/>
  <c r="F406" i="2"/>
  <c r="I406" i="2" s="1"/>
  <c r="F407" i="2"/>
  <c r="I407" i="2" s="1"/>
  <c r="F408" i="2"/>
  <c r="I408" i="2" s="1"/>
  <c r="F409" i="2"/>
  <c r="I409" i="2" s="1"/>
  <c r="F410" i="2"/>
  <c r="I410" i="2" s="1"/>
  <c r="F411" i="2"/>
  <c r="I411" i="2" s="1"/>
  <c r="F412" i="2"/>
  <c r="I412" i="2" s="1"/>
  <c r="F413" i="2"/>
  <c r="I413" i="2" s="1"/>
  <c r="F414" i="2"/>
  <c r="I414" i="2" s="1"/>
  <c r="F415" i="2"/>
  <c r="I415" i="2" s="1"/>
  <c r="F416" i="2"/>
  <c r="I416" i="2" s="1"/>
  <c r="F417" i="2"/>
  <c r="I417" i="2" s="1"/>
  <c r="F418" i="2"/>
  <c r="I418" i="2" s="1"/>
  <c r="F419" i="2"/>
  <c r="I419" i="2" s="1"/>
  <c r="F420" i="2"/>
  <c r="I420" i="2" s="1"/>
  <c r="F421" i="2"/>
  <c r="I421" i="2" s="1"/>
  <c r="F422" i="2"/>
  <c r="I422" i="2" s="1"/>
  <c r="F423" i="2"/>
  <c r="I423" i="2" s="1"/>
  <c r="F424" i="2"/>
  <c r="I424" i="2" s="1"/>
  <c r="F425" i="2"/>
  <c r="I425" i="2" s="1"/>
  <c r="F426" i="2"/>
  <c r="I426" i="2" s="1"/>
  <c r="F427" i="2"/>
  <c r="I427" i="2" s="1"/>
  <c r="F428" i="2"/>
  <c r="I428" i="2" s="1"/>
  <c r="F429" i="2"/>
  <c r="I429" i="2" s="1"/>
  <c r="F430" i="2"/>
  <c r="I430" i="2" s="1"/>
  <c r="F431" i="2"/>
  <c r="I431" i="2" s="1"/>
  <c r="F432" i="2"/>
  <c r="I432" i="2" s="1"/>
  <c r="F433" i="2"/>
  <c r="I433" i="2" s="1"/>
  <c r="F434" i="2"/>
  <c r="I434" i="2" s="1"/>
  <c r="F435" i="2"/>
  <c r="I435" i="2" s="1"/>
  <c r="F436" i="2"/>
  <c r="I436" i="2" s="1"/>
  <c r="F437" i="2"/>
  <c r="I437" i="2" s="1"/>
  <c r="F438" i="2"/>
  <c r="I438" i="2" s="1"/>
  <c r="F439" i="2"/>
  <c r="I439" i="2" s="1"/>
  <c r="F440" i="2"/>
  <c r="I440" i="2" s="1"/>
  <c r="F441" i="2"/>
  <c r="I441" i="2" s="1"/>
  <c r="F442" i="2"/>
  <c r="I442" i="2" s="1"/>
  <c r="F443" i="2"/>
  <c r="I443" i="2" s="1"/>
  <c r="F444" i="2"/>
  <c r="I444" i="2" s="1"/>
  <c r="F445" i="2"/>
  <c r="I445" i="2" s="1"/>
  <c r="F446" i="2"/>
  <c r="I446" i="2" s="1"/>
  <c r="F447" i="2"/>
  <c r="I447" i="2" s="1"/>
  <c r="F448" i="2"/>
  <c r="I448" i="2" s="1"/>
  <c r="F449" i="2"/>
  <c r="I449" i="2" s="1"/>
  <c r="F450" i="2"/>
  <c r="I450" i="2" s="1"/>
  <c r="F451" i="2"/>
  <c r="I451" i="2" s="1"/>
  <c r="F452" i="2"/>
  <c r="I452" i="2" s="1"/>
  <c r="F453" i="2"/>
  <c r="I453" i="2" s="1"/>
  <c r="F454" i="2"/>
  <c r="I454" i="2" s="1"/>
  <c r="F455" i="2"/>
  <c r="I455" i="2" s="1"/>
  <c r="F456" i="2"/>
  <c r="I456" i="2" s="1"/>
  <c r="F457" i="2"/>
  <c r="I457" i="2" s="1"/>
  <c r="F458" i="2"/>
  <c r="I458" i="2" s="1"/>
  <c r="F459" i="2"/>
  <c r="I459" i="2" s="1"/>
  <c r="F460" i="2"/>
  <c r="I460" i="2" s="1"/>
  <c r="F461" i="2"/>
  <c r="I461" i="2" s="1"/>
  <c r="F462" i="2"/>
  <c r="I462" i="2" s="1"/>
  <c r="F463" i="2"/>
  <c r="I463" i="2" s="1"/>
  <c r="F464" i="2"/>
  <c r="I464" i="2" s="1"/>
  <c r="F465" i="2"/>
  <c r="I465" i="2" s="1"/>
  <c r="F466" i="2"/>
  <c r="I466" i="2" s="1"/>
  <c r="F467" i="2"/>
  <c r="I467" i="2" s="1"/>
  <c r="F468" i="2"/>
  <c r="I468" i="2" s="1"/>
  <c r="F469" i="2"/>
  <c r="I469" i="2" s="1"/>
  <c r="F470" i="2"/>
  <c r="I470" i="2" s="1"/>
  <c r="F471" i="2"/>
  <c r="I471" i="2" s="1"/>
  <c r="F472" i="2"/>
  <c r="I472" i="2" s="1"/>
  <c r="F473" i="2"/>
  <c r="I473" i="2" s="1"/>
  <c r="F474" i="2"/>
  <c r="I474" i="2" s="1"/>
  <c r="F475" i="2"/>
  <c r="I475" i="2" s="1"/>
  <c r="F476" i="2"/>
  <c r="I476" i="2" s="1"/>
  <c r="F477" i="2"/>
  <c r="I477" i="2" s="1"/>
  <c r="F478" i="2"/>
  <c r="I478" i="2" s="1"/>
  <c r="F479" i="2"/>
  <c r="I479" i="2" s="1"/>
  <c r="F480" i="2"/>
  <c r="I480" i="2" s="1"/>
  <c r="F481" i="2"/>
  <c r="I481" i="2" s="1"/>
  <c r="F482" i="2"/>
  <c r="I482" i="2" s="1"/>
  <c r="F483" i="2"/>
  <c r="I483" i="2" s="1"/>
  <c r="F484" i="2"/>
  <c r="I484" i="2" s="1"/>
  <c r="F485" i="2"/>
  <c r="I485" i="2" s="1"/>
  <c r="F486" i="2"/>
  <c r="I486" i="2" s="1"/>
  <c r="F487" i="2"/>
  <c r="I487" i="2" s="1"/>
  <c r="F488" i="2"/>
  <c r="I488" i="2" s="1"/>
  <c r="F489" i="2"/>
  <c r="I489" i="2" s="1"/>
  <c r="F490" i="2"/>
  <c r="I490" i="2" s="1"/>
  <c r="F491" i="2"/>
  <c r="I491" i="2" s="1"/>
  <c r="F492" i="2"/>
  <c r="I492" i="2" s="1"/>
  <c r="F493" i="2"/>
  <c r="I493" i="2" s="1"/>
  <c r="F494" i="2"/>
  <c r="I494" i="2" s="1"/>
  <c r="F495" i="2"/>
  <c r="I495" i="2" s="1"/>
  <c r="F496" i="2"/>
  <c r="I496" i="2" s="1"/>
  <c r="F497" i="2"/>
  <c r="I497" i="2" s="1"/>
  <c r="F498" i="2"/>
  <c r="I498" i="2" s="1"/>
  <c r="F499" i="2"/>
  <c r="I499" i="2" s="1"/>
  <c r="F500" i="2"/>
  <c r="I500" i="2" s="1"/>
  <c r="F501" i="2"/>
  <c r="I501" i="2" s="1"/>
  <c r="F502" i="2"/>
  <c r="I502" i="2" s="1"/>
  <c r="F503" i="2"/>
  <c r="I503" i="2" s="1"/>
  <c r="F504" i="2"/>
  <c r="I504" i="2" s="1"/>
  <c r="F505" i="2"/>
  <c r="I505" i="2" s="1"/>
  <c r="F506" i="2"/>
  <c r="I506" i="2" s="1"/>
  <c r="F507" i="2"/>
  <c r="I507" i="2" s="1"/>
  <c r="F508" i="2"/>
  <c r="I508" i="2" s="1"/>
  <c r="F509" i="2"/>
  <c r="I509" i="2" s="1"/>
  <c r="F510" i="2"/>
  <c r="I510" i="2" s="1"/>
  <c r="F511" i="2"/>
  <c r="I511" i="2" s="1"/>
  <c r="F512" i="2"/>
  <c r="I512" i="2" s="1"/>
  <c r="F513" i="2"/>
  <c r="I513" i="2" s="1"/>
  <c r="F514" i="2"/>
  <c r="I514" i="2" s="1"/>
  <c r="F515" i="2"/>
  <c r="I515" i="2" s="1"/>
  <c r="F516" i="2"/>
  <c r="I516" i="2" s="1"/>
  <c r="F517" i="2"/>
  <c r="I517" i="2" s="1"/>
  <c r="F518" i="2"/>
  <c r="I518" i="2" s="1"/>
  <c r="F519" i="2"/>
  <c r="I519" i="2" s="1"/>
  <c r="F520" i="2"/>
  <c r="I520" i="2" s="1"/>
  <c r="F521" i="2"/>
  <c r="I521" i="2" s="1"/>
  <c r="F522" i="2"/>
  <c r="I522" i="2" s="1"/>
  <c r="F523" i="2"/>
  <c r="I523" i="2" s="1"/>
  <c r="F524" i="2"/>
  <c r="I524" i="2" s="1"/>
  <c r="F525" i="2"/>
  <c r="I525" i="2" s="1"/>
  <c r="F526" i="2"/>
  <c r="I526" i="2" s="1"/>
  <c r="F527" i="2"/>
  <c r="I527" i="2" s="1"/>
  <c r="F528" i="2"/>
  <c r="I528" i="2" s="1"/>
  <c r="F529" i="2"/>
  <c r="I529" i="2" s="1"/>
  <c r="F530" i="2"/>
  <c r="I530" i="2" s="1"/>
  <c r="F531" i="2"/>
  <c r="I531" i="2" s="1"/>
  <c r="F532" i="2"/>
  <c r="I532" i="2" s="1"/>
  <c r="F533" i="2"/>
  <c r="I533" i="2" s="1"/>
  <c r="F534" i="2"/>
  <c r="I534" i="2" s="1"/>
  <c r="F535" i="2"/>
  <c r="I535" i="2" s="1"/>
  <c r="F536" i="2"/>
  <c r="I536" i="2" s="1"/>
  <c r="F537" i="2"/>
  <c r="I537" i="2" s="1"/>
  <c r="F538" i="2"/>
  <c r="I538" i="2" s="1"/>
  <c r="F539" i="2"/>
  <c r="I539" i="2" s="1"/>
  <c r="F540" i="2"/>
  <c r="I540" i="2" s="1"/>
  <c r="F541" i="2"/>
  <c r="I541" i="2" s="1"/>
  <c r="F542" i="2"/>
  <c r="I542" i="2" s="1"/>
  <c r="F543" i="2"/>
  <c r="I543" i="2" s="1"/>
  <c r="F544" i="2"/>
  <c r="I544" i="2" s="1"/>
  <c r="F545" i="2"/>
  <c r="I545" i="2" s="1"/>
  <c r="F546" i="2"/>
  <c r="I546" i="2" s="1"/>
  <c r="F547" i="2"/>
  <c r="I547" i="2" s="1"/>
  <c r="F548" i="2"/>
  <c r="I548" i="2" s="1"/>
  <c r="F549" i="2"/>
  <c r="I549" i="2" s="1"/>
  <c r="F550" i="2"/>
  <c r="I550" i="2" s="1"/>
  <c r="F551" i="2"/>
  <c r="I551" i="2" s="1"/>
  <c r="F552" i="2"/>
  <c r="I552" i="2" s="1"/>
  <c r="F553" i="2"/>
  <c r="I553" i="2" s="1"/>
  <c r="F554" i="2"/>
  <c r="I554" i="2" s="1"/>
  <c r="F555" i="2"/>
  <c r="I555" i="2" s="1"/>
  <c r="F556" i="2"/>
  <c r="I556" i="2" s="1"/>
  <c r="F557" i="2"/>
  <c r="I557" i="2" s="1"/>
  <c r="F558" i="2"/>
  <c r="I558" i="2" s="1"/>
  <c r="F559" i="2"/>
  <c r="I559" i="2" s="1"/>
  <c r="F560" i="2"/>
  <c r="I560" i="2" s="1"/>
  <c r="F561" i="2"/>
  <c r="I561" i="2" s="1"/>
  <c r="F562" i="2"/>
  <c r="I562" i="2" s="1"/>
  <c r="F563" i="2"/>
  <c r="I563" i="2" s="1"/>
  <c r="F564" i="2"/>
  <c r="I564" i="2" s="1"/>
  <c r="F565" i="2"/>
  <c r="I565" i="2" s="1"/>
  <c r="F566" i="2"/>
  <c r="I566" i="2" s="1"/>
  <c r="F567" i="2"/>
  <c r="I567" i="2" s="1"/>
  <c r="F568" i="2"/>
  <c r="I568" i="2" s="1"/>
  <c r="F569" i="2"/>
  <c r="I569" i="2" s="1"/>
  <c r="F570" i="2"/>
  <c r="I570" i="2" s="1"/>
  <c r="F571" i="2"/>
  <c r="I571" i="2" s="1"/>
  <c r="F572" i="2"/>
  <c r="I572" i="2" s="1"/>
  <c r="F573" i="2"/>
  <c r="I573" i="2" s="1"/>
  <c r="F574" i="2"/>
  <c r="I574" i="2" s="1"/>
  <c r="F575" i="2"/>
  <c r="I575" i="2" s="1"/>
  <c r="F576" i="2"/>
  <c r="I576" i="2" s="1"/>
  <c r="F577" i="2"/>
  <c r="I577" i="2" s="1"/>
  <c r="F578" i="2"/>
  <c r="I578" i="2" s="1"/>
  <c r="F579" i="2"/>
  <c r="I579" i="2" s="1"/>
  <c r="F580" i="2"/>
  <c r="I580" i="2" s="1"/>
  <c r="F581" i="2"/>
  <c r="I581" i="2" s="1"/>
  <c r="F582" i="2"/>
  <c r="I582" i="2" s="1"/>
  <c r="F583" i="2"/>
  <c r="I583" i="2" s="1"/>
  <c r="F584" i="2"/>
  <c r="I584" i="2" s="1"/>
  <c r="F585" i="2"/>
  <c r="I585" i="2" s="1"/>
  <c r="F586" i="2"/>
  <c r="I586" i="2" s="1"/>
  <c r="F587" i="2"/>
  <c r="I587" i="2" s="1"/>
  <c r="F588" i="2"/>
  <c r="I588" i="2" s="1"/>
  <c r="F589" i="2"/>
  <c r="I589" i="2" s="1"/>
  <c r="F590" i="2"/>
  <c r="I590" i="2" s="1"/>
  <c r="F591" i="2"/>
  <c r="I591" i="2" s="1"/>
  <c r="F592" i="2"/>
  <c r="I592" i="2" s="1"/>
  <c r="F593" i="2"/>
  <c r="I593" i="2" s="1"/>
  <c r="F594" i="2"/>
  <c r="I594" i="2" s="1"/>
  <c r="F595" i="2"/>
  <c r="I595" i="2" s="1"/>
  <c r="F596" i="2"/>
  <c r="I596" i="2" s="1"/>
  <c r="F597" i="2"/>
  <c r="I597" i="2" s="1"/>
  <c r="F598" i="2"/>
  <c r="I598" i="2" s="1"/>
  <c r="F599" i="2"/>
  <c r="I599" i="2" s="1"/>
  <c r="F600" i="2"/>
  <c r="I600" i="2" s="1"/>
  <c r="F601" i="2"/>
  <c r="I601" i="2" s="1"/>
  <c r="F602" i="2"/>
  <c r="I602" i="2" s="1"/>
  <c r="F603" i="2"/>
  <c r="I603" i="2" s="1"/>
  <c r="F604" i="2"/>
  <c r="I604" i="2" s="1"/>
  <c r="F605" i="2"/>
  <c r="I605" i="2" s="1"/>
  <c r="F606" i="2"/>
  <c r="I606" i="2" s="1"/>
  <c r="F607" i="2"/>
  <c r="I607" i="2" s="1"/>
  <c r="F608" i="2"/>
  <c r="I608" i="2" s="1"/>
  <c r="F609" i="2"/>
  <c r="I609" i="2" s="1"/>
  <c r="F610" i="2"/>
  <c r="I610" i="2" s="1"/>
  <c r="F611" i="2"/>
  <c r="I611" i="2" s="1"/>
  <c r="F612" i="2"/>
  <c r="I612" i="2" s="1"/>
  <c r="F613" i="2"/>
  <c r="I613" i="2" s="1"/>
  <c r="F614" i="2"/>
  <c r="I614" i="2" s="1"/>
  <c r="F615" i="2"/>
  <c r="I615" i="2" s="1"/>
  <c r="F616" i="2"/>
  <c r="I616" i="2" s="1"/>
  <c r="F617" i="2"/>
  <c r="I617" i="2" s="1"/>
  <c r="F618" i="2"/>
  <c r="I618" i="2" s="1"/>
  <c r="F619" i="2"/>
  <c r="I619" i="2" s="1"/>
  <c r="F620" i="2"/>
  <c r="I620" i="2" s="1"/>
  <c r="F621" i="2"/>
  <c r="I621" i="2" s="1"/>
  <c r="F622" i="2"/>
  <c r="I622" i="2" s="1"/>
  <c r="F623" i="2"/>
  <c r="I623" i="2" s="1"/>
  <c r="F624" i="2"/>
  <c r="I624" i="2" s="1"/>
  <c r="F625" i="2"/>
  <c r="I625" i="2" s="1"/>
  <c r="F626" i="2"/>
  <c r="I626" i="2" s="1"/>
  <c r="F627" i="2"/>
  <c r="I627" i="2" s="1"/>
  <c r="F628" i="2"/>
  <c r="I628" i="2" s="1"/>
  <c r="F629" i="2"/>
  <c r="I629" i="2" s="1"/>
  <c r="F630" i="2"/>
  <c r="I630" i="2" s="1"/>
  <c r="F631" i="2"/>
  <c r="I631" i="2" s="1"/>
  <c r="F632" i="2"/>
  <c r="I632" i="2" s="1"/>
  <c r="F633" i="2"/>
  <c r="I633" i="2" s="1"/>
  <c r="F634" i="2"/>
  <c r="I634" i="2" s="1"/>
  <c r="F635" i="2"/>
  <c r="I635" i="2" s="1"/>
  <c r="F636" i="2"/>
  <c r="I636" i="2" s="1"/>
  <c r="F637" i="2"/>
  <c r="I637" i="2" s="1"/>
  <c r="F638" i="2"/>
  <c r="I638" i="2" s="1"/>
  <c r="F639" i="2"/>
  <c r="I639" i="2" s="1"/>
  <c r="F640" i="2"/>
  <c r="I640" i="2" s="1"/>
  <c r="F641" i="2"/>
  <c r="I641" i="2" s="1"/>
  <c r="F642" i="2"/>
  <c r="I642" i="2" s="1"/>
  <c r="F643" i="2"/>
  <c r="I643" i="2" s="1"/>
  <c r="F644" i="2"/>
  <c r="I644" i="2" s="1"/>
  <c r="F645" i="2"/>
  <c r="I645" i="2" s="1"/>
  <c r="F646" i="2"/>
  <c r="I646" i="2" s="1"/>
  <c r="F647" i="2"/>
  <c r="I647" i="2" s="1"/>
  <c r="F648" i="2"/>
  <c r="I648" i="2" s="1"/>
  <c r="F649" i="2"/>
  <c r="I649" i="2" s="1"/>
  <c r="F650" i="2"/>
  <c r="I650" i="2" s="1"/>
  <c r="F651" i="2"/>
  <c r="I651" i="2" s="1"/>
  <c r="F652" i="2"/>
  <c r="I652" i="2" s="1"/>
  <c r="F653" i="2"/>
  <c r="I653" i="2" s="1"/>
  <c r="F654" i="2"/>
  <c r="I654" i="2" s="1"/>
  <c r="F655" i="2"/>
  <c r="I655" i="2" s="1"/>
  <c r="F656" i="2"/>
  <c r="I656" i="2" s="1"/>
  <c r="F657" i="2"/>
  <c r="I657" i="2" s="1"/>
  <c r="F658" i="2"/>
  <c r="I658" i="2" s="1"/>
  <c r="F659" i="2"/>
  <c r="I659" i="2" s="1"/>
  <c r="F660" i="2"/>
  <c r="I660" i="2" s="1"/>
  <c r="F661" i="2"/>
  <c r="I661" i="2" s="1"/>
  <c r="F662" i="2"/>
  <c r="I662" i="2" s="1"/>
  <c r="F663" i="2"/>
  <c r="I663" i="2" s="1"/>
  <c r="F664" i="2"/>
  <c r="I664" i="2" s="1"/>
  <c r="F665" i="2"/>
  <c r="I665" i="2" s="1"/>
  <c r="F666" i="2"/>
  <c r="I666" i="2" s="1"/>
  <c r="F667" i="2"/>
  <c r="I667" i="2" s="1"/>
  <c r="F668" i="2"/>
  <c r="I668" i="2" s="1"/>
  <c r="F669" i="2"/>
  <c r="I669" i="2" s="1"/>
  <c r="F670" i="2"/>
  <c r="I670" i="2" s="1"/>
  <c r="F671" i="2"/>
  <c r="I671" i="2" s="1"/>
  <c r="F672" i="2"/>
  <c r="I672" i="2" s="1"/>
  <c r="F673" i="2"/>
  <c r="I673" i="2" s="1"/>
  <c r="F674" i="2"/>
  <c r="I674" i="2" s="1"/>
  <c r="F675" i="2"/>
  <c r="I675" i="2" s="1"/>
  <c r="F676" i="2"/>
  <c r="I676" i="2" s="1"/>
  <c r="F677" i="2"/>
  <c r="I677" i="2" s="1"/>
  <c r="F678" i="2"/>
  <c r="I678" i="2" s="1"/>
  <c r="F679" i="2"/>
  <c r="I679" i="2" s="1"/>
  <c r="F680" i="2"/>
  <c r="I680" i="2" s="1"/>
  <c r="F681" i="2"/>
  <c r="I681" i="2" s="1"/>
  <c r="F682" i="2"/>
  <c r="I682" i="2" s="1"/>
  <c r="F683" i="2"/>
  <c r="I683" i="2" s="1"/>
  <c r="F684" i="2"/>
  <c r="I684" i="2" s="1"/>
  <c r="F685" i="2"/>
  <c r="I685" i="2" s="1"/>
  <c r="F686" i="2"/>
  <c r="I686" i="2" s="1"/>
  <c r="F687" i="2"/>
  <c r="I687" i="2" s="1"/>
  <c r="F688" i="2"/>
  <c r="I688" i="2" s="1"/>
  <c r="F689" i="2"/>
  <c r="I689" i="2" s="1"/>
  <c r="F690" i="2"/>
  <c r="I690" i="2" s="1"/>
  <c r="F691" i="2"/>
  <c r="I691" i="2" s="1"/>
  <c r="F692" i="2"/>
  <c r="I692" i="2" s="1"/>
  <c r="F693" i="2"/>
  <c r="I693" i="2" s="1"/>
  <c r="F694" i="2"/>
  <c r="I694" i="2" s="1"/>
  <c r="F695" i="2"/>
  <c r="I695" i="2" s="1"/>
  <c r="F696" i="2"/>
  <c r="I696" i="2" s="1"/>
  <c r="F697" i="2"/>
  <c r="I697" i="2" s="1"/>
  <c r="F698" i="2"/>
  <c r="I698" i="2" s="1"/>
  <c r="F699" i="2"/>
  <c r="I699" i="2" s="1"/>
  <c r="F700" i="2"/>
  <c r="I700" i="2" s="1"/>
  <c r="F701" i="2"/>
  <c r="I701" i="2" s="1"/>
  <c r="F702" i="2"/>
  <c r="I702" i="2" s="1"/>
  <c r="F703" i="2"/>
  <c r="I703" i="2" s="1"/>
  <c r="F704" i="2"/>
  <c r="I704" i="2" s="1"/>
  <c r="F705" i="2"/>
  <c r="I705" i="2" s="1"/>
  <c r="F706" i="2"/>
  <c r="I706" i="2" s="1"/>
  <c r="F707" i="2"/>
  <c r="I707" i="2" s="1"/>
  <c r="F708" i="2"/>
  <c r="I708" i="2" s="1"/>
  <c r="F709" i="2"/>
  <c r="I709" i="2" s="1"/>
  <c r="F710" i="2"/>
  <c r="I710" i="2" s="1"/>
  <c r="F711" i="2"/>
  <c r="I711" i="2" s="1"/>
  <c r="F712" i="2"/>
  <c r="I712" i="2" s="1"/>
  <c r="F713" i="2"/>
  <c r="I713" i="2" s="1"/>
  <c r="F714" i="2"/>
  <c r="I714" i="2" s="1"/>
  <c r="F715" i="2"/>
  <c r="I715" i="2" s="1"/>
  <c r="F716" i="2"/>
  <c r="I716" i="2" s="1"/>
  <c r="F717" i="2"/>
  <c r="I717" i="2" s="1"/>
  <c r="F718" i="2"/>
  <c r="I718" i="2" s="1"/>
  <c r="F719" i="2"/>
  <c r="I719" i="2" s="1"/>
  <c r="F720" i="2"/>
  <c r="I720" i="2" s="1"/>
  <c r="F721" i="2"/>
  <c r="I721" i="2" s="1"/>
  <c r="F722" i="2"/>
  <c r="I722" i="2" s="1"/>
  <c r="F723" i="2"/>
  <c r="I723" i="2" s="1"/>
  <c r="F724" i="2"/>
  <c r="I724" i="2" s="1"/>
  <c r="F725" i="2"/>
  <c r="I725" i="2" s="1"/>
  <c r="F726" i="2"/>
  <c r="I726" i="2" s="1"/>
  <c r="F727" i="2"/>
  <c r="I727" i="2" s="1"/>
  <c r="F728" i="2"/>
  <c r="I728" i="2" s="1"/>
  <c r="F729" i="2"/>
  <c r="I729" i="2" s="1"/>
  <c r="F730" i="2"/>
  <c r="I730" i="2" s="1"/>
  <c r="F731" i="2"/>
  <c r="I731" i="2" s="1"/>
  <c r="F732" i="2"/>
  <c r="I732" i="2" s="1"/>
  <c r="F733" i="2"/>
  <c r="I733" i="2" s="1"/>
  <c r="F734" i="2"/>
  <c r="I734" i="2" s="1"/>
  <c r="F735" i="2"/>
  <c r="I735" i="2" s="1"/>
  <c r="F736" i="2"/>
  <c r="I736" i="2" s="1"/>
  <c r="F737" i="2"/>
  <c r="I737" i="2" s="1"/>
  <c r="F738" i="2"/>
  <c r="I738" i="2" s="1"/>
  <c r="F739" i="2"/>
  <c r="I739" i="2" s="1"/>
  <c r="F740" i="2"/>
  <c r="I740" i="2" s="1"/>
  <c r="F741" i="2"/>
  <c r="I741" i="2" s="1"/>
  <c r="F742" i="2"/>
  <c r="I742" i="2" s="1"/>
  <c r="F743" i="2"/>
  <c r="I743" i="2" s="1"/>
  <c r="F744" i="2"/>
  <c r="I744" i="2" s="1"/>
  <c r="F745" i="2"/>
  <c r="I745" i="2" s="1"/>
  <c r="F746" i="2"/>
  <c r="I746" i="2" s="1"/>
  <c r="F747" i="2"/>
  <c r="I747" i="2" s="1"/>
  <c r="F748" i="2"/>
  <c r="I748" i="2" s="1"/>
  <c r="F749" i="2"/>
  <c r="I749" i="2" s="1"/>
  <c r="F750" i="2"/>
  <c r="I750" i="2" s="1"/>
  <c r="F751" i="2"/>
  <c r="I751" i="2" s="1"/>
  <c r="F752" i="2"/>
  <c r="I752" i="2" s="1"/>
  <c r="F753" i="2"/>
  <c r="I753" i="2" s="1"/>
  <c r="F754" i="2"/>
  <c r="I754" i="2" s="1"/>
  <c r="F755" i="2"/>
  <c r="I755" i="2" s="1"/>
  <c r="F756" i="2"/>
  <c r="I756" i="2" s="1"/>
  <c r="F757" i="2"/>
  <c r="I757" i="2" s="1"/>
  <c r="F758" i="2"/>
  <c r="I758" i="2" s="1"/>
  <c r="F759" i="2"/>
  <c r="I759" i="2" s="1"/>
  <c r="F760" i="2"/>
  <c r="I760" i="2" s="1"/>
  <c r="F761" i="2"/>
  <c r="I761" i="2" s="1"/>
  <c r="F762" i="2"/>
  <c r="I762" i="2" s="1"/>
  <c r="F763" i="2"/>
  <c r="I763" i="2" s="1"/>
  <c r="F764" i="2"/>
  <c r="I764" i="2" s="1"/>
  <c r="F765" i="2"/>
  <c r="I765" i="2" s="1"/>
  <c r="F766" i="2"/>
  <c r="I766" i="2" s="1"/>
  <c r="F767" i="2"/>
  <c r="I767" i="2" s="1"/>
  <c r="F768" i="2"/>
  <c r="I768" i="2" s="1"/>
  <c r="F769" i="2"/>
  <c r="I769" i="2" s="1"/>
  <c r="F770" i="2"/>
  <c r="I770" i="2" s="1"/>
  <c r="F771" i="2"/>
  <c r="I771" i="2" s="1"/>
  <c r="F772" i="2"/>
  <c r="I772" i="2" s="1"/>
  <c r="F773" i="2"/>
  <c r="I773" i="2" s="1"/>
  <c r="F774" i="2"/>
  <c r="I774" i="2" s="1"/>
  <c r="F775" i="2"/>
  <c r="I775" i="2" s="1"/>
  <c r="F776" i="2"/>
  <c r="I776" i="2" s="1"/>
  <c r="F777" i="2"/>
  <c r="I777" i="2" s="1"/>
  <c r="F778" i="2"/>
  <c r="I778" i="2" s="1"/>
  <c r="F779" i="2"/>
  <c r="I779" i="2" s="1"/>
  <c r="F780" i="2"/>
  <c r="I780" i="2" s="1"/>
  <c r="F781" i="2"/>
  <c r="I781" i="2" s="1"/>
  <c r="F782" i="2"/>
  <c r="I782" i="2" s="1"/>
  <c r="F783" i="2"/>
  <c r="I783" i="2" s="1"/>
  <c r="F784" i="2"/>
  <c r="I784" i="2" s="1"/>
  <c r="F785" i="2"/>
  <c r="I785" i="2" s="1"/>
  <c r="F786" i="2"/>
  <c r="I786" i="2" s="1"/>
  <c r="F787" i="2"/>
  <c r="I787" i="2" s="1"/>
  <c r="F788" i="2"/>
  <c r="I788" i="2" s="1"/>
  <c r="F789" i="2"/>
  <c r="I789" i="2" s="1"/>
  <c r="F790" i="2"/>
  <c r="I790" i="2" s="1"/>
  <c r="F791" i="2"/>
  <c r="I791" i="2" s="1"/>
  <c r="F792" i="2"/>
  <c r="I792" i="2" s="1"/>
  <c r="F793" i="2"/>
  <c r="I793" i="2" s="1"/>
  <c r="F794" i="2"/>
  <c r="I794" i="2" s="1"/>
  <c r="F795" i="2"/>
  <c r="I795" i="2" s="1"/>
  <c r="F796" i="2"/>
  <c r="I796" i="2" s="1"/>
  <c r="F797" i="2"/>
  <c r="I797" i="2" s="1"/>
  <c r="F798" i="2"/>
  <c r="I798" i="2" s="1"/>
  <c r="F799" i="2"/>
  <c r="I799" i="2" s="1"/>
  <c r="F800" i="2"/>
  <c r="I800" i="2" s="1"/>
  <c r="F801" i="2"/>
  <c r="I801" i="2" s="1"/>
  <c r="F802" i="2"/>
  <c r="I802" i="2" s="1"/>
  <c r="F803" i="2"/>
  <c r="I803" i="2" s="1"/>
  <c r="F804" i="2"/>
  <c r="I804" i="2" s="1"/>
  <c r="F805" i="2"/>
  <c r="I805" i="2" s="1"/>
  <c r="F806" i="2"/>
  <c r="I806" i="2" s="1"/>
  <c r="F807" i="2"/>
  <c r="I807" i="2" s="1"/>
  <c r="F808" i="2"/>
  <c r="I808" i="2" s="1"/>
  <c r="F809" i="2"/>
  <c r="I809" i="2" s="1"/>
  <c r="F810" i="2"/>
  <c r="I810" i="2" s="1"/>
  <c r="F811" i="2"/>
  <c r="I811" i="2" s="1"/>
  <c r="F812" i="2"/>
  <c r="I812" i="2" s="1"/>
  <c r="F813" i="2"/>
  <c r="I813" i="2" s="1"/>
  <c r="F814" i="2"/>
  <c r="I814" i="2" s="1"/>
  <c r="F815" i="2"/>
  <c r="I815" i="2" s="1"/>
  <c r="F816" i="2"/>
  <c r="I816" i="2" s="1"/>
  <c r="F817" i="2"/>
  <c r="I817" i="2" s="1"/>
  <c r="F818" i="2"/>
  <c r="I818" i="2" s="1"/>
  <c r="F819" i="2"/>
  <c r="I819" i="2" s="1"/>
  <c r="F820" i="2"/>
  <c r="I820" i="2" s="1"/>
  <c r="F821" i="2"/>
  <c r="I821" i="2" s="1"/>
  <c r="F822" i="2"/>
  <c r="I822" i="2" s="1"/>
  <c r="F823" i="2"/>
  <c r="I823" i="2" s="1"/>
  <c r="F824" i="2"/>
  <c r="I824" i="2" s="1"/>
  <c r="F825" i="2"/>
  <c r="I825" i="2" s="1"/>
  <c r="F826" i="2"/>
  <c r="I826" i="2" s="1"/>
  <c r="F827" i="2"/>
  <c r="I827" i="2" s="1"/>
  <c r="F828" i="2"/>
  <c r="I828" i="2" s="1"/>
  <c r="F829" i="2"/>
  <c r="I829" i="2" s="1"/>
  <c r="F830" i="2"/>
  <c r="I830" i="2" s="1"/>
  <c r="F831" i="2"/>
  <c r="I831" i="2" s="1"/>
  <c r="F832" i="2"/>
  <c r="I832" i="2" s="1"/>
  <c r="F833" i="2"/>
  <c r="I833" i="2" s="1"/>
  <c r="F834" i="2"/>
  <c r="I834" i="2" s="1"/>
  <c r="F835" i="2"/>
  <c r="I835" i="2" s="1"/>
  <c r="F836" i="2"/>
  <c r="I836" i="2" s="1"/>
  <c r="F837" i="2"/>
  <c r="I837" i="2" s="1"/>
  <c r="F838" i="2"/>
  <c r="I838" i="2" s="1"/>
  <c r="F839" i="2"/>
  <c r="I839" i="2" s="1"/>
  <c r="F840" i="2"/>
  <c r="I840" i="2" s="1"/>
  <c r="F841" i="2"/>
  <c r="I841" i="2" s="1"/>
  <c r="F842" i="2"/>
  <c r="I842" i="2" s="1"/>
  <c r="F843" i="2"/>
  <c r="I843" i="2" s="1"/>
  <c r="F844" i="2"/>
  <c r="I844" i="2" s="1"/>
  <c r="F845" i="2"/>
  <c r="I845" i="2" s="1"/>
  <c r="F846" i="2"/>
  <c r="I846" i="2" s="1"/>
  <c r="F847" i="2"/>
  <c r="I847" i="2" s="1"/>
  <c r="F848" i="2"/>
  <c r="I848" i="2" s="1"/>
  <c r="F849" i="2"/>
  <c r="I849" i="2" s="1"/>
  <c r="F850" i="2"/>
  <c r="I850" i="2" s="1"/>
  <c r="F851" i="2"/>
  <c r="I851" i="2" s="1"/>
  <c r="F852" i="2"/>
  <c r="I852" i="2" s="1"/>
  <c r="F853" i="2"/>
  <c r="I853" i="2" s="1"/>
  <c r="F854" i="2"/>
  <c r="I854" i="2" s="1"/>
  <c r="F855" i="2"/>
  <c r="I855" i="2" s="1"/>
  <c r="F856" i="2"/>
  <c r="I856" i="2" s="1"/>
  <c r="F857" i="2"/>
  <c r="I857" i="2" s="1"/>
  <c r="F858" i="2"/>
  <c r="I858" i="2" s="1"/>
  <c r="F859" i="2"/>
  <c r="I859" i="2" s="1"/>
  <c r="F860" i="2"/>
  <c r="I860" i="2" s="1"/>
  <c r="F861" i="2"/>
  <c r="I861" i="2" s="1"/>
  <c r="F862" i="2"/>
  <c r="I862" i="2" s="1"/>
  <c r="F863" i="2"/>
  <c r="I863" i="2" s="1"/>
  <c r="F864" i="2"/>
  <c r="I864" i="2" s="1"/>
  <c r="F865" i="2"/>
  <c r="I865" i="2" s="1"/>
  <c r="F866" i="2"/>
  <c r="I866" i="2" s="1"/>
  <c r="F867" i="2"/>
  <c r="I867" i="2" s="1"/>
  <c r="F868" i="2"/>
  <c r="I868" i="2" s="1"/>
  <c r="F869" i="2"/>
  <c r="I869" i="2" s="1"/>
  <c r="F870" i="2"/>
  <c r="I870" i="2" s="1"/>
  <c r="F871" i="2"/>
  <c r="I871" i="2" s="1"/>
  <c r="F872" i="2"/>
  <c r="I872" i="2" s="1"/>
  <c r="F873" i="2"/>
  <c r="I873" i="2" s="1"/>
  <c r="F874" i="2"/>
  <c r="I874" i="2" s="1"/>
  <c r="F875" i="2"/>
  <c r="I875" i="2" s="1"/>
  <c r="F876" i="2"/>
  <c r="I876" i="2" s="1"/>
  <c r="F877" i="2"/>
  <c r="I877" i="2" s="1"/>
  <c r="F878" i="2"/>
  <c r="I878" i="2" s="1"/>
  <c r="F879" i="2"/>
  <c r="I879" i="2" s="1"/>
  <c r="F880" i="2"/>
  <c r="I880" i="2" s="1"/>
  <c r="F881" i="2"/>
  <c r="I881" i="2" s="1"/>
  <c r="F882" i="2"/>
  <c r="I882" i="2" s="1"/>
  <c r="F883" i="2"/>
  <c r="I883" i="2" s="1"/>
  <c r="F884" i="2"/>
  <c r="I884" i="2" s="1"/>
  <c r="F885" i="2"/>
  <c r="I885" i="2" s="1"/>
  <c r="F886" i="2"/>
  <c r="I886" i="2" s="1"/>
  <c r="F887" i="2"/>
  <c r="I887" i="2" s="1"/>
  <c r="F888" i="2"/>
  <c r="I888" i="2" s="1"/>
  <c r="F889" i="2"/>
  <c r="I889" i="2" s="1"/>
  <c r="F890" i="2"/>
  <c r="I890" i="2" s="1"/>
  <c r="F891" i="2"/>
  <c r="I891" i="2" s="1"/>
  <c r="F892" i="2"/>
  <c r="I892" i="2" s="1"/>
  <c r="F893" i="2"/>
  <c r="I893" i="2" s="1"/>
  <c r="F894" i="2"/>
  <c r="I894" i="2" s="1"/>
  <c r="F895" i="2"/>
  <c r="I895" i="2" s="1"/>
  <c r="F896" i="2"/>
  <c r="I896" i="2" s="1"/>
  <c r="F897" i="2"/>
  <c r="I897" i="2" s="1"/>
  <c r="F898" i="2"/>
  <c r="I898" i="2" s="1"/>
  <c r="F899" i="2"/>
  <c r="I899" i="2" s="1"/>
  <c r="F900" i="2"/>
  <c r="I900" i="2" s="1"/>
  <c r="F901" i="2"/>
  <c r="I901" i="2" s="1"/>
  <c r="F902" i="2"/>
  <c r="I902" i="2" s="1"/>
  <c r="F903" i="2"/>
  <c r="I903" i="2" s="1"/>
  <c r="F904" i="2"/>
  <c r="I904" i="2" s="1"/>
  <c r="F905" i="2"/>
  <c r="I905" i="2" s="1"/>
  <c r="F906" i="2"/>
  <c r="I906" i="2" s="1"/>
  <c r="F907" i="2"/>
  <c r="I907" i="2" s="1"/>
  <c r="F908" i="2"/>
  <c r="I908" i="2" s="1"/>
  <c r="F909" i="2"/>
  <c r="I909" i="2" s="1"/>
  <c r="F910" i="2"/>
  <c r="I910" i="2" s="1"/>
  <c r="F911" i="2"/>
  <c r="I911" i="2" s="1"/>
  <c r="F912" i="2"/>
  <c r="I912" i="2" s="1"/>
  <c r="F913" i="2"/>
  <c r="I913" i="2" s="1"/>
  <c r="F914" i="2"/>
  <c r="I914" i="2" s="1"/>
  <c r="F915" i="2"/>
  <c r="I915" i="2" s="1"/>
  <c r="F916" i="2"/>
  <c r="I916" i="2" s="1"/>
  <c r="F917" i="2"/>
  <c r="I917" i="2" s="1"/>
  <c r="F918" i="2"/>
  <c r="I918" i="2" s="1"/>
  <c r="F919" i="2"/>
  <c r="I919" i="2" s="1"/>
  <c r="F920" i="2"/>
  <c r="I920" i="2" s="1"/>
  <c r="F921" i="2"/>
  <c r="I921" i="2" s="1"/>
  <c r="F922" i="2"/>
  <c r="I922" i="2" s="1"/>
  <c r="F923" i="2"/>
  <c r="I923" i="2" s="1"/>
  <c r="F924" i="2"/>
  <c r="I924" i="2" s="1"/>
  <c r="F925" i="2"/>
  <c r="I925" i="2" s="1"/>
  <c r="F926" i="2"/>
  <c r="I926" i="2" s="1"/>
  <c r="F927" i="2"/>
  <c r="I927" i="2" s="1"/>
  <c r="F928" i="2"/>
  <c r="I928" i="2" s="1"/>
  <c r="F929" i="2"/>
  <c r="I929" i="2" s="1"/>
  <c r="F930" i="2"/>
  <c r="I930" i="2" s="1"/>
  <c r="F931" i="2"/>
  <c r="I931" i="2" s="1"/>
  <c r="F932" i="2"/>
  <c r="I932" i="2" s="1"/>
  <c r="F933" i="2"/>
  <c r="I933" i="2" s="1"/>
  <c r="F934" i="2"/>
  <c r="I934" i="2" s="1"/>
  <c r="F935" i="2"/>
  <c r="I935" i="2" s="1"/>
  <c r="F936" i="2"/>
  <c r="I936" i="2" s="1"/>
  <c r="F937" i="2"/>
  <c r="I937" i="2" s="1"/>
  <c r="F938" i="2"/>
  <c r="I938" i="2" s="1"/>
  <c r="F939" i="2"/>
  <c r="I939" i="2" s="1"/>
  <c r="F940" i="2"/>
  <c r="I940" i="2" s="1"/>
  <c r="F941" i="2"/>
  <c r="I941" i="2" s="1"/>
  <c r="F942" i="2"/>
  <c r="I942" i="2" s="1"/>
  <c r="F943" i="2"/>
  <c r="I943" i="2" s="1"/>
  <c r="F944" i="2"/>
  <c r="I944" i="2" s="1"/>
  <c r="F945" i="2"/>
  <c r="I945" i="2" s="1"/>
  <c r="F946" i="2"/>
  <c r="I946" i="2" s="1"/>
  <c r="F947" i="2"/>
  <c r="I947" i="2" s="1"/>
  <c r="F948" i="2"/>
  <c r="I948" i="2" s="1"/>
  <c r="F949" i="2"/>
  <c r="I949" i="2" s="1"/>
  <c r="F950" i="2"/>
  <c r="I950" i="2" s="1"/>
  <c r="F951" i="2"/>
  <c r="I951" i="2" s="1"/>
  <c r="F952" i="2"/>
  <c r="I952" i="2" s="1"/>
  <c r="F953" i="2"/>
  <c r="I953" i="2" s="1"/>
  <c r="F954" i="2"/>
  <c r="I954" i="2" s="1"/>
  <c r="F955" i="2"/>
  <c r="I955" i="2" s="1"/>
  <c r="F956" i="2"/>
  <c r="I956" i="2" s="1"/>
  <c r="F957" i="2"/>
  <c r="I957" i="2" s="1"/>
  <c r="F958" i="2"/>
  <c r="I958" i="2" s="1"/>
  <c r="F959" i="2"/>
  <c r="I959" i="2" s="1"/>
  <c r="F960" i="2"/>
  <c r="I960" i="2" s="1"/>
  <c r="F961" i="2"/>
  <c r="I961" i="2" s="1"/>
  <c r="F962" i="2"/>
  <c r="I962" i="2" s="1"/>
  <c r="F963" i="2"/>
  <c r="I963" i="2" s="1"/>
  <c r="F964" i="2"/>
  <c r="I964" i="2" s="1"/>
  <c r="F965" i="2"/>
  <c r="I965" i="2" s="1"/>
  <c r="F966" i="2"/>
  <c r="I966" i="2" s="1"/>
  <c r="F967" i="2"/>
  <c r="I967" i="2" s="1"/>
  <c r="F968" i="2"/>
  <c r="I968" i="2" s="1"/>
  <c r="F969" i="2"/>
  <c r="I969" i="2" s="1"/>
  <c r="F970" i="2"/>
  <c r="I970" i="2" s="1"/>
  <c r="F971" i="2"/>
  <c r="I971" i="2" s="1"/>
  <c r="F972" i="2"/>
  <c r="I972" i="2" s="1"/>
  <c r="F973" i="2"/>
  <c r="I973" i="2" s="1"/>
  <c r="F974" i="2"/>
  <c r="I974" i="2" s="1"/>
  <c r="F975" i="2"/>
  <c r="I975" i="2" s="1"/>
  <c r="F976" i="2"/>
  <c r="I976" i="2" s="1"/>
  <c r="F977" i="2"/>
  <c r="I977" i="2" s="1"/>
  <c r="F978" i="2"/>
  <c r="I978" i="2" s="1"/>
  <c r="F979" i="2"/>
  <c r="I979" i="2" s="1"/>
  <c r="F980" i="2"/>
  <c r="I980" i="2" s="1"/>
  <c r="F981" i="2"/>
  <c r="I981" i="2" s="1"/>
  <c r="F982" i="2"/>
  <c r="I982" i="2" s="1"/>
  <c r="F983" i="2"/>
  <c r="I983" i="2" s="1"/>
  <c r="F984" i="2"/>
  <c r="I984" i="2" s="1"/>
  <c r="F985" i="2"/>
  <c r="I985" i="2" s="1"/>
  <c r="F986" i="2"/>
  <c r="I986" i="2" s="1"/>
  <c r="F987" i="2"/>
  <c r="I987" i="2" s="1"/>
  <c r="F988" i="2"/>
  <c r="I988" i="2" s="1"/>
  <c r="F989" i="2"/>
  <c r="I989" i="2" s="1"/>
  <c r="F990" i="2"/>
  <c r="I990" i="2" s="1"/>
  <c r="F991" i="2"/>
  <c r="I991" i="2" s="1"/>
  <c r="F992" i="2"/>
  <c r="I992" i="2" s="1"/>
  <c r="F993" i="2"/>
  <c r="I993" i="2" s="1"/>
  <c r="F994" i="2"/>
  <c r="I994" i="2" s="1"/>
  <c r="F995" i="2"/>
  <c r="I995" i="2" s="1"/>
  <c r="F996" i="2"/>
  <c r="I996" i="2" s="1"/>
  <c r="F997" i="2"/>
  <c r="I997" i="2" s="1"/>
  <c r="F998" i="2"/>
  <c r="I998" i="2" s="1"/>
  <c r="F999" i="2"/>
  <c r="I999" i="2" s="1"/>
  <c r="F1000" i="2"/>
  <c r="I1000" i="2" s="1"/>
  <c r="F1001" i="2"/>
  <c r="I1001" i="2" s="1"/>
  <c r="F1002" i="2"/>
  <c r="I1002" i="2" s="1"/>
  <c r="F1003" i="2"/>
  <c r="I1003" i="2" s="1"/>
  <c r="F1004" i="2"/>
  <c r="I1004" i="2" s="1"/>
  <c r="F1005" i="2"/>
  <c r="I1005" i="2" s="1"/>
  <c r="F1006" i="2"/>
  <c r="I1006" i="2" s="1"/>
  <c r="F1007" i="2"/>
  <c r="I1007" i="2" s="1"/>
  <c r="F1008" i="2"/>
  <c r="I1008" i="2" s="1"/>
  <c r="F1009" i="2"/>
  <c r="I1009" i="2" s="1"/>
  <c r="F1010" i="2"/>
  <c r="I1010" i="2" s="1"/>
  <c r="F1011" i="2"/>
  <c r="I1011" i="2" s="1"/>
  <c r="F1012" i="2"/>
  <c r="I1012" i="2" s="1"/>
  <c r="F1013" i="2"/>
  <c r="I1013" i="2" s="1"/>
  <c r="F1014" i="2"/>
  <c r="I1014" i="2" s="1"/>
  <c r="F1015" i="2"/>
  <c r="I1015" i="2" s="1"/>
  <c r="F1016" i="2"/>
  <c r="I1016" i="2" s="1"/>
  <c r="F1017" i="2"/>
  <c r="I1017" i="2" s="1"/>
  <c r="F1018" i="2"/>
  <c r="I1018" i="2" s="1"/>
  <c r="F1019" i="2"/>
  <c r="I1019" i="2" s="1"/>
  <c r="F1020" i="2"/>
  <c r="I1020" i="2" s="1"/>
  <c r="F1021" i="2"/>
  <c r="I1021" i="2" s="1"/>
  <c r="F1022" i="2"/>
  <c r="I1022" i="2" s="1"/>
  <c r="F1023" i="2"/>
  <c r="I1023" i="2" s="1"/>
  <c r="F1024" i="2"/>
  <c r="I1024" i="2" s="1"/>
  <c r="F1025" i="2"/>
  <c r="I1025" i="2" s="1"/>
  <c r="F1026" i="2"/>
  <c r="I1026" i="2" s="1"/>
  <c r="F1027" i="2"/>
  <c r="I1027" i="2" s="1"/>
  <c r="F1028" i="2"/>
  <c r="I1028" i="2" s="1"/>
  <c r="F1029" i="2"/>
  <c r="I1029" i="2" s="1"/>
  <c r="F1030" i="2"/>
  <c r="I1030" i="2" s="1"/>
  <c r="F1031" i="2"/>
  <c r="I1031" i="2" s="1"/>
  <c r="F1032" i="2"/>
  <c r="I1032" i="2" s="1"/>
  <c r="F1033" i="2"/>
  <c r="I1033" i="2" s="1"/>
  <c r="F1034" i="2"/>
  <c r="I1034" i="2" s="1"/>
  <c r="F1035" i="2"/>
  <c r="I1035" i="2" s="1"/>
  <c r="F1036" i="2"/>
  <c r="I1036" i="2" s="1"/>
  <c r="F1037" i="2"/>
  <c r="I1037" i="2" s="1"/>
  <c r="F1038" i="2"/>
  <c r="I1038" i="2" s="1"/>
  <c r="F1039" i="2"/>
  <c r="I1039" i="2" s="1"/>
  <c r="F1040" i="2"/>
  <c r="I1040" i="2" s="1"/>
  <c r="F1041" i="2"/>
  <c r="I1041" i="2" s="1"/>
  <c r="F1042" i="2"/>
  <c r="I1042" i="2" s="1"/>
  <c r="F1043" i="2"/>
  <c r="I1043" i="2" s="1"/>
  <c r="F1044" i="2"/>
  <c r="I1044" i="2" s="1"/>
  <c r="F1045" i="2"/>
  <c r="I1045" i="2" s="1"/>
  <c r="F1046" i="2"/>
  <c r="I1046" i="2" s="1"/>
  <c r="F1047" i="2"/>
  <c r="I1047" i="2" s="1"/>
  <c r="F1048" i="2"/>
  <c r="I1048" i="2" s="1"/>
  <c r="F1049" i="2"/>
  <c r="I1049" i="2" s="1"/>
  <c r="F1050" i="2"/>
  <c r="I1050" i="2" s="1"/>
  <c r="F1051" i="2"/>
  <c r="I1051" i="2" s="1"/>
  <c r="F1052" i="2"/>
  <c r="I1052" i="2" s="1"/>
  <c r="F1053" i="2"/>
  <c r="I1053" i="2" s="1"/>
  <c r="F1054" i="2"/>
  <c r="I1054" i="2" s="1"/>
  <c r="F1055" i="2"/>
  <c r="I1055" i="2" s="1"/>
  <c r="F1056" i="2"/>
  <c r="I1056" i="2" s="1"/>
  <c r="F1057" i="2"/>
  <c r="I1057" i="2" s="1"/>
  <c r="F1058" i="2"/>
  <c r="I1058" i="2" s="1"/>
  <c r="F1059" i="2"/>
  <c r="I1059" i="2" s="1"/>
  <c r="F1060" i="2"/>
  <c r="I1060" i="2" s="1"/>
  <c r="F1061" i="2"/>
  <c r="I1061" i="2" s="1"/>
  <c r="F1062" i="2"/>
  <c r="I1062" i="2" s="1"/>
  <c r="F1063" i="2"/>
  <c r="I1063" i="2" s="1"/>
  <c r="F1064" i="2"/>
  <c r="I1064" i="2" s="1"/>
  <c r="F1065" i="2"/>
  <c r="I1065" i="2" s="1"/>
  <c r="F1066" i="2"/>
  <c r="I1066" i="2" s="1"/>
  <c r="F1067" i="2"/>
  <c r="I1067" i="2" s="1"/>
  <c r="F1068" i="2"/>
  <c r="I1068" i="2" s="1"/>
  <c r="F1069" i="2"/>
  <c r="I1069" i="2" s="1"/>
  <c r="F1070" i="2"/>
  <c r="I1070" i="2" s="1"/>
  <c r="F1071" i="2"/>
  <c r="I1071" i="2" s="1"/>
  <c r="F1072" i="2"/>
  <c r="I1072" i="2" s="1"/>
  <c r="F1073" i="2"/>
  <c r="I1073" i="2" s="1"/>
  <c r="F1074" i="2"/>
  <c r="I1074" i="2" s="1"/>
  <c r="F1075" i="2"/>
  <c r="I1075" i="2" s="1"/>
  <c r="F1076" i="2"/>
  <c r="I1076" i="2" s="1"/>
  <c r="F1077" i="2"/>
  <c r="I1077" i="2" s="1"/>
  <c r="F1078" i="2"/>
  <c r="I1078" i="2" s="1"/>
  <c r="F1079" i="2"/>
  <c r="I1079" i="2" s="1"/>
  <c r="F1080" i="2"/>
  <c r="I1080" i="2" s="1"/>
  <c r="F1081" i="2"/>
  <c r="I1081" i="2" s="1"/>
  <c r="F1082" i="2"/>
  <c r="I1082" i="2" s="1"/>
  <c r="F1083" i="2"/>
  <c r="I1083" i="2" s="1"/>
  <c r="F1084" i="2"/>
  <c r="I1084" i="2" s="1"/>
  <c r="F1085" i="2"/>
  <c r="I1085" i="2" s="1"/>
  <c r="F1086" i="2"/>
  <c r="I1086" i="2" s="1"/>
  <c r="F1087" i="2"/>
  <c r="I1087" i="2" s="1"/>
  <c r="F1088" i="2"/>
  <c r="I1088" i="2" s="1"/>
  <c r="F1089" i="2"/>
  <c r="I1089" i="2" s="1"/>
  <c r="F1090" i="2"/>
  <c r="I1090" i="2" s="1"/>
  <c r="F1091" i="2"/>
  <c r="I1091" i="2" s="1"/>
  <c r="F1092" i="2"/>
  <c r="I1092" i="2" s="1"/>
  <c r="F1093" i="2"/>
  <c r="I1093" i="2" s="1"/>
  <c r="F1094" i="2"/>
  <c r="I1094" i="2" s="1"/>
  <c r="F1095" i="2"/>
  <c r="I1095" i="2" s="1"/>
  <c r="F1096" i="2"/>
  <c r="I1096" i="2" s="1"/>
  <c r="F1097" i="2"/>
  <c r="I1097" i="2" s="1"/>
  <c r="F1098" i="2"/>
  <c r="I1098" i="2" s="1"/>
  <c r="F1099" i="2"/>
  <c r="I1099" i="2" s="1"/>
  <c r="F1100" i="2"/>
  <c r="I1100" i="2" s="1"/>
  <c r="F1101" i="2"/>
  <c r="I1101" i="2" s="1"/>
  <c r="F1102" i="2"/>
  <c r="I1102" i="2" s="1"/>
  <c r="F1103" i="2"/>
  <c r="I1103" i="2" s="1"/>
  <c r="F1104" i="2"/>
  <c r="I1104" i="2" s="1"/>
  <c r="F1105" i="2"/>
  <c r="I1105" i="2" s="1"/>
  <c r="F1106" i="2"/>
  <c r="I1106" i="2" s="1"/>
  <c r="F1107" i="2"/>
  <c r="I1107" i="2" s="1"/>
  <c r="F1108" i="2"/>
  <c r="I1108" i="2" s="1"/>
  <c r="F1109" i="2"/>
  <c r="I1109" i="2" s="1"/>
  <c r="F1110" i="2"/>
  <c r="I1110" i="2" s="1"/>
  <c r="F1111" i="2"/>
  <c r="I1111" i="2" s="1"/>
  <c r="F1112" i="2"/>
  <c r="I1112" i="2" s="1"/>
  <c r="F1113" i="2"/>
  <c r="I1113" i="2" s="1"/>
  <c r="F1114" i="2"/>
  <c r="I1114" i="2" s="1"/>
  <c r="F1115" i="2"/>
  <c r="I1115" i="2" s="1"/>
  <c r="F1116" i="2"/>
  <c r="I1116" i="2" s="1"/>
  <c r="F1117" i="2"/>
  <c r="I1117" i="2" s="1"/>
  <c r="F1118" i="2"/>
  <c r="I1118" i="2" s="1"/>
  <c r="F1119" i="2"/>
  <c r="I1119" i="2" s="1"/>
  <c r="F1120" i="2"/>
  <c r="I1120" i="2" s="1"/>
  <c r="F1121" i="2"/>
  <c r="I1121" i="2" s="1"/>
  <c r="F1122" i="2"/>
  <c r="I1122" i="2" s="1"/>
  <c r="F1123" i="2"/>
  <c r="I1123" i="2" s="1"/>
  <c r="F1124" i="2"/>
  <c r="I1124" i="2" s="1"/>
  <c r="F1125" i="2"/>
  <c r="I1125" i="2" s="1"/>
  <c r="F1126" i="2"/>
  <c r="I1126" i="2" s="1"/>
  <c r="F1127" i="2"/>
  <c r="I1127" i="2" s="1"/>
  <c r="F1128" i="2"/>
  <c r="I1128" i="2" s="1"/>
  <c r="F1129" i="2"/>
  <c r="I1129" i="2" s="1"/>
  <c r="F1130" i="2"/>
  <c r="I1130" i="2" s="1"/>
  <c r="F1131" i="2"/>
  <c r="I1131" i="2" s="1"/>
  <c r="F1132" i="2"/>
  <c r="I1132" i="2" s="1"/>
  <c r="F1133" i="2"/>
  <c r="I1133" i="2" s="1"/>
  <c r="F1134" i="2"/>
  <c r="I1134" i="2" s="1"/>
  <c r="F1135" i="2"/>
  <c r="I1135" i="2" s="1"/>
  <c r="F1136" i="2"/>
  <c r="I1136" i="2" s="1"/>
  <c r="F1137" i="2"/>
  <c r="I1137" i="2" s="1"/>
  <c r="F1138" i="2"/>
  <c r="I1138" i="2" s="1"/>
  <c r="F1139" i="2"/>
  <c r="I1139" i="2" s="1"/>
  <c r="F1140" i="2"/>
  <c r="I1140" i="2" s="1"/>
  <c r="F1141" i="2"/>
  <c r="I1141" i="2" s="1"/>
  <c r="F1142" i="2"/>
  <c r="I1142" i="2" s="1"/>
  <c r="F1143" i="2"/>
  <c r="I1143" i="2" s="1"/>
  <c r="F1144" i="2"/>
  <c r="I1144" i="2" s="1"/>
  <c r="F1145" i="2"/>
  <c r="I1145" i="2" s="1"/>
  <c r="F1146" i="2"/>
  <c r="I1146" i="2" s="1"/>
  <c r="F1147" i="2"/>
  <c r="I1147" i="2" s="1"/>
  <c r="F1148" i="2"/>
  <c r="I1148" i="2" s="1"/>
  <c r="F1149" i="2"/>
  <c r="I1149" i="2" s="1"/>
  <c r="F1150" i="2"/>
  <c r="I1150" i="2" s="1"/>
  <c r="F1151" i="2"/>
  <c r="I1151" i="2" s="1"/>
  <c r="F1152" i="2"/>
  <c r="I1152" i="2" s="1"/>
  <c r="F1153" i="2"/>
  <c r="I1153" i="2" s="1"/>
  <c r="F1154" i="2"/>
  <c r="I1154" i="2" s="1"/>
  <c r="F1155" i="2"/>
  <c r="I1155" i="2" s="1"/>
  <c r="F1156" i="2"/>
  <c r="I1156" i="2" s="1"/>
  <c r="F1157" i="2"/>
  <c r="I1157" i="2" s="1"/>
  <c r="F1158" i="2"/>
  <c r="I1158" i="2" s="1"/>
  <c r="F1159" i="2"/>
  <c r="I1159" i="2" s="1"/>
  <c r="F1160" i="2"/>
  <c r="I1160" i="2" s="1"/>
  <c r="F1161" i="2"/>
  <c r="I1161" i="2" s="1"/>
  <c r="F1162" i="2"/>
  <c r="I1162" i="2" s="1"/>
  <c r="F1163" i="2"/>
  <c r="I1163" i="2" s="1"/>
  <c r="F1164" i="2"/>
  <c r="I1164" i="2" s="1"/>
  <c r="F1165" i="2"/>
  <c r="I1165" i="2" s="1"/>
  <c r="F1166" i="2"/>
  <c r="I1166" i="2" s="1"/>
  <c r="F1167" i="2"/>
  <c r="I1167" i="2" s="1"/>
  <c r="F1168" i="2"/>
  <c r="I1168" i="2" s="1"/>
  <c r="F1169" i="2"/>
  <c r="I1169" i="2" s="1"/>
  <c r="F1170" i="2"/>
  <c r="I1170" i="2" s="1"/>
  <c r="F1171" i="2"/>
  <c r="I1171" i="2" s="1"/>
  <c r="F1172" i="2"/>
  <c r="I1172" i="2" s="1"/>
  <c r="F1173" i="2"/>
  <c r="I1173" i="2" s="1"/>
  <c r="F1174" i="2"/>
  <c r="I1174" i="2" s="1"/>
  <c r="F1175" i="2"/>
  <c r="I1175" i="2" s="1"/>
  <c r="F1176" i="2"/>
  <c r="I1176" i="2" s="1"/>
  <c r="F1177" i="2"/>
  <c r="I1177" i="2" s="1"/>
  <c r="F1178" i="2"/>
  <c r="I1178" i="2" s="1"/>
  <c r="F1179" i="2"/>
  <c r="I1179" i="2" s="1"/>
  <c r="F1180" i="2"/>
  <c r="I1180" i="2" s="1"/>
  <c r="F1181" i="2"/>
  <c r="I1181" i="2" s="1"/>
  <c r="F1182" i="2"/>
  <c r="I1182" i="2" s="1"/>
  <c r="F1183" i="2"/>
  <c r="I1183" i="2" s="1"/>
  <c r="F1184" i="2"/>
  <c r="I1184" i="2" s="1"/>
  <c r="F1185" i="2"/>
  <c r="I1185" i="2" s="1"/>
  <c r="F1186" i="2"/>
  <c r="I1186" i="2" s="1"/>
  <c r="F1187" i="2"/>
  <c r="I1187" i="2" s="1"/>
  <c r="F1188" i="2"/>
  <c r="I1188" i="2" s="1"/>
  <c r="F1189" i="2"/>
  <c r="I1189" i="2" s="1"/>
  <c r="F1190" i="2"/>
  <c r="I1190" i="2" s="1"/>
  <c r="F1191" i="2"/>
  <c r="I1191" i="2" s="1"/>
  <c r="F1192" i="2"/>
  <c r="I1192" i="2" s="1"/>
  <c r="F1193" i="2"/>
  <c r="I1193" i="2" s="1"/>
  <c r="F1194" i="2"/>
  <c r="I1194" i="2" s="1"/>
  <c r="F1195" i="2"/>
  <c r="I1195" i="2" s="1"/>
  <c r="F1196" i="2"/>
  <c r="I1196" i="2" s="1"/>
  <c r="F1197" i="2"/>
  <c r="I1197" i="2" s="1"/>
  <c r="F1198" i="2"/>
  <c r="I1198" i="2" s="1"/>
  <c r="F1199" i="2"/>
  <c r="I1199" i="2" s="1"/>
  <c r="F1200" i="2"/>
  <c r="I1200" i="2" s="1"/>
  <c r="F1201" i="2"/>
  <c r="I1201" i="2" s="1"/>
  <c r="F1202" i="2"/>
  <c r="I1202" i="2" s="1"/>
  <c r="F1203" i="2"/>
  <c r="I1203" i="2" s="1"/>
  <c r="F1204" i="2"/>
  <c r="I1204" i="2" s="1"/>
  <c r="F1205" i="2"/>
  <c r="I1205" i="2" s="1"/>
  <c r="F1206" i="2"/>
  <c r="I1206" i="2" s="1"/>
  <c r="F1207" i="2"/>
  <c r="I1207" i="2" s="1"/>
  <c r="F1208" i="2"/>
  <c r="I1208" i="2" s="1"/>
  <c r="F1209" i="2"/>
  <c r="I1209" i="2" s="1"/>
  <c r="F1210" i="2"/>
  <c r="I1210" i="2" s="1"/>
  <c r="F1211" i="2"/>
  <c r="I1211" i="2" s="1"/>
  <c r="F1212" i="2"/>
  <c r="I1212" i="2" s="1"/>
  <c r="F1213" i="2"/>
  <c r="I1213" i="2" s="1"/>
  <c r="F1214" i="2"/>
  <c r="I1214" i="2" s="1"/>
  <c r="F1215" i="2"/>
  <c r="I1215" i="2" s="1"/>
  <c r="F1216" i="2"/>
  <c r="I1216" i="2" s="1"/>
  <c r="F1217" i="2"/>
  <c r="I1217" i="2" s="1"/>
  <c r="F1218" i="2"/>
  <c r="I1218" i="2" s="1"/>
  <c r="F1219" i="2"/>
  <c r="I1219" i="2" s="1"/>
  <c r="F1220" i="2"/>
  <c r="I1220" i="2" s="1"/>
  <c r="F1221" i="2"/>
  <c r="I1221" i="2" s="1"/>
  <c r="F1222" i="2"/>
  <c r="I1222" i="2" s="1"/>
  <c r="F1223" i="2"/>
  <c r="I1223" i="2" s="1"/>
  <c r="F1224" i="2"/>
  <c r="I1224" i="2" s="1"/>
  <c r="F1225" i="2"/>
  <c r="I1225" i="2" s="1"/>
  <c r="F1226" i="2"/>
  <c r="I1226" i="2" s="1"/>
  <c r="F1227" i="2"/>
  <c r="I1227" i="2" s="1"/>
  <c r="F1228" i="2"/>
  <c r="I1228" i="2" s="1"/>
  <c r="F1229" i="2"/>
  <c r="I1229" i="2" s="1"/>
  <c r="F1230" i="2"/>
  <c r="I1230" i="2" s="1"/>
  <c r="F1231" i="2"/>
  <c r="I1231" i="2" s="1"/>
  <c r="F1232" i="2"/>
  <c r="I1232" i="2" s="1"/>
  <c r="F1233" i="2"/>
  <c r="I1233" i="2" s="1"/>
  <c r="F1234" i="2"/>
  <c r="I1234" i="2" s="1"/>
  <c r="F1235" i="2"/>
  <c r="I1235" i="2" s="1"/>
  <c r="F1236" i="2"/>
  <c r="I1236" i="2" s="1"/>
  <c r="F1237" i="2"/>
  <c r="I1237" i="2" s="1"/>
  <c r="F1238" i="2"/>
  <c r="I1238" i="2" s="1"/>
  <c r="F1239" i="2"/>
  <c r="I1239" i="2" s="1"/>
  <c r="F1240" i="2"/>
  <c r="I1240" i="2" s="1"/>
  <c r="F1241" i="2"/>
  <c r="I1241" i="2" s="1"/>
  <c r="F1242" i="2"/>
  <c r="I1242" i="2" s="1"/>
  <c r="F1243" i="2"/>
  <c r="I1243" i="2" s="1"/>
  <c r="F1244" i="2"/>
  <c r="I1244" i="2" s="1"/>
  <c r="F1245" i="2"/>
  <c r="I1245" i="2" s="1"/>
  <c r="F1246" i="2"/>
  <c r="I1246" i="2" s="1"/>
  <c r="F1247" i="2"/>
  <c r="I1247" i="2" s="1"/>
  <c r="F1248" i="2"/>
  <c r="I1248" i="2" s="1"/>
  <c r="F1249" i="2"/>
  <c r="I1249" i="2" s="1"/>
  <c r="F1250" i="2"/>
  <c r="I1250" i="2" s="1"/>
  <c r="F1251" i="2"/>
  <c r="I1251" i="2" s="1"/>
  <c r="F1252" i="2"/>
  <c r="I1252" i="2" s="1"/>
  <c r="F1253" i="2"/>
  <c r="I1253" i="2" s="1"/>
  <c r="F1254" i="2"/>
  <c r="I1254" i="2" s="1"/>
  <c r="F1255" i="2"/>
  <c r="I1255" i="2" s="1"/>
  <c r="F1256" i="2"/>
  <c r="I1256" i="2" s="1"/>
  <c r="F1257" i="2"/>
  <c r="I1257" i="2" s="1"/>
  <c r="F1258" i="2"/>
  <c r="I1258" i="2" s="1"/>
  <c r="F1259" i="2"/>
  <c r="I1259" i="2" s="1"/>
  <c r="F1260" i="2"/>
  <c r="I1260" i="2" s="1"/>
  <c r="F1261" i="2"/>
  <c r="I1261" i="2" s="1"/>
  <c r="F1262" i="2"/>
  <c r="I1262" i="2" s="1"/>
  <c r="F1263" i="2"/>
  <c r="I1263" i="2" s="1"/>
  <c r="F1264" i="2"/>
  <c r="I1264" i="2" s="1"/>
  <c r="F1265" i="2"/>
  <c r="I1265" i="2" s="1"/>
  <c r="F1266" i="2"/>
  <c r="I1266" i="2" s="1"/>
  <c r="F1267" i="2"/>
  <c r="I1267" i="2" s="1"/>
  <c r="F1268" i="2"/>
  <c r="I1268" i="2" s="1"/>
  <c r="F1269" i="2"/>
  <c r="I1269" i="2" s="1"/>
  <c r="F1270" i="2"/>
  <c r="I1270" i="2" s="1"/>
  <c r="F1271" i="2"/>
  <c r="I1271" i="2" s="1"/>
  <c r="F1272" i="2"/>
  <c r="I1272" i="2" s="1"/>
  <c r="F1273" i="2"/>
  <c r="I1273" i="2" s="1"/>
  <c r="F1274" i="2"/>
  <c r="I1274" i="2" s="1"/>
  <c r="F1275" i="2"/>
  <c r="I1275" i="2" s="1"/>
  <c r="F1276" i="2"/>
  <c r="I1276" i="2" s="1"/>
  <c r="F1277" i="2"/>
  <c r="I1277" i="2" s="1"/>
  <c r="F1278" i="2"/>
  <c r="I1278" i="2" s="1"/>
  <c r="F1279" i="2"/>
  <c r="I1279" i="2" s="1"/>
  <c r="F1280" i="2"/>
  <c r="I1280" i="2" s="1"/>
  <c r="F1281" i="2"/>
  <c r="I1281" i="2" s="1"/>
  <c r="F1282" i="2"/>
  <c r="I1282" i="2" s="1"/>
  <c r="F1283" i="2"/>
  <c r="I1283" i="2" s="1"/>
  <c r="F1284" i="2"/>
  <c r="I1284" i="2" s="1"/>
  <c r="F1285" i="2"/>
  <c r="I1285" i="2" s="1"/>
  <c r="F1286" i="2"/>
  <c r="I1286" i="2" s="1"/>
  <c r="F1287" i="2"/>
  <c r="I1287" i="2" s="1"/>
  <c r="F1288" i="2"/>
  <c r="I1288" i="2" s="1"/>
  <c r="F1289" i="2"/>
  <c r="I1289" i="2" s="1"/>
  <c r="F1290" i="2"/>
  <c r="I1290" i="2" s="1"/>
  <c r="F1291" i="2"/>
  <c r="I1291" i="2" s="1"/>
  <c r="F1292" i="2"/>
  <c r="I1292" i="2" s="1"/>
  <c r="F1293" i="2"/>
  <c r="I1293" i="2" s="1"/>
  <c r="F1294" i="2"/>
  <c r="I1294" i="2" s="1"/>
  <c r="F1295" i="2"/>
  <c r="I1295" i="2" s="1"/>
  <c r="F1296" i="2"/>
  <c r="I1296" i="2" s="1"/>
  <c r="F1297" i="2"/>
  <c r="I1297" i="2" s="1"/>
  <c r="F1298" i="2"/>
  <c r="I1298" i="2" s="1"/>
  <c r="F1299" i="2"/>
  <c r="I1299" i="2" s="1"/>
  <c r="F1300" i="2"/>
  <c r="I1300" i="2" s="1"/>
  <c r="F1301" i="2"/>
  <c r="I1301" i="2" s="1"/>
  <c r="F1302" i="2"/>
  <c r="I1302" i="2" s="1"/>
  <c r="F1303" i="2"/>
  <c r="I1303" i="2" s="1"/>
  <c r="F1304" i="2"/>
  <c r="I1304" i="2" s="1"/>
  <c r="F1305" i="2"/>
  <c r="I1305" i="2" s="1"/>
  <c r="F1306" i="2"/>
  <c r="I1306" i="2" s="1"/>
  <c r="F1307" i="2"/>
  <c r="I1307" i="2" s="1"/>
  <c r="F1308" i="2"/>
  <c r="I1308" i="2" s="1"/>
  <c r="F1309" i="2"/>
  <c r="I1309" i="2" s="1"/>
  <c r="F1310" i="2"/>
  <c r="I1310" i="2" s="1"/>
  <c r="F1311" i="2"/>
  <c r="I1311" i="2" s="1"/>
  <c r="F1312" i="2"/>
  <c r="I1312" i="2" s="1"/>
  <c r="F1313" i="2"/>
  <c r="I1313" i="2" s="1"/>
  <c r="F1314" i="2"/>
  <c r="I1314" i="2" s="1"/>
  <c r="F1315" i="2"/>
  <c r="I1315" i="2" s="1"/>
  <c r="F1316" i="2"/>
  <c r="I1316" i="2" s="1"/>
  <c r="F1317" i="2"/>
  <c r="I1317" i="2" s="1"/>
  <c r="F1318" i="2"/>
  <c r="I1318" i="2" s="1"/>
  <c r="F1319" i="2"/>
  <c r="I1319" i="2" s="1"/>
  <c r="F1320" i="2"/>
  <c r="I1320" i="2" s="1"/>
  <c r="F1321" i="2"/>
  <c r="I1321" i="2" s="1"/>
  <c r="F1322" i="2"/>
  <c r="I1322" i="2" s="1"/>
  <c r="F1323" i="2"/>
  <c r="I1323" i="2" s="1"/>
  <c r="F1324" i="2"/>
  <c r="I1324" i="2" s="1"/>
  <c r="F1325" i="2"/>
  <c r="I1325" i="2" s="1"/>
  <c r="F1326" i="2"/>
  <c r="I1326" i="2" s="1"/>
  <c r="F1327" i="2"/>
  <c r="I1327" i="2" s="1"/>
  <c r="F1328" i="2"/>
  <c r="I1328" i="2" s="1"/>
  <c r="F1329" i="2"/>
  <c r="I1329" i="2" s="1"/>
  <c r="F1330" i="2"/>
  <c r="I1330" i="2" s="1"/>
  <c r="F1331" i="2"/>
  <c r="I1331" i="2" s="1"/>
  <c r="F1332" i="2"/>
  <c r="I1332" i="2" s="1"/>
  <c r="F1333" i="2"/>
  <c r="I1333" i="2" s="1"/>
  <c r="F1334" i="2"/>
  <c r="I1334" i="2" s="1"/>
  <c r="F1335" i="2"/>
  <c r="I1335" i="2" s="1"/>
  <c r="F1336" i="2"/>
  <c r="I1336" i="2" s="1"/>
  <c r="F1337" i="2"/>
  <c r="I1337" i="2" s="1"/>
  <c r="F1338" i="2"/>
  <c r="I1338" i="2" s="1"/>
  <c r="F1339" i="2"/>
  <c r="I1339" i="2" s="1"/>
  <c r="F1340" i="2"/>
  <c r="I1340" i="2" s="1"/>
  <c r="F1341" i="2"/>
  <c r="I1341" i="2" s="1"/>
  <c r="F1342" i="2"/>
  <c r="I1342" i="2" s="1"/>
  <c r="F1343" i="2"/>
  <c r="I1343" i="2" s="1"/>
  <c r="F1344" i="2"/>
  <c r="I1344" i="2" s="1"/>
  <c r="F1345" i="2"/>
  <c r="I1345" i="2" s="1"/>
  <c r="F1346" i="2"/>
  <c r="I1346" i="2" s="1"/>
  <c r="F1347" i="2"/>
  <c r="I1347" i="2" s="1"/>
  <c r="F1348" i="2"/>
  <c r="I1348" i="2" s="1"/>
  <c r="F1349" i="2"/>
  <c r="I1349" i="2" s="1"/>
  <c r="F1350" i="2"/>
  <c r="I1350" i="2" s="1"/>
  <c r="F1351" i="2"/>
  <c r="I1351" i="2" s="1"/>
  <c r="F1352" i="2"/>
  <c r="I1352" i="2" s="1"/>
  <c r="F1353" i="2"/>
  <c r="I1353" i="2" s="1"/>
  <c r="F1354" i="2"/>
  <c r="I1354" i="2" s="1"/>
  <c r="F1355" i="2"/>
  <c r="I1355" i="2" s="1"/>
  <c r="F1356" i="2"/>
  <c r="I1356" i="2" s="1"/>
  <c r="F1357" i="2"/>
  <c r="I1357" i="2" s="1"/>
  <c r="F1358" i="2"/>
  <c r="I1358" i="2" s="1"/>
  <c r="F1359" i="2"/>
  <c r="I1359" i="2" s="1"/>
  <c r="F1360" i="2"/>
  <c r="I1360" i="2" s="1"/>
  <c r="F1361" i="2"/>
  <c r="I1361" i="2" s="1"/>
  <c r="F1362" i="2"/>
  <c r="I1362" i="2" s="1"/>
  <c r="F1363" i="2"/>
  <c r="I1363" i="2" s="1"/>
  <c r="F1364" i="2"/>
  <c r="I1364" i="2" s="1"/>
  <c r="F1365" i="2"/>
  <c r="I1365" i="2" s="1"/>
  <c r="F1366" i="2"/>
  <c r="I1366" i="2" s="1"/>
  <c r="F1367" i="2"/>
  <c r="I1367" i="2" s="1"/>
  <c r="F1368" i="2"/>
  <c r="I1368" i="2" s="1"/>
  <c r="F1369" i="2"/>
  <c r="I1369" i="2" s="1"/>
  <c r="F1370" i="2"/>
  <c r="I1370" i="2" s="1"/>
  <c r="F1371" i="2"/>
  <c r="I1371" i="2" s="1"/>
  <c r="F1372" i="2"/>
  <c r="I1372" i="2" s="1"/>
  <c r="F1373" i="2"/>
  <c r="I1373" i="2" s="1"/>
  <c r="F1374" i="2"/>
  <c r="I1374" i="2" s="1"/>
  <c r="F1375" i="2"/>
  <c r="I1375" i="2" s="1"/>
  <c r="F1376" i="2"/>
  <c r="I1376" i="2" s="1"/>
  <c r="F1377" i="2"/>
  <c r="I1377" i="2" s="1"/>
  <c r="F1378" i="2"/>
  <c r="I1378" i="2" s="1"/>
  <c r="F1379" i="2"/>
  <c r="I1379" i="2" s="1"/>
  <c r="F1380" i="2"/>
  <c r="I1380" i="2" s="1"/>
  <c r="F1381" i="2"/>
  <c r="I1381" i="2" s="1"/>
  <c r="F1382" i="2"/>
  <c r="I1382" i="2" s="1"/>
  <c r="F1383" i="2"/>
  <c r="I1383" i="2" s="1"/>
  <c r="F1384" i="2"/>
  <c r="I1384" i="2" s="1"/>
  <c r="F1385" i="2"/>
  <c r="I1385" i="2" s="1"/>
  <c r="F1386" i="2"/>
  <c r="I1386" i="2" s="1"/>
  <c r="F1387" i="2"/>
  <c r="I1387" i="2" s="1"/>
  <c r="F1388" i="2"/>
  <c r="I1388" i="2" s="1"/>
  <c r="F1389" i="2"/>
  <c r="I1389" i="2" s="1"/>
  <c r="F1390" i="2"/>
  <c r="I1390" i="2" s="1"/>
  <c r="F1391" i="2"/>
  <c r="I1391" i="2" s="1"/>
  <c r="F1392" i="2"/>
  <c r="I1392" i="2" s="1"/>
  <c r="F1393" i="2"/>
  <c r="I1393" i="2" s="1"/>
  <c r="F1394" i="2"/>
  <c r="I1394" i="2" s="1"/>
  <c r="F1395" i="2"/>
  <c r="I1395" i="2" s="1"/>
  <c r="F1396" i="2"/>
  <c r="I1396" i="2" s="1"/>
  <c r="F1397" i="2"/>
  <c r="I1397" i="2" s="1"/>
  <c r="F1398" i="2"/>
  <c r="I1398" i="2" s="1"/>
  <c r="F1399" i="2"/>
  <c r="I1399" i="2" s="1"/>
  <c r="F1400" i="2"/>
  <c r="I1400" i="2" s="1"/>
  <c r="F1401" i="2"/>
  <c r="I1401" i="2" s="1"/>
  <c r="F1402" i="2"/>
  <c r="I1402" i="2" s="1"/>
  <c r="F1403" i="2"/>
  <c r="I1403" i="2" s="1"/>
  <c r="F1404" i="2"/>
  <c r="I1404" i="2" s="1"/>
  <c r="F1405" i="2"/>
  <c r="I1405" i="2" s="1"/>
  <c r="F1406" i="2"/>
  <c r="I1406" i="2" s="1"/>
  <c r="F1407" i="2"/>
  <c r="I1407" i="2" s="1"/>
  <c r="F1408" i="2"/>
  <c r="I1408" i="2" s="1"/>
  <c r="F1409" i="2"/>
  <c r="I1409" i="2" s="1"/>
  <c r="F1410" i="2"/>
  <c r="I1410" i="2" s="1"/>
  <c r="F1411" i="2"/>
  <c r="I1411" i="2" s="1"/>
  <c r="F1412" i="2"/>
  <c r="I1412" i="2" s="1"/>
  <c r="F1413" i="2"/>
  <c r="I1413" i="2" s="1"/>
  <c r="F1414" i="2"/>
  <c r="I1414" i="2" s="1"/>
  <c r="F1415" i="2"/>
  <c r="I1415" i="2" s="1"/>
  <c r="F1416" i="2"/>
  <c r="I1416" i="2" s="1"/>
  <c r="F1417" i="2"/>
  <c r="I1417" i="2" s="1"/>
  <c r="F1418" i="2"/>
  <c r="I1418" i="2" s="1"/>
  <c r="F1419" i="2"/>
  <c r="I1419" i="2" s="1"/>
  <c r="F1420" i="2"/>
  <c r="I1420" i="2" s="1"/>
  <c r="F1421" i="2"/>
  <c r="I1421" i="2" s="1"/>
  <c r="F1422" i="2"/>
  <c r="I1422" i="2" s="1"/>
  <c r="F1423" i="2"/>
  <c r="I1423" i="2" s="1"/>
  <c r="F1424" i="2"/>
  <c r="I1424" i="2" s="1"/>
  <c r="F1425" i="2"/>
  <c r="I1425" i="2" s="1"/>
  <c r="F1426" i="2"/>
  <c r="I1426" i="2" s="1"/>
  <c r="F1427" i="2"/>
  <c r="I1427" i="2" s="1"/>
  <c r="F1428" i="2"/>
  <c r="I1428" i="2" s="1"/>
  <c r="F1429" i="2"/>
  <c r="I1429" i="2" s="1"/>
  <c r="F1430" i="2"/>
  <c r="I1430" i="2" s="1"/>
  <c r="F1431" i="2"/>
  <c r="I1431" i="2" s="1"/>
  <c r="F1432" i="2"/>
  <c r="I1432" i="2" s="1"/>
  <c r="F1433" i="2"/>
  <c r="I1433" i="2" s="1"/>
  <c r="F1434" i="2"/>
  <c r="I1434" i="2" s="1"/>
  <c r="F1435" i="2"/>
  <c r="I1435" i="2" s="1"/>
  <c r="F1436" i="2"/>
  <c r="I1436" i="2" s="1"/>
  <c r="F1437" i="2"/>
  <c r="I1437" i="2" s="1"/>
  <c r="F1438" i="2"/>
  <c r="I1438" i="2" s="1"/>
  <c r="F1439" i="2"/>
  <c r="I1439" i="2" s="1"/>
  <c r="F1440" i="2"/>
  <c r="I1440" i="2" s="1"/>
  <c r="F1441" i="2"/>
  <c r="I1441" i="2" s="1"/>
  <c r="F1442" i="2"/>
  <c r="I1442" i="2" s="1"/>
  <c r="F1443" i="2"/>
  <c r="I1443" i="2" s="1"/>
  <c r="F1444" i="2"/>
  <c r="I1444" i="2" s="1"/>
  <c r="F1445" i="2"/>
  <c r="I1445" i="2" s="1"/>
  <c r="F1446" i="2"/>
  <c r="I1446" i="2" s="1"/>
  <c r="F1447" i="2"/>
  <c r="I1447" i="2" s="1"/>
  <c r="F1448" i="2"/>
  <c r="I1448" i="2" s="1"/>
  <c r="F1449" i="2"/>
  <c r="I1449" i="2" s="1"/>
  <c r="F1450" i="2"/>
  <c r="I1450" i="2" s="1"/>
  <c r="F1451" i="2"/>
  <c r="I1451" i="2" s="1"/>
  <c r="F1452" i="2"/>
  <c r="I1452" i="2" s="1"/>
  <c r="F1453" i="2"/>
  <c r="I1453" i="2" s="1"/>
  <c r="F1454" i="2"/>
  <c r="I1454" i="2" s="1"/>
  <c r="F1455" i="2"/>
  <c r="I1455" i="2" s="1"/>
  <c r="F1456" i="2"/>
  <c r="I1456" i="2" s="1"/>
  <c r="F1457" i="2"/>
  <c r="I1457" i="2" s="1"/>
  <c r="F1458" i="2"/>
  <c r="I1458" i="2" s="1"/>
  <c r="F1459" i="2"/>
  <c r="I1459" i="2" s="1"/>
  <c r="F1460" i="2"/>
  <c r="I1460" i="2" s="1"/>
  <c r="F1461" i="2"/>
  <c r="I1461" i="2" s="1"/>
  <c r="F1462" i="2"/>
  <c r="I1462" i="2" s="1"/>
  <c r="F1463" i="2"/>
  <c r="I1463" i="2" s="1"/>
  <c r="F1464" i="2"/>
  <c r="I1464" i="2" s="1"/>
  <c r="F1465" i="2"/>
  <c r="I1465" i="2" s="1"/>
  <c r="F1466" i="2"/>
  <c r="I1466" i="2" s="1"/>
  <c r="F1467" i="2"/>
  <c r="I1467" i="2" s="1"/>
  <c r="F1468" i="2"/>
  <c r="I1468" i="2" s="1"/>
  <c r="F1469" i="2"/>
  <c r="I1469" i="2" s="1"/>
  <c r="F1470" i="2"/>
  <c r="I1470" i="2" s="1"/>
  <c r="F1471" i="2"/>
  <c r="I1471" i="2" s="1"/>
  <c r="F1472" i="2"/>
  <c r="I1472" i="2" s="1"/>
  <c r="F1473" i="2"/>
  <c r="I1473" i="2" s="1"/>
  <c r="F1474" i="2"/>
  <c r="I1474" i="2" s="1"/>
  <c r="F1475" i="2"/>
  <c r="I1475" i="2" s="1"/>
  <c r="F1476" i="2"/>
  <c r="I1476" i="2" s="1"/>
  <c r="F1477" i="2"/>
  <c r="I1477" i="2" s="1"/>
  <c r="F1478" i="2"/>
  <c r="I1478" i="2" s="1"/>
  <c r="F1479" i="2"/>
  <c r="I1479" i="2" s="1"/>
  <c r="F1480" i="2"/>
  <c r="I1480" i="2" s="1"/>
  <c r="F1481" i="2"/>
  <c r="I1481" i="2" s="1"/>
  <c r="F1482" i="2"/>
  <c r="I1482" i="2" s="1"/>
  <c r="F1483" i="2"/>
  <c r="I1483" i="2" s="1"/>
  <c r="F1484" i="2"/>
  <c r="I1484" i="2" s="1"/>
  <c r="F1485" i="2"/>
  <c r="I1485" i="2" s="1"/>
  <c r="F1486" i="2"/>
  <c r="I1486" i="2" s="1"/>
  <c r="F1487" i="2"/>
  <c r="I1487" i="2" s="1"/>
  <c r="F1488" i="2"/>
  <c r="I1488" i="2" s="1"/>
  <c r="F1489" i="2"/>
  <c r="I1489" i="2" s="1"/>
  <c r="F1490" i="2"/>
  <c r="I1490" i="2" s="1"/>
  <c r="F1491" i="2"/>
  <c r="I1491" i="2" s="1"/>
  <c r="F1492" i="2"/>
  <c r="I1492" i="2" s="1"/>
  <c r="F1493" i="2"/>
  <c r="I1493" i="2" s="1"/>
  <c r="F1494" i="2"/>
  <c r="I1494" i="2" s="1"/>
  <c r="F1495" i="2"/>
  <c r="I1495" i="2" s="1"/>
  <c r="F1496" i="2"/>
  <c r="I1496" i="2" s="1"/>
  <c r="F1497" i="2"/>
  <c r="I1497" i="2" s="1"/>
  <c r="F1498" i="2"/>
  <c r="I1498" i="2" s="1"/>
  <c r="F1499" i="2"/>
  <c r="I1499" i="2" s="1"/>
  <c r="F1500" i="2"/>
  <c r="I1500" i="2" s="1"/>
  <c r="F1501" i="2"/>
  <c r="I1501" i="2" s="1"/>
  <c r="F1502" i="2"/>
  <c r="I1502" i="2" s="1"/>
  <c r="F1503" i="2"/>
  <c r="I1503" i="2" s="1"/>
  <c r="F1504" i="2"/>
  <c r="I1504" i="2" s="1"/>
  <c r="F1505" i="2"/>
  <c r="I1505" i="2" s="1"/>
  <c r="F1506" i="2"/>
  <c r="I1506" i="2" s="1"/>
  <c r="F1507" i="2"/>
  <c r="I1507" i="2" s="1"/>
  <c r="F1508" i="2"/>
  <c r="I1508" i="2" s="1"/>
  <c r="F1509" i="2"/>
  <c r="I1509" i="2" s="1"/>
  <c r="F1510" i="2"/>
  <c r="I1510" i="2" s="1"/>
  <c r="F1511" i="2"/>
  <c r="I1511" i="2" s="1"/>
  <c r="F1512" i="2"/>
  <c r="I1512" i="2" s="1"/>
  <c r="F1513" i="2"/>
  <c r="I1513" i="2" s="1"/>
  <c r="F1514" i="2"/>
  <c r="I1514" i="2" s="1"/>
  <c r="F1515" i="2"/>
  <c r="I1515" i="2" s="1"/>
  <c r="F1516" i="2"/>
  <c r="I1516" i="2" s="1"/>
  <c r="F1517" i="2"/>
  <c r="I1517" i="2" s="1"/>
  <c r="F1518" i="2"/>
  <c r="I1518" i="2" s="1"/>
  <c r="F1519" i="2"/>
  <c r="I1519" i="2" s="1"/>
  <c r="F1520" i="2"/>
  <c r="I1520" i="2" s="1"/>
  <c r="F1521" i="2"/>
  <c r="I1521" i="2" s="1"/>
  <c r="F1522" i="2"/>
  <c r="I1522" i="2" s="1"/>
  <c r="F1523" i="2"/>
  <c r="I1523" i="2" s="1"/>
  <c r="F1524" i="2"/>
  <c r="I1524" i="2" s="1"/>
  <c r="F1525" i="2"/>
  <c r="I1525" i="2" s="1"/>
  <c r="F1526" i="2"/>
  <c r="I1526" i="2" s="1"/>
  <c r="F1527" i="2"/>
  <c r="I1527" i="2" s="1"/>
  <c r="F1528" i="2"/>
  <c r="I1528" i="2" s="1"/>
  <c r="F1529" i="2"/>
  <c r="I1529" i="2" s="1"/>
  <c r="F1530" i="2"/>
  <c r="I1530" i="2" s="1"/>
  <c r="F1531" i="2"/>
  <c r="I1531" i="2" s="1"/>
  <c r="F1532" i="2"/>
  <c r="I1532" i="2" s="1"/>
  <c r="F1533" i="2"/>
  <c r="I1533" i="2" s="1"/>
  <c r="F1534" i="2"/>
  <c r="I1534" i="2" s="1"/>
  <c r="F1535" i="2"/>
  <c r="I1535" i="2" s="1"/>
  <c r="F1536" i="2"/>
  <c r="I1536" i="2" s="1"/>
  <c r="F1537" i="2"/>
  <c r="I1537" i="2" s="1"/>
  <c r="F1538" i="2"/>
  <c r="I1538" i="2" s="1"/>
  <c r="F1539" i="2"/>
  <c r="I1539" i="2" s="1"/>
  <c r="F1540" i="2"/>
  <c r="I1540" i="2" s="1"/>
  <c r="F1541" i="2"/>
  <c r="I1541" i="2" s="1"/>
  <c r="F1542" i="2"/>
  <c r="I1542" i="2" s="1"/>
  <c r="F1543" i="2"/>
  <c r="I1543" i="2" s="1"/>
  <c r="F1544" i="2"/>
  <c r="I1544" i="2" s="1"/>
  <c r="F1545" i="2"/>
  <c r="I1545" i="2" s="1"/>
  <c r="F1546" i="2"/>
  <c r="I1546" i="2" s="1"/>
  <c r="F1547" i="2"/>
  <c r="I1547" i="2" s="1"/>
  <c r="F1548" i="2"/>
  <c r="I1548" i="2" s="1"/>
  <c r="F1549" i="2"/>
  <c r="I1549" i="2" s="1"/>
  <c r="F1550" i="2"/>
  <c r="I1550" i="2" s="1"/>
  <c r="F1551" i="2"/>
  <c r="I1551" i="2" s="1"/>
  <c r="F1552" i="2"/>
  <c r="I1552" i="2" s="1"/>
  <c r="F1553" i="2"/>
  <c r="I1553" i="2" s="1"/>
  <c r="F1554" i="2"/>
  <c r="I1554" i="2" s="1"/>
  <c r="F1555" i="2"/>
  <c r="I1555" i="2" s="1"/>
  <c r="F1556" i="2"/>
  <c r="I1556" i="2" s="1"/>
  <c r="F1557" i="2"/>
  <c r="I1557" i="2" s="1"/>
  <c r="F1558" i="2"/>
  <c r="I1558" i="2" s="1"/>
  <c r="F1559" i="2"/>
  <c r="I1559" i="2" s="1"/>
  <c r="F1560" i="2"/>
  <c r="I1560" i="2" s="1"/>
  <c r="F1561" i="2"/>
  <c r="I1561" i="2" s="1"/>
  <c r="F1562" i="2"/>
  <c r="I1562" i="2" s="1"/>
  <c r="F1563" i="2"/>
  <c r="I1563" i="2" s="1"/>
  <c r="F1564" i="2"/>
  <c r="I1564" i="2" s="1"/>
  <c r="F1565" i="2"/>
  <c r="I1565" i="2" s="1"/>
  <c r="F1566" i="2"/>
  <c r="I1566" i="2" s="1"/>
  <c r="F1567" i="2"/>
  <c r="I1567" i="2" s="1"/>
  <c r="F1568" i="2"/>
  <c r="I1568" i="2" s="1"/>
  <c r="F1569" i="2"/>
  <c r="I1569" i="2" s="1"/>
  <c r="F1570" i="2"/>
  <c r="I1570" i="2" s="1"/>
  <c r="F1571" i="2"/>
  <c r="I1571" i="2" s="1"/>
  <c r="F1572" i="2"/>
  <c r="I1572" i="2" s="1"/>
  <c r="F1573" i="2"/>
  <c r="I1573" i="2" s="1"/>
  <c r="F1574" i="2"/>
  <c r="I1574" i="2" s="1"/>
  <c r="F1575" i="2"/>
  <c r="I1575" i="2" s="1"/>
  <c r="F1576" i="2"/>
  <c r="I1576" i="2" s="1"/>
  <c r="F1577" i="2"/>
  <c r="I1577" i="2" s="1"/>
  <c r="F1578" i="2"/>
  <c r="I1578" i="2" s="1"/>
  <c r="F1579" i="2"/>
  <c r="I1579" i="2" s="1"/>
  <c r="F1580" i="2"/>
  <c r="I1580" i="2" s="1"/>
  <c r="F1581" i="2"/>
  <c r="I1581" i="2" s="1"/>
  <c r="F1582" i="2"/>
  <c r="I1582" i="2" s="1"/>
  <c r="F1583" i="2"/>
  <c r="I1583" i="2" s="1"/>
  <c r="F1584" i="2"/>
  <c r="I1584" i="2" s="1"/>
  <c r="F1585" i="2"/>
  <c r="I1585" i="2" s="1"/>
  <c r="F1586" i="2"/>
  <c r="I1586" i="2" s="1"/>
  <c r="F1587" i="2"/>
  <c r="I1587" i="2" s="1"/>
  <c r="F1588" i="2"/>
  <c r="I1588" i="2" s="1"/>
  <c r="F1589" i="2"/>
  <c r="I1589" i="2" s="1"/>
  <c r="F1590" i="2"/>
  <c r="I1590" i="2" s="1"/>
  <c r="F1591" i="2"/>
  <c r="I1591" i="2" s="1"/>
  <c r="F1592" i="2"/>
  <c r="I1592" i="2" s="1"/>
  <c r="F1593" i="2"/>
  <c r="I1593" i="2" s="1"/>
  <c r="F1594" i="2"/>
  <c r="I1594" i="2" s="1"/>
  <c r="F1595" i="2"/>
  <c r="I1595" i="2" s="1"/>
  <c r="F1596" i="2"/>
  <c r="I1596" i="2" s="1"/>
  <c r="F1597" i="2"/>
  <c r="I1597" i="2" s="1"/>
  <c r="F1598" i="2"/>
  <c r="I1598" i="2" s="1"/>
  <c r="F1599" i="2"/>
  <c r="I1599" i="2" s="1"/>
  <c r="F1600" i="2"/>
  <c r="I1600" i="2" s="1"/>
  <c r="F1601" i="2"/>
  <c r="I1601" i="2" s="1"/>
  <c r="F1602" i="2"/>
  <c r="I1602" i="2" s="1"/>
  <c r="F1603" i="2"/>
  <c r="I1603" i="2" s="1"/>
  <c r="F1604" i="2"/>
  <c r="I1604" i="2" s="1"/>
  <c r="F1605" i="2"/>
  <c r="I1605" i="2" s="1"/>
  <c r="F1606" i="2"/>
  <c r="I1606" i="2" s="1"/>
  <c r="F1607" i="2"/>
  <c r="I1607" i="2" s="1"/>
  <c r="F1608" i="2"/>
  <c r="I1608" i="2" s="1"/>
  <c r="F1609" i="2"/>
  <c r="I1609" i="2" s="1"/>
  <c r="F1610" i="2"/>
  <c r="I1610" i="2" s="1"/>
  <c r="F1611" i="2"/>
  <c r="I1611" i="2" s="1"/>
  <c r="F1612" i="2"/>
  <c r="I1612" i="2" s="1"/>
  <c r="F1613" i="2"/>
  <c r="I1613" i="2" s="1"/>
  <c r="F1614" i="2"/>
  <c r="I1614" i="2" s="1"/>
  <c r="F1615" i="2"/>
  <c r="I1615" i="2" s="1"/>
  <c r="F1616" i="2"/>
  <c r="I1616" i="2" s="1"/>
  <c r="F1617" i="2"/>
  <c r="I1617" i="2" s="1"/>
  <c r="F1618" i="2"/>
  <c r="I1618" i="2" s="1"/>
  <c r="F1619" i="2"/>
  <c r="I1619" i="2" s="1"/>
  <c r="F1620" i="2"/>
  <c r="I1620" i="2" s="1"/>
  <c r="F1621" i="2"/>
  <c r="I1621" i="2" s="1"/>
  <c r="F1622" i="2"/>
  <c r="I1622" i="2" s="1"/>
  <c r="F1623" i="2"/>
  <c r="I1623" i="2" s="1"/>
  <c r="F1624" i="2"/>
  <c r="I1624" i="2" s="1"/>
  <c r="F1625" i="2"/>
  <c r="I1625" i="2" s="1"/>
  <c r="F1626" i="2"/>
  <c r="I1626" i="2" s="1"/>
  <c r="F1627" i="2"/>
  <c r="I1627" i="2" s="1"/>
  <c r="F1628" i="2"/>
  <c r="I1628" i="2" s="1"/>
  <c r="F1629" i="2"/>
  <c r="I1629" i="2" s="1"/>
  <c r="F1630" i="2"/>
  <c r="I1630" i="2" s="1"/>
  <c r="F1631" i="2"/>
  <c r="I1631" i="2" s="1"/>
  <c r="F1632" i="2"/>
  <c r="I1632" i="2" s="1"/>
  <c r="F1633" i="2"/>
  <c r="I1633" i="2" s="1"/>
  <c r="F1634" i="2"/>
  <c r="I1634" i="2" s="1"/>
  <c r="F1635" i="2"/>
  <c r="I1635" i="2" s="1"/>
  <c r="F1636" i="2"/>
  <c r="I1636" i="2" s="1"/>
  <c r="F1637" i="2"/>
  <c r="I1637" i="2" s="1"/>
  <c r="F1638" i="2"/>
  <c r="I1638" i="2" s="1"/>
  <c r="F1639" i="2"/>
  <c r="I1639" i="2" s="1"/>
  <c r="F1640" i="2"/>
  <c r="I1640" i="2" s="1"/>
  <c r="F1641" i="2"/>
  <c r="I1641" i="2" s="1"/>
  <c r="F1642" i="2"/>
  <c r="I1642" i="2" s="1"/>
  <c r="F1643" i="2"/>
  <c r="I1643" i="2" s="1"/>
  <c r="F1644" i="2"/>
  <c r="I1644" i="2" s="1"/>
  <c r="F1645" i="2"/>
  <c r="I1645" i="2" s="1"/>
  <c r="F1646" i="2"/>
  <c r="I1646" i="2" s="1"/>
  <c r="F1647" i="2"/>
  <c r="I1647" i="2" s="1"/>
  <c r="F1648" i="2"/>
  <c r="I1648" i="2" s="1"/>
  <c r="F1649" i="2"/>
  <c r="I1649" i="2" s="1"/>
  <c r="F1650" i="2"/>
  <c r="I1650" i="2" s="1"/>
  <c r="F1651" i="2"/>
  <c r="I1651" i="2" s="1"/>
  <c r="F1652" i="2"/>
  <c r="I1652" i="2" s="1"/>
  <c r="F1653" i="2"/>
  <c r="I1653" i="2" s="1"/>
  <c r="F1654" i="2"/>
  <c r="I1654" i="2" s="1"/>
  <c r="F1655" i="2"/>
  <c r="I1655" i="2" s="1"/>
  <c r="F1656" i="2"/>
  <c r="I1656" i="2" s="1"/>
  <c r="F1657" i="2"/>
  <c r="I1657" i="2" s="1"/>
  <c r="F1658" i="2"/>
  <c r="I1658" i="2" s="1"/>
  <c r="F1659" i="2"/>
  <c r="I1659" i="2" s="1"/>
  <c r="F1660" i="2"/>
  <c r="I1660" i="2" s="1"/>
  <c r="F1661" i="2"/>
  <c r="I1661" i="2" s="1"/>
  <c r="F1662" i="2"/>
  <c r="I1662" i="2" s="1"/>
  <c r="F1663" i="2"/>
  <c r="I1663" i="2" s="1"/>
  <c r="F1664" i="2"/>
  <c r="I1664" i="2" s="1"/>
  <c r="F1665" i="2"/>
  <c r="I1665" i="2" s="1"/>
  <c r="F1666" i="2"/>
  <c r="I1666" i="2" s="1"/>
  <c r="F1667" i="2"/>
  <c r="I1667" i="2" s="1"/>
  <c r="F1668" i="2"/>
  <c r="I1668" i="2" s="1"/>
  <c r="F1669" i="2"/>
  <c r="I1669" i="2" s="1"/>
  <c r="F1670" i="2"/>
  <c r="I1670" i="2" s="1"/>
  <c r="F1671" i="2"/>
  <c r="I1671" i="2" s="1"/>
  <c r="F1672" i="2"/>
  <c r="I1672" i="2" s="1"/>
  <c r="F1673" i="2"/>
  <c r="I1673" i="2" s="1"/>
  <c r="F1674" i="2"/>
  <c r="I1674" i="2" s="1"/>
  <c r="F1675" i="2"/>
  <c r="I1675" i="2" s="1"/>
  <c r="F1676" i="2"/>
  <c r="I1676" i="2" s="1"/>
  <c r="F1677" i="2"/>
  <c r="I1677" i="2" s="1"/>
  <c r="F1678" i="2"/>
  <c r="I1678" i="2" s="1"/>
  <c r="F1679" i="2"/>
  <c r="I1679" i="2" s="1"/>
  <c r="F1680" i="2"/>
  <c r="I1680" i="2" s="1"/>
  <c r="F1681" i="2"/>
  <c r="I1681" i="2" s="1"/>
  <c r="F1682" i="2"/>
  <c r="I1682" i="2" s="1"/>
  <c r="F1683" i="2"/>
  <c r="I1683" i="2" s="1"/>
  <c r="F1684" i="2"/>
  <c r="I1684" i="2" s="1"/>
  <c r="F1685" i="2"/>
  <c r="I1685" i="2" s="1"/>
  <c r="F1686" i="2"/>
  <c r="I1686" i="2" s="1"/>
  <c r="F1687" i="2"/>
  <c r="I1687" i="2" s="1"/>
  <c r="F1688" i="2"/>
  <c r="I1688" i="2" s="1"/>
  <c r="F1689" i="2"/>
  <c r="I1689" i="2" s="1"/>
  <c r="F1690" i="2"/>
  <c r="I1690" i="2" s="1"/>
  <c r="F1691" i="2"/>
  <c r="I1691" i="2" s="1"/>
  <c r="F1692" i="2"/>
  <c r="I1692" i="2" s="1"/>
  <c r="F1693" i="2"/>
  <c r="I1693" i="2" s="1"/>
  <c r="F1694" i="2"/>
  <c r="I1694" i="2" s="1"/>
  <c r="F1695" i="2"/>
  <c r="I1695" i="2" s="1"/>
  <c r="F1696" i="2"/>
  <c r="I1696" i="2" s="1"/>
  <c r="F1697" i="2"/>
  <c r="I1697" i="2" s="1"/>
  <c r="F1698" i="2"/>
  <c r="I1698" i="2" s="1"/>
  <c r="F1699" i="2"/>
  <c r="I1699" i="2" s="1"/>
  <c r="F1700" i="2"/>
  <c r="I1700" i="2" s="1"/>
  <c r="F1701" i="2"/>
  <c r="I1701" i="2" s="1"/>
  <c r="F1702" i="2"/>
  <c r="I1702" i="2" s="1"/>
  <c r="F1703" i="2"/>
  <c r="I1703" i="2" s="1"/>
  <c r="F1704" i="2"/>
  <c r="I1704" i="2" s="1"/>
  <c r="F1705" i="2"/>
  <c r="I1705" i="2" s="1"/>
  <c r="F1706" i="2"/>
  <c r="I1706" i="2" s="1"/>
  <c r="F1707" i="2"/>
  <c r="I1707" i="2" s="1"/>
  <c r="F1708" i="2"/>
  <c r="I1708" i="2" s="1"/>
  <c r="F1709" i="2"/>
  <c r="I1709" i="2" s="1"/>
  <c r="F1710" i="2"/>
  <c r="I1710" i="2" s="1"/>
  <c r="F1711" i="2"/>
  <c r="I1711" i="2" s="1"/>
  <c r="F1712" i="2"/>
  <c r="I1712" i="2" s="1"/>
  <c r="F1713" i="2"/>
  <c r="I1713" i="2" s="1"/>
  <c r="F1714" i="2"/>
  <c r="I1714" i="2" s="1"/>
  <c r="F1715" i="2"/>
  <c r="I1715" i="2" s="1"/>
  <c r="F1716" i="2"/>
  <c r="I1716" i="2" s="1"/>
  <c r="F1717" i="2"/>
  <c r="I1717" i="2" s="1"/>
  <c r="F1718" i="2"/>
  <c r="I1718" i="2" s="1"/>
  <c r="F1719" i="2"/>
  <c r="I1719" i="2" s="1"/>
  <c r="F1720" i="2"/>
  <c r="I1720" i="2" s="1"/>
  <c r="F1721" i="2"/>
  <c r="I1721" i="2" s="1"/>
  <c r="F1722" i="2"/>
  <c r="I1722" i="2" s="1"/>
  <c r="F1723" i="2"/>
  <c r="I1723" i="2" s="1"/>
  <c r="F1724" i="2"/>
  <c r="I1724" i="2" s="1"/>
  <c r="F1725" i="2"/>
  <c r="I1725" i="2" s="1"/>
  <c r="F1726" i="2"/>
  <c r="I1726" i="2" s="1"/>
  <c r="F1727" i="2"/>
  <c r="I1727" i="2" s="1"/>
  <c r="F1728" i="2"/>
  <c r="I1728" i="2" s="1"/>
  <c r="F1729" i="2"/>
  <c r="I1729" i="2" s="1"/>
  <c r="F1730" i="2"/>
  <c r="I1730" i="2" s="1"/>
  <c r="F1731" i="2"/>
  <c r="I1731" i="2" s="1"/>
  <c r="F1732" i="2"/>
  <c r="I1732" i="2" s="1"/>
  <c r="F1733" i="2"/>
  <c r="I1733" i="2" s="1"/>
  <c r="F1734" i="2"/>
  <c r="I1734" i="2" s="1"/>
  <c r="F1735" i="2"/>
  <c r="I1735" i="2" s="1"/>
  <c r="F1736" i="2"/>
  <c r="I1736" i="2" s="1"/>
  <c r="F1737" i="2"/>
  <c r="I1737" i="2" s="1"/>
  <c r="F1738" i="2"/>
  <c r="I1738" i="2" s="1"/>
  <c r="F1739" i="2"/>
  <c r="I1739" i="2" s="1"/>
  <c r="F1740" i="2"/>
  <c r="I1740" i="2" s="1"/>
  <c r="F1741" i="2"/>
  <c r="I1741" i="2" s="1"/>
  <c r="F1742" i="2"/>
  <c r="I1742" i="2" s="1"/>
  <c r="F1743" i="2"/>
  <c r="I1743" i="2" s="1"/>
  <c r="F1744" i="2"/>
  <c r="I1744" i="2" s="1"/>
  <c r="F1745" i="2"/>
  <c r="I1745" i="2" s="1"/>
  <c r="F1746" i="2"/>
  <c r="I1746" i="2" s="1"/>
  <c r="F1747" i="2"/>
  <c r="I1747" i="2" s="1"/>
  <c r="F1748" i="2"/>
  <c r="I1748" i="2" s="1"/>
  <c r="F1749" i="2"/>
  <c r="I1749" i="2" s="1"/>
  <c r="F1750" i="2"/>
  <c r="I1750" i="2" s="1"/>
  <c r="F1751" i="2"/>
  <c r="I1751" i="2" s="1"/>
  <c r="F1752" i="2"/>
  <c r="I1752" i="2" s="1"/>
  <c r="F1753" i="2"/>
  <c r="I1753" i="2" s="1"/>
  <c r="F1754" i="2"/>
  <c r="I1754" i="2" s="1"/>
  <c r="F1755" i="2"/>
  <c r="I1755" i="2" s="1"/>
  <c r="F1756" i="2"/>
  <c r="I1756" i="2" s="1"/>
  <c r="F1757" i="2"/>
  <c r="I1757" i="2" s="1"/>
  <c r="F1758" i="2"/>
  <c r="I1758" i="2" s="1"/>
  <c r="F1759" i="2"/>
  <c r="I1759" i="2" s="1"/>
  <c r="F1760" i="2"/>
  <c r="I1760" i="2" s="1"/>
  <c r="F1761" i="2"/>
  <c r="I1761" i="2" s="1"/>
  <c r="F1762" i="2"/>
  <c r="I1762" i="2" s="1"/>
  <c r="F1763" i="2"/>
  <c r="I1763" i="2" s="1"/>
  <c r="F1764" i="2"/>
  <c r="I1764" i="2" s="1"/>
  <c r="F1765" i="2"/>
  <c r="I1765" i="2" s="1"/>
  <c r="F1766" i="2"/>
  <c r="I1766" i="2" s="1"/>
  <c r="F1767" i="2"/>
  <c r="I1767" i="2" s="1"/>
  <c r="F1768" i="2"/>
  <c r="I1768" i="2" s="1"/>
  <c r="F1769" i="2"/>
  <c r="I1769" i="2" s="1"/>
  <c r="F1770" i="2"/>
  <c r="I1770" i="2" s="1"/>
  <c r="F1771" i="2"/>
  <c r="I1771" i="2" s="1"/>
  <c r="F1772" i="2"/>
  <c r="I1772" i="2" s="1"/>
  <c r="F1773" i="2"/>
  <c r="I1773" i="2" s="1"/>
  <c r="F1774" i="2"/>
  <c r="I1774" i="2" s="1"/>
  <c r="F1775" i="2"/>
  <c r="I1775" i="2" s="1"/>
  <c r="F1776" i="2"/>
  <c r="I1776" i="2" s="1"/>
  <c r="F1777" i="2"/>
  <c r="I1777" i="2" s="1"/>
  <c r="F1778" i="2"/>
  <c r="I1778" i="2" s="1"/>
  <c r="F1779" i="2"/>
  <c r="I1779" i="2" s="1"/>
  <c r="F1780" i="2"/>
  <c r="I1780" i="2" s="1"/>
  <c r="F1781" i="2"/>
  <c r="I1781" i="2" s="1"/>
  <c r="F1782" i="2"/>
  <c r="I1782" i="2" s="1"/>
  <c r="F1783" i="2"/>
  <c r="I1783" i="2" s="1"/>
  <c r="F1784" i="2"/>
  <c r="I1784" i="2" s="1"/>
  <c r="F1785" i="2"/>
  <c r="I1785" i="2" s="1"/>
  <c r="F1786" i="2"/>
  <c r="I1786" i="2" s="1"/>
  <c r="F1787" i="2"/>
  <c r="I1787" i="2" s="1"/>
  <c r="F1788" i="2"/>
  <c r="I1788" i="2" s="1"/>
  <c r="F1789" i="2"/>
  <c r="I1789" i="2" s="1"/>
  <c r="F1790" i="2"/>
  <c r="I1790" i="2" s="1"/>
  <c r="F1791" i="2"/>
  <c r="I1791" i="2" s="1"/>
  <c r="F1792" i="2"/>
  <c r="I1792" i="2" s="1"/>
  <c r="F1793" i="2"/>
  <c r="I1793" i="2" s="1"/>
  <c r="F1794" i="2"/>
  <c r="I1794" i="2" s="1"/>
  <c r="F1795" i="2"/>
  <c r="I1795" i="2" s="1"/>
  <c r="F1796" i="2"/>
  <c r="I1796" i="2" s="1"/>
  <c r="F1797" i="2"/>
  <c r="I1797" i="2" s="1"/>
  <c r="F1798" i="2"/>
  <c r="I1798" i="2" s="1"/>
  <c r="F1799" i="2"/>
  <c r="I1799" i="2" s="1"/>
  <c r="F1800" i="2"/>
  <c r="I1800" i="2" s="1"/>
  <c r="F1801" i="2"/>
  <c r="I1801" i="2" s="1"/>
  <c r="F1802" i="2"/>
  <c r="I1802" i="2" s="1"/>
  <c r="F1803" i="2"/>
  <c r="I1803" i="2" s="1"/>
  <c r="F1804" i="2"/>
  <c r="I1804" i="2" s="1"/>
  <c r="F1805" i="2"/>
  <c r="I1805" i="2" s="1"/>
  <c r="F1806" i="2"/>
  <c r="I1806" i="2" s="1"/>
  <c r="F1807" i="2"/>
  <c r="I1807" i="2" s="1"/>
  <c r="F1808" i="2"/>
  <c r="I1808" i="2" s="1"/>
  <c r="F1809" i="2"/>
  <c r="I1809" i="2" s="1"/>
  <c r="F1810" i="2"/>
  <c r="I1810" i="2" s="1"/>
  <c r="F1811" i="2"/>
  <c r="I1811" i="2" s="1"/>
  <c r="F1812" i="2"/>
  <c r="I1812" i="2" s="1"/>
  <c r="F1813" i="2"/>
  <c r="I1813" i="2" s="1"/>
  <c r="F1814" i="2"/>
  <c r="I1814" i="2" s="1"/>
  <c r="F1815" i="2"/>
  <c r="I1815" i="2" s="1"/>
  <c r="F1816" i="2"/>
  <c r="I1816" i="2" s="1"/>
  <c r="F1817" i="2"/>
  <c r="I1817" i="2" s="1"/>
  <c r="F1818" i="2"/>
  <c r="I1818" i="2" s="1"/>
  <c r="F1819" i="2"/>
  <c r="I1819" i="2" s="1"/>
  <c r="F1820" i="2"/>
  <c r="I1820" i="2" s="1"/>
  <c r="F1821" i="2"/>
  <c r="I1821" i="2" s="1"/>
  <c r="F1822" i="2"/>
  <c r="I1822" i="2" s="1"/>
  <c r="F1823" i="2"/>
  <c r="I1823" i="2" s="1"/>
  <c r="F1824" i="2"/>
  <c r="I1824" i="2" s="1"/>
  <c r="F1825" i="2"/>
  <c r="I1825" i="2" s="1"/>
  <c r="F1826" i="2"/>
  <c r="I1826" i="2" s="1"/>
  <c r="F1827" i="2"/>
  <c r="I1827" i="2" s="1"/>
  <c r="F1828" i="2"/>
  <c r="I1828" i="2" s="1"/>
  <c r="F1829" i="2"/>
  <c r="I1829" i="2" s="1"/>
  <c r="F1830" i="2"/>
  <c r="I1830" i="2" s="1"/>
  <c r="F1831" i="2"/>
  <c r="I1831" i="2" s="1"/>
  <c r="F1832" i="2"/>
  <c r="I1832" i="2" s="1"/>
  <c r="F1833" i="2"/>
  <c r="I1833" i="2" s="1"/>
  <c r="F1834" i="2"/>
  <c r="I1834" i="2" s="1"/>
  <c r="F1835" i="2"/>
  <c r="I1835" i="2" s="1"/>
  <c r="F1836" i="2"/>
  <c r="I1836" i="2" s="1"/>
  <c r="F1837" i="2"/>
  <c r="I1837" i="2" s="1"/>
  <c r="F1838" i="2"/>
  <c r="I1838" i="2" s="1"/>
  <c r="F1839" i="2"/>
  <c r="I1839" i="2" s="1"/>
  <c r="F1840" i="2"/>
  <c r="I1840" i="2" s="1"/>
  <c r="F1841" i="2"/>
  <c r="I1841" i="2" s="1"/>
  <c r="F1842" i="2"/>
  <c r="I1842" i="2" s="1"/>
  <c r="F1843" i="2"/>
  <c r="I1843" i="2" s="1"/>
  <c r="F1844" i="2"/>
  <c r="I1844" i="2" s="1"/>
  <c r="F1845" i="2"/>
  <c r="I1845" i="2" s="1"/>
  <c r="F1846" i="2"/>
  <c r="I1846" i="2" s="1"/>
  <c r="F1847" i="2"/>
  <c r="I1847" i="2" s="1"/>
  <c r="F1848" i="2"/>
  <c r="I1848" i="2" s="1"/>
  <c r="F1849" i="2"/>
  <c r="I1849" i="2" s="1"/>
  <c r="F1850" i="2"/>
  <c r="I1850" i="2" s="1"/>
  <c r="F1851" i="2"/>
  <c r="I1851" i="2" s="1"/>
  <c r="F1852" i="2"/>
  <c r="I1852" i="2" s="1"/>
  <c r="F1853" i="2"/>
  <c r="I1853" i="2" s="1"/>
  <c r="F1854" i="2"/>
  <c r="I1854" i="2" s="1"/>
  <c r="F1855" i="2"/>
  <c r="I1855" i="2" s="1"/>
  <c r="F1856" i="2"/>
  <c r="I1856" i="2" s="1"/>
  <c r="F1857" i="2"/>
  <c r="I1857" i="2" s="1"/>
  <c r="F1858" i="2"/>
  <c r="I1858" i="2" s="1"/>
  <c r="F1859" i="2"/>
  <c r="I1859" i="2" s="1"/>
  <c r="F1860" i="2"/>
  <c r="I1860" i="2" s="1"/>
  <c r="F1861" i="2"/>
  <c r="I1861" i="2" s="1"/>
  <c r="F1862" i="2"/>
  <c r="I1862" i="2" s="1"/>
  <c r="F1863" i="2"/>
  <c r="I1863" i="2" s="1"/>
  <c r="F1864" i="2"/>
  <c r="I1864" i="2" s="1"/>
  <c r="F1865" i="2"/>
  <c r="I1865" i="2" s="1"/>
  <c r="F1866" i="2"/>
  <c r="I1866" i="2" s="1"/>
  <c r="F1867" i="2"/>
  <c r="I1867" i="2" s="1"/>
  <c r="F1868" i="2"/>
  <c r="I1868" i="2" s="1"/>
  <c r="F1869" i="2"/>
  <c r="I1869" i="2" s="1"/>
  <c r="F1870" i="2"/>
  <c r="I1870" i="2" s="1"/>
  <c r="F1871" i="2"/>
  <c r="I1871" i="2" s="1"/>
  <c r="F1872" i="2"/>
  <c r="I1872" i="2" s="1"/>
  <c r="F1873" i="2"/>
  <c r="I1873" i="2" s="1"/>
  <c r="F1874" i="2"/>
  <c r="I1874" i="2" s="1"/>
  <c r="F1875" i="2"/>
  <c r="I1875" i="2" s="1"/>
  <c r="F1876" i="2"/>
  <c r="I1876" i="2" s="1"/>
  <c r="F1877" i="2"/>
  <c r="I1877" i="2" s="1"/>
  <c r="F1878" i="2"/>
  <c r="I1878" i="2" s="1"/>
  <c r="F1879" i="2"/>
  <c r="I1879" i="2" s="1"/>
  <c r="F1880" i="2"/>
  <c r="I1880" i="2" s="1"/>
  <c r="F1881" i="2"/>
  <c r="I1881" i="2" s="1"/>
  <c r="F1882" i="2"/>
  <c r="I1882" i="2" s="1"/>
  <c r="F1883" i="2"/>
  <c r="I1883" i="2" s="1"/>
  <c r="F1884" i="2"/>
  <c r="I1884" i="2" s="1"/>
  <c r="F1885" i="2"/>
  <c r="I1885" i="2" s="1"/>
  <c r="F1886" i="2"/>
  <c r="I1886" i="2" s="1"/>
  <c r="F1887" i="2"/>
  <c r="I1887" i="2" s="1"/>
  <c r="F1888" i="2"/>
  <c r="I1888" i="2" s="1"/>
  <c r="F1889" i="2"/>
  <c r="I1889" i="2" s="1"/>
  <c r="F1890" i="2"/>
  <c r="I1890" i="2" s="1"/>
  <c r="F1891" i="2"/>
  <c r="I1891" i="2" s="1"/>
  <c r="F1892" i="2"/>
  <c r="I1892" i="2" s="1"/>
  <c r="F1893" i="2"/>
  <c r="I1893" i="2" s="1"/>
  <c r="F1894" i="2"/>
  <c r="I1894" i="2" s="1"/>
  <c r="F1895" i="2"/>
  <c r="I1895" i="2" s="1"/>
  <c r="F1896" i="2"/>
  <c r="I1896" i="2" s="1"/>
  <c r="F1897" i="2"/>
  <c r="I1897" i="2" s="1"/>
  <c r="F1898" i="2"/>
  <c r="I1898" i="2" s="1"/>
  <c r="F1899" i="2"/>
  <c r="I1899" i="2" s="1"/>
  <c r="F1900" i="2"/>
  <c r="I1900" i="2" s="1"/>
  <c r="F1901" i="2"/>
  <c r="I1901" i="2" s="1"/>
  <c r="F1902" i="2"/>
  <c r="I1902" i="2" s="1"/>
  <c r="F1903" i="2"/>
  <c r="I1903" i="2" s="1"/>
  <c r="F1904" i="2"/>
  <c r="I1904" i="2" s="1"/>
  <c r="F1905" i="2"/>
  <c r="I1905" i="2" s="1"/>
  <c r="F1906" i="2"/>
  <c r="I1906" i="2" s="1"/>
  <c r="F1907" i="2"/>
  <c r="I1907" i="2" s="1"/>
  <c r="F1908" i="2"/>
  <c r="I1908" i="2" s="1"/>
  <c r="F1909" i="2"/>
  <c r="I1909" i="2" s="1"/>
  <c r="F1910" i="2"/>
  <c r="I1910" i="2" s="1"/>
  <c r="F1911" i="2"/>
  <c r="I1911" i="2" s="1"/>
  <c r="F1912" i="2"/>
  <c r="I1912" i="2" s="1"/>
  <c r="F1913" i="2"/>
  <c r="I1913" i="2" s="1"/>
  <c r="F1914" i="2"/>
  <c r="I1914" i="2" s="1"/>
  <c r="F1915" i="2"/>
  <c r="I1915" i="2" s="1"/>
  <c r="F1916" i="2"/>
  <c r="I1916" i="2" s="1"/>
  <c r="F1917" i="2"/>
  <c r="I1917" i="2" s="1"/>
  <c r="F1918" i="2"/>
  <c r="I1918" i="2" s="1"/>
  <c r="F1919" i="2"/>
  <c r="I1919" i="2" s="1"/>
  <c r="F1920" i="2"/>
  <c r="I1920" i="2" s="1"/>
  <c r="F1921" i="2"/>
  <c r="I1921" i="2" s="1"/>
  <c r="F1922" i="2"/>
  <c r="I1922" i="2" s="1"/>
  <c r="F1923" i="2"/>
  <c r="I1923" i="2" s="1"/>
  <c r="F1924" i="2"/>
  <c r="I1924" i="2" s="1"/>
  <c r="F1925" i="2"/>
  <c r="I1925" i="2" s="1"/>
  <c r="F1926" i="2"/>
  <c r="I1926" i="2" s="1"/>
  <c r="F1927" i="2"/>
  <c r="I1927" i="2" s="1"/>
  <c r="F1928" i="2"/>
  <c r="I1928" i="2" s="1"/>
  <c r="F1929" i="2"/>
  <c r="I1929" i="2" s="1"/>
  <c r="F1930" i="2"/>
  <c r="I1930" i="2" s="1"/>
  <c r="F1931" i="2"/>
  <c r="I1931" i="2" s="1"/>
  <c r="F1932" i="2"/>
  <c r="I1932" i="2" s="1"/>
  <c r="F1933" i="2"/>
  <c r="I1933" i="2" s="1"/>
  <c r="F1934" i="2"/>
  <c r="I1934" i="2" s="1"/>
  <c r="F1935" i="2"/>
  <c r="I1935" i="2" s="1"/>
  <c r="F1936" i="2"/>
  <c r="I1936" i="2" s="1"/>
  <c r="F1937" i="2"/>
  <c r="I1937" i="2" s="1"/>
  <c r="F1938" i="2"/>
  <c r="I1938" i="2" s="1"/>
  <c r="F1939" i="2"/>
  <c r="I1939" i="2" s="1"/>
  <c r="F1940" i="2"/>
  <c r="I1940" i="2" s="1"/>
  <c r="F1941" i="2"/>
  <c r="I1941" i="2" s="1"/>
  <c r="F1942" i="2"/>
  <c r="I1942" i="2" s="1"/>
  <c r="F1943" i="2"/>
  <c r="I1943" i="2" s="1"/>
  <c r="F1944" i="2"/>
  <c r="I1944" i="2" s="1"/>
  <c r="F1945" i="2"/>
  <c r="I1945" i="2" s="1"/>
  <c r="F1946" i="2"/>
  <c r="I1946" i="2" s="1"/>
  <c r="F1947" i="2"/>
  <c r="I1947" i="2" s="1"/>
  <c r="F1948" i="2"/>
  <c r="I1948" i="2" s="1"/>
  <c r="F1949" i="2"/>
  <c r="I1949" i="2" s="1"/>
  <c r="F1950" i="2"/>
  <c r="I1950" i="2" s="1"/>
  <c r="F1951" i="2"/>
  <c r="I1951" i="2" s="1"/>
  <c r="F1952" i="2"/>
  <c r="I1952" i="2" s="1"/>
  <c r="F1953" i="2"/>
  <c r="I1953" i="2" s="1"/>
  <c r="F1954" i="2"/>
  <c r="I1954" i="2" s="1"/>
  <c r="F1955" i="2"/>
  <c r="I1955" i="2" s="1"/>
  <c r="F1956" i="2"/>
  <c r="I1956" i="2" s="1"/>
  <c r="F1957" i="2"/>
  <c r="I1957" i="2" s="1"/>
  <c r="F1958" i="2"/>
  <c r="I1958" i="2" s="1"/>
  <c r="F1959" i="2"/>
  <c r="I1959" i="2" s="1"/>
  <c r="F1960" i="2"/>
  <c r="I1960" i="2" s="1"/>
  <c r="F1961" i="2"/>
  <c r="I1961" i="2" s="1"/>
  <c r="F1962" i="2"/>
  <c r="I1962" i="2" s="1"/>
  <c r="F1963" i="2"/>
  <c r="I1963" i="2" s="1"/>
  <c r="F1964" i="2"/>
  <c r="I1964" i="2" s="1"/>
  <c r="F1965" i="2"/>
  <c r="I1965" i="2" s="1"/>
  <c r="F1966" i="2"/>
  <c r="I1966" i="2" s="1"/>
  <c r="F1967" i="2"/>
  <c r="I1967" i="2" s="1"/>
  <c r="F1968" i="2"/>
  <c r="I1968" i="2" s="1"/>
  <c r="F1969" i="2"/>
  <c r="I1969" i="2" s="1"/>
  <c r="F1970" i="2"/>
  <c r="I1970" i="2" s="1"/>
  <c r="F1971" i="2"/>
  <c r="I1971" i="2" s="1"/>
  <c r="F1972" i="2"/>
  <c r="I1972" i="2" s="1"/>
  <c r="F1973" i="2"/>
  <c r="I1973" i="2" s="1"/>
  <c r="F1974" i="2"/>
  <c r="I1974" i="2" s="1"/>
  <c r="F1975" i="2"/>
  <c r="I1975" i="2" s="1"/>
  <c r="F1976" i="2"/>
  <c r="I1976" i="2" s="1"/>
  <c r="F1977" i="2"/>
  <c r="I1977" i="2" s="1"/>
  <c r="F1978" i="2"/>
  <c r="I1978" i="2" s="1"/>
  <c r="F1979" i="2"/>
  <c r="I1979" i="2" s="1"/>
  <c r="F1980" i="2"/>
  <c r="I1980" i="2" s="1"/>
  <c r="F1981" i="2"/>
  <c r="I1981" i="2" s="1"/>
  <c r="F1982" i="2"/>
  <c r="I1982" i="2" s="1"/>
  <c r="F1983" i="2"/>
  <c r="I1983" i="2" s="1"/>
  <c r="F1984" i="2"/>
  <c r="I1984" i="2" s="1"/>
  <c r="F1985" i="2"/>
  <c r="I1985" i="2" s="1"/>
  <c r="F1986" i="2"/>
  <c r="I1986" i="2" s="1"/>
  <c r="F1987" i="2"/>
  <c r="I1987" i="2" s="1"/>
  <c r="F1988" i="2"/>
  <c r="I1988" i="2" s="1"/>
  <c r="F1989" i="2"/>
  <c r="I1989" i="2" s="1"/>
  <c r="F1990" i="2"/>
  <c r="I1990" i="2" s="1"/>
  <c r="F1991" i="2"/>
  <c r="I1991" i="2" s="1"/>
  <c r="F1992" i="2"/>
  <c r="I1992" i="2" s="1"/>
  <c r="F1993" i="2"/>
  <c r="I1993" i="2" s="1"/>
  <c r="F1994" i="2"/>
  <c r="I1994" i="2" s="1"/>
  <c r="F1995" i="2"/>
  <c r="I1995" i="2" s="1"/>
  <c r="F1996" i="2"/>
  <c r="I1996" i="2" s="1"/>
  <c r="F1997" i="2"/>
  <c r="I1997" i="2" s="1"/>
  <c r="F1998" i="2"/>
  <c r="I1998" i="2" s="1"/>
  <c r="F1999" i="2"/>
  <c r="I1999" i="2" s="1"/>
  <c r="F2000" i="2"/>
  <c r="I2000" i="2" s="1"/>
  <c r="F2001" i="2"/>
  <c r="I2001" i="2" s="1"/>
  <c r="F2002" i="2"/>
  <c r="I2002" i="2" s="1"/>
  <c r="F2003" i="2"/>
  <c r="I2003" i="2" s="1"/>
  <c r="F2004" i="2"/>
  <c r="I2004" i="2" s="1"/>
  <c r="F2005" i="2"/>
  <c r="I2005" i="2" s="1"/>
  <c r="F2006" i="2"/>
  <c r="I2006" i="2" s="1"/>
  <c r="F2007" i="2"/>
  <c r="I2007" i="2" s="1"/>
  <c r="F2008" i="2"/>
  <c r="I2008" i="2" s="1"/>
  <c r="F2009" i="2"/>
  <c r="I2009" i="2" s="1"/>
  <c r="F2010" i="2"/>
  <c r="I2010" i="2" s="1"/>
  <c r="F2011" i="2"/>
  <c r="I2011" i="2" s="1"/>
  <c r="F2012" i="2"/>
  <c r="I2012" i="2" s="1"/>
  <c r="F2013" i="2"/>
  <c r="I2013" i="2" s="1"/>
  <c r="F2014" i="2"/>
  <c r="I2014" i="2" s="1"/>
  <c r="F2015" i="2"/>
  <c r="I2015" i="2" s="1"/>
  <c r="F2016" i="2"/>
  <c r="I2016" i="2" s="1"/>
  <c r="F2017" i="2"/>
  <c r="I2017" i="2" s="1"/>
  <c r="F2018" i="2"/>
  <c r="I2018" i="2" s="1"/>
  <c r="F2019" i="2"/>
  <c r="I2019" i="2" s="1"/>
  <c r="F2020" i="2"/>
  <c r="I2020" i="2" s="1"/>
  <c r="F2021" i="2"/>
  <c r="I2021" i="2" s="1"/>
  <c r="F2022" i="2"/>
  <c r="I2022" i="2" s="1"/>
  <c r="F2023" i="2"/>
  <c r="I2023" i="2" s="1"/>
  <c r="F2024" i="2"/>
  <c r="I2024" i="2" s="1"/>
  <c r="F2025" i="2"/>
  <c r="I2025" i="2" s="1"/>
  <c r="F2026" i="2"/>
  <c r="I2026" i="2" s="1"/>
  <c r="F2027" i="2"/>
  <c r="I2027" i="2" s="1"/>
  <c r="F2028" i="2"/>
  <c r="I2028" i="2" s="1"/>
  <c r="F2029" i="2"/>
  <c r="I2029" i="2" s="1"/>
  <c r="F2030" i="2"/>
  <c r="I2030" i="2" s="1"/>
  <c r="F2031" i="2"/>
  <c r="I2031" i="2" s="1"/>
  <c r="F2032" i="2"/>
  <c r="I2032" i="2" s="1"/>
  <c r="F2033" i="2"/>
  <c r="I2033" i="2" s="1"/>
  <c r="F2034" i="2"/>
  <c r="I2034" i="2" s="1"/>
  <c r="F2035" i="2"/>
  <c r="I2035" i="2" s="1"/>
  <c r="F2036" i="2"/>
  <c r="I2036" i="2" s="1"/>
  <c r="F2037" i="2"/>
  <c r="I2037" i="2" s="1"/>
  <c r="F2038" i="2"/>
  <c r="I2038" i="2" s="1"/>
  <c r="F2039" i="2"/>
  <c r="I2039" i="2" s="1"/>
  <c r="F2040" i="2"/>
  <c r="I2040" i="2" s="1"/>
  <c r="F2041" i="2"/>
  <c r="I2041" i="2" s="1"/>
  <c r="F2042" i="2"/>
  <c r="I2042" i="2" s="1"/>
  <c r="F2043" i="2"/>
  <c r="I2043" i="2" s="1"/>
  <c r="F2044" i="2"/>
  <c r="I2044" i="2" s="1"/>
  <c r="F2045" i="2"/>
  <c r="I2045" i="2" s="1"/>
  <c r="F2046" i="2"/>
  <c r="I2046" i="2" s="1"/>
  <c r="F2047" i="2"/>
  <c r="I2047" i="2" s="1"/>
  <c r="F2048" i="2"/>
  <c r="I2048" i="2" s="1"/>
  <c r="F2049" i="2"/>
  <c r="I2049" i="2" s="1"/>
  <c r="F2050" i="2"/>
  <c r="I2050" i="2" s="1"/>
  <c r="F2051" i="2"/>
  <c r="I2051" i="2" s="1"/>
  <c r="F2052" i="2"/>
  <c r="I2052" i="2" s="1"/>
  <c r="F2053" i="2"/>
  <c r="I2053" i="2" s="1"/>
  <c r="F2054" i="2"/>
  <c r="I2054" i="2" s="1"/>
  <c r="F2055" i="2"/>
  <c r="I2055" i="2" s="1"/>
  <c r="F2056" i="2"/>
  <c r="I2056" i="2" s="1"/>
  <c r="F2057" i="2"/>
  <c r="I2057" i="2" s="1"/>
  <c r="F2058" i="2"/>
  <c r="I2058" i="2" s="1"/>
  <c r="F2059" i="2"/>
  <c r="I2059" i="2" s="1"/>
  <c r="F2060" i="2"/>
  <c r="I2060" i="2" s="1"/>
  <c r="F2061" i="2"/>
  <c r="I2061" i="2" s="1"/>
  <c r="F2062" i="2"/>
  <c r="I2062" i="2" s="1"/>
  <c r="F2063" i="2"/>
  <c r="I2063" i="2" s="1"/>
  <c r="F2064" i="2"/>
  <c r="I2064" i="2" s="1"/>
  <c r="F2065" i="2"/>
  <c r="I2065" i="2" s="1"/>
  <c r="F2066" i="2"/>
  <c r="I2066" i="2" s="1"/>
  <c r="F2067" i="2"/>
  <c r="I2067" i="2" s="1"/>
  <c r="F2068" i="2"/>
  <c r="I2068" i="2" s="1"/>
  <c r="F2069" i="2"/>
  <c r="I2069" i="2" s="1"/>
  <c r="F2070" i="2"/>
  <c r="I2070" i="2" s="1"/>
  <c r="F2071" i="2"/>
  <c r="I2071" i="2" s="1"/>
  <c r="F2072" i="2"/>
  <c r="I2072" i="2" s="1"/>
  <c r="F2073" i="2"/>
  <c r="I2073" i="2" s="1"/>
  <c r="F2074" i="2"/>
  <c r="I2074" i="2" s="1"/>
  <c r="F2075" i="2"/>
  <c r="I2075" i="2" s="1"/>
  <c r="F2076" i="2"/>
  <c r="I2076" i="2" s="1"/>
  <c r="F2077" i="2"/>
  <c r="I2077" i="2" s="1"/>
  <c r="F2078" i="2"/>
  <c r="I2078" i="2" s="1"/>
  <c r="F2079" i="2"/>
  <c r="I2079" i="2" s="1"/>
  <c r="F2080" i="2"/>
  <c r="I2080" i="2" s="1"/>
  <c r="F2081" i="2"/>
  <c r="I2081" i="2" s="1"/>
  <c r="F2082" i="2"/>
  <c r="I2082" i="2" s="1"/>
  <c r="F2083" i="2"/>
  <c r="I2083" i="2" s="1"/>
  <c r="F2084" i="2"/>
  <c r="I2084" i="2" s="1"/>
  <c r="F2085" i="2"/>
  <c r="I2085" i="2" s="1"/>
  <c r="F2086" i="2"/>
  <c r="I2086" i="2" s="1"/>
  <c r="F2087" i="2"/>
  <c r="I2087" i="2" s="1"/>
  <c r="F2088" i="2"/>
  <c r="I2088" i="2" s="1"/>
  <c r="F2089" i="2"/>
  <c r="I2089" i="2" s="1"/>
  <c r="F2090" i="2"/>
  <c r="I2090" i="2" s="1"/>
  <c r="F2091" i="2"/>
  <c r="I2091" i="2" s="1"/>
  <c r="F2092" i="2"/>
  <c r="I2092" i="2" s="1"/>
  <c r="F2093" i="2"/>
  <c r="I2093" i="2" s="1"/>
  <c r="F2094" i="2"/>
  <c r="I2094" i="2" s="1"/>
  <c r="F2095" i="2"/>
  <c r="I2095" i="2" s="1"/>
  <c r="F2096" i="2"/>
  <c r="I2096" i="2" s="1"/>
  <c r="F2097" i="2"/>
  <c r="I2097" i="2" s="1"/>
  <c r="F2098" i="2"/>
  <c r="I2098" i="2" s="1"/>
  <c r="F2099" i="2"/>
  <c r="I2099" i="2" s="1"/>
  <c r="F2100" i="2"/>
  <c r="I2100" i="2" s="1"/>
  <c r="F2101" i="2"/>
  <c r="I2101" i="2" s="1"/>
  <c r="F2102" i="2"/>
  <c r="I2102" i="2" s="1"/>
  <c r="F2103" i="2"/>
  <c r="I2103" i="2" s="1"/>
  <c r="F2104" i="2"/>
  <c r="I2104" i="2" s="1"/>
  <c r="F2105" i="2"/>
  <c r="I2105" i="2" s="1"/>
  <c r="F2106" i="2"/>
  <c r="I2106" i="2" s="1"/>
  <c r="F2107" i="2"/>
  <c r="I2107" i="2" s="1"/>
  <c r="F2108" i="2"/>
  <c r="I2108" i="2" s="1"/>
  <c r="F2109" i="2"/>
  <c r="I2109" i="2" s="1"/>
  <c r="F2110" i="2"/>
  <c r="I2110" i="2" s="1"/>
  <c r="F2111" i="2"/>
  <c r="I2111" i="2" s="1"/>
  <c r="F2112" i="2"/>
  <c r="I2112" i="2" s="1"/>
  <c r="F2113" i="2"/>
  <c r="I2113" i="2" s="1"/>
  <c r="F2114" i="2"/>
  <c r="I2114" i="2" s="1"/>
  <c r="F2115" i="2"/>
  <c r="I2115" i="2" s="1"/>
  <c r="F2116" i="2"/>
  <c r="I2116" i="2" s="1"/>
  <c r="F2117" i="2"/>
  <c r="I2117" i="2" s="1"/>
  <c r="F2118" i="2"/>
  <c r="I2118" i="2" s="1"/>
  <c r="F2119" i="2"/>
  <c r="I2119" i="2" s="1"/>
  <c r="F2120" i="2"/>
  <c r="I2120" i="2" s="1"/>
  <c r="F2121" i="2"/>
  <c r="I2121" i="2" s="1"/>
  <c r="F2122" i="2"/>
  <c r="I2122" i="2" s="1"/>
  <c r="F2123" i="2"/>
  <c r="I2123" i="2" s="1"/>
  <c r="F2124" i="2"/>
  <c r="I2124" i="2" s="1"/>
  <c r="F2125" i="2"/>
  <c r="I2125" i="2" s="1"/>
  <c r="F2126" i="2"/>
  <c r="I2126" i="2" s="1"/>
  <c r="F2127" i="2"/>
  <c r="I2127" i="2" s="1"/>
  <c r="F2128" i="2"/>
  <c r="I2128" i="2" s="1"/>
  <c r="F2129" i="2"/>
  <c r="I2129" i="2" s="1"/>
  <c r="F2130" i="2"/>
  <c r="I2130" i="2" s="1"/>
  <c r="F2131" i="2"/>
  <c r="I2131" i="2" s="1"/>
  <c r="F2132" i="2"/>
  <c r="I2132" i="2" s="1"/>
  <c r="F2133" i="2"/>
  <c r="I2133" i="2" s="1"/>
  <c r="F2134" i="2"/>
  <c r="I2134" i="2" s="1"/>
  <c r="F2135" i="2"/>
  <c r="I2135" i="2" s="1"/>
  <c r="F2136" i="2"/>
  <c r="I2136" i="2" s="1"/>
  <c r="F2137" i="2"/>
  <c r="I2137" i="2" s="1"/>
  <c r="F2138" i="2"/>
  <c r="I2138" i="2" s="1"/>
  <c r="F2139" i="2"/>
  <c r="I2139" i="2" s="1"/>
  <c r="F2140" i="2"/>
  <c r="I2140" i="2" s="1"/>
  <c r="F2141" i="2"/>
  <c r="I2141" i="2" s="1"/>
  <c r="F2142" i="2"/>
  <c r="I2142" i="2" s="1"/>
  <c r="F2143" i="2"/>
  <c r="I2143" i="2" s="1"/>
  <c r="F2144" i="2"/>
  <c r="I2144" i="2" s="1"/>
  <c r="F2145" i="2"/>
  <c r="I2145" i="2" s="1"/>
  <c r="F2146" i="2"/>
  <c r="I2146" i="2" s="1"/>
  <c r="F2147" i="2"/>
  <c r="I2147" i="2" s="1"/>
  <c r="F2148" i="2"/>
  <c r="I2148" i="2" s="1"/>
  <c r="F2149" i="2"/>
  <c r="I2149" i="2" s="1"/>
  <c r="F2150" i="2"/>
  <c r="I2150" i="2" s="1"/>
  <c r="F2151" i="2"/>
  <c r="I2151" i="2" s="1"/>
  <c r="F2152" i="2"/>
  <c r="I2152" i="2" s="1"/>
  <c r="F2153" i="2"/>
  <c r="I2153" i="2" s="1"/>
  <c r="F2154" i="2"/>
  <c r="I2154" i="2" s="1"/>
  <c r="F2155" i="2"/>
  <c r="I2155" i="2" s="1"/>
  <c r="F2156" i="2"/>
  <c r="I2156" i="2" s="1"/>
  <c r="F2157" i="2"/>
  <c r="I2157" i="2" s="1"/>
  <c r="F2158" i="2"/>
  <c r="I2158" i="2" s="1"/>
  <c r="F2159" i="2"/>
  <c r="I2159" i="2" s="1"/>
  <c r="F2160" i="2"/>
  <c r="I2160" i="2" s="1"/>
  <c r="F2161" i="2"/>
  <c r="I2161" i="2" s="1"/>
  <c r="F2162" i="2"/>
  <c r="I2162" i="2" s="1"/>
  <c r="F2163" i="2"/>
  <c r="I2163" i="2" s="1"/>
  <c r="F2164" i="2"/>
  <c r="I2164" i="2" s="1"/>
  <c r="F2165" i="2"/>
  <c r="I2165" i="2" s="1"/>
  <c r="F2166" i="2"/>
  <c r="I2166" i="2" s="1"/>
  <c r="F2167" i="2"/>
  <c r="I2167" i="2" s="1"/>
  <c r="F2168" i="2"/>
  <c r="I2168" i="2" s="1"/>
  <c r="F2169" i="2"/>
  <c r="I2169" i="2" s="1"/>
  <c r="F2170" i="2"/>
  <c r="I2170" i="2" s="1"/>
  <c r="F2171" i="2"/>
  <c r="I2171" i="2" s="1"/>
  <c r="F2172" i="2"/>
  <c r="I2172" i="2" s="1"/>
  <c r="F2173" i="2"/>
  <c r="I2173" i="2" s="1"/>
  <c r="F2174" i="2"/>
  <c r="I2174" i="2" s="1"/>
  <c r="F2175" i="2"/>
  <c r="I2175" i="2" s="1"/>
  <c r="F2176" i="2"/>
  <c r="I2176" i="2" s="1"/>
  <c r="F2177" i="2"/>
  <c r="I2177" i="2" s="1"/>
  <c r="F2178" i="2"/>
  <c r="I2178" i="2" s="1"/>
  <c r="F2179" i="2"/>
  <c r="I2179" i="2" s="1"/>
  <c r="F2180" i="2"/>
  <c r="I2180" i="2" s="1"/>
  <c r="F2181" i="2"/>
  <c r="I2181" i="2" s="1"/>
  <c r="F2182" i="2"/>
  <c r="I2182" i="2" s="1"/>
  <c r="F2183" i="2"/>
  <c r="I2183" i="2" s="1"/>
  <c r="F2184" i="2"/>
  <c r="I2184" i="2" s="1"/>
  <c r="F2185" i="2"/>
  <c r="I2185" i="2" s="1"/>
  <c r="F2186" i="2"/>
  <c r="I2186" i="2" s="1"/>
  <c r="F2187" i="2"/>
  <c r="I2187" i="2" s="1"/>
  <c r="F2188" i="2"/>
  <c r="I2188" i="2" s="1"/>
  <c r="F2189" i="2"/>
  <c r="I2189" i="2" s="1"/>
  <c r="F2190" i="2"/>
  <c r="I2190" i="2" s="1"/>
  <c r="F2191" i="2"/>
  <c r="I2191" i="2" s="1"/>
  <c r="F2192" i="2"/>
  <c r="I2192" i="2" s="1"/>
  <c r="F2193" i="2"/>
  <c r="I2193" i="2" s="1"/>
  <c r="F2194" i="2"/>
  <c r="I2194" i="2" s="1"/>
  <c r="F2195" i="2"/>
  <c r="I2195" i="2" s="1"/>
  <c r="F2196" i="2"/>
  <c r="I2196" i="2" s="1"/>
  <c r="F2197" i="2"/>
  <c r="I2197" i="2" s="1"/>
  <c r="F2198" i="2"/>
  <c r="I2198" i="2" s="1"/>
  <c r="F2199" i="2"/>
  <c r="I2199" i="2" s="1"/>
  <c r="F2200" i="2"/>
  <c r="I2200" i="2" s="1"/>
  <c r="F2201" i="2"/>
  <c r="I2201" i="2" s="1"/>
  <c r="F2202" i="2"/>
  <c r="I2202" i="2" s="1"/>
  <c r="F2203" i="2"/>
  <c r="I2203" i="2" s="1"/>
  <c r="F2204" i="2"/>
  <c r="I2204" i="2" s="1"/>
  <c r="F2205" i="2"/>
  <c r="I2205" i="2" s="1"/>
  <c r="F2206" i="2"/>
  <c r="I2206" i="2" s="1"/>
  <c r="F2207" i="2"/>
  <c r="I2207" i="2" s="1"/>
  <c r="F2208" i="2"/>
  <c r="I2208" i="2" s="1"/>
  <c r="F2209" i="2"/>
  <c r="I2209" i="2" s="1"/>
  <c r="F2210" i="2"/>
  <c r="I2210" i="2" s="1"/>
  <c r="F2211" i="2"/>
  <c r="I2211" i="2" s="1"/>
  <c r="F2212" i="2"/>
  <c r="I2212" i="2" s="1"/>
  <c r="F2213" i="2"/>
  <c r="I2213" i="2" s="1"/>
  <c r="F2214" i="2"/>
  <c r="I2214" i="2" s="1"/>
  <c r="F2215" i="2"/>
  <c r="I2215" i="2" s="1"/>
  <c r="F2216" i="2"/>
  <c r="I2216" i="2" s="1"/>
  <c r="F2217" i="2"/>
  <c r="I2217" i="2" s="1"/>
  <c r="F2218" i="2"/>
  <c r="I2218" i="2" s="1"/>
  <c r="F2219" i="2"/>
  <c r="I2219" i="2" s="1"/>
  <c r="F2220" i="2"/>
  <c r="I2220" i="2" s="1"/>
  <c r="F2221" i="2"/>
  <c r="I2221" i="2" s="1"/>
  <c r="F2222" i="2"/>
  <c r="I2222" i="2" s="1"/>
  <c r="F2223" i="2"/>
  <c r="I2223" i="2" s="1"/>
  <c r="F2224" i="2"/>
  <c r="I2224" i="2" s="1"/>
  <c r="F2225" i="2"/>
  <c r="I2225" i="2" s="1"/>
  <c r="F2226" i="2"/>
  <c r="I2226" i="2" s="1"/>
  <c r="F2227" i="2"/>
  <c r="I2227" i="2" s="1"/>
  <c r="F2228" i="2"/>
  <c r="I2228" i="2" s="1"/>
  <c r="F2229" i="2"/>
  <c r="I2229" i="2" s="1"/>
  <c r="F2230" i="2"/>
  <c r="I2230" i="2" s="1"/>
  <c r="F2231" i="2"/>
  <c r="I2231" i="2" s="1"/>
  <c r="F2232" i="2"/>
  <c r="I2232" i="2" s="1"/>
  <c r="F2233" i="2"/>
  <c r="I2233" i="2" s="1"/>
  <c r="F2234" i="2"/>
  <c r="I2234" i="2" s="1"/>
  <c r="F2235" i="2"/>
  <c r="I2235" i="2" s="1"/>
  <c r="F2236" i="2"/>
  <c r="I2236" i="2" s="1"/>
  <c r="F2237" i="2"/>
  <c r="I2237" i="2" s="1"/>
  <c r="F2238" i="2"/>
  <c r="I2238" i="2" s="1"/>
  <c r="F2239" i="2"/>
  <c r="I2239" i="2" s="1"/>
  <c r="F2240" i="2"/>
  <c r="I2240" i="2" s="1"/>
  <c r="F2241" i="2"/>
  <c r="I2241" i="2" s="1"/>
  <c r="F2242" i="2"/>
  <c r="I2242" i="2" s="1"/>
  <c r="F2243" i="2"/>
  <c r="I2243" i="2" s="1"/>
  <c r="F2244" i="2"/>
  <c r="I2244" i="2" s="1"/>
  <c r="F2245" i="2"/>
  <c r="I2245" i="2" s="1"/>
  <c r="F2246" i="2"/>
  <c r="I2246" i="2" s="1"/>
  <c r="F2247" i="2"/>
  <c r="I2247" i="2" s="1"/>
  <c r="F2248" i="2"/>
  <c r="I2248" i="2" s="1"/>
  <c r="F2249" i="2"/>
  <c r="I2249" i="2" s="1"/>
  <c r="F2250" i="2"/>
  <c r="I2250" i="2" s="1"/>
  <c r="F2251" i="2"/>
  <c r="I2251" i="2" s="1"/>
  <c r="F2252" i="2"/>
  <c r="I2252" i="2" s="1"/>
  <c r="F2253" i="2"/>
  <c r="I2253" i="2" s="1"/>
  <c r="F2254" i="2"/>
  <c r="I2254" i="2" s="1"/>
  <c r="F2255" i="2"/>
  <c r="I2255" i="2" s="1"/>
  <c r="F2256" i="2"/>
  <c r="I2256" i="2" s="1"/>
  <c r="F2257" i="2"/>
  <c r="I2257" i="2" s="1"/>
  <c r="F2258" i="2"/>
  <c r="I2258" i="2" s="1"/>
  <c r="F2259" i="2"/>
  <c r="I2259" i="2" s="1"/>
  <c r="F2260" i="2"/>
  <c r="I2260" i="2" s="1"/>
  <c r="F2261" i="2"/>
  <c r="I2261" i="2" s="1"/>
  <c r="F2262" i="2"/>
  <c r="I2262" i="2" s="1"/>
  <c r="F2263" i="2"/>
  <c r="I2263" i="2" s="1"/>
  <c r="F2264" i="2"/>
  <c r="I2264" i="2" s="1"/>
  <c r="F2265" i="2"/>
  <c r="I2265" i="2" s="1"/>
  <c r="F2266" i="2"/>
  <c r="I2266" i="2" s="1"/>
  <c r="F2267" i="2"/>
  <c r="I2267" i="2" s="1"/>
  <c r="F2268" i="2"/>
  <c r="I2268" i="2" s="1"/>
  <c r="F2269" i="2"/>
  <c r="I2269" i="2" s="1"/>
  <c r="F2270" i="2"/>
  <c r="I2270" i="2" s="1"/>
  <c r="F2271" i="2"/>
  <c r="I2271" i="2" s="1"/>
  <c r="F2272" i="2"/>
  <c r="I2272" i="2" s="1"/>
  <c r="F2273" i="2"/>
  <c r="I2273" i="2" s="1"/>
  <c r="F2274" i="2"/>
  <c r="I2274" i="2" s="1"/>
  <c r="F2275" i="2"/>
  <c r="I2275" i="2" s="1"/>
  <c r="F2276" i="2"/>
  <c r="I2276" i="2" s="1"/>
  <c r="F2277" i="2"/>
  <c r="I2277" i="2" s="1"/>
  <c r="F2278" i="2"/>
  <c r="I2278" i="2" s="1"/>
  <c r="F2279" i="2"/>
  <c r="I2279" i="2" s="1"/>
  <c r="F2280" i="2"/>
  <c r="I2280" i="2" s="1"/>
  <c r="F2281" i="2"/>
  <c r="I2281" i="2" s="1"/>
  <c r="F2282" i="2"/>
  <c r="I2282" i="2" s="1"/>
  <c r="F2283" i="2"/>
  <c r="I2283" i="2" s="1"/>
  <c r="F2284" i="2"/>
  <c r="I2284" i="2" s="1"/>
  <c r="F2285" i="2"/>
  <c r="I2285" i="2" s="1"/>
  <c r="F2286" i="2"/>
  <c r="I2286" i="2" s="1"/>
  <c r="F2287" i="2"/>
  <c r="I2287" i="2" s="1"/>
  <c r="F2288" i="2"/>
  <c r="I2288" i="2" s="1"/>
  <c r="F2289" i="2"/>
  <c r="I2289" i="2" s="1"/>
  <c r="F2290" i="2"/>
  <c r="I2290" i="2" s="1"/>
  <c r="F2291" i="2"/>
  <c r="I2291" i="2" s="1"/>
  <c r="F2292" i="2"/>
  <c r="I2292" i="2" s="1"/>
  <c r="F2293" i="2"/>
  <c r="I2293" i="2" s="1"/>
  <c r="F2294" i="2"/>
  <c r="I2294" i="2" s="1"/>
  <c r="F2295" i="2"/>
  <c r="I2295" i="2" s="1"/>
  <c r="F2296" i="2"/>
  <c r="I2296" i="2" s="1"/>
  <c r="F2297" i="2"/>
  <c r="I2297" i="2" s="1"/>
  <c r="F2298" i="2"/>
  <c r="I2298" i="2" s="1"/>
  <c r="F2299" i="2"/>
  <c r="I2299" i="2" s="1"/>
  <c r="F2300" i="2"/>
  <c r="I2300" i="2" s="1"/>
  <c r="F2301" i="2"/>
  <c r="I2301" i="2" s="1"/>
  <c r="F2302" i="2"/>
  <c r="I2302" i="2" s="1"/>
  <c r="F2303" i="2"/>
  <c r="I2303" i="2" s="1"/>
  <c r="F2304" i="2"/>
  <c r="I2304" i="2" s="1"/>
  <c r="F2305" i="2"/>
  <c r="I2305" i="2" s="1"/>
  <c r="F2306" i="2"/>
  <c r="I2306" i="2" s="1"/>
  <c r="F2307" i="2"/>
  <c r="I2307" i="2" s="1"/>
  <c r="F2308" i="2"/>
  <c r="I2308" i="2" s="1"/>
  <c r="F2309" i="2"/>
  <c r="I2309" i="2" s="1"/>
  <c r="F2310" i="2"/>
  <c r="I2310" i="2" s="1"/>
  <c r="F2311" i="2"/>
  <c r="I2311" i="2" s="1"/>
  <c r="F2312" i="2"/>
  <c r="I2312" i="2" s="1"/>
  <c r="F2313" i="2"/>
  <c r="I2313" i="2" s="1"/>
  <c r="F2314" i="2"/>
  <c r="I2314" i="2" s="1"/>
  <c r="F2315" i="2"/>
  <c r="I2315" i="2" s="1"/>
  <c r="F2316" i="2"/>
  <c r="I2316" i="2" s="1"/>
  <c r="F2317" i="2"/>
  <c r="I2317" i="2" s="1"/>
  <c r="F2318" i="2"/>
  <c r="I2318" i="2" s="1"/>
  <c r="F2319" i="2"/>
  <c r="I2319" i="2" s="1"/>
  <c r="F2320" i="2"/>
  <c r="I2320" i="2" s="1"/>
  <c r="F2321" i="2"/>
  <c r="I2321" i="2" s="1"/>
  <c r="F2322" i="2"/>
  <c r="I2322" i="2" s="1"/>
  <c r="F2323" i="2"/>
  <c r="I2323" i="2" s="1"/>
  <c r="F2324" i="2"/>
  <c r="I2324" i="2" s="1"/>
  <c r="F2325" i="2"/>
  <c r="I2325" i="2" s="1"/>
  <c r="F2326" i="2"/>
  <c r="I2326" i="2" s="1"/>
  <c r="F2327" i="2"/>
  <c r="I2327" i="2" s="1"/>
  <c r="F2328" i="2"/>
  <c r="I2328" i="2" s="1"/>
  <c r="F2329" i="2"/>
  <c r="I2329" i="2" s="1"/>
  <c r="F2330" i="2"/>
  <c r="I2330" i="2" s="1"/>
  <c r="F2331" i="2"/>
  <c r="I2331" i="2" s="1"/>
  <c r="F2332" i="2"/>
  <c r="I2332" i="2" s="1"/>
  <c r="F2333" i="2"/>
  <c r="I2333" i="2" s="1"/>
  <c r="F2334" i="2"/>
  <c r="I2334" i="2" s="1"/>
  <c r="F2335" i="2"/>
  <c r="I2335" i="2" s="1"/>
  <c r="F2336" i="2"/>
  <c r="I2336" i="2" s="1"/>
  <c r="F2337" i="2"/>
  <c r="I2337" i="2" s="1"/>
  <c r="F2338" i="2"/>
  <c r="I2338" i="2" s="1"/>
  <c r="F2339" i="2"/>
  <c r="I2339" i="2" s="1"/>
  <c r="F2340" i="2"/>
  <c r="I2340" i="2" s="1"/>
  <c r="F2341" i="2"/>
  <c r="I2341" i="2" s="1"/>
  <c r="F2342" i="2"/>
  <c r="I2342" i="2" s="1"/>
  <c r="F2343" i="2"/>
  <c r="I2343" i="2" s="1"/>
  <c r="F2344" i="2"/>
  <c r="I2344" i="2" s="1"/>
  <c r="F2345" i="2"/>
  <c r="I2345" i="2" s="1"/>
  <c r="F2346" i="2"/>
  <c r="I2346" i="2" s="1"/>
  <c r="F2347" i="2"/>
  <c r="I2347" i="2" s="1"/>
  <c r="F2348" i="2"/>
  <c r="I2348" i="2" s="1"/>
  <c r="F2349" i="2"/>
  <c r="I2349" i="2" s="1"/>
  <c r="F2350" i="2"/>
  <c r="I2350" i="2" s="1"/>
  <c r="F2351" i="2"/>
  <c r="I2351" i="2" s="1"/>
  <c r="F2352" i="2"/>
  <c r="I2352" i="2" s="1"/>
  <c r="F2353" i="2"/>
  <c r="I2353" i="2" s="1"/>
  <c r="F2354" i="2"/>
  <c r="I2354" i="2" s="1"/>
  <c r="F2355" i="2"/>
  <c r="I2355" i="2" s="1"/>
  <c r="F2356" i="2"/>
  <c r="I2356" i="2" s="1"/>
  <c r="F2357" i="2"/>
  <c r="I2357" i="2" s="1"/>
  <c r="F2358" i="2"/>
  <c r="I2358" i="2" s="1"/>
  <c r="F2359" i="2"/>
  <c r="I2359" i="2" s="1"/>
  <c r="F2360" i="2"/>
  <c r="I2360" i="2" s="1"/>
  <c r="F2361" i="2"/>
  <c r="I2361" i="2" s="1"/>
  <c r="F2362" i="2"/>
  <c r="I2362" i="2" s="1"/>
  <c r="F2363" i="2"/>
  <c r="I2363" i="2" s="1"/>
  <c r="F2364" i="2"/>
  <c r="I2364" i="2" s="1"/>
  <c r="F2365" i="2"/>
  <c r="I2365" i="2" s="1"/>
  <c r="F2366" i="2"/>
  <c r="I2366" i="2" s="1"/>
  <c r="F2367" i="2"/>
  <c r="I2367" i="2" s="1"/>
  <c r="F2368" i="2"/>
  <c r="I2368" i="2" s="1"/>
  <c r="F2369" i="2"/>
  <c r="I2369" i="2" s="1"/>
  <c r="F2370" i="2"/>
  <c r="I2370" i="2" s="1"/>
  <c r="F2371" i="2"/>
  <c r="I2371" i="2" s="1"/>
  <c r="F2372" i="2"/>
  <c r="I2372" i="2" s="1"/>
  <c r="F2373" i="2"/>
  <c r="I2373" i="2" s="1"/>
  <c r="F2374" i="2"/>
  <c r="I2374" i="2" s="1"/>
  <c r="F2375" i="2"/>
  <c r="I2375" i="2" s="1"/>
  <c r="F2376" i="2"/>
  <c r="I2376" i="2" s="1"/>
  <c r="F2377" i="2"/>
  <c r="I2377" i="2" s="1"/>
  <c r="F2378" i="2"/>
  <c r="I2378" i="2" s="1"/>
  <c r="F2379" i="2"/>
  <c r="I2379" i="2" s="1"/>
  <c r="F2380" i="2"/>
  <c r="I2380" i="2" s="1"/>
  <c r="F2381" i="2"/>
  <c r="I2381" i="2" s="1"/>
  <c r="F2382" i="2"/>
  <c r="I2382" i="2" s="1"/>
  <c r="F2383" i="2"/>
  <c r="I2383" i="2" s="1"/>
  <c r="F2384" i="2"/>
  <c r="I2384" i="2" s="1"/>
  <c r="F2385" i="2"/>
  <c r="I2385" i="2" s="1"/>
  <c r="F2386" i="2"/>
  <c r="I2386" i="2" s="1"/>
  <c r="F2387" i="2"/>
  <c r="I2387" i="2" s="1"/>
  <c r="F2388" i="2"/>
  <c r="I2388" i="2" s="1"/>
  <c r="F2389" i="2"/>
  <c r="I2389" i="2" s="1"/>
  <c r="F2390" i="2"/>
  <c r="I2390" i="2" s="1"/>
  <c r="F2391" i="2"/>
  <c r="I2391" i="2" s="1"/>
  <c r="F2392" i="2"/>
  <c r="I2392" i="2" s="1"/>
  <c r="F2393" i="2"/>
  <c r="I2393" i="2" s="1"/>
  <c r="F2394" i="2"/>
  <c r="I2394" i="2" s="1"/>
  <c r="F2395" i="2"/>
  <c r="I2395" i="2" s="1"/>
  <c r="F2396" i="2"/>
  <c r="I2396" i="2" s="1"/>
  <c r="F2397" i="2"/>
  <c r="I2397" i="2" s="1"/>
  <c r="F2398" i="2"/>
  <c r="I2398" i="2" s="1"/>
  <c r="F2399" i="2"/>
  <c r="I2399" i="2" s="1"/>
  <c r="F2400" i="2"/>
  <c r="I2400" i="2" s="1"/>
  <c r="F2401" i="2"/>
  <c r="I2401" i="2" s="1"/>
  <c r="F2402" i="2"/>
  <c r="I2402" i="2" s="1"/>
  <c r="F2403" i="2"/>
  <c r="I2403" i="2" s="1"/>
  <c r="F2404" i="2"/>
  <c r="I2404" i="2" s="1"/>
  <c r="F2405" i="2"/>
  <c r="I2405" i="2" s="1"/>
  <c r="F2406" i="2"/>
  <c r="I2406" i="2" s="1"/>
  <c r="F2407" i="2"/>
  <c r="I2407" i="2" s="1"/>
  <c r="F2408" i="2"/>
  <c r="I2408" i="2" s="1"/>
  <c r="F2409" i="2"/>
  <c r="I2409" i="2" s="1"/>
  <c r="F2410" i="2"/>
  <c r="I2410" i="2" s="1"/>
  <c r="F2411" i="2"/>
  <c r="I2411" i="2" s="1"/>
  <c r="F2412" i="2"/>
  <c r="I2412" i="2" s="1"/>
  <c r="F2413" i="2"/>
  <c r="I2413" i="2" s="1"/>
  <c r="F2414" i="2"/>
  <c r="I2414" i="2" s="1"/>
  <c r="F2415" i="2"/>
  <c r="I2415" i="2" s="1"/>
  <c r="F2416" i="2"/>
  <c r="I2416" i="2" s="1"/>
  <c r="F2417" i="2"/>
  <c r="I2417" i="2" s="1"/>
  <c r="F2418" i="2"/>
  <c r="I2418" i="2" s="1"/>
  <c r="F2419" i="2"/>
  <c r="I2419" i="2" s="1"/>
  <c r="F2420" i="2"/>
  <c r="I2420" i="2" s="1"/>
  <c r="F2421" i="2"/>
  <c r="I2421" i="2" s="1"/>
  <c r="F2422" i="2"/>
  <c r="I2422" i="2" s="1"/>
  <c r="F2423" i="2"/>
  <c r="I2423" i="2" s="1"/>
  <c r="F2424" i="2"/>
  <c r="I2424" i="2" s="1"/>
  <c r="F2425" i="2"/>
  <c r="I2425" i="2" s="1"/>
  <c r="F2426" i="2"/>
  <c r="I2426" i="2" s="1"/>
  <c r="F2427" i="2"/>
  <c r="I2427" i="2" s="1"/>
  <c r="F2428" i="2"/>
  <c r="I2428" i="2" s="1"/>
  <c r="F2429" i="2"/>
  <c r="I2429" i="2" s="1"/>
  <c r="F2430" i="2"/>
  <c r="I2430" i="2" s="1"/>
  <c r="F2431" i="2"/>
  <c r="I2431" i="2" s="1"/>
  <c r="F2432" i="2"/>
  <c r="I2432" i="2" s="1"/>
  <c r="F2433" i="2"/>
  <c r="I2433" i="2" s="1"/>
  <c r="F2434" i="2"/>
  <c r="I2434" i="2" s="1"/>
  <c r="F2435" i="2"/>
  <c r="I2435" i="2" s="1"/>
  <c r="F2436" i="2"/>
  <c r="I2436" i="2" s="1"/>
  <c r="F2437" i="2"/>
  <c r="I2437" i="2" s="1"/>
  <c r="F2438" i="2"/>
  <c r="I2438" i="2" s="1"/>
  <c r="F2439" i="2"/>
  <c r="I2439" i="2" s="1"/>
  <c r="F2440" i="2"/>
  <c r="I2440" i="2" s="1"/>
  <c r="F2441" i="2"/>
  <c r="I2441" i="2" s="1"/>
  <c r="F2442" i="2"/>
  <c r="I2442" i="2" s="1"/>
  <c r="F2443" i="2"/>
  <c r="I2443" i="2" s="1"/>
  <c r="F2444" i="2"/>
  <c r="I2444" i="2" s="1"/>
  <c r="F2445" i="2"/>
  <c r="I2445" i="2" s="1"/>
  <c r="F2446" i="2"/>
  <c r="I2446" i="2" s="1"/>
  <c r="F2447" i="2"/>
  <c r="I2447" i="2" s="1"/>
  <c r="F2448" i="2"/>
  <c r="I2448" i="2" s="1"/>
  <c r="F2449" i="2"/>
  <c r="I2449" i="2" s="1"/>
  <c r="F2450" i="2"/>
  <c r="I2450" i="2" s="1"/>
  <c r="F2451" i="2"/>
  <c r="I2451" i="2" s="1"/>
  <c r="F2452" i="2"/>
  <c r="I2452" i="2" s="1"/>
  <c r="F2453" i="2"/>
  <c r="I2453" i="2" s="1"/>
  <c r="F2454" i="2"/>
  <c r="I2454" i="2" s="1"/>
  <c r="F2455" i="2"/>
  <c r="I2455" i="2" s="1"/>
  <c r="F2456" i="2"/>
  <c r="I2456" i="2" s="1"/>
  <c r="F2457" i="2"/>
  <c r="I2457" i="2" s="1"/>
  <c r="F2458" i="2"/>
  <c r="I2458" i="2" s="1"/>
  <c r="F2459" i="2"/>
  <c r="I2459" i="2" s="1"/>
  <c r="F2460" i="2"/>
  <c r="I2460" i="2" s="1"/>
  <c r="F2461" i="2"/>
  <c r="I2461" i="2" s="1"/>
  <c r="F2462" i="2"/>
  <c r="I2462" i="2" s="1"/>
  <c r="F2463" i="2"/>
  <c r="I2463" i="2" s="1"/>
  <c r="F2464" i="2"/>
  <c r="I2464" i="2" s="1"/>
  <c r="F2465" i="2"/>
  <c r="I2465" i="2" s="1"/>
  <c r="F2466" i="2"/>
  <c r="I2466" i="2" s="1"/>
  <c r="F2467" i="2"/>
  <c r="I2467" i="2" s="1"/>
  <c r="F2468" i="2"/>
  <c r="I2468" i="2" s="1"/>
  <c r="F2469" i="2"/>
  <c r="I2469" i="2" s="1"/>
  <c r="F2470" i="2"/>
  <c r="I2470" i="2" s="1"/>
  <c r="F2471" i="2"/>
  <c r="I2471" i="2" s="1"/>
  <c r="F2472" i="2"/>
  <c r="I2472" i="2" s="1"/>
  <c r="F2473" i="2"/>
  <c r="I2473" i="2" s="1"/>
  <c r="F2474" i="2"/>
  <c r="I2474" i="2" s="1"/>
  <c r="F2475" i="2"/>
  <c r="I2475" i="2" s="1"/>
  <c r="F2476" i="2"/>
  <c r="I2476" i="2" s="1"/>
  <c r="F2477" i="2"/>
  <c r="I2477" i="2" s="1"/>
  <c r="F2478" i="2"/>
  <c r="I2478" i="2" s="1"/>
  <c r="F2479" i="2"/>
  <c r="I2479" i="2" s="1"/>
  <c r="F2480" i="2"/>
  <c r="I2480" i="2" s="1"/>
  <c r="F2481" i="2"/>
  <c r="I2481" i="2" s="1"/>
  <c r="F2482" i="2"/>
  <c r="I2482" i="2" s="1"/>
  <c r="F2483" i="2"/>
  <c r="I2483" i="2" s="1"/>
  <c r="F2484" i="2"/>
  <c r="I2484" i="2" s="1"/>
  <c r="F2485" i="2"/>
  <c r="I2485" i="2" s="1"/>
  <c r="F2486" i="2"/>
  <c r="I2486" i="2" s="1"/>
  <c r="F2487" i="2"/>
  <c r="I2487" i="2" s="1"/>
  <c r="F2488" i="2"/>
  <c r="I2488" i="2" s="1"/>
  <c r="F2489" i="2"/>
  <c r="I2489" i="2" s="1"/>
  <c r="F2490" i="2"/>
  <c r="I2490" i="2" s="1"/>
  <c r="F2491" i="2"/>
  <c r="I2491" i="2" s="1"/>
  <c r="F2492" i="2"/>
  <c r="I2492" i="2" s="1"/>
  <c r="F2493" i="2"/>
  <c r="I2493" i="2" s="1"/>
  <c r="F2494" i="2"/>
  <c r="I2494" i="2" s="1"/>
  <c r="F2495" i="2"/>
  <c r="I2495" i="2" s="1"/>
  <c r="F2496" i="2"/>
  <c r="I2496" i="2" s="1"/>
  <c r="F2497" i="2"/>
  <c r="I2497" i="2" s="1"/>
  <c r="F2498" i="2"/>
  <c r="I2498" i="2" s="1"/>
  <c r="F2499" i="2"/>
  <c r="I2499" i="2" s="1"/>
  <c r="F2500" i="2"/>
  <c r="I2500" i="2" s="1"/>
  <c r="F2501" i="2"/>
  <c r="I2501" i="2" s="1"/>
  <c r="F2502" i="2"/>
  <c r="I2502" i="2" s="1"/>
  <c r="F2503" i="2"/>
  <c r="I2503" i="2" s="1"/>
  <c r="F2504" i="2"/>
  <c r="I2504" i="2" s="1"/>
  <c r="F2505" i="2"/>
  <c r="I2505" i="2" s="1"/>
  <c r="F2506" i="2"/>
  <c r="I2506" i="2" s="1"/>
  <c r="F2507" i="2"/>
  <c r="I2507" i="2" s="1"/>
  <c r="F2508" i="2"/>
  <c r="I2508" i="2" s="1"/>
  <c r="F2509" i="2"/>
  <c r="I2509" i="2" s="1"/>
  <c r="F2510" i="2"/>
  <c r="I2510" i="2" s="1"/>
  <c r="F2511" i="2"/>
  <c r="I2511" i="2" s="1"/>
  <c r="F2512" i="2"/>
  <c r="I2512" i="2" s="1"/>
  <c r="F2513" i="2"/>
  <c r="I2513" i="2" s="1"/>
  <c r="F2514" i="2"/>
  <c r="I2514" i="2" s="1"/>
  <c r="F2515" i="2"/>
  <c r="I2515" i="2" s="1"/>
  <c r="F2516" i="2"/>
  <c r="I2516" i="2" s="1"/>
  <c r="F2517" i="2"/>
  <c r="I2517" i="2" s="1"/>
  <c r="F2518" i="2"/>
  <c r="I2518" i="2" s="1"/>
  <c r="F2519" i="2"/>
  <c r="I2519" i="2" s="1"/>
  <c r="F2520" i="2"/>
  <c r="I2520" i="2" s="1"/>
  <c r="F2521" i="2"/>
  <c r="I2521" i="2" s="1"/>
  <c r="F2522" i="2"/>
  <c r="I2522" i="2" s="1"/>
  <c r="F2523" i="2"/>
  <c r="I2523" i="2" s="1"/>
  <c r="F2524" i="2"/>
  <c r="I2524" i="2" s="1"/>
  <c r="F2525" i="2"/>
  <c r="I2525" i="2" s="1"/>
  <c r="F2526" i="2"/>
  <c r="I2526" i="2" s="1"/>
  <c r="F2527" i="2"/>
  <c r="I2527" i="2" s="1"/>
  <c r="F2528" i="2"/>
  <c r="I2528" i="2" s="1"/>
  <c r="F2529" i="2"/>
  <c r="I2529" i="2" s="1"/>
  <c r="F2530" i="2"/>
  <c r="I2530" i="2" s="1"/>
  <c r="F2531" i="2"/>
  <c r="I2531" i="2" s="1"/>
  <c r="F2532" i="2"/>
  <c r="I2532" i="2" s="1"/>
  <c r="F2533" i="2"/>
  <c r="I2533" i="2" s="1"/>
  <c r="F2534" i="2"/>
  <c r="I2534" i="2" s="1"/>
  <c r="F2535" i="2"/>
  <c r="I2535" i="2" s="1"/>
  <c r="F2536" i="2"/>
  <c r="I2536" i="2" s="1"/>
  <c r="F2537" i="2"/>
  <c r="I2537" i="2" s="1"/>
  <c r="F2538" i="2"/>
  <c r="I2538" i="2" s="1"/>
  <c r="F2539" i="2"/>
  <c r="I2539" i="2" s="1"/>
  <c r="F2540" i="2"/>
  <c r="I2540" i="2" s="1"/>
  <c r="F2541" i="2"/>
  <c r="I2541" i="2" s="1"/>
  <c r="F2542" i="2"/>
  <c r="I2542" i="2" s="1"/>
  <c r="F2543" i="2"/>
  <c r="I2543" i="2" s="1"/>
  <c r="F2544" i="2"/>
  <c r="I2544" i="2" s="1"/>
  <c r="F2545" i="2"/>
  <c r="I2545" i="2" s="1"/>
  <c r="F2546" i="2"/>
  <c r="I2546" i="2" s="1"/>
  <c r="F2547" i="2"/>
  <c r="I2547" i="2" s="1"/>
  <c r="F2548" i="2"/>
  <c r="I2548" i="2" s="1"/>
  <c r="F2549" i="2"/>
  <c r="I2549" i="2" s="1"/>
  <c r="F2550" i="2"/>
  <c r="I2550" i="2" s="1"/>
  <c r="F2551" i="2"/>
  <c r="I2551" i="2" s="1"/>
  <c r="F2552" i="2"/>
  <c r="I2552" i="2" s="1"/>
  <c r="F2553" i="2"/>
  <c r="I2553" i="2" s="1"/>
  <c r="F2554" i="2"/>
  <c r="I2554" i="2" s="1"/>
  <c r="F2555" i="2"/>
  <c r="I2555" i="2" s="1"/>
  <c r="F2556" i="2"/>
  <c r="I2556" i="2" s="1"/>
  <c r="F2557" i="2"/>
  <c r="I2557" i="2" s="1"/>
  <c r="F2558" i="2"/>
  <c r="I2558" i="2" s="1"/>
  <c r="F2559" i="2"/>
  <c r="I2559" i="2" s="1"/>
  <c r="F2560" i="2"/>
  <c r="I2560" i="2" s="1"/>
  <c r="F2561" i="2"/>
  <c r="I2561" i="2" s="1"/>
  <c r="F2562" i="2"/>
  <c r="I2562" i="2" s="1"/>
  <c r="F2563" i="2"/>
  <c r="I2563" i="2" s="1"/>
  <c r="F2564" i="2"/>
  <c r="I2564" i="2" s="1"/>
  <c r="F2565" i="2"/>
  <c r="I2565" i="2" s="1"/>
  <c r="F2566" i="2"/>
  <c r="I2566" i="2" s="1"/>
  <c r="F2567" i="2"/>
  <c r="I2567" i="2" s="1"/>
  <c r="F2568" i="2"/>
  <c r="I2568" i="2" s="1"/>
  <c r="F2569" i="2"/>
  <c r="I2569" i="2" s="1"/>
  <c r="F2570" i="2"/>
  <c r="I2570" i="2" s="1"/>
  <c r="F2571" i="2"/>
  <c r="I2571" i="2" s="1"/>
  <c r="F2572" i="2"/>
  <c r="I2572" i="2" s="1"/>
  <c r="F2573" i="2"/>
  <c r="I2573" i="2" s="1"/>
  <c r="F2574" i="2"/>
  <c r="I2574" i="2" s="1"/>
  <c r="F2575" i="2"/>
  <c r="I2575" i="2" s="1"/>
  <c r="F2576" i="2"/>
  <c r="I2576" i="2" s="1"/>
  <c r="F2577" i="2"/>
  <c r="I2577" i="2" s="1"/>
  <c r="F2578" i="2"/>
  <c r="I2578" i="2" s="1"/>
  <c r="F2579" i="2"/>
  <c r="I2579" i="2" s="1"/>
  <c r="F2580" i="2"/>
  <c r="I2580" i="2" s="1"/>
  <c r="F2581" i="2"/>
  <c r="I2581" i="2" s="1"/>
  <c r="F2582" i="2"/>
  <c r="I2582" i="2" s="1"/>
  <c r="F2583" i="2"/>
  <c r="I2583" i="2" s="1"/>
  <c r="F2584" i="2"/>
  <c r="I2584" i="2" s="1"/>
  <c r="F2585" i="2"/>
  <c r="I2585" i="2" s="1"/>
  <c r="F2586" i="2"/>
  <c r="I2586" i="2" s="1"/>
  <c r="F2587" i="2"/>
  <c r="I2587" i="2" s="1"/>
  <c r="F2588" i="2"/>
  <c r="I2588" i="2" s="1"/>
  <c r="F2589" i="2"/>
  <c r="I2589" i="2" s="1"/>
  <c r="F2590" i="2"/>
  <c r="I2590" i="2" s="1"/>
  <c r="F2591" i="2"/>
  <c r="I2591" i="2" s="1"/>
  <c r="F2592" i="2"/>
  <c r="I2592" i="2" s="1"/>
  <c r="F2593" i="2"/>
  <c r="I2593" i="2" s="1"/>
  <c r="F2594" i="2"/>
  <c r="I2594" i="2" s="1"/>
  <c r="F2595" i="2"/>
  <c r="I2595" i="2" s="1"/>
  <c r="F2596" i="2"/>
  <c r="I2596" i="2" s="1"/>
  <c r="F2597" i="2"/>
  <c r="I2597" i="2" s="1"/>
  <c r="F2598" i="2"/>
  <c r="I2598" i="2" s="1"/>
  <c r="F2599" i="2"/>
  <c r="I2599" i="2" s="1"/>
  <c r="F2600" i="2"/>
  <c r="I2600" i="2" s="1"/>
  <c r="F2601" i="2"/>
  <c r="I2601" i="2" s="1"/>
  <c r="F2602" i="2"/>
  <c r="I2602" i="2" s="1"/>
  <c r="F2603" i="2"/>
  <c r="I2603" i="2" s="1"/>
  <c r="F2604" i="2"/>
  <c r="I2604" i="2" s="1"/>
  <c r="F2605" i="2"/>
  <c r="I2605" i="2" s="1"/>
  <c r="F2606" i="2"/>
  <c r="I2606" i="2" s="1"/>
  <c r="F2607" i="2"/>
  <c r="I2607" i="2" s="1"/>
  <c r="F2608" i="2"/>
  <c r="I2608" i="2" s="1"/>
  <c r="F2609" i="2"/>
  <c r="I2609" i="2" s="1"/>
  <c r="F2610" i="2"/>
  <c r="I2610" i="2" s="1"/>
  <c r="F2611" i="2"/>
  <c r="I2611" i="2" s="1"/>
  <c r="F2612" i="2"/>
  <c r="I2612" i="2" s="1"/>
  <c r="F2613" i="2"/>
  <c r="I2613" i="2" s="1"/>
  <c r="F2614" i="2"/>
  <c r="I2614" i="2" s="1"/>
  <c r="F2615" i="2"/>
  <c r="I2615" i="2" s="1"/>
  <c r="F2616" i="2"/>
  <c r="I2616" i="2" s="1"/>
  <c r="F2617" i="2"/>
  <c r="I2617" i="2" s="1"/>
  <c r="F2618" i="2"/>
  <c r="I2618" i="2" s="1"/>
  <c r="F2619" i="2"/>
  <c r="I2619" i="2" s="1"/>
  <c r="F2620" i="2"/>
  <c r="I2620" i="2" s="1"/>
  <c r="F2621" i="2"/>
  <c r="I2621" i="2" s="1"/>
  <c r="F2622" i="2"/>
  <c r="I2622" i="2" s="1"/>
  <c r="F2623" i="2"/>
  <c r="I2623" i="2" s="1"/>
  <c r="F2624" i="2"/>
  <c r="I2624" i="2" s="1"/>
  <c r="F2625" i="2"/>
  <c r="I2625" i="2" s="1"/>
  <c r="F2626" i="2"/>
  <c r="I2626" i="2" s="1"/>
  <c r="F2627" i="2"/>
  <c r="I2627" i="2" s="1"/>
  <c r="F2628" i="2"/>
  <c r="I2628" i="2" s="1"/>
  <c r="F2629" i="2"/>
  <c r="I2629" i="2" s="1"/>
  <c r="F2630" i="2"/>
  <c r="I2630" i="2" s="1"/>
  <c r="F2631" i="2"/>
  <c r="I2631" i="2" s="1"/>
  <c r="F2632" i="2"/>
  <c r="I2632" i="2" s="1"/>
  <c r="F2633" i="2"/>
  <c r="I2633" i="2" s="1"/>
  <c r="F2634" i="2"/>
  <c r="I2634" i="2" s="1"/>
  <c r="F2635" i="2"/>
  <c r="I2635" i="2" s="1"/>
  <c r="F2636" i="2"/>
  <c r="I2636" i="2" s="1"/>
  <c r="F2637" i="2"/>
  <c r="I2637" i="2" s="1"/>
  <c r="F2638" i="2"/>
  <c r="I2638" i="2" s="1"/>
  <c r="F2639" i="2"/>
  <c r="I2639" i="2" s="1"/>
  <c r="F2640" i="2"/>
  <c r="I2640" i="2" s="1"/>
  <c r="F2641" i="2"/>
  <c r="I2641" i="2" s="1"/>
  <c r="F2642" i="2"/>
  <c r="I2642" i="2" s="1"/>
  <c r="F2643" i="2"/>
  <c r="I2643" i="2" s="1"/>
  <c r="F2644" i="2"/>
  <c r="I2644" i="2" s="1"/>
  <c r="F2645" i="2"/>
  <c r="I2645" i="2" s="1"/>
  <c r="F2646" i="2"/>
  <c r="I2646" i="2" s="1"/>
  <c r="F2647" i="2"/>
  <c r="I2647" i="2" s="1"/>
  <c r="F2648" i="2"/>
  <c r="I2648" i="2" s="1"/>
  <c r="F2649" i="2"/>
  <c r="I2649" i="2" s="1"/>
  <c r="F2650" i="2"/>
  <c r="I2650" i="2" s="1"/>
  <c r="F2651" i="2"/>
  <c r="I2651" i="2" s="1"/>
  <c r="F2652" i="2"/>
  <c r="I2652" i="2" s="1"/>
  <c r="F2653" i="2"/>
  <c r="I2653" i="2" s="1"/>
  <c r="F2654" i="2"/>
  <c r="I2654" i="2" s="1"/>
  <c r="F2655" i="2"/>
  <c r="I2655" i="2" s="1"/>
  <c r="F2656" i="2"/>
  <c r="I2656" i="2" s="1"/>
  <c r="F2657" i="2"/>
  <c r="I2657" i="2" s="1"/>
  <c r="F2658" i="2"/>
  <c r="I2658" i="2" s="1"/>
  <c r="F2659" i="2"/>
  <c r="I2659" i="2" s="1"/>
  <c r="F2660" i="2"/>
  <c r="I2660" i="2" s="1"/>
  <c r="F2661" i="2"/>
  <c r="I2661" i="2" s="1"/>
  <c r="F2662" i="2"/>
  <c r="I2662" i="2" s="1"/>
  <c r="F2663" i="2"/>
  <c r="I2663" i="2" s="1"/>
  <c r="F2664" i="2"/>
  <c r="I2664" i="2" s="1"/>
  <c r="F2665" i="2"/>
  <c r="I2665" i="2" s="1"/>
  <c r="F2666" i="2"/>
  <c r="I2666" i="2" s="1"/>
  <c r="F2667" i="2"/>
  <c r="I2667" i="2" s="1"/>
  <c r="F2668" i="2"/>
  <c r="I2668" i="2" s="1"/>
  <c r="F2669" i="2"/>
  <c r="I2669" i="2" s="1"/>
  <c r="F2670" i="2"/>
  <c r="I2670" i="2" s="1"/>
  <c r="F2671" i="2"/>
  <c r="I2671" i="2" s="1"/>
  <c r="F2672" i="2"/>
  <c r="I2672" i="2" s="1"/>
  <c r="F2673" i="2"/>
  <c r="I2673" i="2" s="1"/>
  <c r="F2674" i="2"/>
  <c r="I2674" i="2" s="1"/>
  <c r="F2675" i="2"/>
  <c r="I2675" i="2" s="1"/>
  <c r="F2676" i="2"/>
  <c r="I2676" i="2" s="1"/>
  <c r="F2677" i="2"/>
  <c r="I2677" i="2" s="1"/>
  <c r="F2678" i="2"/>
  <c r="I2678" i="2" s="1"/>
  <c r="F2679" i="2"/>
  <c r="I2679" i="2" s="1"/>
  <c r="F2680" i="2"/>
  <c r="I2680" i="2" s="1"/>
  <c r="F2681" i="2"/>
  <c r="I2681" i="2" s="1"/>
  <c r="F2682" i="2"/>
  <c r="I2682" i="2" s="1"/>
  <c r="F2683" i="2"/>
  <c r="I2683" i="2" s="1"/>
  <c r="F2684" i="2"/>
  <c r="I2684" i="2" s="1"/>
  <c r="F2685" i="2"/>
  <c r="I2685" i="2" s="1"/>
  <c r="F2686" i="2"/>
  <c r="I2686" i="2" s="1"/>
  <c r="F2687" i="2"/>
  <c r="I2687" i="2" s="1"/>
  <c r="F2688" i="2"/>
  <c r="I2688" i="2" s="1"/>
  <c r="F2689" i="2"/>
  <c r="I2689" i="2" s="1"/>
  <c r="F2690" i="2"/>
  <c r="I2690" i="2" s="1"/>
  <c r="F2691" i="2"/>
  <c r="I2691" i="2" s="1"/>
  <c r="F2692" i="2"/>
  <c r="I2692" i="2" s="1"/>
  <c r="F2693" i="2"/>
  <c r="I2693" i="2" s="1"/>
  <c r="F2694" i="2"/>
  <c r="I2694" i="2" s="1"/>
  <c r="F2695" i="2"/>
  <c r="I2695" i="2" s="1"/>
  <c r="F2696" i="2"/>
  <c r="I2696" i="2" s="1"/>
  <c r="F2697" i="2"/>
  <c r="I2697" i="2" s="1"/>
  <c r="F2698" i="2"/>
  <c r="I2698" i="2" s="1"/>
  <c r="F2699" i="2"/>
  <c r="I2699" i="2" s="1"/>
  <c r="F2700" i="2"/>
  <c r="I2700" i="2" s="1"/>
  <c r="F2701" i="2"/>
  <c r="I2701" i="2" s="1"/>
  <c r="F2702" i="2"/>
  <c r="I2702" i="2" s="1"/>
  <c r="F2703" i="2"/>
  <c r="I2703" i="2" s="1"/>
  <c r="F2704" i="2"/>
  <c r="I2704" i="2" s="1"/>
  <c r="F2705" i="2"/>
  <c r="I2705" i="2" s="1"/>
  <c r="F2706" i="2"/>
  <c r="I2706" i="2" s="1"/>
  <c r="F2707" i="2"/>
  <c r="I2707" i="2" s="1"/>
  <c r="F2708" i="2"/>
  <c r="I2708" i="2" s="1"/>
  <c r="F2709" i="2"/>
  <c r="I2709" i="2" s="1"/>
  <c r="F2710" i="2"/>
  <c r="I2710" i="2" s="1"/>
  <c r="F2711" i="2"/>
  <c r="I2711" i="2" s="1"/>
  <c r="F2712" i="2"/>
  <c r="I2712" i="2" s="1"/>
  <c r="F2713" i="2"/>
  <c r="I2713" i="2" s="1"/>
  <c r="F2714" i="2"/>
  <c r="I2714" i="2" s="1"/>
  <c r="F2715" i="2"/>
  <c r="I2715" i="2" s="1"/>
  <c r="F2716" i="2"/>
  <c r="I2716" i="2" s="1"/>
  <c r="F2717" i="2"/>
  <c r="I2717" i="2" s="1"/>
  <c r="F2718" i="2"/>
  <c r="I2718" i="2" s="1"/>
  <c r="F2719" i="2"/>
  <c r="I2719" i="2" s="1"/>
  <c r="F2720" i="2"/>
  <c r="I2720" i="2" s="1"/>
  <c r="F2721" i="2"/>
  <c r="I2721" i="2" s="1"/>
  <c r="F2722" i="2"/>
  <c r="I2722" i="2" s="1"/>
  <c r="F2723" i="2"/>
  <c r="I2723" i="2" s="1"/>
  <c r="F2724" i="2"/>
  <c r="I2724" i="2" s="1"/>
  <c r="F2725" i="2"/>
  <c r="I2725" i="2" s="1"/>
  <c r="F2726" i="2"/>
  <c r="I2726" i="2" s="1"/>
  <c r="F2727" i="2"/>
  <c r="I2727" i="2" s="1"/>
  <c r="F2728" i="2"/>
  <c r="I2728" i="2" s="1"/>
  <c r="F2729" i="2"/>
  <c r="I2729" i="2" s="1"/>
  <c r="F2730" i="2"/>
  <c r="I2730" i="2" s="1"/>
  <c r="F2731" i="2"/>
  <c r="I2731" i="2" s="1"/>
  <c r="F2732" i="2"/>
  <c r="I2732" i="2" s="1"/>
  <c r="F2733" i="2"/>
  <c r="I2733" i="2" s="1"/>
  <c r="F2734" i="2"/>
  <c r="I2734" i="2" s="1"/>
  <c r="F2735" i="2"/>
  <c r="I2735" i="2" s="1"/>
  <c r="F2736" i="2"/>
  <c r="I2736" i="2" s="1"/>
  <c r="F2737" i="2"/>
  <c r="I2737" i="2" s="1"/>
  <c r="F2738" i="2"/>
  <c r="I2738" i="2" s="1"/>
  <c r="F2739" i="2"/>
  <c r="I2739" i="2" s="1"/>
  <c r="F2740" i="2"/>
  <c r="I2740" i="2" s="1"/>
  <c r="F2741" i="2"/>
  <c r="I2741" i="2" s="1"/>
  <c r="F2742" i="2"/>
  <c r="I2742" i="2" s="1"/>
  <c r="F2743" i="2"/>
  <c r="I2743" i="2" s="1"/>
  <c r="F2744" i="2"/>
  <c r="I2744" i="2" s="1"/>
  <c r="F2745" i="2"/>
  <c r="I2745" i="2" s="1"/>
  <c r="F2746" i="2"/>
  <c r="I2746" i="2" s="1"/>
  <c r="F2747" i="2"/>
  <c r="I2747" i="2" s="1"/>
  <c r="F2748" i="2"/>
  <c r="I2748" i="2" s="1"/>
  <c r="F2749" i="2"/>
  <c r="I2749" i="2" s="1"/>
  <c r="F2750" i="2"/>
  <c r="I2750" i="2" s="1"/>
  <c r="F2751" i="2"/>
  <c r="I2751" i="2" s="1"/>
  <c r="F2752" i="2"/>
  <c r="I2752" i="2" s="1"/>
  <c r="F2753" i="2"/>
  <c r="I2753" i="2" s="1"/>
  <c r="F2754" i="2"/>
  <c r="I2754" i="2" s="1"/>
  <c r="F2755" i="2"/>
  <c r="I2755" i="2" s="1"/>
  <c r="F2756" i="2"/>
  <c r="I2756" i="2" s="1"/>
  <c r="F2757" i="2"/>
  <c r="I2757" i="2" s="1"/>
  <c r="F2758" i="2"/>
  <c r="I2758" i="2" s="1"/>
  <c r="F2759" i="2"/>
  <c r="I2759" i="2" s="1"/>
  <c r="F2760" i="2"/>
  <c r="I2760" i="2" s="1"/>
  <c r="F2761" i="2"/>
  <c r="I2761" i="2" s="1"/>
  <c r="F2762" i="2"/>
  <c r="I2762" i="2" s="1"/>
  <c r="F2763" i="2"/>
  <c r="I2763" i="2" s="1"/>
  <c r="F2764" i="2"/>
  <c r="I2764" i="2" s="1"/>
  <c r="F2765" i="2"/>
  <c r="I2765" i="2" s="1"/>
  <c r="F2766" i="2"/>
  <c r="I2766" i="2" s="1"/>
  <c r="F2767" i="2"/>
  <c r="I2767" i="2" s="1"/>
  <c r="F2768" i="2"/>
  <c r="I2768" i="2" s="1"/>
  <c r="F2769" i="2"/>
  <c r="I2769" i="2" s="1"/>
  <c r="F2770" i="2"/>
  <c r="I2770" i="2" s="1"/>
  <c r="F2771" i="2"/>
  <c r="I2771" i="2" s="1"/>
  <c r="F2772" i="2"/>
  <c r="I2772" i="2" s="1"/>
  <c r="F2773" i="2"/>
  <c r="I2773" i="2" s="1"/>
  <c r="F2774" i="2"/>
  <c r="I2774" i="2" s="1"/>
  <c r="F2775" i="2"/>
  <c r="I2775" i="2" s="1"/>
  <c r="F2776" i="2"/>
  <c r="I2776" i="2" s="1"/>
  <c r="F2777" i="2"/>
  <c r="I2777" i="2" s="1"/>
  <c r="F2778" i="2"/>
  <c r="I2778" i="2" s="1"/>
  <c r="F2779" i="2"/>
  <c r="I2779" i="2" s="1"/>
  <c r="F2780" i="2"/>
  <c r="I2780" i="2" s="1"/>
  <c r="F2781" i="2"/>
  <c r="I2781" i="2" s="1"/>
  <c r="F2782" i="2"/>
  <c r="I2782" i="2" s="1"/>
  <c r="F2783" i="2"/>
  <c r="I2783" i="2" s="1"/>
  <c r="F2784" i="2"/>
  <c r="I2784" i="2" s="1"/>
  <c r="F2785" i="2"/>
  <c r="I2785" i="2" s="1"/>
  <c r="F2786" i="2"/>
  <c r="I2786" i="2" s="1"/>
  <c r="F2787" i="2"/>
  <c r="I2787" i="2" s="1"/>
  <c r="F2788" i="2"/>
  <c r="I2788" i="2" s="1"/>
  <c r="F2789" i="2"/>
  <c r="I2789" i="2" s="1"/>
  <c r="F2790" i="2"/>
  <c r="I2790" i="2" s="1"/>
  <c r="F2791" i="2"/>
  <c r="I2791" i="2" s="1"/>
  <c r="F2792" i="2"/>
  <c r="I2792" i="2" s="1"/>
  <c r="F2793" i="2"/>
  <c r="I2793" i="2" s="1"/>
  <c r="F2794" i="2"/>
  <c r="I2794" i="2" s="1"/>
  <c r="F2795" i="2"/>
  <c r="I2795" i="2" s="1"/>
  <c r="F2796" i="2"/>
  <c r="I2796" i="2" s="1"/>
  <c r="F2797" i="2"/>
  <c r="I2797" i="2" s="1"/>
  <c r="F2798" i="2"/>
  <c r="I2798" i="2" s="1"/>
  <c r="F2799" i="2"/>
  <c r="I2799" i="2" s="1"/>
  <c r="F2800" i="2"/>
  <c r="I2800" i="2" s="1"/>
  <c r="F2801" i="2"/>
  <c r="I2801" i="2" s="1"/>
  <c r="F2802" i="2"/>
  <c r="I2802" i="2" s="1"/>
  <c r="F2803" i="2"/>
  <c r="I2803" i="2" s="1"/>
  <c r="F2804" i="2"/>
  <c r="I2804" i="2" s="1"/>
  <c r="F2805" i="2"/>
  <c r="I2805" i="2" s="1"/>
  <c r="F2806" i="2"/>
  <c r="I2806" i="2" s="1"/>
  <c r="F2807" i="2"/>
  <c r="I2807" i="2" s="1"/>
  <c r="F2808" i="2"/>
  <c r="I2808" i="2" s="1"/>
  <c r="F2809" i="2"/>
  <c r="I2809" i="2" s="1"/>
  <c r="F2810" i="2"/>
  <c r="I2810" i="2" s="1"/>
  <c r="F2811" i="2"/>
  <c r="I2811" i="2" s="1"/>
  <c r="F2812" i="2"/>
  <c r="I2812" i="2" s="1"/>
  <c r="F2813" i="2"/>
  <c r="I2813" i="2" s="1"/>
  <c r="F2814" i="2"/>
  <c r="I2814" i="2" s="1"/>
  <c r="F2815" i="2"/>
  <c r="I2815" i="2" s="1"/>
  <c r="F2816" i="2"/>
  <c r="I2816" i="2" s="1"/>
  <c r="F2817" i="2"/>
  <c r="I2817" i="2" s="1"/>
  <c r="F2818" i="2"/>
  <c r="I2818" i="2" s="1"/>
  <c r="F2819" i="2"/>
  <c r="I2819" i="2" s="1"/>
  <c r="F2820" i="2"/>
  <c r="I2820" i="2" s="1"/>
  <c r="F2821" i="2"/>
  <c r="I2821" i="2" s="1"/>
  <c r="F2822" i="2"/>
  <c r="I2822" i="2" s="1"/>
  <c r="F2823" i="2"/>
  <c r="I2823" i="2" s="1"/>
  <c r="F2824" i="2"/>
  <c r="I2824" i="2" s="1"/>
  <c r="F2825" i="2"/>
  <c r="I2825" i="2" s="1"/>
  <c r="F2826" i="2"/>
  <c r="I2826" i="2" s="1"/>
  <c r="F2827" i="2"/>
  <c r="I2827" i="2" s="1"/>
  <c r="F2828" i="2"/>
  <c r="I2828" i="2" s="1"/>
  <c r="F2829" i="2"/>
  <c r="I2829" i="2" s="1"/>
  <c r="F2830" i="2"/>
  <c r="I2830" i="2" s="1"/>
  <c r="F2831" i="2"/>
  <c r="I2831" i="2" s="1"/>
  <c r="F2832" i="2"/>
  <c r="I2832" i="2" s="1"/>
  <c r="F2833" i="2"/>
  <c r="I2833" i="2" s="1"/>
  <c r="F2834" i="2"/>
  <c r="I2834" i="2" s="1"/>
  <c r="F2835" i="2"/>
  <c r="I2835" i="2" s="1"/>
  <c r="F2836" i="2"/>
  <c r="I2836" i="2" s="1"/>
  <c r="F2837" i="2"/>
  <c r="I2837" i="2" s="1"/>
  <c r="F2838" i="2"/>
  <c r="I2838" i="2" s="1"/>
  <c r="F2839" i="2"/>
  <c r="I2839" i="2" s="1"/>
  <c r="F2840" i="2"/>
  <c r="I2840" i="2" s="1"/>
  <c r="F2841" i="2"/>
  <c r="I2841" i="2" s="1"/>
  <c r="F2842" i="2"/>
  <c r="I2842" i="2" s="1"/>
  <c r="F2843" i="2"/>
  <c r="I2843" i="2" s="1"/>
  <c r="F2844" i="2"/>
  <c r="I2844" i="2" s="1"/>
  <c r="F2845" i="2"/>
  <c r="I2845" i="2" s="1"/>
  <c r="F2846" i="2"/>
  <c r="I2846" i="2" s="1"/>
  <c r="F2847" i="2"/>
  <c r="I2847" i="2" s="1"/>
  <c r="F2848" i="2"/>
  <c r="I2848" i="2" s="1"/>
  <c r="F2849" i="2"/>
  <c r="I2849" i="2" s="1"/>
  <c r="F2850" i="2"/>
  <c r="I2850" i="2" s="1"/>
  <c r="F2851" i="2"/>
  <c r="I2851" i="2" s="1"/>
  <c r="F2852" i="2"/>
  <c r="I2852" i="2" s="1"/>
  <c r="F2853" i="2"/>
  <c r="I2853" i="2" s="1"/>
  <c r="F2854" i="2"/>
  <c r="I2854" i="2" s="1"/>
  <c r="F2855" i="2"/>
  <c r="I2855" i="2" s="1"/>
  <c r="F2856" i="2"/>
  <c r="I2856" i="2" s="1"/>
  <c r="F2857" i="2"/>
  <c r="I2857" i="2" s="1"/>
  <c r="F2858" i="2"/>
  <c r="I2858" i="2" s="1"/>
  <c r="F2859" i="2"/>
  <c r="I2859" i="2" s="1"/>
  <c r="F2860" i="2"/>
  <c r="I2860" i="2" s="1"/>
  <c r="F2861" i="2"/>
  <c r="I2861" i="2" s="1"/>
  <c r="F2862" i="2"/>
  <c r="I2862" i="2" s="1"/>
  <c r="F2863" i="2"/>
  <c r="I2863" i="2" s="1"/>
  <c r="F2864" i="2"/>
  <c r="I2864" i="2" s="1"/>
  <c r="F2865" i="2"/>
  <c r="I2865" i="2" s="1"/>
  <c r="F2866" i="2"/>
  <c r="I2866" i="2" s="1"/>
  <c r="F2867" i="2"/>
  <c r="I2867" i="2" s="1"/>
  <c r="F2868" i="2"/>
  <c r="I2868" i="2" s="1"/>
  <c r="F2869" i="2"/>
  <c r="I2869" i="2" s="1"/>
  <c r="F2870" i="2"/>
  <c r="I2870" i="2" s="1"/>
  <c r="F2871" i="2"/>
  <c r="I2871" i="2" s="1"/>
  <c r="F2872" i="2"/>
  <c r="I2872" i="2" s="1"/>
  <c r="F2873" i="2"/>
  <c r="I2873" i="2" s="1"/>
  <c r="F2874" i="2"/>
  <c r="I2874" i="2" s="1"/>
  <c r="F2875" i="2"/>
  <c r="I2875" i="2" s="1"/>
  <c r="F2876" i="2"/>
  <c r="I2876" i="2" s="1"/>
  <c r="F2877" i="2"/>
  <c r="I2877" i="2" s="1"/>
  <c r="F2878" i="2"/>
  <c r="I2878" i="2" s="1"/>
  <c r="F2879" i="2"/>
  <c r="I2879" i="2" s="1"/>
  <c r="F2880" i="2"/>
  <c r="I2880" i="2" s="1"/>
  <c r="F2881" i="2"/>
  <c r="I2881" i="2" s="1"/>
  <c r="F2882" i="2"/>
  <c r="I2882" i="2" s="1"/>
  <c r="F2883" i="2"/>
  <c r="I2883" i="2" s="1"/>
  <c r="F2884" i="2"/>
  <c r="I2884" i="2" s="1"/>
  <c r="F2885" i="2"/>
  <c r="I2885" i="2" s="1"/>
  <c r="F2886" i="2"/>
  <c r="I2886" i="2" s="1"/>
  <c r="F2887" i="2"/>
  <c r="I2887" i="2" s="1"/>
  <c r="F2888" i="2"/>
  <c r="I2888" i="2" s="1"/>
  <c r="F2889" i="2"/>
  <c r="I2889" i="2" s="1"/>
  <c r="F2890" i="2"/>
  <c r="I2890" i="2" s="1"/>
  <c r="F2891" i="2"/>
  <c r="I2891" i="2" s="1"/>
  <c r="F2892" i="2"/>
  <c r="I2892" i="2" s="1"/>
  <c r="F2893" i="2"/>
  <c r="I2893" i="2" s="1"/>
  <c r="F2894" i="2"/>
  <c r="I2894" i="2" s="1"/>
  <c r="F2895" i="2"/>
  <c r="I2895" i="2" s="1"/>
  <c r="F2896" i="2"/>
  <c r="I2896" i="2" s="1"/>
  <c r="F2897" i="2"/>
  <c r="I2897" i="2" s="1"/>
  <c r="F2898" i="2"/>
  <c r="I2898" i="2" s="1"/>
  <c r="F2899" i="2"/>
  <c r="I2899" i="2" s="1"/>
  <c r="F2900" i="2"/>
  <c r="I2900" i="2" s="1"/>
  <c r="F2901" i="2"/>
  <c r="I2901" i="2" s="1"/>
  <c r="F2902" i="2"/>
  <c r="I2902" i="2" s="1"/>
  <c r="F2903" i="2"/>
  <c r="I2903" i="2" s="1"/>
  <c r="F2904" i="2"/>
  <c r="I2904" i="2" s="1"/>
  <c r="F2905" i="2"/>
  <c r="I2905" i="2" s="1"/>
  <c r="F2906" i="2"/>
  <c r="I2906" i="2" s="1"/>
  <c r="F2907" i="2"/>
  <c r="I2907" i="2" s="1"/>
  <c r="F2908" i="2"/>
  <c r="I2908" i="2" s="1"/>
  <c r="F2909" i="2"/>
  <c r="I2909" i="2" s="1"/>
  <c r="F2910" i="2"/>
  <c r="I2910" i="2" s="1"/>
  <c r="F2911" i="2"/>
  <c r="I2911" i="2" s="1"/>
  <c r="F2912" i="2"/>
  <c r="I2912" i="2" s="1"/>
  <c r="F2913" i="2"/>
  <c r="I2913" i="2" s="1"/>
  <c r="F2914" i="2"/>
  <c r="I2914" i="2" s="1"/>
  <c r="F2915" i="2"/>
  <c r="I2915" i="2" s="1"/>
  <c r="F2916" i="2"/>
  <c r="I2916" i="2" s="1"/>
  <c r="F2917" i="2"/>
  <c r="I2917" i="2" s="1"/>
  <c r="F2918" i="2"/>
  <c r="I2918" i="2" s="1"/>
  <c r="F2919" i="2"/>
  <c r="I2919" i="2" s="1"/>
  <c r="F2920" i="2"/>
  <c r="I2920" i="2" s="1"/>
  <c r="F2921" i="2"/>
  <c r="I2921" i="2" s="1"/>
  <c r="F2922" i="2"/>
  <c r="I2922" i="2" s="1"/>
  <c r="F2923" i="2"/>
  <c r="I2923" i="2" s="1"/>
  <c r="F2924" i="2"/>
  <c r="I2924" i="2" s="1"/>
  <c r="F2925" i="2"/>
  <c r="I2925" i="2" s="1"/>
  <c r="F2926" i="2"/>
  <c r="I2926" i="2" s="1"/>
  <c r="F2927" i="2"/>
  <c r="I2927" i="2" s="1"/>
  <c r="F2928" i="2"/>
  <c r="I2928" i="2" s="1"/>
  <c r="F2929" i="2"/>
  <c r="I2929" i="2" s="1"/>
  <c r="F2930" i="2"/>
  <c r="I2930" i="2" s="1"/>
  <c r="F2931" i="2"/>
  <c r="I2931" i="2" s="1"/>
  <c r="F2932" i="2"/>
  <c r="I2932" i="2" s="1"/>
  <c r="F2933" i="2"/>
  <c r="I2933" i="2" s="1"/>
  <c r="F2934" i="2"/>
  <c r="I2934" i="2" s="1"/>
  <c r="F2935" i="2"/>
  <c r="I2935" i="2" s="1"/>
  <c r="F2936" i="2"/>
  <c r="I2936" i="2" s="1"/>
  <c r="F2937" i="2"/>
  <c r="I2937" i="2" s="1"/>
  <c r="F2938" i="2"/>
  <c r="I2938" i="2" s="1"/>
  <c r="F2939" i="2"/>
  <c r="I2939" i="2" s="1"/>
  <c r="F2940" i="2"/>
  <c r="I2940" i="2" s="1"/>
  <c r="F2941" i="2"/>
  <c r="I2941" i="2" s="1"/>
  <c r="F2942" i="2"/>
  <c r="I2942" i="2" s="1"/>
  <c r="F2943" i="2"/>
  <c r="I2943" i="2" s="1"/>
  <c r="F2944" i="2"/>
  <c r="I2944" i="2" s="1"/>
  <c r="F2945" i="2"/>
  <c r="I2945" i="2" s="1"/>
  <c r="F2946" i="2"/>
  <c r="I2946" i="2" s="1"/>
  <c r="F2947" i="2"/>
  <c r="I2947" i="2" s="1"/>
  <c r="F2948" i="2"/>
  <c r="I2948" i="2" s="1"/>
  <c r="F2949" i="2"/>
  <c r="I2949" i="2" s="1"/>
  <c r="F2950" i="2"/>
  <c r="I2950" i="2" s="1"/>
  <c r="F2951" i="2"/>
  <c r="I2951" i="2" s="1"/>
  <c r="F2952" i="2"/>
  <c r="I2952" i="2" s="1"/>
  <c r="F2953" i="2"/>
  <c r="I2953" i="2" s="1"/>
  <c r="F2954" i="2"/>
  <c r="I2954" i="2" s="1"/>
  <c r="F2955" i="2"/>
  <c r="I2955" i="2" s="1"/>
  <c r="F2956" i="2"/>
  <c r="I2956" i="2" s="1"/>
  <c r="F2957" i="2"/>
  <c r="I2957" i="2" s="1"/>
  <c r="F2958" i="2"/>
  <c r="I2958" i="2" s="1"/>
  <c r="F2959" i="2"/>
  <c r="I2959" i="2" s="1"/>
  <c r="F2960" i="2"/>
  <c r="I2960" i="2" s="1"/>
  <c r="F2961" i="2"/>
  <c r="I2961" i="2" s="1"/>
  <c r="F2962" i="2"/>
  <c r="I2962" i="2" s="1"/>
  <c r="F2963" i="2"/>
  <c r="I2963" i="2" s="1"/>
  <c r="F2964" i="2"/>
  <c r="I2964" i="2" s="1"/>
  <c r="F2965" i="2"/>
  <c r="I2965" i="2" s="1"/>
  <c r="F2966" i="2"/>
  <c r="I2966" i="2" s="1"/>
  <c r="F2967" i="2"/>
  <c r="I2967" i="2" s="1"/>
  <c r="F2968" i="2"/>
  <c r="I2968" i="2" s="1"/>
  <c r="F2969" i="2"/>
  <c r="I2969" i="2" s="1"/>
  <c r="F2970" i="2"/>
  <c r="I2970" i="2" s="1"/>
  <c r="F2971" i="2"/>
  <c r="I2971" i="2" s="1"/>
  <c r="F2972" i="2"/>
  <c r="I2972" i="2" s="1"/>
  <c r="F2973" i="2"/>
  <c r="I2973" i="2" s="1"/>
  <c r="F2974" i="2"/>
  <c r="I2974" i="2" s="1"/>
  <c r="F2975" i="2"/>
  <c r="I2975" i="2" s="1"/>
  <c r="F2976" i="2"/>
  <c r="I2976" i="2" s="1"/>
  <c r="F2977" i="2"/>
  <c r="I2977" i="2" s="1"/>
  <c r="F2978" i="2"/>
  <c r="I2978" i="2" s="1"/>
  <c r="F2979" i="2"/>
  <c r="I2979" i="2" s="1"/>
  <c r="F2980" i="2"/>
  <c r="I2980" i="2" s="1"/>
  <c r="F2981" i="2"/>
  <c r="I2981" i="2" s="1"/>
  <c r="F2982" i="2"/>
  <c r="I2982" i="2" s="1"/>
  <c r="F2983" i="2"/>
  <c r="I2983" i="2" s="1"/>
  <c r="F2984" i="2"/>
  <c r="I2984" i="2" s="1"/>
  <c r="F2985" i="2"/>
  <c r="I2985" i="2" s="1"/>
  <c r="F2986" i="2"/>
  <c r="I2986" i="2" s="1"/>
  <c r="F2987" i="2"/>
  <c r="I2987" i="2" s="1"/>
  <c r="F2988" i="2"/>
  <c r="I2988" i="2" s="1"/>
  <c r="F2989" i="2"/>
  <c r="I2989" i="2" s="1"/>
  <c r="F2990" i="2"/>
  <c r="I2990" i="2" s="1"/>
  <c r="F2991" i="2"/>
  <c r="I2991" i="2" s="1"/>
  <c r="F2992" i="2"/>
  <c r="I2992" i="2" s="1"/>
  <c r="F2993" i="2"/>
  <c r="I2993" i="2" s="1"/>
  <c r="F2994" i="2"/>
  <c r="I2994" i="2" s="1"/>
  <c r="F2995" i="2"/>
  <c r="I2995" i="2" s="1"/>
  <c r="F2996" i="2"/>
  <c r="I2996" i="2" s="1"/>
  <c r="F2997" i="2"/>
  <c r="I2997" i="2" s="1"/>
  <c r="F2998" i="2"/>
  <c r="I2998" i="2" s="1"/>
  <c r="F2999" i="2"/>
  <c r="I2999" i="2" s="1"/>
  <c r="F3000" i="2"/>
  <c r="I3000" i="2" s="1"/>
  <c r="F3001" i="2"/>
  <c r="I3001" i="2" s="1"/>
  <c r="F3002" i="2"/>
  <c r="I3002" i="2" s="1"/>
  <c r="F3003" i="2"/>
  <c r="I3003" i="2" s="1"/>
  <c r="F3004" i="2"/>
  <c r="I3004" i="2" s="1"/>
  <c r="F3005" i="2"/>
  <c r="I3005" i="2" s="1"/>
  <c r="F3006" i="2"/>
  <c r="I3006" i="2" s="1"/>
  <c r="F3007" i="2"/>
  <c r="I3007" i="2" s="1"/>
  <c r="F3008" i="2"/>
  <c r="I3008" i="2" s="1"/>
  <c r="F3009" i="2"/>
  <c r="I3009" i="2" s="1"/>
  <c r="F3010" i="2"/>
  <c r="I3010" i="2" s="1"/>
  <c r="F3011" i="2"/>
  <c r="I3011" i="2" s="1"/>
  <c r="F3012" i="2"/>
  <c r="I3012" i="2" s="1"/>
  <c r="F3013" i="2"/>
  <c r="I3013" i="2" s="1"/>
  <c r="F3014" i="2"/>
  <c r="I3014" i="2" s="1"/>
  <c r="F3015" i="2"/>
  <c r="I3015" i="2" s="1"/>
  <c r="F3016" i="2"/>
  <c r="I3016" i="2" s="1"/>
  <c r="F3017" i="2"/>
  <c r="I3017" i="2" s="1"/>
  <c r="F3018" i="2"/>
  <c r="I3018" i="2" s="1"/>
  <c r="F3019" i="2"/>
  <c r="I3019" i="2" s="1"/>
  <c r="F3020" i="2"/>
  <c r="I3020" i="2" s="1"/>
  <c r="F3021" i="2"/>
  <c r="I3021" i="2" s="1"/>
  <c r="F3022" i="2"/>
  <c r="I3022" i="2" s="1"/>
  <c r="F3023" i="2"/>
  <c r="I3023" i="2" s="1"/>
  <c r="F3024" i="2"/>
  <c r="I3024" i="2" s="1"/>
  <c r="F3025" i="2"/>
  <c r="I3025" i="2" s="1"/>
  <c r="F3026" i="2"/>
  <c r="I3026" i="2" s="1"/>
  <c r="F3027" i="2"/>
  <c r="I3027" i="2" s="1"/>
  <c r="F3028" i="2"/>
  <c r="I3028" i="2" s="1"/>
  <c r="F3029" i="2"/>
  <c r="I3029" i="2" s="1"/>
  <c r="F3030" i="2"/>
  <c r="I3030" i="2" s="1"/>
  <c r="F3031" i="2"/>
  <c r="I3031" i="2" s="1"/>
  <c r="F3032" i="2"/>
  <c r="I3032" i="2" s="1"/>
  <c r="F3033" i="2"/>
  <c r="I3033" i="2" s="1"/>
  <c r="F3034" i="2"/>
  <c r="I3034" i="2" s="1"/>
  <c r="F3035" i="2"/>
  <c r="I3035" i="2" s="1"/>
  <c r="F3036" i="2"/>
  <c r="I3036" i="2" s="1"/>
  <c r="F3037" i="2"/>
  <c r="I3037" i="2" s="1"/>
  <c r="F3038" i="2"/>
  <c r="I3038" i="2" s="1"/>
  <c r="F3039" i="2"/>
  <c r="I3039" i="2" s="1"/>
  <c r="F3040" i="2"/>
  <c r="I3040" i="2" s="1"/>
  <c r="F3041" i="2"/>
  <c r="I3041" i="2" s="1"/>
  <c r="F3042" i="2"/>
  <c r="I3042" i="2" s="1"/>
  <c r="F3043" i="2"/>
  <c r="I3043" i="2" s="1"/>
  <c r="F3044" i="2"/>
  <c r="I3044" i="2" s="1"/>
  <c r="F3045" i="2"/>
  <c r="I3045" i="2" s="1"/>
  <c r="F3046" i="2"/>
  <c r="I3046" i="2" s="1"/>
  <c r="F3047" i="2"/>
  <c r="I3047" i="2" s="1"/>
  <c r="F3048" i="2"/>
  <c r="I3048" i="2" s="1"/>
  <c r="F3049" i="2"/>
  <c r="I3049" i="2" s="1"/>
  <c r="F3050" i="2"/>
  <c r="I3050" i="2" s="1"/>
  <c r="F3051" i="2"/>
  <c r="I3051" i="2" s="1"/>
  <c r="F3052" i="2"/>
  <c r="I3052" i="2" s="1"/>
  <c r="F3053" i="2"/>
  <c r="I3053" i="2" s="1"/>
  <c r="F3054" i="2"/>
  <c r="I3054" i="2" s="1"/>
  <c r="F3055" i="2"/>
  <c r="I3055" i="2" s="1"/>
  <c r="F3056" i="2"/>
  <c r="I3056" i="2" s="1"/>
  <c r="F3057" i="2"/>
  <c r="I3057" i="2" s="1"/>
  <c r="F3058" i="2"/>
  <c r="I3058" i="2" s="1"/>
  <c r="F3059" i="2"/>
  <c r="I3059" i="2" s="1"/>
  <c r="F3060" i="2"/>
  <c r="I3060" i="2" s="1"/>
  <c r="F3061" i="2"/>
  <c r="I3061" i="2" s="1"/>
  <c r="F3062" i="2"/>
  <c r="I3062" i="2" s="1"/>
  <c r="F3063" i="2"/>
  <c r="I3063" i="2" s="1"/>
  <c r="F3064" i="2"/>
  <c r="I3064" i="2" s="1"/>
  <c r="F3065" i="2"/>
  <c r="I3065" i="2" s="1"/>
  <c r="F3066" i="2"/>
  <c r="I3066" i="2" s="1"/>
  <c r="F3067" i="2"/>
  <c r="I3067" i="2" s="1"/>
  <c r="F3068" i="2"/>
  <c r="I3068" i="2" s="1"/>
  <c r="F3069" i="2"/>
  <c r="I3069" i="2" s="1"/>
  <c r="F3070" i="2"/>
  <c r="I3070" i="2" s="1"/>
  <c r="F3071" i="2"/>
  <c r="I3071" i="2" s="1"/>
  <c r="F3072" i="2"/>
  <c r="I3072" i="2" s="1"/>
  <c r="F3073" i="2"/>
  <c r="I3073" i="2" s="1"/>
  <c r="F3074" i="2"/>
  <c r="I3074" i="2" s="1"/>
  <c r="F3075" i="2"/>
  <c r="I3075" i="2" s="1"/>
  <c r="F3076" i="2"/>
  <c r="I3076" i="2" s="1"/>
  <c r="F3077" i="2"/>
  <c r="I3077" i="2" s="1"/>
  <c r="F3078" i="2"/>
  <c r="I3078" i="2" s="1"/>
  <c r="F3079" i="2"/>
  <c r="I3079" i="2" s="1"/>
  <c r="F3080" i="2"/>
  <c r="I3080" i="2" s="1"/>
  <c r="F3081" i="2"/>
  <c r="I3081" i="2" s="1"/>
  <c r="F3082" i="2"/>
  <c r="I3082" i="2" s="1"/>
  <c r="F3083" i="2"/>
  <c r="I3083" i="2" s="1"/>
  <c r="F3084" i="2"/>
  <c r="I3084" i="2" s="1"/>
  <c r="F3085" i="2"/>
  <c r="I3085" i="2" s="1"/>
  <c r="F3086" i="2"/>
  <c r="I3086" i="2" s="1"/>
  <c r="F3087" i="2"/>
  <c r="I3087" i="2" s="1"/>
  <c r="F3088" i="2"/>
  <c r="I3088" i="2" s="1"/>
  <c r="F3089" i="2"/>
  <c r="I3089" i="2" s="1"/>
  <c r="F3090" i="2"/>
  <c r="I3090" i="2" s="1"/>
  <c r="F3091" i="2"/>
  <c r="I3091" i="2" s="1"/>
  <c r="F3092" i="2"/>
  <c r="I3092" i="2" s="1"/>
  <c r="F3093" i="2"/>
  <c r="I3093" i="2" s="1"/>
  <c r="F3094" i="2"/>
  <c r="I3094" i="2" s="1"/>
  <c r="F3095" i="2"/>
  <c r="I3095" i="2" s="1"/>
  <c r="F3096" i="2"/>
  <c r="I3096" i="2" s="1"/>
  <c r="F3097" i="2"/>
  <c r="I3097" i="2" s="1"/>
  <c r="F3098" i="2"/>
  <c r="I3098" i="2" s="1"/>
  <c r="F3099" i="2"/>
  <c r="I3099" i="2" s="1"/>
  <c r="F3100" i="2"/>
  <c r="I3100" i="2" s="1"/>
  <c r="F3101" i="2"/>
  <c r="I3101" i="2" s="1"/>
  <c r="F3102" i="2"/>
  <c r="I3102" i="2" s="1"/>
  <c r="F3103" i="2"/>
  <c r="I3103" i="2" s="1"/>
  <c r="F3104" i="2"/>
  <c r="I3104" i="2" s="1"/>
  <c r="F3105" i="2"/>
  <c r="I3105" i="2" s="1"/>
  <c r="F3106" i="2"/>
  <c r="I3106" i="2" s="1"/>
  <c r="F3107" i="2"/>
  <c r="I3107" i="2" s="1"/>
  <c r="F3108" i="2"/>
  <c r="I3108" i="2" s="1"/>
  <c r="F3109" i="2"/>
  <c r="I3109" i="2" s="1"/>
  <c r="F3110" i="2"/>
  <c r="I3110" i="2" s="1"/>
  <c r="F3111" i="2"/>
  <c r="I3111" i="2" s="1"/>
  <c r="F3112" i="2"/>
  <c r="I3112" i="2" s="1"/>
  <c r="F3113" i="2"/>
  <c r="I3113" i="2" s="1"/>
  <c r="F3114" i="2"/>
  <c r="I3114" i="2" s="1"/>
  <c r="F3115" i="2"/>
  <c r="I3115" i="2" s="1"/>
  <c r="F3116" i="2"/>
  <c r="I3116" i="2" s="1"/>
  <c r="F3117" i="2"/>
  <c r="I3117" i="2" s="1"/>
  <c r="F3118" i="2"/>
  <c r="I3118" i="2" s="1"/>
  <c r="F3119" i="2"/>
  <c r="I3119" i="2" s="1"/>
  <c r="F3120" i="2"/>
  <c r="I3120" i="2" s="1"/>
  <c r="F3121" i="2"/>
  <c r="I3121" i="2" s="1"/>
  <c r="F3122" i="2"/>
  <c r="I3122" i="2" s="1"/>
  <c r="F3123" i="2"/>
  <c r="I3123" i="2" s="1"/>
  <c r="F3124" i="2"/>
  <c r="I3124" i="2" s="1"/>
  <c r="F3125" i="2"/>
  <c r="I3125" i="2" s="1"/>
  <c r="F3126" i="2"/>
  <c r="I3126" i="2" s="1"/>
  <c r="F3127" i="2"/>
  <c r="I3127" i="2" s="1"/>
  <c r="F3128" i="2"/>
  <c r="I3128" i="2" s="1"/>
  <c r="F3129" i="2"/>
  <c r="I3129" i="2" s="1"/>
  <c r="F3130" i="2"/>
  <c r="I3130" i="2" s="1"/>
  <c r="F3131" i="2"/>
  <c r="I3131" i="2" s="1"/>
  <c r="F3132" i="2"/>
  <c r="I3132" i="2" s="1"/>
  <c r="F3133" i="2"/>
  <c r="I3133" i="2" s="1"/>
  <c r="F3134" i="2"/>
  <c r="I3134" i="2" s="1"/>
  <c r="F3135" i="2"/>
  <c r="I3135" i="2" s="1"/>
  <c r="F3136" i="2"/>
  <c r="I3136" i="2" s="1"/>
  <c r="F3137" i="2"/>
  <c r="I3137" i="2" s="1"/>
  <c r="F3138" i="2"/>
  <c r="I3138" i="2" s="1"/>
  <c r="F3139" i="2"/>
  <c r="I3139" i="2" s="1"/>
  <c r="F3140" i="2"/>
  <c r="I3140" i="2" s="1"/>
  <c r="F3141" i="2"/>
  <c r="I3141" i="2" s="1"/>
  <c r="F3142" i="2"/>
  <c r="I3142" i="2" s="1"/>
  <c r="F3143" i="2"/>
  <c r="I3143" i="2" s="1"/>
  <c r="F3144" i="2"/>
  <c r="I3144" i="2" s="1"/>
  <c r="F3145" i="2"/>
  <c r="I3145" i="2" s="1"/>
  <c r="F3146" i="2"/>
  <c r="I3146" i="2" s="1"/>
  <c r="F3147" i="2"/>
  <c r="I3147" i="2" s="1"/>
  <c r="F3148" i="2"/>
  <c r="I3148" i="2" s="1"/>
  <c r="F3149" i="2"/>
  <c r="I3149" i="2" s="1"/>
  <c r="F3150" i="2"/>
  <c r="I3150" i="2" s="1"/>
  <c r="F3151" i="2"/>
  <c r="I3151" i="2" s="1"/>
  <c r="F3152" i="2"/>
  <c r="I3152" i="2" s="1"/>
  <c r="F3153" i="2"/>
  <c r="I3153" i="2" s="1"/>
  <c r="F3154" i="2"/>
  <c r="I3154" i="2" s="1"/>
  <c r="F3155" i="2"/>
  <c r="I3155" i="2" s="1"/>
  <c r="F3156" i="2"/>
  <c r="I3156" i="2" s="1"/>
  <c r="F3157" i="2"/>
  <c r="I3157" i="2" s="1"/>
  <c r="F3158" i="2"/>
  <c r="I3158" i="2" s="1"/>
  <c r="F3159" i="2"/>
  <c r="I3159" i="2" s="1"/>
  <c r="F3160" i="2"/>
  <c r="I3160" i="2" s="1"/>
  <c r="F3161" i="2"/>
  <c r="I3161" i="2" s="1"/>
  <c r="F3162" i="2"/>
  <c r="I3162" i="2" s="1"/>
  <c r="F3163" i="2"/>
  <c r="I3163" i="2" s="1"/>
  <c r="F3164" i="2"/>
  <c r="I3164" i="2" s="1"/>
  <c r="F3165" i="2"/>
  <c r="I3165" i="2" s="1"/>
  <c r="F3166" i="2"/>
  <c r="I3166" i="2" s="1"/>
  <c r="F3167" i="2"/>
  <c r="I3167" i="2" s="1"/>
  <c r="F3168" i="2"/>
  <c r="I3168" i="2" s="1"/>
  <c r="F3169" i="2"/>
  <c r="I3169" i="2" s="1"/>
  <c r="F3170" i="2"/>
  <c r="I3170" i="2" s="1"/>
  <c r="F3171" i="2"/>
  <c r="I3171" i="2" s="1"/>
  <c r="F3172" i="2"/>
  <c r="I3172" i="2" s="1"/>
  <c r="F3173" i="2"/>
  <c r="I3173" i="2" s="1"/>
  <c r="F3174" i="2"/>
  <c r="I3174" i="2" s="1"/>
  <c r="F3175" i="2"/>
  <c r="I3175" i="2" s="1"/>
  <c r="F3176" i="2"/>
  <c r="I3176" i="2" s="1"/>
  <c r="F3177" i="2"/>
  <c r="I3177" i="2" s="1"/>
  <c r="F3178" i="2"/>
  <c r="I3178" i="2" s="1"/>
  <c r="F3179" i="2"/>
  <c r="I3179" i="2" s="1"/>
  <c r="F3180" i="2"/>
  <c r="I3180" i="2" s="1"/>
  <c r="F3181" i="2"/>
  <c r="I3181" i="2" s="1"/>
  <c r="F3182" i="2"/>
  <c r="I3182" i="2" s="1"/>
  <c r="F3183" i="2"/>
  <c r="I3183" i="2" s="1"/>
  <c r="F3184" i="2"/>
  <c r="I3184" i="2" s="1"/>
  <c r="F3185" i="2"/>
  <c r="I3185" i="2" s="1"/>
  <c r="F3186" i="2"/>
  <c r="I3186" i="2" s="1"/>
  <c r="F3187" i="2"/>
  <c r="I3187" i="2" s="1"/>
  <c r="F3188" i="2"/>
  <c r="I3188" i="2" s="1"/>
  <c r="F3189" i="2"/>
  <c r="I3189" i="2" s="1"/>
  <c r="F3190" i="2"/>
  <c r="I3190" i="2" s="1"/>
  <c r="F3191" i="2"/>
  <c r="I3191" i="2" s="1"/>
  <c r="F3192" i="2"/>
  <c r="I3192" i="2" s="1"/>
  <c r="F3193" i="2"/>
  <c r="I3193" i="2" s="1"/>
  <c r="F3194" i="2"/>
  <c r="I3194" i="2" s="1"/>
  <c r="F3195" i="2"/>
  <c r="I3195" i="2" s="1"/>
  <c r="F3196" i="2"/>
  <c r="I3196" i="2" s="1"/>
  <c r="F3197" i="2"/>
  <c r="I3197" i="2" s="1"/>
  <c r="F3198" i="2"/>
  <c r="I3198" i="2" s="1"/>
  <c r="F3199" i="2"/>
  <c r="I3199" i="2" s="1"/>
  <c r="F3200" i="2"/>
  <c r="I3200" i="2" s="1"/>
  <c r="F3201" i="2"/>
  <c r="I3201" i="2" s="1"/>
  <c r="F3202" i="2"/>
  <c r="I3202" i="2" s="1"/>
  <c r="F3203" i="2"/>
  <c r="I3203" i="2" s="1"/>
  <c r="F3204" i="2"/>
  <c r="I3204" i="2" s="1"/>
  <c r="F3205" i="2"/>
  <c r="I3205" i="2" s="1"/>
  <c r="F3206" i="2"/>
  <c r="I3206" i="2" s="1"/>
  <c r="F3207" i="2"/>
  <c r="I3207" i="2" s="1"/>
  <c r="F3208" i="2"/>
  <c r="I3208" i="2" s="1"/>
  <c r="F3209" i="2"/>
  <c r="I3209" i="2" s="1"/>
  <c r="F3210" i="2"/>
  <c r="I3210" i="2" s="1"/>
  <c r="F3211" i="2"/>
  <c r="I3211" i="2" s="1"/>
  <c r="F3212" i="2"/>
  <c r="I3212" i="2" s="1"/>
  <c r="F3213" i="2"/>
  <c r="I3213" i="2" s="1"/>
  <c r="F3214" i="2"/>
  <c r="I3214" i="2" s="1"/>
  <c r="F3215" i="2"/>
  <c r="I3215" i="2" s="1"/>
  <c r="F3216" i="2"/>
  <c r="I3216" i="2" s="1"/>
  <c r="F3217" i="2"/>
  <c r="I3217" i="2" s="1"/>
  <c r="F3218" i="2"/>
  <c r="I3218" i="2" s="1"/>
  <c r="F3219" i="2"/>
  <c r="I3219" i="2" s="1"/>
  <c r="F3220" i="2"/>
  <c r="I3220" i="2" s="1"/>
  <c r="F3221" i="2"/>
  <c r="I3221" i="2" s="1"/>
  <c r="F3222" i="2"/>
  <c r="I3222" i="2" s="1"/>
  <c r="F3223" i="2"/>
  <c r="I3223" i="2" s="1"/>
  <c r="F3224" i="2"/>
  <c r="I3224" i="2" s="1"/>
  <c r="F3225" i="2"/>
  <c r="I3225" i="2" s="1"/>
  <c r="F3226" i="2"/>
  <c r="I3226" i="2" s="1"/>
  <c r="F3227" i="2"/>
  <c r="I3227" i="2" s="1"/>
  <c r="F3228" i="2"/>
  <c r="I3228" i="2" s="1"/>
  <c r="F3229" i="2"/>
  <c r="I3229" i="2" s="1"/>
  <c r="F3230" i="2"/>
  <c r="I3230" i="2" s="1"/>
  <c r="F3231" i="2"/>
  <c r="I3231" i="2" s="1"/>
  <c r="F3232" i="2"/>
  <c r="I3232" i="2" s="1"/>
  <c r="F3233" i="2"/>
  <c r="I3233" i="2" s="1"/>
  <c r="F3234" i="2"/>
  <c r="I3234" i="2" s="1"/>
  <c r="F3235" i="2"/>
  <c r="I3235" i="2" s="1"/>
  <c r="F3236" i="2"/>
  <c r="I3236" i="2" s="1"/>
  <c r="F3237" i="2"/>
  <c r="I3237" i="2" s="1"/>
  <c r="F3238" i="2"/>
  <c r="I3238" i="2" s="1"/>
  <c r="F3239" i="2"/>
  <c r="I3239" i="2" s="1"/>
  <c r="F3240" i="2"/>
  <c r="I3240" i="2" s="1"/>
  <c r="F3241" i="2"/>
  <c r="I3241" i="2" s="1"/>
  <c r="F3242" i="2"/>
  <c r="I3242" i="2" s="1"/>
  <c r="F3243" i="2"/>
  <c r="I3243" i="2" s="1"/>
  <c r="F3244" i="2"/>
  <c r="I3244" i="2" s="1"/>
  <c r="F3245" i="2"/>
  <c r="I3245" i="2" s="1"/>
  <c r="F3246" i="2"/>
  <c r="I3246" i="2" s="1"/>
  <c r="F3247" i="2"/>
  <c r="I3247" i="2" s="1"/>
  <c r="F3248" i="2"/>
  <c r="I3248" i="2" s="1"/>
  <c r="F3249" i="2"/>
  <c r="I3249" i="2" s="1"/>
  <c r="F3250" i="2"/>
  <c r="I3250" i="2" s="1"/>
  <c r="F3251" i="2"/>
  <c r="I3251" i="2" s="1"/>
  <c r="F3252" i="2"/>
  <c r="I3252" i="2" s="1"/>
  <c r="F3253" i="2"/>
  <c r="I3253" i="2" s="1"/>
  <c r="F3254" i="2"/>
  <c r="I3254" i="2" s="1"/>
  <c r="F3255" i="2"/>
  <c r="I3255" i="2" s="1"/>
  <c r="F3256" i="2"/>
  <c r="I3256" i="2" s="1"/>
  <c r="F3257" i="2"/>
  <c r="I3257" i="2" s="1"/>
  <c r="F3258" i="2"/>
  <c r="I3258" i="2" s="1"/>
  <c r="F3259" i="2"/>
  <c r="I3259" i="2" s="1"/>
  <c r="F3260" i="2"/>
  <c r="I3260" i="2" s="1"/>
  <c r="F3261" i="2"/>
  <c r="I3261" i="2" s="1"/>
  <c r="F3262" i="2"/>
  <c r="I3262" i="2" s="1"/>
  <c r="F3263" i="2"/>
  <c r="I3263" i="2" s="1"/>
  <c r="F3264" i="2"/>
  <c r="I3264" i="2" s="1"/>
  <c r="F3265" i="2"/>
  <c r="I3265" i="2" s="1"/>
  <c r="F3266" i="2"/>
  <c r="I3266" i="2" s="1"/>
  <c r="F3267" i="2"/>
  <c r="I3267" i="2" s="1"/>
  <c r="F3268" i="2"/>
  <c r="I3268" i="2" s="1"/>
  <c r="F3269" i="2"/>
  <c r="I3269" i="2" s="1"/>
  <c r="F3270" i="2"/>
  <c r="I3270" i="2" s="1"/>
  <c r="F3271" i="2"/>
  <c r="I3271" i="2" s="1"/>
  <c r="F3272" i="2"/>
  <c r="I3272" i="2" s="1"/>
  <c r="F3273" i="2"/>
  <c r="I3273" i="2" s="1"/>
  <c r="F3274" i="2"/>
  <c r="I3274" i="2" s="1"/>
  <c r="F3275" i="2"/>
  <c r="I3275" i="2" s="1"/>
  <c r="F3276" i="2"/>
  <c r="I3276" i="2" s="1"/>
  <c r="F3277" i="2"/>
  <c r="I3277" i="2" s="1"/>
  <c r="F3278" i="2"/>
  <c r="I3278" i="2" s="1"/>
  <c r="F3279" i="2"/>
  <c r="I3279" i="2" s="1"/>
  <c r="F3280" i="2"/>
  <c r="I3280" i="2" s="1"/>
  <c r="F3281" i="2"/>
  <c r="I3281" i="2" s="1"/>
  <c r="F3282" i="2"/>
  <c r="I3282" i="2" s="1"/>
  <c r="F3283" i="2"/>
  <c r="I3283" i="2" s="1"/>
  <c r="F3284" i="2"/>
  <c r="I3284" i="2" s="1"/>
  <c r="F3285" i="2"/>
  <c r="I3285" i="2" s="1"/>
  <c r="F3286" i="2"/>
  <c r="I3286" i="2" s="1"/>
  <c r="F3287" i="2"/>
  <c r="I3287" i="2" s="1"/>
  <c r="F3288" i="2"/>
  <c r="I3288" i="2" s="1"/>
  <c r="F3289" i="2"/>
  <c r="I3289" i="2" s="1"/>
  <c r="F3290" i="2"/>
  <c r="I3290" i="2" s="1"/>
  <c r="F3291" i="2"/>
  <c r="I3291" i="2" s="1"/>
  <c r="F3292" i="2"/>
  <c r="I3292" i="2" s="1"/>
  <c r="F3293" i="2"/>
  <c r="I3293" i="2" s="1"/>
  <c r="F3294" i="2"/>
  <c r="I3294" i="2" s="1"/>
  <c r="F3295" i="2"/>
  <c r="I3295" i="2" s="1"/>
  <c r="F3296" i="2"/>
  <c r="I3296" i="2" s="1"/>
  <c r="F3297" i="2"/>
  <c r="I3297" i="2" s="1"/>
  <c r="F3298" i="2"/>
  <c r="I3298" i="2" s="1"/>
  <c r="F3299" i="2"/>
  <c r="I3299" i="2" s="1"/>
  <c r="F3300" i="2"/>
  <c r="I3300" i="2" s="1"/>
  <c r="F3301" i="2"/>
  <c r="I3301" i="2" s="1"/>
  <c r="F3302" i="2"/>
  <c r="I3302" i="2" s="1"/>
  <c r="F3303" i="2"/>
  <c r="I3303" i="2" s="1"/>
  <c r="F3304" i="2"/>
  <c r="I3304" i="2" s="1"/>
  <c r="F3305" i="2"/>
  <c r="I3305" i="2" s="1"/>
  <c r="F3306" i="2"/>
  <c r="I3306" i="2" s="1"/>
  <c r="F3307" i="2"/>
  <c r="I3307" i="2" s="1"/>
  <c r="F3308" i="2"/>
  <c r="I3308" i="2" s="1"/>
  <c r="F3309" i="2"/>
  <c r="I3309" i="2" s="1"/>
  <c r="F3310" i="2"/>
  <c r="I3310" i="2" s="1"/>
  <c r="F3311" i="2"/>
  <c r="I3311" i="2" s="1"/>
  <c r="F3312" i="2"/>
  <c r="I3312" i="2" s="1"/>
  <c r="F3313" i="2"/>
  <c r="I3313" i="2" s="1"/>
  <c r="F3314" i="2"/>
  <c r="I3314" i="2" s="1"/>
  <c r="F3315" i="2"/>
  <c r="I3315" i="2" s="1"/>
  <c r="F3316" i="2"/>
  <c r="I3316" i="2" s="1"/>
  <c r="F3317" i="2"/>
  <c r="I3317" i="2" s="1"/>
  <c r="F3318" i="2"/>
  <c r="I3318" i="2" s="1"/>
  <c r="F3319" i="2"/>
  <c r="I3319" i="2" s="1"/>
  <c r="F3320" i="2"/>
  <c r="I3320" i="2" s="1"/>
  <c r="F3321" i="2"/>
  <c r="I3321" i="2" s="1"/>
  <c r="F3322" i="2"/>
  <c r="I3322" i="2" s="1"/>
  <c r="F3323" i="2"/>
  <c r="I3323" i="2" s="1"/>
  <c r="F3324" i="2"/>
  <c r="I3324" i="2" s="1"/>
  <c r="F3325" i="2"/>
  <c r="I3325" i="2" s="1"/>
  <c r="F3326" i="2"/>
  <c r="I3326" i="2" s="1"/>
  <c r="F3327" i="2"/>
  <c r="I3327" i="2" s="1"/>
  <c r="F3328" i="2"/>
  <c r="I3328" i="2" s="1"/>
  <c r="F3329" i="2"/>
  <c r="I3329" i="2" s="1"/>
  <c r="F3330" i="2"/>
  <c r="I3330" i="2" s="1"/>
  <c r="F3331" i="2"/>
  <c r="I3331" i="2" s="1"/>
  <c r="F3332" i="2"/>
  <c r="I3332" i="2" s="1"/>
  <c r="F3333" i="2"/>
  <c r="I3333" i="2" s="1"/>
  <c r="F3334" i="2"/>
  <c r="I3334" i="2" s="1"/>
  <c r="F3335" i="2"/>
  <c r="I3335" i="2" s="1"/>
  <c r="F3336" i="2"/>
  <c r="I3336" i="2" s="1"/>
  <c r="F3337" i="2"/>
  <c r="I3337" i="2" s="1"/>
  <c r="F3338" i="2"/>
  <c r="I3338" i="2" s="1"/>
  <c r="F3339" i="2"/>
  <c r="I3339" i="2" s="1"/>
  <c r="F3340" i="2"/>
  <c r="I3340" i="2" s="1"/>
  <c r="F3341" i="2"/>
  <c r="I3341" i="2" s="1"/>
  <c r="F3342" i="2"/>
  <c r="I3342" i="2" s="1"/>
  <c r="F3343" i="2"/>
  <c r="I3343" i="2" s="1"/>
  <c r="F3344" i="2"/>
  <c r="I3344" i="2" s="1"/>
  <c r="F3345" i="2"/>
  <c r="I3345" i="2" s="1"/>
  <c r="F3346" i="2"/>
  <c r="I3346" i="2" s="1"/>
  <c r="F3347" i="2"/>
  <c r="I3347" i="2" s="1"/>
  <c r="F3348" i="2"/>
  <c r="I3348" i="2" s="1"/>
  <c r="F3349" i="2"/>
  <c r="I3349" i="2" s="1"/>
  <c r="F3350" i="2"/>
  <c r="I3350" i="2" s="1"/>
  <c r="F3351" i="2"/>
  <c r="I3351" i="2" s="1"/>
  <c r="F3352" i="2"/>
  <c r="I3352" i="2" s="1"/>
  <c r="F3353" i="2"/>
  <c r="I3353" i="2" s="1"/>
  <c r="F3354" i="2"/>
  <c r="I3354" i="2" s="1"/>
  <c r="F3355" i="2"/>
  <c r="I3355" i="2" s="1"/>
  <c r="F3356" i="2"/>
  <c r="I3356" i="2" s="1"/>
  <c r="F3357" i="2"/>
  <c r="I3357" i="2" s="1"/>
  <c r="F3358" i="2"/>
  <c r="I3358" i="2" s="1"/>
  <c r="F3359" i="2"/>
  <c r="I3359" i="2" s="1"/>
  <c r="F3360" i="2"/>
  <c r="I3360" i="2" s="1"/>
  <c r="F3361" i="2"/>
  <c r="I3361" i="2" s="1"/>
  <c r="F3362" i="2"/>
  <c r="I3362" i="2" s="1"/>
  <c r="F3363" i="2"/>
  <c r="I3363" i="2" s="1"/>
  <c r="F3364" i="2"/>
  <c r="I3364" i="2" s="1"/>
  <c r="F3365" i="2"/>
  <c r="I3365" i="2" s="1"/>
  <c r="F3366" i="2"/>
  <c r="I3366" i="2" s="1"/>
  <c r="F3367" i="2"/>
  <c r="I3367" i="2" s="1"/>
  <c r="F3368" i="2"/>
  <c r="I3368" i="2" s="1"/>
  <c r="F3369" i="2"/>
  <c r="I3369" i="2" s="1"/>
  <c r="F3370" i="2"/>
  <c r="I3370" i="2" s="1"/>
  <c r="F3371" i="2"/>
  <c r="I3371" i="2" s="1"/>
  <c r="F3372" i="2"/>
  <c r="I3372" i="2" s="1"/>
  <c r="F3373" i="2"/>
  <c r="I3373" i="2" s="1"/>
  <c r="F3374" i="2"/>
  <c r="I3374" i="2" s="1"/>
  <c r="F3375" i="2"/>
  <c r="I3375" i="2" s="1"/>
  <c r="F3376" i="2"/>
  <c r="I3376" i="2" s="1"/>
  <c r="F3377" i="2"/>
  <c r="I3377" i="2" s="1"/>
  <c r="F3378" i="2"/>
  <c r="I3378" i="2" s="1"/>
  <c r="F3379" i="2"/>
  <c r="I3379" i="2" s="1"/>
  <c r="F3380" i="2"/>
  <c r="I3380" i="2" s="1"/>
  <c r="F3381" i="2"/>
  <c r="I3381" i="2" s="1"/>
  <c r="F3382" i="2"/>
  <c r="I3382" i="2" s="1"/>
  <c r="F3383" i="2"/>
  <c r="I3383" i="2" s="1"/>
  <c r="F3384" i="2"/>
  <c r="I3384" i="2" s="1"/>
  <c r="F3385" i="2"/>
  <c r="I3385" i="2" s="1"/>
  <c r="F3386" i="2"/>
  <c r="I3386" i="2" s="1"/>
  <c r="F3387" i="2"/>
  <c r="I3387" i="2" s="1"/>
  <c r="F3388" i="2"/>
  <c r="I3388" i="2" s="1"/>
  <c r="F3389" i="2"/>
  <c r="I3389" i="2" s="1"/>
  <c r="F3390" i="2"/>
  <c r="I3390" i="2" s="1"/>
  <c r="F3391" i="2"/>
  <c r="I3391" i="2" s="1"/>
  <c r="F3392" i="2"/>
  <c r="I3392" i="2" s="1"/>
  <c r="F3393" i="2"/>
  <c r="I3393" i="2" s="1"/>
  <c r="F3394" i="2"/>
  <c r="I3394" i="2" s="1"/>
  <c r="F3395" i="2"/>
  <c r="I3395" i="2" s="1"/>
  <c r="F3396" i="2"/>
  <c r="I3396" i="2" s="1"/>
  <c r="F3397" i="2"/>
  <c r="I3397" i="2" s="1"/>
  <c r="F3398" i="2"/>
  <c r="I3398" i="2" s="1"/>
  <c r="F3399" i="2"/>
  <c r="I3399" i="2" s="1"/>
  <c r="F3400" i="2"/>
  <c r="I3400" i="2" s="1"/>
  <c r="F3401" i="2"/>
  <c r="I3401" i="2" s="1"/>
  <c r="F3402" i="2"/>
  <c r="I3402" i="2" s="1"/>
  <c r="F3403" i="2"/>
  <c r="I3403" i="2" s="1"/>
  <c r="F3404" i="2"/>
  <c r="I3404" i="2" s="1"/>
  <c r="F3405" i="2"/>
  <c r="I3405" i="2" s="1"/>
  <c r="F3406" i="2"/>
  <c r="I3406" i="2" s="1"/>
  <c r="F3407" i="2"/>
  <c r="I3407" i="2" s="1"/>
  <c r="F3408" i="2"/>
  <c r="I3408" i="2" s="1"/>
  <c r="F3409" i="2"/>
  <c r="I3409" i="2" s="1"/>
  <c r="F3410" i="2"/>
  <c r="I3410" i="2" s="1"/>
  <c r="F3411" i="2"/>
  <c r="I3411" i="2" s="1"/>
  <c r="F3412" i="2"/>
  <c r="I3412" i="2" s="1"/>
  <c r="F3413" i="2"/>
  <c r="I3413" i="2" s="1"/>
  <c r="F3414" i="2"/>
  <c r="I3414" i="2" s="1"/>
  <c r="F3415" i="2"/>
  <c r="I3415" i="2" s="1"/>
  <c r="F3416" i="2"/>
  <c r="I3416" i="2" s="1"/>
  <c r="F3417" i="2"/>
  <c r="I3417" i="2" s="1"/>
  <c r="F3418" i="2"/>
  <c r="I3418" i="2" s="1"/>
  <c r="F3419" i="2"/>
  <c r="I3419" i="2" s="1"/>
  <c r="F3420" i="2"/>
  <c r="I3420" i="2" s="1"/>
  <c r="F3421" i="2"/>
  <c r="I3421" i="2" s="1"/>
  <c r="F3422" i="2"/>
  <c r="I3422" i="2" s="1"/>
  <c r="F3423" i="2"/>
  <c r="I3423" i="2" s="1"/>
  <c r="F3424" i="2"/>
  <c r="I3424" i="2" s="1"/>
  <c r="F3425" i="2"/>
  <c r="I3425" i="2" s="1"/>
  <c r="F3426" i="2"/>
  <c r="I3426" i="2" s="1"/>
  <c r="F3427" i="2"/>
  <c r="I3427" i="2" s="1"/>
  <c r="F3428" i="2"/>
  <c r="I3428" i="2" s="1"/>
  <c r="F3429" i="2"/>
  <c r="I3429" i="2" s="1"/>
  <c r="F3430" i="2"/>
  <c r="I3430" i="2" s="1"/>
  <c r="F3431" i="2"/>
  <c r="I3431" i="2" s="1"/>
  <c r="F3432" i="2"/>
  <c r="I3432" i="2" s="1"/>
  <c r="F3433" i="2"/>
  <c r="I3433" i="2" s="1"/>
  <c r="F3434" i="2"/>
  <c r="I3434" i="2" s="1"/>
  <c r="F3435" i="2"/>
  <c r="I3435" i="2" s="1"/>
  <c r="F3436" i="2"/>
  <c r="I3436" i="2" s="1"/>
  <c r="F3437" i="2"/>
  <c r="I3437" i="2" s="1"/>
  <c r="F3438" i="2"/>
  <c r="I3438" i="2" s="1"/>
  <c r="F3439" i="2"/>
  <c r="I3439" i="2" s="1"/>
  <c r="F3440" i="2"/>
  <c r="I3440" i="2" s="1"/>
  <c r="F3441" i="2"/>
  <c r="I3441" i="2" s="1"/>
  <c r="F3442" i="2"/>
  <c r="I3442" i="2" s="1"/>
  <c r="F3443" i="2"/>
  <c r="I3443" i="2" s="1"/>
  <c r="F3444" i="2"/>
  <c r="I3444" i="2" s="1"/>
  <c r="F3445" i="2"/>
  <c r="I3445" i="2" s="1"/>
  <c r="F3446" i="2"/>
  <c r="I3446" i="2" s="1"/>
  <c r="F3447" i="2"/>
  <c r="I3447" i="2" s="1"/>
  <c r="F3448" i="2"/>
  <c r="I3448" i="2" s="1"/>
  <c r="F3449" i="2"/>
  <c r="I3449" i="2" s="1"/>
  <c r="F3450" i="2"/>
  <c r="I3450" i="2" s="1"/>
  <c r="F3451" i="2"/>
  <c r="I3451" i="2" s="1"/>
  <c r="F3452" i="2"/>
  <c r="I3452" i="2" s="1"/>
  <c r="F3453" i="2"/>
  <c r="I3453" i="2" s="1"/>
  <c r="F3454" i="2"/>
  <c r="I3454" i="2" s="1"/>
  <c r="F3455" i="2"/>
  <c r="I3455" i="2" s="1"/>
  <c r="F3456" i="2"/>
  <c r="I3456" i="2" s="1"/>
  <c r="F3457" i="2"/>
  <c r="I3457" i="2" s="1"/>
  <c r="F3458" i="2"/>
  <c r="I3458" i="2" s="1"/>
  <c r="F3459" i="2"/>
  <c r="I3459" i="2" s="1"/>
  <c r="F3460" i="2"/>
  <c r="I3460" i="2" s="1"/>
  <c r="F3461" i="2"/>
  <c r="I3461" i="2" s="1"/>
  <c r="F3462" i="2"/>
  <c r="I3462" i="2" s="1"/>
  <c r="F3463" i="2"/>
  <c r="I3463" i="2" s="1"/>
  <c r="F3464" i="2"/>
  <c r="I3464" i="2" s="1"/>
  <c r="F3465" i="2"/>
  <c r="I3465" i="2" s="1"/>
  <c r="F3466" i="2"/>
  <c r="I3466" i="2" s="1"/>
  <c r="F3467" i="2"/>
  <c r="I3467" i="2" s="1"/>
  <c r="F3468" i="2"/>
  <c r="I3468" i="2" s="1"/>
  <c r="F3469" i="2"/>
  <c r="I3469" i="2" s="1"/>
  <c r="F3470" i="2"/>
  <c r="I3470" i="2" s="1"/>
  <c r="F3471" i="2"/>
  <c r="I3471" i="2" s="1"/>
  <c r="F3472" i="2"/>
  <c r="I3472" i="2" s="1"/>
  <c r="F3473" i="2"/>
  <c r="I3473" i="2" s="1"/>
  <c r="F3474" i="2"/>
  <c r="I3474" i="2" s="1"/>
  <c r="F3475" i="2"/>
  <c r="I3475" i="2" s="1"/>
  <c r="F3476" i="2"/>
  <c r="I3476" i="2" s="1"/>
  <c r="F3477" i="2"/>
  <c r="I3477" i="2" s="1"/>
  <c r="F3478" i="2"/>
  <c r="I3478" i="2" s="1"/>
  <c r="F3479" i="2"/>
  <c r="I3479" i="2" s="1"/>
  <c r="F3480" i="2"/>
  <c r="I3480" i="2" s="1"/>
  <c r="F3481" i="2"/>
  <c r="I3481" i="2" s="1"/>
  <c r="F3482" i="2"/>
  <c r="I3482" i="2" s="1"/>
  <c r="F3483" i="2"/>
  <c r="I3483" i="2" s="1"/>
  <c r="F3484" i="2"/>
  <c r="I3484" i="2" s="1"/>
  <c r="F3485" i="2"/>
  <c r="I3485" i="2" s="1"/>
  <c r="F3486" i="2"/>
  <c r="I3486" i="2" s="1"/>
  <c r="F3487" i="2"/>
  <c r="I3487" i="2" s="1"/>
  <c r="F3488" i="2"/>
  <c r="I3488" i="2" s="1"/>
  <c r="F3489" i="2"/>
  <c r="I3489" i="2" s="1"/>
  <c r="F3490" i="2"/>
  <c r="I3490" i="2" s="1"/>
  <c r="F3491" i="2"/>
  <c r="I3491" i="2" s="1"/>
  <c r="F3492" i="2"/>
  <c r="I3492" i="2" s="1"/>
  <c r="F3493" i="2"/>
  <c r="I3493" i="2" s="1"/>
  <c r="F3494" i="2"/>
  <c r="I3494" i="2" s="1"/>
  <c r="F3495" i="2"/>
  <c r="I3495" i="2" s="1"/>
  <c r="F3496" i="2"/>
  <c r="I3496" i="2" s="1"/>
  <c r="F3497" i="2"/>
  <c r="I3497" i="2" s="1"/>
  <c r="F3498" i="2"/>
  <c r="I3498" i="2" s="1"/>
  <c r="F3499" i="2"/>
  <c r="I3499" i="2" s="1"/>
  <c r="F3500" i="2"/>
  <c r="I3500" i="2" s="1"/>
  <c r="F3501" i="2"/>
  <c r="I3501" i="2" s="1"/>
  <c r="F3502" i="2"/>
  <c r="I3502" i="2" s="1"/>
  <c r="F3503" i="2"/>
  <c r="I3503" i="2" s="1"/>
  <c r="F3504" i="2"/>
  <c r="I3504" i="2" s="1"/>
  <c r="F3505" i="2"/>
  <c r="I3505" i="2" s="1"/>
  <c r="F3506" i="2"/>
  <c r="I3506" i="2" s="1"/>
  <c r="F3507" i="2"/>
  <c r="I3507" i="2" s="1"/>
  <c r="F3508" i="2"/>
  <c r="I3508" i="2" s="1"/>
  <c r="F3509" i="2"/>
  <c r="I3509" i="2" s="1"/>
  <c r="F3510" i="2"/>
  <c r="I3510" i="2" s="1"/>
  <c r="F3511" i="2"/>
  <c r="I3511" i="2" s="1"/>
  <c r="F3512" i="2"/>
  <c r="I3512" i="2" s="1"/>
  <c r="F3513" i="2"/>
  <c r="I3513" i="2" s="1"/>
  <c r="F3514" i="2"/>
  <c r="I3514" i="2" s="1"/>
  <c r="F3515" i="2"/>
  <c r="I3515" i="2" s="1"/>
  <c r="F3516" i="2"/>
  <c r="I3516" i="2" s="1"/>
  <c r="F3517" i="2"/>
  <c r="I3517" i="2" s="1"/>
  <c r="F3518" i="2"/>
  <c r="I3518" i="2" s="1"/>
  <c r="F3519" i="2"/>
  <c r="I3519" i="2" s="1"/>
  <c r="F3520" i="2"/>
  <c r="I3520" i="2" s="1"/>
  <c r="F3521" i="2"/>
  <c r="I3521" i="2" s="1"/>
  <c r="F3522" i="2"/>
  <c r="I3522" i="2" s="1"/>
  <c r="F3523" i="2"/>
  <c r="I3523" i="2" s="1"/>
  <c r="F3524" i="2"/>
  <c r="I3524" i="2" s="1"/>
  <c r="F3525" i="2"/>
  <c r="I3525" i="2" s="1"/>
  <c r="F3526" i="2"/>
  <c r="I3526" i="2" s="1"/>
  <c r="F3527" i="2"/>
  <c r="I3527" i="2" s="1"/>
  <c r="F3528" i="2"/>
  <c r="I3528" i="2" s="1"/>
  <c r="F3529" i="2"/>
  <c r="I3529" i="2" s="1"/>
  <c r="F3530" i="2"/>
  <c r="I3530" i="2" s="1"/>
  <c r="F3531" i="2"/>
  <c r="I3531" i="2" s="1"/>
  <c r="F3532" i="2"/>
  <c r="I3532" i="2" s="1"/>
  <c r="F3533" i="2"/>
  <c r="I3533" i="2" s="1"/>
  <c r="F3534" i="2"/>
  <c r="I3534" i="2" s="1"/>
  <c r="F3535" i="2"/>
  <c r="I3535" i="2" s="1"/>
  <c r="F3536" i="2"/>
  <c r="I3536" i="2" s="1"/>
  <c r="F2" i="2"/>
  <c r="I2" i="2" s="1"/>
  <c r="E2" i="2"/>
  <c r="E3441" i="2"/>
  <c r="H3441" i="2"/>
  <c r="E3384" i="2"/>
  <c r="H3384" i="2"/>
  <c r="E3360" i="2"/>
  <c r="H3360" i="2"/>
  <c r="E3342" i="2"/>
  <c r="H3342" i="2"/>
  <c r="E3334" i="2"/>
  <c r="H3334" i="2"/>
  <c r="E3330" i="2"/>
  <c r="H3330" i="2"/>
  <c r="E3319" i="2"/>
  <c r="H3319" i="2"/>
  <c r="E3299" i="2"/>
  <c r="H3299" i="2"/>
  <c r="E3253" i="2"/>
  <c r="H3253" i="2"/>
  <c r="E3205" i="2"/>
  <c r="H3205" i="2"/>
  <c r="E3036" i="2"/>
  <c r="H3036" i="2"/>
  <c r="E2946" i="2"/>
  <c r="H2946" i="2"/>
  <c r="E2883" i="2"/>
  <c r="H2883" i="2"/>
  <c r="E2807" i="2"/>
  <c r="H2807" i="2"/>
  <c r="E2656" i="2"/>
  <c r="H2656" i="2"/>
  <c r="E2517" i="2"/>
  <c r="H2517" i="2"/>
  <c r="E2479" i="2"/>
  <c r="H2479" i="2"/>
  <c r="E2058" i="2"/>
  <c r="H2058" i="2"/>
  <c r="E2018" i="2"/>
  <c r="H2018" i="2"/>
  <c r="E1925" i="2"/>
  <c r="H1925" i="2"/>
  <c r="E1903" i="2"/>
  <c r="H1903" i="2"/>
  <c r="E1760" i="2"/>
  <c r="H1760" i="2"/>
  <c r="E1753" i="2"/>
  <c r="H1753" i="2"/>
  <c r="E1747" i="2"/>
  <c r="H1747" i="2"/>
  <c r="E1728" i="2"/>
  <c r="H1728" i="2"/>
  <c r="E1692" i="2"/>
  <c r="H1692" i="2"/>
  <c r="E1665" i="2"/>
  <c r="H1665" i="2"/>
  <c r="E1563" i="2"/>
  <c r="H1563" i="2"/>
  <c r="E1492" i="2"/>
  <c r="H1492" i="2"/>
  <c r="E1273" i="2"/>
  <c r="H1273" i="2"/>
  <c r="E959" i="2"/>
  <c r="H959" i="2"/>
  <c r="E916" i="2"/>
  <c r="H916" i="2"/>
  <c r="E912" i="2"/>
  <c r="H912" i="2"/>
  <c r="E796" i="2"/>
  <c r="H796" i="2"/>
  <c r="E752" i="2"/>
  <c r="H752" i="2"/>
  <c r="E730" i="2"/>
  <c r="H730" i="2"/>
  <c r="E643" i="2"/>
  <c r="H643" i="2"/>
  <c r="E600" i="2"/>
  <c r="H600" i="2"/>
  <c r="E545" i="2"/>
  <c r="H545" i="2"/>
  <c r="E424" i="2"/>
  <c r="H424" i="2"/>
  <c r="E356" i="2"/>
  <c r="H356" i="2"/>
  <c r="E312" i="2"/>
  <c r="H312" i="2"/>
  <c r="E255" i="2"/>
  <c r="H255" i="2"/>
  <c r="E229" i="2"/>
  <c r="H229" i="2"/>
  <c r="E158" i="2"/>
  <c r="H158" i="2"/>
  <c r="E66" i="2"/>
  <c r="H66" i="2"/>
  <c r="E15" i="2"/>
  <c r="H15" i="2"/>
  <c r="E3" i="2"/>
  <c r="E4" i="2"/>
  <c r="E5" i="2"/>
  <c r="E6" i="2"/>
  <c r="E7" i="2"/>
  <c r="E8" i="2"/>
  <c r="E9" i="2"/>
  <c r="E10" i="2"/>
  <c r="E11" i="2"/>
  <c r="E12" i="2"/>
  <c r="E13" i="2"/>
  <c r="E14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3" i="2"/>
  <c r="E914" i="2"/>
  <c r="E915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8" i="2"/>
  <c r="E1749" i="2"/>
  <c r="E1750" i="2"/>
  <c r="E1751" i="2"/>
  <c r="E1752" i="2"/>
  <c r="E1754" i="2"/>
  <c r="E1755" i="2"/>
  <c r="E1756" i="2"/>
  <c r="E1757" i="2"/>
  <c r="E1758" i="2"/>
  <c r="E1759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20" i="2"/>
  <c r="E3321" i="2"/>
  <c r="E3322" i="2"/>
  <c r="E3323" i="2"/>
  <c r="E3324" i="2"/>
  <c r="E3325" i="2"/>
  <c r="E3326" i="2"/>
  <c r="E3327" i="2"/>
  <c r="E3328" i="2"/>
  <c r="E3329" i="2"/>
  <c r="E3331" i="2"/>
  <c r="E3332" i="2"/>
  <c r="E3333" i="2"/>
  <c r="E3335" i="2"/>
  <c r="E3336" i="2"/>
  <c r="E3337" i="2"/>
  <c r="E3338" i="2"/>
  <c r="E3339" i="2"/>
  <c r="E3340" i="2"/>
  <c r="E3341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H3" i="2"/>
  <c r="H4" i="2"/>
  <c r="H5" i="2"/>
  <c r="H6" i="2"/>
  <c r="H7" i="2"/>
  <c r="H8" i="2"/>
  <c r="H9" i="2"/>
  <c r="H10" i="2"/>
  <c r="H11" i="2"/>
  <c r="H12" i="2"/>
  <c r="H13" i="2"/>
  <c r="H14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3" i="2"/>
  <c r="H914" i="2"/>
  <c r="H915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8" i="2"/>
  <c r="H1749" i="2"/>
  <c r="H1750" i="2"/>
  <c r="H1751" i="2"/>
  <c r="H1752" i="2"/>
  <c r="H1754" i="2"/>
  <c r="H1755" i="2"/>
  <c r="H1756" i="2"/>
  <c r="H1757" i="2"/>
  <c r="H1758" i="2"/>
  <c r="H1759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20" i="2"/>
  <c r="H3321" i="2"/>
  <c r="H3322" i="2"/>
  <c r="H3323" i="2"/>
  <c r="H3324" i="2"/>
  <c r="H3325" i="2"/>
  <c r="H3326" i="2"/>
  <c r="H3327" i="2"/>
  <c r="H3328" i="2"/>
  <c r="H3329" i="2"/>
  <c r="H3331" i="2"/>
  <c r="H3332" i="2"/>
  <c r="H3333" i="2"/>
  <c r="H3335" i="2"/>
  <c r="H3336" i="2"/>
  <c r="H3337" i="2"/>
  <c r="H3338" i="2"/>
  <c r="H3339" i="2"/>
  <c r="H3340" i="2"/>
  <c r="H3341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2" i="2"/>
  <c r="N13" i="2"/>
  <c r="N6" i="2"/>
  <c r="N12" i="2"/>
  <c r="N5" i="2"/>
  <c r="N7" i="2" l="1"/>
  <c r="N8" i="2" s="1"/>
  <c r="N14" i="2"/>
  <c r="N9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financial_data_2023_dirty" description="Connection to the 'financial_data_2023_dirty' query in the workbook." type="5" refreshedVersion="0" background="1">
    <dbPr connection="Provider=Microsoft.Mashup.OleDb.1;Data Source=$Workbook$;Location=financial_data_2023_dirty;Extended Properties=&quot;&quot;" command="SELECT * FROM [financial_data_2023_dirty]"/>
  </connection>
</connections>
</file>

<file path=xl/sharedStrings.xml><?xml version="1.0" encoding="utf-8"?>
<sst xmlns="http://schemas.openxmlformats.org/spreadsheetml/2006/main" count="7296" uniqueCount="65">
  <si>
    <t>Date</t>
  </si>
  <si>
    <t>Product</t>
  </si>
  <si>
    <t>Units_Sold</t>
  </si>
  <si>
    <t>Price_per_Unit</t>
  </si>
  <si>
    <t>Smartphone</t>
  </si>
  <si>
    <t>Smartwatch</t>
  </si>
  <si>
    <t>Headphones</t>
  </si>
  <si>
    <t>Tablet</t>
  </si>
  <si>
    <t>Laptop</t>
  </si>
  <si>
    <t>Q1</t>
  </si>
  <si>
    <t>Q3</t>
  </si>
  <si>
    <t>IQR</t>
  </si>
  <si>
    <t>Lower bound</t>
  </si>
  <si>
    <t>Upper bound</t>
  </si>
  <si>
    <t xml:space="preserve">Unit_sold_outliers </t>
  </si>
  <si>
    <t xml:space="preserve">Price_outliers </t>
  </si>
  <si>
    <t>Is_Outlier</t>
  </si>
  <si>
    <t>New_unit_sold</t>
  </si>
  <si>
    <t>Month</t>
  </si>
  <si>
    <t>Mean</t>
  </si>
  <si>
    <t>Standard Error</t>
  </si>
  <si>
    <t>Median</t>
  </si>
  <si>
    <t>Mode</t>
  </si>
  <si>
    <t>Standard Deviation</t>
  </si>
  <si>
    <t>Sample Variance</t>
  </si>
  <si>
    <t>Range</t>
  </si>
  <si>
    <t>Minimum</t>
  </si>
  <si>
    <t>Maximum</t>
  </si>
  <si>
    <t>Sum</t>
  </si>
  <si>
    <t>Unit_sold_desc_stats</t>
  </si>
  <si>
    <t>Price_desc_stats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</si>
  <si>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</si>
  <si>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</si>
  <si>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</si>
  <si>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</si>
  <si>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</si>
  <si>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</si>
  <si>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</si>
  <si>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</si>
  <si>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</si>
  <si>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</si>
  <si>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</si>
  <si>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</si>
  <si>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Grand Total</t>
  </si>
  <si>
    <t>Average  Price</t>
  </si>
  <si>
    <t>Total Unit sold</t>
  </si>
  <si>
    <t>Revenue</t>
  </si>
  <si>
    <t>Total Revenue</t>
  </si>
  <si>
    <t>Average Price</t>
  </si>
  <si>
    <t>Total Units sold</t>
  </si>
  <si>
    <t>Month and Product</t>
  </si>
  <si>
    <t>Moving Average</t>
  </si>
  <si>
    <t>Actual</t>
  </si>
  <si>
    <t>Forecasted</t>
  </si>
  <si>
    <t>Revenue(Best Scenario)</t>
  </si>
  <si>
    <t>Revenue(Worst Scenario)</t>
  </si>
  <si>
    <t>Total Units  sold</t>
  </si>
  <si>
    <t>Forecasted Revenue</t>
  </si>
  <si>
    <t>Absolute Error</t>
  </si>
  <si>
    <t>Squared Error</t>
  </si>
  <si>
    <t>Percentage Error</t>
  </si>
  <si>
    <t>Mean Absolute Error</t>
  </si>
  <si>
    <t>Mean Squared Error</t>
  </si>
  <si>
    <t>Root Mean Squared Error</t>
  </si>
  <si>
    <t>Mean Absolute Percentage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</si>
</sst>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0" fontId="0" fillId="0" borderId="0" xfId="0" applyAlignment="1">
      <alignment horizontal="left" indent="1"/>
    </xf>
    <xf numFmtId="164" fontId="16" fillId="33" borderId="10" xfId="0" applyNumberFormat="1" applyFont="1" applyFill="1" applyBorder="1"/>
    <xf numFmtId="0" fontId="16" fillId="33" borderId="0" xfId="0" applyFont="1" applyFill="1" applyBorder="1"/>
    <xf numFmtId="0" fontId="16" fillId="0" borderId="0" xfId="0" applyFont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" formatCode="0"/>
    </dxf>
    <dxf>
      <numFmt numFmtId="164" formatCode="&quot;$&quot;#,##0.00"/>
    </dxf>
  </dxfs>
  <tableStyles count="0" defaultTableStyle="TableStyleMedium2" defaultPivotStyle="PivotStyleLight16"/>
  <colors>
    <mruColors>
      <color rgb="FF2E2F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Actual and Forecasted Revenue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Forecast!$H$1</c:f>
              <c:strCache>
                <c:ptCount val="1"/>
                <c:pt idx="0">
                  <c:v>Total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Forecast!$G$2:$G$13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Forecast!$H$2:$H$13</c:f>
              <c:numCache>
                <c:formatCode>"$"#,##0.00</c:formatCode>
                <c:ptCount val="12"/>
                <c:pt idx="0">
                  <c:v>3061429.560000001</c:v>
                </c:pt>
                <c:pt idx="1">
                  <c:v>2884533.1099999989</c:v>
                </c:pt>
                <c:pt idx="2">
                  <c:v>3216555.4000000008</c:v>
                </c:pt>
                <c:pt idx="3">
                  <c:v>2896696.0399999982</c:v>
                </c:pt>
                <c:pt idx="4">
                  <c:v>3269360.4400000023</c:v>
                </c:pt>
                <c:pt idx="5">
                  <c:v>2998439.1199999978</c:v>
                </c:pt>
                <c:pt idx="6">
                  <c:v>2747572.7399999988</c:v>
                </c:pt>
                <c:pt idx="7">
                  <c:v>3119311.1000000015</c:v>
                </c:pt>
                <c:pt idx="8">
                  <c:v>2982765.6099999989</c:v>
                </c:pt>
                <c:pt idx="9">
                  <c:v>2909733.33</c:v>
                </c:pt>
                <c:pt idx="10">
                  <c:v>2733790.2900000019</c:v>
                </c:pt>
                <c:pt idx="11">
                  <c:v>3279996.9399999995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F2-4DE6-8F60-D135AEB72D44}"/>
            </c:ext>
          </c:extLst>
        </c:ser>
        <c:ser>
          <c:idx val="1"/>
          <c:order val="1"/>
          <c:tx>
            <c:strRef>
              <c:f>Forecast!$I$1</c:f>
              <c:strCache>
                <c:ptCount val="1"/>
                <c:pt idx="0">
                  <c:v>Forecasted 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Forecast!$G$2:$G$13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Forecast!$I$2:$I$13</c:f>
              <c:numCache>
                <c:formatCode>"$"#,##0.00</c:formatCode>
                <c:ptCount val="12"/>
                <c:pt idx="0">
                  <c:v>3001237.586872844</c:v>
                </c:pt>
                <c:pt idx="1">
                  <c:v>2996462.5860855235</c:v>
                </c:pt>
                <c:pt idx="2">
                  <c:v>2991028.9644999509</c:v>
                </c:pt>
                <c:pt idx="3">
                  <c:v>2986089.3085130672</c:v>
                </c:pt>
                <c:pt idx="4">
                  <c:v>2980820.3421270582</c:v>
                </c:pt>
                <c:pt idx="5">
                  <c:v>2975880.6861401745</c:v>
                </c:pt>
                <c:pt idx="6">
                  <c:v>2970611.719754165</c:v>
                </c:pt>
                <c:pt idx="7">
                  <c:v>2965507.4085677187</c:v>
                </c:pt>
                <c:pt idx="8">
                  <c:v>2960567.752580835</c:v>
                </c:pt>
                <c:pt idx="9">
                  <c:v>2955298.786194826</c:v>
                </c:pt>
                <c:pt idx="10">
                  <c:v>2950359.1302079423</c:v>
                </c:pt>
                <c:pt idx="11">
                  <c:v>2945090.1638219329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F2-4DE6-8F60-D135AEB72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9747391"/>
        <c:axId val="1419747807"/>
      </c:lineChart>
      <c:catAx>
        <c:axId val="141974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747807"/>
        <c:crosses val="autoZero"/>
        <c:auto val="1"/>
        <c:lblAlgn val="ctr"/>
        <c:lblOffset val="100"/>
        <c:noMultiLvlLbl val="0"/>
      </c:catAx>
      <c:valAx>
        <c:axId val="141974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74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[gadgets_store_data_2023.xlsx]Pivots!PivotTable1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and Price Trends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Pivots!$B$1</c:f>
              <c:strCache>
                <c:ptCount val="1"/>
                <c:pt idx="0">
                  <c:v>Total Units  sold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Pivots!$A$2:$A$14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Pivots!$B$2:$B$14</c:f>
              <c:numCache>
                <c:formatCode>General</c:formatCode>
                <c:ptCount val="12"/>
                <c:pt idx="0">
                  <c:v>6497</c:v>
                </c:pt>
                <c:pt idx="1">
                  <c:v>5733</c:v>
                </c:pt>
                <c:pt idx="2">
                  <c:v>6070</c:v>
                </c:pt>
                <c:pt idx="3">
                  <c:v>5825</c:v>
                </c:pt>
                <c:pt idx="4">
                  <c:v>6377</c:v>
                </c:pt>
                <c:pt idx="5">
                  <c:v>5843</c:v>
                </c:pt>
                <c:pt idx="6">
                  <c:v>5617</c:v>
                </c:pt>
                <c:pt idx="7">
                  <c:v>5942</c:v>
                </c:pt>
                <c:pt idx="8">
                  <c:v>5857</c:v>
                </c:pt>
                <c:pt idx="9">
                  <c:v>5769</c:v>
                </c:pt>
                <c:pt idx="10">
                  <c:v>5059</c:v>
                </c:pt>
                <c:pt idx="11">
                  <c:v>6410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D-4763-978F-4E3F7A1C6929}"/>
            </c:ext>
          </c:extLst>
        </c:ser>
        <c:ser>
          <c:idx val="1"/>
          <c:order val="1"/>
          <c:tx>
            <c:strRef>
              <c:f>Pivots!$C$1</c:f>
              <c:strCache>
                <c:ptCount val="1"/>
                <c:pt idx="0">
                  <c:v>Average 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Pivots!$A$2:$A$14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Pivots!$C$2:$C$14</c:f>
              <c:numCache>
                <c:formatCode>"$"#,##0.00</c:formatCode>
                <c:ptCount val="12"/>
                <c:pt idx="0">
                  <c:v>475.30302547770708</c:v>
                </c:pt>
                <c:pt idx="1">
                  <c:v>502.49708771929852</c:v>
                </c:pt>
                <c:pt idx="2">
                  <c:v>532.82801324503316</c:v>
                </c:pt>
                <c:pt idx="3">
                  <c:v>495.09306896551709</c:v>
                </c:pt>
                <c:pt idx="4">
                  <c:v>511.62112540192919</c:v>
                </c:pt>
                <c:pt idx="5">
                  <c:v>508.80975862068959</c:v>
                </c:pt>
                <c:pt idx="6">
                  <c:v>487.12531690140895</c:v>
                </c:pt>
                <c:pt idx="7">
                  <c:v>526.65953488372122</c:v>
                </c:pt>
                <c:pt idx="8">
                  <c:v>513.41218430034121</c:v>
                </c:pt>
                <c:pt idx="9">
                  <c:v>502.27972602739726</c:v>
                </c:pt>
                <c:pt idx="10">
                  <c:v>547.53247999999996</c:v>
                </c:pt>
                <c:pt idx="11">
                  <c:v>515.62699690402485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DD-4763-978F-4E3F7A1C6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378624"/>
        <c:axId val="1559368640"/>
      </c:lineChart>
      <c:catAx>
        <c:axId val="155937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368640"/>
        <c:crosses val="autoZero"/>
        <c:auto val="1"/>
        <c:lblAlgn val="ctr"/>
        <c:lblOffset val="100"/>
        <c:noMultiLvlLbl val="0"/>
      </c:catAx>
      <c:valAx>
        <c:axId val="155936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37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3061429.560000001</c:v>
              </c:pt>
              <c:pt idx="1">
                <c:v>2884533.1099999989</c:v>
              </c:pt>
              <c:pt idx="2">
                <c:v>3216555.4000000008</c:v>
              </c:pt>
              <c:pt idx="3">
                <c:v>2896696.0399999982</c:v>
              </c:pt>
              <c:pt idx="4">
                <c:v>3269360.4400000023</c:v>
              </c:pt>
              <c:pt idx="5">
                <c:v>2998439.1199999978</c:v>
              </c:pt>
              <c:pt idx="6">
                <c:v>2747572.7399999988</c:v>
              </c:pt>
              <c:pt idx="7">
                <c:v>3119311.1000000015</c:v>
              </c:pt>
              <c:pt idx="8">
                <c:v>2982765.6099999989</c:v>
              </c:pt>
              <c:pt idx="9">
                <c:v>2909733.33</c:v>
              </c:pt>
              <c:pt idx="10">
                <c:v>2733790.2900000019</c:v>
              </c:pt>
              <c:pt idx="11">
                <c:v>3279996.9399999995</c:v>
              </c:pt>
            </c:numLit>
          </c:val>
          <c:extLst>
            <c:ext xmlns:c16="http://schemas.microsoft.com/office/drawing/2014/chart" uri="{C3380CC4-5D6E-409C-BE32-E72D297353CC}">
              <c16:uniqueId val="{00000000-C3A4-46AE-AF50-BCD0FCF2B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441904"/>
        <c:axId val="134443568"/>
      </c:barChart>
      <c:catAx>
        <c:axId val="13444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43568"/>
        <c:crosses val="autoZero"/>
        <c:auto val="1"/>
        <c:lblAlgn val="ctr"/>
        <c:lblOffset val="100"/>
        <c:noMultiLvlLbl val="0"/>
      </c:catAx>
      <c:valAx>
        <c:axId val="13444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4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Headphones</c:v>
              </c:pt>
              <c:pt idx="1">
                <c:v>Laptop</c:v>
              </c:pt>
              <c:pt idx="2">
                <c:v>Smartphone</c:v>
              </c:pt>
              <c:pt idx="3">
                <c:v>Smartwatch</c:v>
              </c:pt>
              <c:pt idx="4">
                <c:v>Tablet</c:v>
              </c:pt>
            </c:strLit>
          </c:cat>
          <c:val>
            <c:numLit>
              <c:formatCode>General</c:formatCode>
              <c:ptCount val="5"/>
              <c:pt idx="0">
                <c:v>7047251.9800000014</c:v>
              </c:pt>
              <c:pt idx="1">
                <c:v>7212751.2799999975</c:v>
              </c:pt>
              <c:pt idx="2">
                <c:v>7265416.6899999985</c:v>
              </c:pt>
              <c:pt idx="3">
                <c:v>7286034.8499999931</c:v>
              </c:pt>
              <c:pt idx="4">
                <c:v>7288728.879999998</c:v>
              </c:pt>
            </c:numLit>
          </c:val>
          <c:extLst>
            <c:ext xmlns:c16="http://schemas.microsoft.com/office/drawing/2014/chart" uri="{C3380CC4-5D6E-409C-BE32-E72D297353CC}">
              <c16:uniqueId val="{00000000-08FF-47A3-A14B-719E1294B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2160032"/>
        <c:axId val="142163776"/>
      </c:barChart>
      <c:catAx>
        <c:axId val="142160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63776"/>
        <c:crosses val="autoZero"/>
        <c:auto val="1"/>
        <c:lblAlgn val="ctr"/>
        <c:lblOffset val="100"/>
        <c:noMultiLvlLbl val="0"/>
      </c:catAx>
      <c:valAx>
        <c:axId val="1421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6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</a:t>
            </a:r>
            <a:r>
              <a:rPr lang="en-US" baseline="0"/>
              <a:t>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Analysis'!$C$1</c:f>
              <c:strCache>
                <c:ptCount val="1"/>
                <c:pt idx="0">
                  <c:v>Forecasted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'Scenario Analysis'!$B$2:$B$13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'Scenario Analysis'!$C$2:$C$13</c:f>
              <c:numCache>
                <c:formatCode>"$"#,##0.00</c:formatCode>
                <c:ptCount val="12"/>
                <c:pt idx="0">
                  <c:v>3001237.586872844</c:v>
                </c:pt>
                <c:pt idx="1">
                  <c:v>2996462.5860855235</c:v>
                </c:pt>
                <c:pt idx="2">
                  <c:v>2991028.9644999509</c:v>
                </c:pt>
                <c:pt idx="3">
                  <c:v>2986089.3085130672</c:v>
                </c:pt>
                <c:pt idx="4">
                  <c:v>2980820.3421270582</c:v>
                </c:pt>
                <c:pt idx="5">
                  <c:v>2975880.6861401745</c:v>
                </c:pt>
                <c:pt idx="6">
                  <c:v>2970611.719754165</c:v>
                </c:pt>
                <c:pt idx="7">
                  <c:v>2965507.4085677187</c:v>
                </c:pt>
                <c:pt idx="8">
                  <c:v>2960567.752580835</c:v>
                </c:pt>
                <c:pt idx="9">
                  <c:v>2955298.786194826</c:v>
                </c:pt>
                <c:pt idx="10">
                  <c:v>2950359.1302079423</c:v>
                </c:pt>
                <c:pt idx="11">
                  <c:v>2945090.1638219329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31-41C1-BA80-AB4710BAFFD1}"/>
            </c:ext>
          </c:extLst>
        </c:ser>
        <c:ser>
          <c:idx val="1"/>
          <c:order val="1"/>
          <c:tx>
            <c:strRef>
              <c:f>'Scenario Analysis'!$D$1</c:f>
              <c:strCache>
                <c:ptCount val="1"/>
                <c:pt idx="0">
                  <c:v>Revenue(Best Scenario)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'Scenario Analysis'!$B$2:$B$13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'Scenario Analysis'!$D$2:$D$13</c:f>
              <c:numCache>
                <c:formatCode>"$"#,##0.00</c:formatCode>
                <c:ptCount val="12"/>
                <c:pt idx="0">
                  <c:v>3301361.3455601283</c:v>
                </c:pt>
                <c:pt idx="1">
                  <c:v>3296108.8446940756</c:v>
                </c:pt>
                <c:pt idx="2">
                  <c:v>3290131.8609499461</c:v>
                </c:pt>
                <c:pt idx="3">
                  <c:v>3284698.239364374</c:v>
                </c:pt>
                <c:pt idx="4">
                  <c:v>3278902.3763397639</c:v>
                </c:pt>
                <c:pt idx="5">
                  <c:v>3273468.7547541922</c:v>
                </c:pt>
                <c:pt idx="6">
                  <c:v>3267672.8917295816</c:v>
                </c:pt>
                <c:pt idx="7">
                  <c:v>3262058.1494244905</c:v>
                </c:pt>
                <c:pt idx="8">
                  <c:v>3256624.5278389184</c:v>
                </c:pt>
                <c:pt idx="9">
                  <c:v>3250828.6648143088</c:v>
                </c:pt>
                <c:pt idx="10">
                  <c:v>3245395.0432287366</c:v>
                </c:pt>
                <c:pt idx="11">
                  <c:v>3239599.1802041261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31-41C1-BA80-AB4710BAFFD1}"/>
            </c:ext>
          </c:extLst>
        </c:ser>
        <c:ser>
          <c:idx val="2"/>
          <c:order val="2"/>
          <c:tx>
            <c:strRef>
              <c:f>'Scenario Analysis'!$E$1</c:f>
              <c:strCache>
                <c:ptCount val="1"/>
                <c:pt idx="0">
                  <c:v>Revenue(Worst Scenario)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'Scenario Analysis'!$B$2:$B$13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'Scenario Analysis'!$E$2:$E$13</c:f>
              <c:numCache>
                <c:formatCode>"$"#,##0.00</c:formatCode>
                <c:ptCount val="12"/>
                <c:pt idx="0">
                  <c:v>2701113.8281855597</c:v>
                </c:pt>
                <c:pt idx="1">
                  <c:v>2696816.3274769713</c:v>
                </c:pt>
                <c:pt idx="2">
                  <c:v>2691926.0680499556</c:v>
                </c:pt>
                <c:pt idx="3">
                  <c:v>2687480.3776617604</c:v>
                </c:pt>
                <c:pt idx="4">
                  <c:v>2682738.3079143525</c:v>
                </c:pt>
                <c:pt idx="5">
                  <c:v>2678292.6175261568</c:v>
                </c:pt>
                <c:pt idx="6">
                  <c:v>2673550.5477787484</c:v>
                </c:pt>
                <c:pt idx="7">
                  <c:v>2668956.6677109469</c:v>
                </c:pt>
                <c:pt idx="8">
                  <c:v>2664510.9773227517</c:v>
                </c:pt>
                <c:pt idx="9">
                  <c:v>2659768.9075753433</c:v>
                </c:pt>
                <c:pt idx="10">
                  <c:v>2655323.2171871481</c:v>
                </c:pt>
                <c:pt idx="11">
                  <c:v>2650581.1474397397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31-41C1-BA80-AB4710BAF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23997360"/>
        <c:axId val="723986960"/>
      </c:barChart>
      <c:catAx>
        <c:axId val="72399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86960"/>
        <c:crosses val="autoZero"/>
        <c:auto val="1"/>
        <c:lblAlgn val="ctr"/>
        <c:lblOffset val="100"/>
        <c:noMultiLvlLbl val="0"/>
      </c:catAx>
      <c:valAx>
        <c:axId val="72398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9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89096313291965E-2"/>
          <c:y val="0.8116650918635171"/>
          <c:w val="0.95739688168118053"/>
          <c:h val="0.148334908136482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1143000</xdr:colOff>
      <xdr:row>15</xdr:row>
      <xdr:rowOff>0</xdr:rowOff>
    </xdr:from>
    <xdr:to>
      <xdr:col>13</xdr:col>
      <xdr:colOff>25400</xdr:colOff>
      <xdr:row>15</xdr:row>
      <xdr:rowOff>25400</xdr:rowOff>
    </xdr:to>
    <xdr:sp macro="" textlink="">
      <xdr:nvSpPr>
        <xdr:cNvPr id="16" name="XP591314" hidden="1">
          <a:extLst>
            <a:ext uri="{FF2B5EF4-FFF2-40B4-BE49-F238E27FC236}">
              <a16:creationId xmlns:a16="http://schemas.microsoft.com/office/drawing/2014/main" id="{6746C482-A312-4DDB-898A-1C6EC7CB98BC}"/>
            </a:ext>
          </a:extLst>
        </xdr:cNvPr>
        <xdr:cNvSpPr txBox="1"/>
      </xdr:nvSpPr>
      <xdr:spPr>
        <a:xfrm>
          <a:off x="10737850" y="276225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Pivots*SEP*Summary statistics*SEP*$M$28
Pivots*SEP*Results of ARIMA modeling of the Total Revenue series*SEP*$M$34
Pivots*SEP*Results after optimization (Total Revenue)*SEP*$M$36
Pivots*SEP*Results of search for the best model*SEP*$M$38
Pivots*SEP*Goodness of fit statistics*SEP*$M$45
Pivots*SEP*Model parameters*SEP*$M$64
Pivots*SEP*Predictions and residuals*SEP*$M$94
Pivots*SEP*Descriptive analysis (Total Revenue)*SEP*$M$132
Pivots*SEP*Descriptive analysis (Residuals)*SEP*$M$169</a:t>
          </a:r>
        </a:p>
      </xdr:txBody>
    </xdr:sp>
    <xdr:clientData/>
  </xdr:twoCellAnchor>
  <xdr:twoCellAnchor editAs="oneCell">
    <xdr:from>
      <xdr:col>12</xdr:col>
      <xdr:colOff>1143000</xdr:colOff>
      <xdr:row>16</xdr:row>
      <xdr:rowOff>0</xdr:rowOff>
    </xdr:from>
    <xdr:to>
      <xdr:col>13</xdr:col>
      <xdr:colOff>25400</xdr:colOff>
      <xdr:row>16</xdr:row>
      <xdr:rowOff>25400</xdr:rowOff>
    </xdr:to>
    <xdr:sp macro="" textlink="">
      <xdr:nvSpPr>
        <xdr:cNvPr id="33" name="XP533634" hidden="1">
          <a:extLst>
            <a:ext uri="{FF2B5EF4-FFF2-40B4-BE49-F238E27FC236}">
              <a16:creationId xmlns:a16="http://schemas.microsoft.com/office/drawing/2014/main" id="{B56A64D5-8769-405F-BE11-F39859A28736}"/>
            </a:ext>
          </a:extLst>
        </xdr:cNvPr>
        <xdr:cNvSpPr txBox="1"/>
      </xdr:nvSpPr>
      <xdr:spPr>
        <a:xfrm>
          <a:off x="10737850" y="29464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Pivots*SEP*Summary statistics*SEP*$M$29
Pivots*SEP*Results of ARIMA modeling of the Total Revenue series*SEP*$M$35
Pivots*SEP*Results after optimization (Total Revenue)*SEP*$M$37
Pivots*SEP*Results of search for the best model*SEP*$M$39
Pivots*SEP*Goodness of fit statistics*SEP*$M$46
Pivots*SEP*Model parameters*SEP*$M$65
Pivots*SEP*Predictions and residuals*SEP*$M$95
Pivots*SEP*Descriptive analysis (Total Revenue)*SEP*$M$142
Pivots*SEP*Descriptive analysis (Residuals)*SEP*$M$177</a:t>
          </a:r>
        </a:p>
      </xdr:txBody>
    </xdr:sp>
    <xdr:clientData/>
  </xdr:twoCellAnchor>
  <xdr:twoCellAnchor editAs="oneCell">
    <xdr:from>
      <xdr:col>13</xdr:col>
      <xdr:colOff>0</xdr:colOff>
      <xdr:row>24</xdr:row>
      <xdr:rowOff>0</xdr:rowOff>
    </xdr:from>
    <xdr:to>
      <xdr:col>13</xdr:col>
      <xdr:colOff>25400</xdr:colOff>
      <xdr:row>24</xdr:row>
      <xdr:rowOff>25400</xdr:rowOff>
    </xdr:to>
    <xdr:sp macro="" textlink="">
      <xdr:nvSpPr>
        <xdr:cNvPr id="36" name="TX296428" hidden="1">
          <a:extLst>
            <a:ext uri="{FF2B5EF4-FFF2-40B4-BE49-F238E27FC236}">
              <a16:creationId xmlns:a16="http://schemas.microsoft.com/office/drawing/2014/main" id="{20377384-37FE-42F9-BB57-0627565042ED}"/>
            </a:ext>
          </a:extLst>
        </xdr:cNvPr>
        <xdr:cNvSpPr txBox="1"/>
      </xdr:nvSpPr>
      <xdr:spPr>
        <a:xfrm>
          <a:off x="11131550" y="471805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RunProcARI
Form48.txt
CheckBoxGood,CheckBox,0,True,500000000100_Outputs,True,Goodness of fit statistics,False,,,
CheckBoxResiduals,CheckBox,-1,True,500000000300_Outputs,True,Predictions and residuals,False,,,
CheckboxParam,CheckBox,-1,True,500000000200_Outputs,True,Model parameters,False,,,
CheckBox_Desc,CheckBox,0,True,500000000000_Outputs,True,Descriptive statistics,False,,,
CheckBoxCharts,CheckBox,-1,True,600000000000_Charts,True,Display charts,False,,,
CheckBoxTrans,CheckBox,0,False,03,False,Trans,False,,,
TextBox_Conf,TextBox,95,True,500000010400_Outputs,True,Confidence intervals (%):,False,,,
RefEditT,RefEdit0,'Sheet3'!$K$1:$K$13,True,000000000200_General,True,,False,,13,1
FileSelect1,CommandButton,,False,000000000300_General,False,,False,,,
OptionButton_W,OptionButton,0,True,000000020001_General,True,Workbook,False,,,
OptionButton_R,OptionButton,-1,True,000000000001_General,True,Range,False,,,
OptionButton_S,OptionButton,0,True,000000010001_General,True,Sheet,False,,,
RefEdit_R,RefEdit0,'Sheet3'!$M$15:$M$26,True,000000000101_General,True,Range:,False,,0,0
CheckBoxVarLabels,CheckBox,-1,True,000000000201_General,True,Series labels,False,,,
TextBox_p,TextBox,1,True,000000010301_General,True,p:,False,,,
TextBox_GQ,TextBox,0,True,000011010301_General,True,Q:,False,,,
TextBox_d,TextBox,0,True,000003010301_General,True,d:,False,,,
TextBox_q,TextBox,0,True,000005010301_General,True,q:,False,,,
TextBox_Gd,TextBox,0,True,000009010301_General,True,D:,False,,,
TextBox_s,TextBox,0,True,000013010301_General,True,s:,False,,,
TextBox_GP,TextBox,0,True,000007010301_General,True,P:,False,,,
ScrollBarSelect,ScrollBar,0,False,04,False,,,,,
TextBoxList,TextBox,,False,05,False,,False,,,
OptionButtonHR,OptionButton,0,True,100000050000_Options,True,Hannan-Rissanen,False,,,
OptionButtonInnov,OptionButton,0,True,100000030000_Options,True,Innovations,False,,,
CheckBoxPre,CheckBox,0,True,100000000000_Options,True,Preliminary estimation,False,,,
TextBox_m,TextBox,,True,100000070000_Options,True,m:,False,,,
CheckBoxAuto,CheckBox,-1,True,100000040000_Options,True,Automatic,False,,,
OptionButtonYW,OptionButton,-1,True,100000010000_Options,True,Yule-Walker,False,,,
OptionButtonBurg,OptionButton,0,True,100000020000_Options,True,Burg,False,,,
CheckBoxInitCoeffs,CheckBox,0,True,100000000100_Options,True,Initial coefficients,False,,,
RefEditPhi,RefEdit,,True,100000010100_Options,True,Phi:,False,,,
RefEditTheta,RefEdit,,True,100000020100_Options,True,Theta:,False,,,
TextBoxTestNumber,TextBox,1,True,200000000100_Validation,True,,False,,,
CheckBox_Validation,CheckBox,0,True,200000000000_Validation,True,Validation,False,,,
CheckBox_Prediction,CheckBox,-1,True,300000000100_Prediction,True,Prediction,False,,,
TextboxPredNumber,TextBox,12,True,300000000200_Prediction,True,,False,,,
CheckBox_XPred,CheckBox,0,True,300000000400_Prediction,True,X / Explanatory variables,False,,,
RefEdit_XPred,RefEdit0,,True,300000000300_Prediction,True,X / Explanatory variables:,False,,,
FileSelect2,CommandButton,,False,300000000500_Prediction,False,,False,,,
CheckBoxBestOrders,CheckBox,-1,True,100000000101_Options,True,Find the best model,False,,,
CheckBoxMaxP,CheckBox,0,True,100000010101_Options,True,Max(p),False,,,
TextBoxMaxP,TextBox,1,True,100000020101_Options,True,Max(p):,False,,,
CheckBoxMaxQ,CheckBox,0,True,100000030101_Options,True,Max(q),False,,,
TextBoxMaxQ,TextBox,0,True,100000040101_Options,True,Max(q):,False,,,
CheckBoxMaxGP,CheckBox,0,True,100000050101_Options,True,Max(P),False,,,
CheckBoxMaxGQ,CheckBox,0,True,100000060101_Options,True,Max(Q),False,,,
TextBoxMaxGP,TextBox,0,True,100000070101_Options,True,Max(P):,False,,,
TextBoxMaxGQ,TextBox,0,True,100000080101_Options,True,Max(Q):,False,,,
OptionButtonAICC,OptionButton,-1,True,100000100101_Options,True,AICC,False,,,
OptionButtonBIC,OptionButton,0,True,100000110101_Options,True,SBC,False,,,
OptionButtonLike,OptionButton,-1,True,100000010001_Options,True,Likelihood,False,,,
OptionButtonLeast,OptionButton,0,True,100000020001_Options,True,Least Squares,False,,,
CheckBoxOpt,CheckBox,-1,True,100000000001_Options,True,Optimize,False,,,
TextBoxMaxIter,TextBox,500,True,100001030001_Options,True,Iterations:,False,,,
TextBoxConv,TextBox,0.00001,True,100004030001_Options,True,Convergence:,False,,,
CheckBoxAutoCorr,CheckBox,0,True,500000000500_Outputs,True,Autocorrelations,False,,,
CheckBoxCheckInt,CheckBox,0,True,000000000400_General,True,Check intervals,False,,,
CheckBoxDate,CheckBox,-1,True,000000000500_General,True,Date data,False,,,
RefEditDate,RefEdit0,'Sheet3'!$I$1:$I$13,True,000000000600_General,True,Date data:,False,,13,1
CheckBoxCenter,CheckBox,0,True,000000000700_General,True,Center,False,,,
CheckBoxVar,CheckBox,0,True,000000000800_General,True,Variance,False,,,
TextBoxVar,TextBox,1,True,000000000900_General,True,Variance:,False,,,
CheckBox_X,CheckBox,0,True,000000001000_General,True,X / Explanatory variables,False,,,
RefEdit_X,RefEdit0,,True,000000001300_General,True,X / Explanatory variables:,False,,,
ComboBoxMode,ComboBox,1,True,000000001100_General,True,Mode:,False,,,
OptionButtonMVRemove,OptionButton,0,True,400000000100_Missing data,True,Remove the observations,False,,,
OptionButtonMVRefuse,OptionButton,-1,True,400000000000_Missing data,True,Do not accept missing data,False,,,
OptionButtonMVReplace,OptionButton,0,True,400000000300_Missing data,True,Replace by the average of the previous and next values,False,,,
OptionButtonMVIgnore,OptionButton,0,False,400000000400_Missing data,False,Ignore missing data,False,,,
OptionButtonEachY,OptionButton,-1,True,400000000200_Missing data,True,Check for each series separately,False,,,
OptionButtonAcrossAll,OptionButton,0,True,400000010200_Missing data,True,Across all series,False,,,
</a:t>
          </a:r>
        </a:p>
      </xdr:txBody>
    </xdr:sp>
    <xdr:clientData/>
  </xdr:twoCellAnchor>
  <xdr:twoCellAnchor editAs="absolute">
    <xdr:from>
      <xdr:col>13</xdr:col>
      <xdr:colOff>293370</xdr:colOff>
      <xdr:row>25</xdr:row>
      <xdr:rowOff>130175</xdr:rowOff>
    </xdr:from>
    <xdr:to>
      <xdr:col>14</xdr:col>
      <xdr:colOff>45720</xdr:colOff>
      <xdr:row>27</xdr:row>
      <xdr:rowOff>104775</xdr:rowOff>
    </xdr:to>
    <xdr:pic macro="[0]!AddRemovGrid">
      <xdr:nvPicPr>
        <xdr:cNvPr id="40" name="AD296428" hidden="1">
          <a:extLst>
            <a:ext uri="{FF2B5EF4-FFF2-40B4-BE49-F238E27FC236}">
              <a16:creationId xmlns:a16="http://schemas.microsoft.com/office/drawing/2014/main" id="{81F872B3-D2E8-4DF2-B759-AF425FAE9F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24870" y="4772025"/>
          <a:ext cx="361950" cy="361950"/>
        </a:xfrm>
        <a:prstGeom prst="rect">
          <a:avLst/>
        </a:prstGeom>
      </xdr:spPr>
    </xdr:pic>
    <xdr:clientData/>
  </xdr:twoCellAnchor>
  <xdr:twoCellAnchor editAs="oneCell">
    <xdr:from>
      <xdr:col>12</xdr:col>
      <xdr:colOff>901700</xdr:colOff>
      <xdr:row>16</xdr:row>
      <xdr:rowOff>0</xdr:rowOff>
    </xdr:from>
    <xdr:to>
      <xdr:col>13</xdr:col>
      <xdr:colOff>25400</xdr:colOff>
      <xdr:row>16</xdr:row>
      <xdr:rowOff>25400</xdr:rowOff>
    </xdr:to>
    <xdr:sp macro="" textlink="">
      <xdr:nvSpPr>
        <xdr:cNvPr id="46" name="XP296428" hidden="1">
          <a:extLst>
            <a:ext uri="{FF2B5EF4-FFF2-40B4-BE49-F238E27FC236}">
              <a16:creationId xmlns:a16="http://schemas.microsoft.com/office/drawing/2014/main" id="{E08CBF33-ED1F-468A-ABCD-DFF4AB21AED1}"/>
            </a:ext>
          </a:extLst>
        </xdr:cNvPr>
        <xdr:cNvSpPr txBox="1"/>
      </xdr:nvSpPr>
      <xdr:spPr>
        <a:xfrm>
          <a:off x="10496550" y="29464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Pivots*SEP*Results of ARIMA modeling of the Total Revenue series*SEP*$M$29
Pivots*SEP*Results after optimization (Total Revenue)*SEP*$M$31
Pivots*SEP*Results of search for the best model*SEP*$M$33
Pivots*SEP*Model parameters*SEP*$M$40
Pivots*SEP*Predictions and residuals*SEP*$M$70</a:t>
          </a:r>
        </a:p>
      </xdr:txBody>
    </xdr:sp>
    <xdr:clientData/>
  </xdr:twoCellAnchor>
  <xdr:twoCellAnchor editAs="oneCell">
    <xdr:from>
      <xdr:col>14</xdr:col>
      <xdr:colOff>0</xdr:colOff>
      <xdr:row>10</xdr:row>
      <xdr:rowOff>0</xdr:rowOff>
    </xdr:from>
    <xdr:to>
      <xdr:col>14</xdr:col>
      <xdr:colOff>25400</xdr:colOff>
      <xdr:row>10</xdr:row>
      <xdr:rowOff>25400</xdr:rowOff>
    </xdr:to>
    <xdr:sp macro="" textlink="">
      <xdr:nvSpPr>
        <xdr:cNvPr id="49" name="TX479377" hidden="1">
          <a:extLst>
            <a:ext uri="{FF2B5EF4-FFF2-40B4-BE49-F238E27FC236}">
              <a16:creationId xmlns:a16="http://schemas.microsoft.com/office/drawing/2014/main" id="{7B2D40DE-B1CA-4826-936A-2990AFF9CCFC}"/>
            </a:ext>
          </a:extLst>
        </xdr:cNvPr>
        <xdr:cNvSpPr txBox="1"/>
      </xdr:nvSpPr>
      <xdr:spPr>
        <a:xfrm>
          <a:off x="13195300" y="1841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RunProcARI
Form48.txt
CheckBoxGood,CheckBox,0,True,500000000100_Outputs,True,Goodness of fit statistics,False,,,
CheckBoxResiduals,CheckBox,-1,True,500000000300_Outputs,True,Predictions and residuals,False,,,
CheckboxParam,CheckBox,-1,True,500000000200_Outputs,True,Model parameters,False,,,
CheckBox_Desc,CheckBox,0,True,500000000000_Outputs,True,Descriptive statistics,False,,,
CheckBoxCharts,CheckBox,0,True,600000000000_Charts,True,Display charts,False,,,
CheckBoxTrans,CheckBox,0,False,03,False,Trans,False,,,
TextBox_Conf,TextBox,95,True,500000010400_Outputs,True,Confidence intervals (%):,False,,,
RefEditT,RefEdit0,'Sheet3'!$K$1:$K$13,True,000000000200_General,True,,False,,13,1
FileSelect1,CommandButton,,False,000000000300_General,False,,False,,,
OptionButton_W,OptionButton,0,True,000000020001_General,True,Workbook,False,,,
OptionButton_R,OptionButton,-1,True,000000000001_General,True,Range,False,,,
OptionButton_S,OptionButton,0,True,000000010001_General,True,Sheet,False,,,
RefEdit_R,RefEdit0,'Sheet3'!$P$1:$R$19,True,000000000101_General,True,Range:,False,,0,0
CheckBoxVarLabels,CheckBox,-1,True,000000000201_General,True,Series labels,False,,,
TextBox_p,TextBox,1,True,000000010301_General,True,p:,False,,,
TextBox_GQ,TextBox,0,True,000011010301_General,True,Q:,False,,,
TextBox_d,TextBox,0,True,000003010301_General,True,d:,False,,,
TextBox_q,TextBox,0,True,000005010301_General,True,q:,False,,,
TextBox_Gd,TextBox,0,True,000009010301_General,True,D:,False,,,
TextBox_s,TextBox,0,True,000013010301_General,True,s:,False,,,
TextBox_GP,TextBox,0,True,000007010301_General,True,P:,False,,,
ScrollBarSelect,ScrollBar,0,False,04,False,,,,,
TextBoxList,TextBox,,False,05,False,,False,,,
OptionButtonHR,OptionButton,0,True,100000050000_Options,True,Hannan-Rissanen,False,,,
OptionButtonInnov,OptionButton,0,True,100000030000_Options,True,Innovations,False,,,
CheckBoxPre,CheckBox,0,True,100000000000_Options,True,Preliminary estimation,False,,,
TextBox_m,TextBox,,True,100000070000_Options,True,m:,False,,,
CheckBoxAuto,CheckBox,-1,True,100000040000_Options,True,Automatic,False,,,
OptionButtonYW,OptionButton,-1,True,100000010000_Options,True,Yule-Walker,False,,,
OptionButtonBurg,OptionButton,0,True,100000020000_Options,True,Burg,False,,,
CheckBoxInitCoeffs,CheckBox,0,True,100000000100_Options,True,Initial coefficients,False,,,
RefEditPhi,RefEdit,,True,100000010100_Options,True,Phi:,False,,,
RefEditTheta,RefEdit,,True,100000020100_Options,True,Theta:,False,,,
TextBoxTestNumber,TextBox,1,True,200000000100_Validation,True,,False,,,
CheckBox_Validation,CheckBox,0,True,200000000000_Validation,True,Validation,False,,,
CheckBox_Prediction,CheckBox,-1,True,300000000100_Prediction,True,Prediction,False,,,
TextboxPredNumber,TextBox,11,True,300000000200_Prediction,True,,False,,,
CheckBox_XPred,CheckBox,0,True,300000000400_Prediction,True,X / Explanatory variables,False,,,
RefEdit_XPred,RefEdit0,,True,300000000300_Prediction,True,X / Explanatory variables:,False,,,
FileSelect2,CommandButton,,False,300000000500_Prediction,False,,False,,,
CheckBoxBestOrders,CheckBox,-1,True,100000000101_Options,True,Find the best model,False,,,
CheckBoxMaxP,CheckBox,0,True,100000010101_Options,True,Max(p),False,,,
TextBoxMaxP,TextBox,1,True,100000020101_Options,True,Max(p):,False,,,
CheckBoxMaxQ,CheckBox,0,True,100000030101_Options,True,Max(q),False,,,
TextBoxMaxQ,TextBox,0,True,100000040101_Options,True,Max(q):,False,,,
CheckBoxMaxGP,CheckBox,0,True,100000050101_Options,True,Max(P),False,,,
CheckBoxMaxGQ,CheckBox,0,True,100000060101_Options,True,Max(Q),False,,,
TextBoxMaxGP,TextBox,0,True,100000070101_Options,True,Max(P):,False,,,
TextBoxMaxGQ,TextBox,0,True,100000080101_Options,True,Max(Q):,False,,,
OptionButtonAICC,OptionButton,-1,True,100000100101_Options,True,AICC,False,,,
OptionButtonBIC,OptionButton,0,True,100000110101_Options,True,SBC,False,,,
OptionButtonLike,OptionButton,-1,True,100000010001_Options,True,Likelihood,False,,,
OptionButtonLeast,OptionButton,0,True,100000020001_Options,True,Least Squares,False,,,
CheckBoxOpt,CheckBox,-1,True,100000000001_Options,True,Optimize,False,,,
TextBoxMaxIter,TextBox,500,True,100001030001_Options,True,Iterations:,False,,,
TextBoxConv,TextBox,0.00001,True,100004030001_Options,True,Convergence:,False,,,
CheckBoxAutoCorr,CheckBox,0,True,500000000500_Outputs,True,Autocorrelations,False,,,
CheckBoxCheckInt,CheckBox,0,True,000000000400_General,True,Check intervals,False,,,
CheckBoxDate,CheckBox,-1,True,000000000500_General,True,Date data,False,,,
RefEditDate,RefEdit0,'Sheet3'!$N$1:$N$13,True,000000000600_General,True,Date data:,False,,13,1
CheckBoxCenter,CheckBox,0,True,000000000700_General,True,Center,False,,,
CheckBoxVar,CheckBox,0,True,000000000800_General,True,Variance,False,,,
TextBoxVar,TextBox,1,True,000000000900_General,True,Variance:,False,,,
CheckBox_X,CheckBox,0,True,000000001000_General,True,X / Explanatory variables,False,,,
RefEdit_X,RefEdit0,,True,000000001300_General,True,X / Explanatory variables:,False,,,
ComboBoxMode,ComboBox,1,True,000000001100_General,True,Mode:,False,,,
OptionButtonMVRemove,OptionButton,0,True,400000000100_Missing data,True,Remove the observations,False,,,
OptionButtonMVRefuse,OptionButton,-1,True,400000000000_Missing data,True,Do not accept missing data,False,,,
OptionButtonMVReplace,OptionButton,0,True,400000000300_Missing data,True,Replace by the average of the previous and next values,False,,,
OptionButtonMVIgnore,OptionButton,0,False,400000000400_Missing data,False,Ignore missing data,False,,,
OptionButtonEachY,OptionButton,-1,True,400000000200_Missing data,True,Check for each series separately,False,,,
OptionButtonAcrossAll,OptionButton,0,True,400000010200_Missing data,True,Across all series,False,,,
</a:t>
          </a:r>
        </a:p>
      </xdr:txBody>
    </xdr:sp>
    <xdr:clientData/>
  </xdr:twoCellAnchor>
  <xdr:twoCellAnchor editAs="absolute">
    <xdr:from>
      <xdr:col>15</xdr:col>
      <xdr:colOff>325120</xdr:colOff>
      <xdr:row>10</xdr:row>
      <xdr:rowOff>53975</xdr:rowOff>
    </xdr:from>
    <xdr:to>
      <xdr:col>16</xdr:col>
      <xdr:colOff>77470</xdr:colOff>
      <xdr:row>12</xdr:row>
      <xdr:rowOff>15875</xdr:rowOff>
    </xdr:to>
    <xdr:pic macro="[0]!AddRemovGrid">
      <xdr:nvPicPr>
        <xdr:cNvPr id="53" name="AD479377" hidden="1">
          <a:extLst>
            <a:ext uri="{FF2B5EF4-FFF2-40B4-BE49-F238E27FC236}">
              <a16:creationId xmlns:a16="http://schemas.microsoft.com/office/drawing/2014/main" id="{A2CDD575-0738-49B2-96A6-3B8A459E3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88620" y="1895475"/>
          <a:ext cx="361950" cy="36195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14</xdr:col>
      <xdr:colOff>25400</xdr:colOff>
      <xdr:row>2</xdr:row>
      <xdr:rowOff>25400</xdr:rowOff>
    </xdr:to>
    <xdr:sp macro="" textlink="">
      <xdr:nvSpPr>
        <xdr:cNvPr id="56" name="XP479377" hidden="1">
          <a:extLst>
            <a:ext uri="{FF2B5EF4-FFF2-40B4-BE49-F238E27FC236}">
              <a16:creationId xmlns:a16="http://schemas.microsoft.com/office/drawing/2014/main" id="{E56D2D08-D4AB-4477-9B38-62EA7CE49484}"/>
            </a:ext>
          </a:extLst>
        </xdr:cNvPr>
        <xdr:cNvSpPr txBox="1"/>
      </xdr:nvSpPr>
      <xdr:spPr>
        <a:xfrm>
          <a:off x="12560300" y="3683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Pivots*SEP*Results of ARIMA modeling of the Total Revenue series*SEP*$P$15
Pivots*SEP*Results after optimization (Total Revenue)*SEP*$P$17
Pivots*SEP*Results of search for the best model*SEP*$P$19
Pivots*SEP*Model parameters*SEP*$P$26
Pivots*SEP*Predictions and residuals*SEP*$P$36</a:t>
          </a:r>
        </a:p>
      </xdr:txBody>
    </xdr:sp>
    <xdr:clientData/>
  </xdr:twoCellAnchor>
  <xdr:oneCellAnchor>
    <xdr:from>
      <xdr:col>14</xdr:col>
      <xdr:colOff>0</xdr:colOff>
      <xdr:row>24</xdr:row>
      <xdr:rowOff>0</xdr:rowOff>
    </xdr:from>
    <xdr:ext cx="25400" cy="25400"/>
    <xdr:sp macro="" textlink="">
      <xdr:nvSpPr>
        <xdr:cNvPr id="14" name="TX479377" hidden="1">
          <a:extLst>
            <a:ext uri="{FF2B5EF4-FFF2-40B4-BE49-F238E27FC236}">
              <a16:creationId xmlns:a16="http://schemas.microsoft.com/office/drawing/2014/main" id="{8A47653E-368C-49E8-A150-78F4D20A965B}"/>
            </a:ext>
          </a:extLst>
        </xdr:cNvPr>
        <xdr:cNvSpPr txBox="1"/>
      </xdr:nvSpPr>
      <xdr:spPr>
        <a:xfrm>
          <a:off x="11118850" y="1841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RunProcARI
Form48.txt
CheckBoxGood,CheckBox,0,True,500000000100_Outputs,True,Goodness of fit statistics,False,,,
CheckBoxResiduals,CheckBox,-1,True,500000000300_Outputs,True,Predictions and residuals,False,,,
CheckboxParam,CheckBox,-1,True,500000000200_Outputs,True,Model parameters,False,,,
CheckBox_Desc,CheckBox,0,True,500000000000_Outputs,True,Descriptive statistics,False,,,
CheckBoxCharts,CheckBox,0,True,600000000000_Charts,True,Display charts,False,,,
CheckBoxTrans,CheckBox,0,False,03,False,Trans,False,,,
TextBox_Conf,TextBox,95,True,500000010400_Outputs,True,Confidence intervals (%):,False,,,
RefEditT,RefEdit0,'Sheet3'!$K$1:$K$13,True,000000000200_General,True,,False,,13,1
FileSelect1,CommandButton,,False,000000000300_General,False,,False,,,
OptionButton_W,OptionButton,0,True,000000020001_General,True,Workbook,False,,,
OptionButton_R,OptionButton,-1,True,000000000001_General,True,Range,False,,,
OptionButton_S,OptionButton,0,True,000000010001_General,True,Sheet,False,,,
RefEdit_R,RefEdit0,'Sheet3'!$P$1:$R$19,True,000000000101_General,True,Range:,False,,0,0
CheckBoxVarLabels,CheckBox,-1,True,000000000201_General,True,Series labels,False,,,
TextBox_p,TextBox,1,True,000000010301_General,True,p:,False,,,
TextBox_GQ,TextBox,0,True,000011010301_General,True,Q:,False,,,
TextBox_d,TextBox,0,True,000003010301_General,True,d:,False,,,
TextBox_q,TextBox,0,True,000005010301_General,True,q:,False,,,
TextBox_Gd,TextBox,0,True,000009010301_General,True,D:,False,,,
TextBox_s,TextBox,0,True,000013010301_General,True,s:,False,,,
TextBox_GP,TextBox,0,True,000007010301_General,True,P:,False,,,
ScrollBarSelect,ScrollBar,0,False,04,False,,,,,
TextBoxList,TextBox,,False,05,False,,False,,,
OptionButtonHR,OptionButton,0,True,100000050000_Options,True,Hannan-Rissanen,False,,,
OptionButtonInnov,OptionButton,0,True,100000030000_Options,True,Innovations,False,,,
CheckBoxPre,CheckBox,0,True,100000000000_Options,True,Preliminary estimation,False,,,
TextBox_m,TextBox,,True,100000070000_Options,True,m:,False,,,
CheckBoxAuto,CheckBox,-1,True,100000040000_Options,True,Automatic,False,,,
OptionButtonYW,OptionButton,-1,True,100000010000_Options,True,Yule-Walker,False,,,
OptionButtonBurg,OptionButton,0,True,100000020000_Options,True,Burg,False,,,
CheckBoxInitCoeffs,CheckBox,0,True,100000000100_Options,True,Initial coefficients,False,,,
RefEditPhi,RefEdit,,True,100000010100_Options,True,Phi:,False,,,
RefEditTheta,RefEdit,,True,100000020100_Options,True,Theta:,False,,,
TextBoxTestNumber,TextBox,1,True,200000000100_Validation,True,,False,,,
CheckBox_Validation,CheckBox,0,True,200000000000_Validation,True,Validation,False,,,
CheckBox_Prediction,CheckBox,-1,True,300000000100_Prediction,True,Prediction,False,,,
TextboxPredNumber,TextBox,11,True,300000000200_Prediction,True,,False,,,
CheckBox_XPred,CheckBox,0,True,300000000400_Prediction,True,X / Explanatory variables,False,,,
RefEdit_XPred,RefEdit0,,True,300000000300_Prediction,True,X / Explanatory variables:,False,,,
FileSelect2,CommandButton,,False,300000000500_Prediction,False,,False,,,
CheckBoxBestOrders,CheckBox,-1,True,100000000101_Options,True,Find the best model,False,,,
CheckBoxMaxP,CheckBox,0,True,100000010101_Options,True,Max(p),False,,,
TextBoxMaxP,TextBox,1,True,100000020101_Options,True,Max(p):,False,,,
CheckBoxMaxQ,CheckBox,0,True,100000030101_Options,True,Max(q),False,,,
TextBoxMaxQ,TextBox,0,True,100000040101_Options,True,Max(q):,False,,,
CheckBoxMaxGP,CheckBox,0,True,100000050101_Options,True,Max(P),False,,,
CheckBoxMaxGQ,CheckBox,0,True,100000060101_Options,True,Max(Q),False,,,
TextBoxMaxGP,TextBox,0,True,100000070101_Options,True,Max(P):,False,,,
TextBoxMaxGQ,TextBox,0,True,100000080101_Options,True,Max(Q):,False,,,
OptionButtonAICC,OptionButton,-1,True,100000100101_Options,True,AICC,False,,,
OptionButtonBIC,OptionButton,0,True,100000110101_Options,True,SBC,False,,,
OptionButtonLike,OptionButton,-1,True,100000010001_Options,True,Likelihood,False,,,
OptionButtonLeast,OptionButton,0,True,100000020001_Options,True,Least Squares,False,,,
CheckBoxOpt,CheckBox,-1,True,100000000001_Options,True,Optimize,False,,,
TextBoxMaxIter,TextBox,500,True,100001030001_Options,True,Iterations:,False,,,
TextBoxConv,TextBox,0.00001,True,100004030001_Options,True,Convergence:,False,,,
CheckBoxAutoCorr,CheckBox,0,True,500000000500_Outputs,True,Autocorrelations,False,,,
CheckBoxCheckInt,CheckBox,0,True,000000000400_General,True,Check intervals,False,,,
CheckBoxDate,CheckBox,-1,True,000000000500_General,True,Date data,False,,,
RefEditDate,RefEdit0,'Sheet3'!$N$1:$N$13,True,000000000600_General,True,Date data:,False,,13,1
CheckBoxCenter,CheckBox,0,True,000000000700_General,True,Center,False,,,
CheckBoxVar,CheckBox,0,True,000000000800_General,True,Variance,False,,,
TextBoxVar,TextBox,1,True,000000000900_General,True,Variance:,False,,,
CheckBox_X,CheckBox,0,True,000000001000_General,True,X / Explanatory variables,False,,,
RefEdit_X,RefEdit0,,True,000000001300_General,True,X / Explanatory variables:,False,,,
ComboBoxMode,ComboBox,1,True,000000001100_General,True,Mode:,False,,,
OptionButtonMVRemove,OptionButton,0,True,400000000100_Missing data,True,Remove the observations,False,,,
OptionButtonMVRefuse,OptionButton,-1,True,400000000000_Missing data,True,Do not accept missing data,False,,,
OptionButtonMVReplace,OptionButton,0,True,400000000300_Missing data,True,Replace by the average of the previous and next values,False,,,
OptionButtonMVIgnore,OptionButton,0,False,400000000400_Missing data,False,Ignore missing data,False,,,
OptionButtonEachY,OptionButton,-1,True,400000000200_Missing data,True,Check for each series separately,False,,,
OptionButtonAcrossAll,OptionButton,0,True,400000010200_Missing data,True,Across all series,False,,,
</a:t>
          </a:r>
        </a:p>
      </xdr:txBody>
    </xdr:sp>
    <xdr:clientData/>
  </xdr:oneCellAnchor>
  <xdr:oneCellAnchor>
    <xdr:from>
      <xdr:col>14</xdr:col>
      <xdr:colOff>0</xdr:colOff>
      <xdr:row>16</xdr:row>
      <xdr:rowOff>0</xdr:rowOff>
    </xdr:from>
    <xdr:ext cx="25400" cy="25400"/>
    <xdr:sp macro="" textlink="">
      <xdr:nvSpPr>
        <xdr:cNvPr id="15" name="XP479377" hidden="1">
          <a:extLst>
            <a:ext uri="{FF2B5EF4-FFF2-40B4-BE49-F238E27FC236}">
              <a16:creationId xmlns:a16="http://schemas.microsoft.com/office/drawing/2014/main" id="{1931C33C-3DCE-43D6-ADDD-7C9B3F01C999}"/>
            </a:ext>
          </a:extLst>
        </xdr:cNvPr>
        <xdr:cNvSpPr txBox="1"/>
      </xdr:nvSpPr>
      <xdr:spPr>
        <a:xfrm>
          <a:off x="11118850" y="3683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Pivots*SEP*Results of ARIMA modeling of the Total Revenue series*SEP*$P$15
Pivots*SEP*Results after optimization (Total Revenue)*SEP*$P$17
Pivots*SEP*Results of search for the best model*SEP*$P$19
Pivots*SEP*Model parameters*SEP*$P$26
Pivots*SEP*Predictions and residuals*SEP*$P$36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0</xdr:rowOff>
    </xdr:from>
    <xdr:to>
      <xdr:col>19</xdr:col>
      <xdr:colOff>361950</xdr:colOff>
      <xdr:row>33</xdr:row>
      <xdr:rowOff>25400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C11D4B7A-1515-4A16-B38F-E2E6E7C8C227}"/>
            </a:ext>
          </a:extLst>
        </xdr:cNvPr>
        <xdr:cNvSpPr/>
      </xdr:nvSpPr>
      <xdr:spPr>
        <a:xfrm>
          <a:off x="76200" y="0"/>
          <a:ext cx="11868150" cy="6102350"/>
        </a:xfrm>
        <a:prstGeom prst="roundRect">
          <a:avLst>
            <a:gd name="adj" fmla="val 2080"/>
          </a:avLst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95250</xdr:colOff>
      <xdr:row>0</xdr:row>
      <xdr:rowOff>12700</xdr:rowOff>
    </xdr:from>
    <xdr:to>
      <xdr:col>17</xdr:col>
      <xdr:colOff>55626</xdr:colOff>
      <xdr:row>5</xdr:row>
      <xdr:rowOff>25400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F7F7F44E-65ED-4EB7-B8F4-99B59E2F1870}"/>
            </a:ext>
          </a:extLst>
        </xdr:cNvPr>
        <xdr:cNvSpPr/>
      </xdr:nvSpPr>
      <xdr:spPr>
        <a:xfrm>
          <a:off x="1924050" y="12700"/>
          <a:ext cx="8494776" cy="933450"/>
        </a:xfrm>
        <a:prstGeom prst="roundRect">
          <a:avLst>
            <a:gd name="adj" fmla="val 7469"/>
          </a:avLst>
        </a:prstGeom>
        <a:solidFill>
          <a:srgbClr val="2E2F3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292100</xdr:colOff>
      <xdr:row>3</xdr:row>
      <xdr:rowOff>133350</xdr:rowOff>
    </xdr:from>
    <xdr:to>
      <xdr:col>7</xdr:col>
      <xdr:colOff>231140</xdr:colOff>
      <xdr:row>7</xdr:row>
      <xdr:rowOff>177800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F14B03A3-EA92-4BF3-AB85-833B863832D1}"/>
            </a:ext>
          </a:extLst>
        </xdr:cNvPr>
        <xdr:cNvSpPr/>
      </xdr:nvSpPr>
      <xdr:spPr>
        <a:xfrm>
          <a:off x="2120900" y="685800"/>
          <a:ext cx="2377440" cy="781050"/>
        </a:xfrm>
        <a:prstGeom prst="roundRect">
          <a:avLst>
            <a:gd name="adj" fmla="val 7469"/>
          </a:avLst>
        </a:prstGeom>
        <a:solidFill>
          <a:schemeClr val="bg1"/>
        </a:solidFill>
        <a:ln>
          <a:noFill/>
        </a:ln>
        <a:effectLst>
          <a:outerShdw blurRad="50800" dist="38100" dir="16200000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95250</xdr:colOff>
      <xdr:row>3</xdr:row>
      <xdr:rowOff>127000</xdr:rowOff>
    </xdr:from>
    <xdr:to>
      <xdr:col>12</xdr:col>
      <xdr:colOff>34290</xdr:colOff>
      <xdr:row>7</xdr:row>
      <xdr:rowOff>158750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C92A22A4-9C02-4841-AC96-C551A4A88B81}"/>
            </a:ext>
          </a:extLst>
        </xdr:cNvPr>
        <xdr:cNvSpPr/>
      </xdr:nvSpPr>
      <xdr:spPr>
        <a:xfrm>
          <a:off x="4972050" y="679450"/>
          <a:ext cx="2377440" cy="768350"/>
        </a:xfrm>
        <a:prstGeom prst="roundRect">
          <a:avLst>
            <a:gd name="adj" fmla="val 7469"/>
          </a:avLst>
        </a:prstGeom>
        <a:solidFill>
          <a:schemeClr val="bg1"/>
        </a:solidFill>
        <a:ln>
          <a:noFill/>
        </a:ln>
        <a:effectLst>
          <a:outerShdw blurRad="50800" dist="38100" dir="16200000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533400</xdr:colOff>
      <xdr:row>3</xdr:row>
      <xdr:rowOff>76200</xdr:rowOff>
    </xdr:from>
    <xdr:to>
      <xdr:col>16</xdr:col>
      <xdr:colOff>472440</xdr:colOff>
      <xdr:row>7</xdr:row>
      <xdr:rowOff>120650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E071B6F1-1949-4426-B111-841FD84BC1B7}"/>
            </a:ext>
          </a:extLst>
        </xdr:cNvPr>
        <xdr:cNvSpPr/>
      </xdr:nvSpPr>
      <xdr:spPr>
        <a:xfrm>
          <a:off x="7848600" y="628650"/>
          <a:ext cx="2377440" cy="781050"/>
        </a:xfrm>
        <a:prstGeom prst="roundRect">
          <a:avLst>
            <a:gd name="adj" fmla="val 7469"/>
          </a:avLst>
        </a:prstGeom>
        <a:solidFill>
          <a:schemeClr val="bg1"/>
        </a:solidFill>
        <a:ln>
          <a:noFill/>
        </a:ln>
        <a:effectLst>
          <a:outerShdw blurRad="50800" dist="38100" dir="16200000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19050</xdr:colOff>
      <xdr:row>1</xdr:row>
      <xdr:rowOff>6350</xdr:rowOff>
    </xdr:from>
    <xdr:to>
      <xdr:col>9</xdr:col>
      <xdr:colOff>0</xdr:colOff>
      <xdr:row>3</xdr:row>
      <xdr:rowOff>107950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879AC85-7566-49C7-95D4-F9A3711BD6E9}"/>
            </a:ext>
          </a:extLst>
        </xdr:cNvPr>
        <xdr:cNvSpPr txBox="1"/>
      </xdr:nvSpPr>
      <xdr:spPr>
        <a:xfrm>
          <a:off x="2457450" y="190500"/>
          <a:ext cx="3028950" cy="469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>
              <a:solidFill>
                <a:schemeClr val="bg1"/>
              </a:solidFill>
            </a:rPr>
            <a:t>Revenue</a:t>
          </a:r>
          <a:r>
            <a:rPr lang="en-US" sz="2000" baseline="0">
              <a:solidFill>
                <a:schemeClr val="bg1"/>
              </a:solidFill>
            </a:rPr>
            <a:t> Dashboard</a:t>
          </a:r>
          <a:endParaRPr 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203200</xdr:colOff>
      <xdr:row>1</xdr:row>
      <xdr:rowOff>19050</xdr:rowOff>
    </xdr:from>
    <xdr:to>
      <xdr:col>4</xdr:col>
      <xdr:colOff>57150</xdr:colOff>
      <xdr:row>3</xdr:row>
      <xdr:rowOff>101600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75322D12-05DC-4E8A-A781-851B3BE3946E}"/>
            </a:ext>
          </a:extLst>
        </xdr:cNvPr>
        <xdr:cNvSpPr/>
      </xdr:nvSpPr>
      <xdr:spPr>
        <a:xfrm>
          <a:off x="2032000" y="203200"/>
          <a:ext cx="463550" cy="450850"/>
        </a:xfrm>
        <a:prstGeom prst="ellipse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431800</xdr:colOff>
      <xdr:row>5</xdr:row>
      <xdr:rowOff>95250</xdr:rowOff>
    </xdr:from>
    <xdr:to>
      <xdr:col>6</xdr:col>
      <xdr:colOff>603250</xdr:colOff>
      <xdr:row>7</xdr:row>
      <xdr:rowOff>158750</xdr:rowOff>
    </xdr:to>
    <xdr:sp macro="" textlink="Pivots!$D$14">
      <xdr:nvSpPr>
        <xdr:cNvPr id="10" name="TextBox 9">
          <a:extLst>
            <a:ext uri="{FF2B5EF4-FFF2-40B4-BE49-F238E27FC236}">
              <a16:creationId xmlns:a16="http://schemas.microsoft.com/office/drawing/2014/main" id="{CB23612D-7DA3-45CC-9107-46BBC344B836}"/>
            </a:ext>
          </a:extLst>
        </xdr:cNvPr>
        <xdr:cNvSpPr txBox="1"/>
      </xdr:nvSpPr>
      <xdr:spPr>
        <a:xfrm>
          <a:off x="2260600" y="1016000"/>
          <a:ext cx="2000250" cy="431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4543682-6708-453A-82D2-8DDE2333A30A}" type="TxLink">
            <a:rPr lang="en-US" sz="28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$36,100,183.68</a:t>
          </a:fld>
          <a:endParaRPr lang="en-US" sz="2800"/>
        </a:p>
      </xdr:txBody>
    </xdr:sp>
    <xdr:clientData/>
  </xdr:twoCellAnchor>
  <xdr:twoCellAnchor>
    <xdr:from>
      <xdr:col>3</xdr:col>
      <xdr:colOff>584200</xdr:colOff>
      <xdr:row>4</xdr:row>
      <xdr:rowOff>31750</xdr:rowOff>
    </xdr:from>
    <xdr:to>
      <xdr:col>7</xdr:col>
      <xdr:colOff>6350</xdr:colOff>
      <xdr:row>5</xdr:row>
      <xdr:rowOff>133350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2A4621FF-BBD3-471C-BC19-2C363D065439}"/>
            </a:ext>
          </a:extLst>
        </xdr:cNvPr>
        <xdr:cNvSpPr txBox="1"/>
      </xdr:nvSpPr>
      <xdr:spPr>
        <a:xfrm>
          <a:off x="2413000" y="768350"/>
          <a:ext cx="18605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     </a:t>
          </a:r>
          <a:r>
            <a:rPr lang="en-US" sz="1400">
              <a:solidFill>
                <a:schemeClr val="tx1">
                  <a:lumMod val="65000"/>
                  <a:lumOff val="35000"/>
                </a:schemeClr>
              </a:solidFill>
            </a:rPr>
            <a:t>Actual Revenue</a:t>
          </a:r>
        </a:p>
      </xdr:txBody>
    </xdr:sp>
    <xdr:clientData/>
  </xdr:twoCellAnchor>
  <xdr:twoCellAnchor>
    <xdr:from>
      <xdr:col>8</xdr:col>
      <xdr:colOff>304800</xdr:colOff>
      <xdr:row>3</xdr:row>
      <xdr:rowOff>139700</xdr:rowOff>
    </xdr:from>
    <xdr:to>
      <xdr:col>11</xdr:col>
      <xdr:colOff>292100</xdr:colOff>
      <xdr:row>5</xdr:row>
      <xdr:rowOff>76200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574E0F9-1ABC-4B5B-9F80-37F9FA5B1CC4}"/>
            </a:ext>
          </a:extLst>
        </xdr:cNvPr>
        <xdr:cNvSpPr txBox="1"/>
      </xdr:nvSpPr>
      <xdr:spPr>
        <a:xfrm>
          <a:off x="5181600" y="692150"/>
          <a:ext cx="181610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     </a:t>
          </a:r>
          <a:r>
            <a:rPr lang="en-US" sz="1400">
              <a:solidFill>
                <a:schemeClr val="tx1">
                  <a:lumMod val="65000"/>
                  <a:lumOff val="35000"/>
                </a:schemeClr>
              </a:solidFill>
            </a:rPr>
            <a:t>   Average</a:t>
          </a:r>
          <a:r>
            <a:rPr lang="en-US" sz="1400" baseline="0">
              <a:solidFill>
                <a:schemeClr val="tx1">
                  <a:lumMod val="65000"/>
                  <a:lumOff val="35000"/>
                </a:schemeClr>
              </a:solidFill>
            </a:rPr>
            <a:t> Price</a:t>
          </a:r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8</xdr:col>
      <xdr:colOff>577850</xdr:colOff>
      <xdr:row>5</xdr:row>
      <xdr:rowOff>63500</xdr:rowOff>
    </xdr:from>
    <xdr:to>
      <xdr:col>11</xdr:col>
      <xdr:colOff>146050</xdr:colOff>
      <xdr:row>7</xdr:row>
      <xdr:rowOff>82550</xdr:rowOff>
    </xdr:to>
    <xdr:sp macro="" textlink="Workings!$S$5">
      <xdr:nvSpPr>
        <xdr:cNvPr id="17" name="TextBox 16">
          <a:extLst>
            <a:ext uri="{FF2B5EF4-FFF2-40B4-BE49-F238E27FC236}">
              <a16:creationId xmlns:a16="http://schemas.microsoft.com/office/drawing/2014/main" id="{AC596D06-A797-45B0-87EF-4630B895D21D}"/>
            </a:ext>
          </a:extLst>
        </xdr:cNvPr>
        <xdr:cNvSpPr txBox="1"/>
      </xdr:nvSpPr>
      <xdr:spPr>
        <a:xfrm>
          <a:off x="5454650" y="984250"/>
          <a:ext cx="1397000" cy="387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3EA2AFA-9AE8-4363-B5E1-E61ADD63A7CD}" type="TxLink">
            <a:rPr lang="en-US" sz="28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$509.48</a:t>
          </a:fld>
          <a:endParaRPr lang="en-US" sz="2800"/>
        </a:p>
      </xdr:txBody>
    </xdr:sp>
    <xdr:clientData/>
  </xdr:twoCellAnchor>
  <xdr:twoCellAnchor>
    <xdr:from>
      <xdr:col>13</xdr:col>
      <xdr:colOff>260350</xdr:colOff>
      <xdr:row>3</xdr:row>
      <xdr:rowOff>146050</xdr:rowOff>
    </xdr:from>
    <xdr:to>
      <xdr:col>16</xdr:col>
      <xdr:colOff>177800</xdr:colOff>
      <xdr:row>5</xdr:row>
      <xdr:rowOff>69850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A40203EE-8430-43D0-89D0-429B9C4D8217}"/>
            </a:ext>
          </a:extLst>
        </xdr:cNvPr>
        <xdr:cNvSpPr txBox="1"/>
      </xdr:nvSpPr>
      <xdr:spPr>
        <a:xfrm>
          <a:off x="8185150" y="698500"/>
          <a:ext cx="1746250" cy="292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tx1">
                  <a:lumMod val="65000"/>
                  <a:lumOff val="35000"/>
                </a:schemeClr>
              </a:solidFill>
            </a:rPr>
            <a:t>Forecasted</a:t>
          </a:r>
          <a:r>
            <a:rPr lang="en-US" sz="1400" baseline="0">
              <a:solidFill>
                <a:schemeClr val="tx1">
                  <a:lumMod val="65000"/>
                  <a:lumOff val="35000"/>
                </a:schemeClr>
              </a:solidFill>
            </a:rPr>
            <a:t> Revenue</a:t>
          </a:r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13</xdr:col>
      <xdr:colOff>203200</xdr:colOff>
      <xdr:row>5</xdr:row>
      <xdr:rowOff>31750</xdr:rowOff>
    </xdr:from>
    <xdr:to>
      <xdr:col>16</xdr:col>
      <xdr:colOff>184150</xdr:colOff>
      <xdr:row>7</xdr:row>
      <xdr:rowOff>101600</xdr:rowOff>
    </xdr:to>
    <xdr:sp macro="" textlink="'Scenario Analysis'!C14">
      <xdr:nvSpPr>
        <xdr:cNvPr id="19" name="TextBox 18">
          <a:extLst>
            <a:ext uri="{FF2B5EF4-FFF2-40B4-BE49-F238E27FC236}">
              <a16:creationId xmlns:a16="http://schemas.microsoft.com/office/drawing/2014/main" id="{6AAD1839-BBF0-4ADD-9DCD-E287A86C8151}"/>
            </a:ext>
          </a:extLst>
        </xdr:cNvPr>
        <xdr:cNvSpPr txBox="1"/>
      </xdr:nvSpPr>
      <xdr:spPr>
        <a:xfrm>
          <a:off x="8128000" y="952500"/>
          <a:ext cx="1809750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F6E8312-543B-45ED-87E3-15F2A4A44F2E}" type="TxLink">
            <a:rPr lang="en-US" sz="28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$35,678,954.44</a:t>
          </a:fld>
          <a:endParaRPr lang="en-US" sz="2800"/>
        </a:p>
      </xdr:txBody>
    </xdr:sp>
    <xdr:clientData/>
  </xdr:twoCellAnchor>
  <xdr:twoCellAnchor>
    <xdr:from>
      <xdr:col>0</xdr:col>
      <xdr:colOff>139700</xdr:colOff>
      <xdr:row>8</xdr:row>
      <xdr:rowOff>44450</xdr:rowOff>
    </xdr:from>
    <xdr:to>
      <xdr:col>6</xdr:col>
      <xdr:colOff>247650</xdr:colOff>
      <xdr:row>19</xdr:row>
      <xdr:rowOff>171450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8573BDB7-4B5F-4070-B480-D0FCC54787DE}"/>
            </a:ext>
          </a:extLst>
        </xdr:cNvPr>
        <xdr:cNvSpPr/>
      </xdr:nvSpPr>
      <xdr:spPr>
        <a:xfrm>
          <a:off x="139700" y="1517650"/>
          <a:ext cx="3765550" cy="2152650"/>
        </a:xfrm>
        <a:prstGeom prst="roundRect">
          <a:avLst>
            <a:gd name="adj" fmla="val 12760"/>
          </a:avLst>
        </a:prstGeom>
        <a:solidFill>
          <a:schemeClr val="bg1"/>
        </a:solidFill>
        <a:ln>
          <a:noFill/>
        </a:ln>
        <a:effectLst>
          <a:outerShdw blurRad="50800" dist="38100" dir="16200000" rotWithShape="0">
            <a:schemeClr val="bg1"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336550</xdr:colOff>
      <xdr:row>8</xdr:row>
      <xdr:rowOff>44450</xdr:rowOff>
    </xdr:from>
    <xdr:to>
      <xdr:col>12</xdr:col>
      <xdr:colOff>508000</xdr:colOff>
      <xdr:row>19</xdr:row>
      <xdr:rowOff>165100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38660332-53FF-4F22-A5A8-284C4F8FF935}"/>
            </a:ext>
          </a:extLst>
        </xdr:cNvPr>
        <xdr:cNvSpPr/>
      </xdr:nvSpPr>
      <xdr:spPr>
        <a:xfrm>
          <a:off x="3994150" y="1517650"/>
          <a:ext cx="3829050" cy="2146300"/>
        </a:xfrm>
        <a:prstGeom prst="roundRect">
          <a:avLst>
            <a:gd name="adj" fmla="val 12760"/>
          </a:avLst>
        </a:prstGeom>
        <a:solidFill>
          <a:schemeClr val="bg1"/>
        </a:solidFill>
        <a:ln>
          <a:noFill/>
        </a:ln>
        <a:effectLst>
          <a:outerShdw blurRad="50800" dist="38100" dir="16200000" rotWithShape="0">
            <a:schemeClr val="bg1"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596900</xdr:colOff>
      <xdr:row>8</xdr:row>
      <xdr:rowOff>12700</xdr:rowOff>
    </xdr:from>
    <xdr:to>
      <xdr:col>19</xdr:col>
      <xdr:colOff>304800</xdr:colOff>
      <xdr:row>19</xdr:row>
      <xdr:rowOff>177800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DBC88A58-D6E4-4F71-9F72-AE9B1F6086E5}"/>
            </a:ext>
          </a:extLst>
        </xdr:cNvPr>
        <xdr:cNvSpPr/>
      </xdr:nvSpPr>
      <xdr:spPr>
        <a:xfrm>
          <a:off x="7912100" y="1485900"/>
          <a:ext cx="3975100" cy="2190750"/>
        </a:xfrm>
        <a:prstGeom prst="roundRect">
          <a:avLst>
            <a:gd name="adj" fmla="val 12760"/>
          </a:avLst>
        </a:prstGeom>
        <a:solidFill>
          <a:schemeClr val="bg1"/>
        </a:solidFill>
        <a:ln>
          <a:noFill/>
        </a:ln>
        <a:effectLst>
          <a:outerShdw blurRad="50800" dist="38100" dir="16200000" rotWithShape="0">
            <a:schemeClr val="bg1"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146050</xdr:colOff>
      <xdr:row>20</xdr:row>
      <xdr:rowOff>44450</xdr:rowOff>
    </xdr:from>
    <xdr:to>
      <xdr:col>9</xdr:col>
      <xdr:colOff>495300</xdr:colOff>
      <xdr:row>32</xdr:row>
      <xdr:rowOff>95250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7687785C-0428-4991-90F0-77FAEE715BAC}"/>
            </a:ext>
          </a:extLst>
        </xdr:cNvPr>
        <xdr:cNvSpPr/>
      </xdr:nvSpPr>
      <xdr:spPr>
        <a:xfrm>
          <a:off x="146050" y="3727450"/>
          <a:ext cx="5835650" cy="2260600"/>
        </a:xfrm>
        <a:prstGeom prst="roundRect">
          <a:avLst>
            <a:gd name="adj" fmla="val 12760"/>
          </a:avLst>
        </a:prstGeom>
        <a:solidFill>
          <a:schemeClr val="bg1"/>
        </a:solidFill>
        <a:ln>
          <a:noFill/>
        </a:ln>
        <a:effectLst>
          <a:outerShdw blurRad="50800" dist="38100" dir="16200000" rotWithShape="0">
            <a:schemeClr val="bg1"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558800</xdr:colOff>
      <xdr:row>20</xdr:row>
      <xdr:rowOff>57150</xdr:rowOff>
    </xdr:from>
    <xdr:to>
      <xdr:col>19</xdr:col>
      <xdr:colOff>273050</xdr:colOff>
      <xdr:row>32</xdr:row>
      <xdr:rowOff>101600</xdr:rowOff>
    </xdr:to>
    <xdr:sp macro="" textlink="">
      <xdr:nvSpPr>
        <xdr:cNvPr id="27" name="Rectangle: Rounded Corners 26">
          <a:extLst>
            <a:ext uri="{FF2B5EF4-FFF2-40B4-BE49-F238E27FC236}">
              <a16:creationId xmlns:a16="http://schemas.microsoft.com/office/drawing/2014/main" id="{BCFF315C-0B93-4E5F-B4B7-452C205DA363}"/>
            </a:ext>
          </a:extLst>
        </xdr:cNvPr>
        <xdr:cNvSpPr/>
      </xdr:nvSpPr>
      <xdr:spPr>
        <a:xfrm>
          <a:off x="6045200" y="3740150"/>
          <a:ext cx="5810250" cy="2254250"/>
        </a:xfrm>
        <a:prstGeom prst="roundRect">
          <a:avLst>
            <a:gd name="adj" fmla="val 12760"/>
          </a:avLst>
        </a:prstGeom>
        <a:solidFill>
          <a:schemeClr val="bg1"/>
        </a:solidFill>
        <a:ln>
          <a:noFill/>
        </a:ln>
        <a:effectLst>
          <a:outerShdw blurRad="50800" dist="38100" dir="16200000" rotWithShape="0">
            <a:schemeClr val="bg1"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266700</xdr:colOff>
      <xdr:row>20</xdr:row>
      <xdr:rowOff>114300</xdr:rowOff>
    </xdr:from>
    <xdr:to>
      <xdr:col>9</xdr:col>
      <xdr:colOff>387350</xdr:colOff>
      <xdr:row>32</xdr:row>
      <xdr:rowOff>31750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BBFBA49-927D-47BF-9789-97C49DAD5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</xdr:colOff>
      <xdr:row>20</xdr:row>
      <xdr:rowOff>95250</xdr:rowOff>
    </xdr:from>
    <xdr:to>
      <xdr:col>19</xdr:col>
      <xdr:colOff>222250</xdr:colOff>
      <xdr:row>32</xdr:row>
      <xdr:rowOff>38100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9E9C87B-AB70-449F-9847-E798A6AB2D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196850</xdr:colOff>
      <xdr:row>8</xdr:row>
      <xdr:rowOff>101600</xdr:rowOff>
    </xdr:from>
    <xdr:to>
      <xdr:col>6</xdr:col>
      <xdr:colOff>152400</xdr:colOff>
      <xdr:row>19</xdr:row>
      <xdr:rowOff>107950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92AC57E4-D5EC-4370-AD0E-1B98218B4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387350</xdr:colOff>
      <xdr:row>8</xdr:row>
      <xdr:rowOff>101600</xdr:rowOff>
    </xdr:from>
    <xdr:to>
      <xdr:col>12</xdr:col>
      <xdr:colOff>444500</xdr:colOff>
      <xdr:row>19</xdr:row>
      <xdr:rowOff>120650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81B2620C-ED28-4A14-93A8-265C09F321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50800</xdr:colOff>
      <xdr:row>8</xdr:row>
      <xdr:rowOff>63500</xdr:rowOff>
    </xdr:from>
    <xdr:to>
      <xdr:col>19</xdr:col>
      <xdr:colOff>228600</xdr:colOff>
      <xdr:row>19</xdr:row>
      <xdr:rowOff>107950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DD016147-EE18-4D59-A6F3-168BF4F0CB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han" refreshedDate="45475.918714467596" createdVersion="7" refreshedVersion="7" minRefreshableVersion="3" recordCount="3535" xr:uid="{00000000-000A-0000-FFFF-FFFF04000000}">
  <cacheSource type="worksheet">
    <worksheetSource ref="A1:H3536" sheet="Workings"/>
  </cacheSource>
  <cacheFields count="8">
    <cacheField name="Date" numFmtId="14">
      <sharedItems containsSemiMixedTypes="0" containsNonDate="0" containsDate="1" containsString="0" minDate="2023-01-31T00:00:00" maxDate="2024-01-01T00:00:00"/>
    </cacheField>
    <cacheField name="Month" numFmtId="14">
      <sharedItems count="12">
        <s v="June"/>
        <s v="January"/>
        <s v="December"/>
        <s v="July"/>
        <s v="February"/>
        <s v="May"/>
        <s v="March"/>
        <s v="August"/>
        <s v="November"/>
        <s v="October"/>
        <s v="September"/>
        <s v="April"/>
      </sharedItems>
    </cacheField>
    <cacheField name="Product" numFmtId="49">
      <sharedItems/>
    </cacheField>
    <cacheField name="Units_Sold" numFmtId="1">
      <sharedItems containsSemiMixedTypes="0" containsString="0" containsNumber="1" containsInteger="1" minValue="6" maxValue="300"/>
    </cacheField>
    <cacheField name="Is_Outlier" numFmtId="0">
      <sharedItems/>
    </cacheField>
    <cacheField name="New_unit_sold" numFmtId="1">
      <sharedItems containsSemiMixedTypes="0" containsString="0" containsNumber="1" containsInteger="1" minValue="8" maxValue="32"/>
    </cacheField>
    <cacheField name="Price_per_Unit" numFmtId="164">
      <sharedItems containsSemiMixedTypes="0" containsString="0" containsNumber="1" minValue="10.25" maxValue="999.93"/>
    </cacheField>
    <cacheField name="Is_Outlier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han" refreshedDate="45475.923598611109" createdVersion="7" refreshedVersion="7" minRefreshableVersion="3" recordCount="3535" xr:uid="{00000000-000A-0000-FFFF-FFFF0A000000}">
  <cacheSource type="worksheet">
    <worksheetSource ref="A1:H3536" sheet="Workings"/>
  </cacheSource>
  <cacheFields count="10">
    <cacheField name="Date" numFmtId="14">
      <sharedItems containsSemiMixedTypes="0" containsNonDate="0" containsDate="1" containsString="0" minDate="2023-01-31T00:00:00" maxDate="2024-01-01T00:00:00" count="12">
        <d v="2023-06-30T00:00:00"/>
        <d v="2023-01-31T00:00:00"/>
        <d v="2023-12-31T00:00:00"/>
        <d v="2023-07-31T00:00:00"/>
        <d v="2023-02-28T00:00:00"/>
        <d v="2023-05-31T00:00:00"/>
        <d v="2023-03-31T00:00:00"/>
        <d v="2023-08-31T00:00:00"/>
        <d v="2023-11-30T00:00:00"/>
        <d v="2023-10-31T00:00:00"/>
        <d v="2023-09-30T00:00:00"/>
        <d v="2023-04-30T00:00:00"/>
      </sharedItems>
      <fieldGroup par="9" base="0">
        <rangePr groupBy="days" startDate="2023-01-31T00:00:00" endDate="2024-01-01T00:00:00"/>
        <groupItems count="368">
          <s v="&lt;1/31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/2024"/>
        </groupItems>
      </fieldGroup>
    </cacheField>
    <cacheField name="Month" numFmtId="14">
      <sharedItems count="12">
        <s v="June"/>
        <s v="January"/>
        <s v="December"/>
        <s v="July"/>
        <s v="February"/>
        <s v="May"/>
        <s v="March"/>
        <s v="August"/>
        <s v="November"/>
        <s v="October"/>
        <s v="September"/>
        <s v="April"/>
      </sharedItems>
    </cacheField>
    <cacheField name="Product" numFmtId="49">
      <sharedItems count="5">
        <s v="Smartphone"/>
        <s v="Smartwatch"/>
        <s v="Headphones"/>
        <s v="Tablet"/>
        <s v="Laptop"/>
      </sharedItems>
    </cacheField>
    <cacheField name="Units_Sold" numFmtId="1">
      <sharedItems containsSemiMixedTypes="0" containsString="0" containsNumber="1" containsInteger="1" minValue="6" maxValue="300" count="44">
        <n v="26"/>
        <n v="16"/>
        <n v="23"/>
        <n v="20"/>
        <n v="21"/>
        <n v="27"/>
        <n v="25"/>
        <n v="19"/>
        <n v="15"/>
        <n v="22"/>
        <n v="24"/>
        <n v="230"/>
        <n v="30"/>
        <n v="8"/>
        <n v="18"/>
        <n v="28"/>
        <n v="17"/>
        <n v="12"/>
        <n v="190"/>
        <n v="13"/>
        <n v="11"/>
        <n v="14"/>
        <n v="29"/>
        <n v="31"/>
        <n v="10"/>
        <n v="9"/>
        <n v="6"/>
        <n v="200"/>
        <n v="250"/>
        <n v="160"/>
        <n v="32"/>
        <n v="34"/>
        <n v="240"/>
        <n v="7"/>
        <n v="140"/>
        <n v="36"/>
        <n v="180"/>
        <n v="210"/>
        <n v="35"/>
        <n v="33"/>
        <n v="220"/>
        <n v="150"/>
        <n v="300"/>
        <n v="170"/>
      </sharedItems>
    </cacheField>
    <cacheField name="Is_Outlier" numFmtId="0">
      <sharedItems/>
    </cacheField>
    <cacheField name="New_unit_sold" numFmtId="1">
      <sharedItems containsSemiMixedTypes="0" containsString="0" containsNumber="1" containsInteger="1" minValue="8" maxValue="32"/>
    </cacheField>
    <cacheField name="Price_per_Unit" numFmtId="164">
      <sharedItems containsSemiMixedTypes="0" containsString="0" containsNumber="1" minValue="10.25" maxValue="999.93"/>
    </cacheField>
    <cacheField name="Is_Outlier2" numFmtId="0">
      <sharedItems/>
    </cacheField>
    <cacheField name="Revenue" numFmtId="164">
      <sharedItems containsSemiMixedTypes="0" containsString="0" containsNumber="1" minValue="125.51" maxValue="29656" count="3422">
        <n v="7231.12"/>
        <n v="14088.48"/>
        <n v="5907.7800000000007"/>
        <n v="19700.400000000001"/>
        <n v="7544.48"/>
        <n v="11087.79"/>
        <n v="11817.09"/>
        <n v="1843.25"/>
        <n v="11721.48"/>
        <n v="3058.05"/>
        <n v="12737"/>
        <n v="1369.72"/>
        <n v="14614.800000000001"/>
        <n v="3548.16"/>
        <n v="4900.5"/>
        <n v="6909"/>
        <n v="7224.8"/>
        <n v="5444.4"/>
        <n v="4367.2000000000007"/>
        <n v="5351.2"/>
        <n v="7075.0300000000007"/>
        <n v="16187.22"/>
        <n v="226.20000000000002"/>
        <n v="21097.34"/>
        <n v="13805.4"/>
        <n v="8151.68"/>
        <n v="11243.96"/>
        <n v="3849.74"/>
        <n v="19879.400000000001"/>
        <n v="3794.31"/>
        <n v="11484.01"/>
        <n v="7455.21"/>
        <n v="7183.32"/>
        <n v="11962.05"/>
        <n v="7934.6"/>
        <n v="12083.28"/>
        <n v="12911.800000000001"/>
        <n v="13447.35"/>
        <n v="13704"/>
        <n v="12545.55"/>
        <n v="14445.2"/>
        <n v="4532.01"/>
        <n v="14556.93"/>
        <n v="12259.8"/>
        <n v="4008.24"/>
        <n v="14359.56"/>
        <n v="1897.5"/>
        <n v="1476.42"/>
        <n v="14841.21"/>
        <n v="13923"/>
        <n v="1294.8800000000001"/>
        <n v="16561.400000000001"/>
        <n v="1378.65"/>
        <n v="8698.01"/>
        <n v="4230.54"/>
        <n v="5816.88"/>
        <n v="11722.4"/>
        <n v="22356.75"/>
        <n v="13752.009999999998"/>
        <n v="19748.88"/>
        <n v="811.2"/>
        <n v="2529"/>
        <n v="13901.400000000001"/>
        <n v="6328.8"/>
        <n v="16429.379999999997"/>
        <n v="6094.8"/>
        <n v="12133.12"/>
        <n v="1320.3"/>
        <n v="15669.12"/>
        <n v="18402.239999999998"/>
        <n v="11505.52"/>
        <n v="1855"/>
        <n v="7962.4800000000005"/>
        <n v="307.78000000000003"/>
        <n v="10533.75"/>
        <n v="1246.83"/>
        <n v="16011.9"/>
        <n v="2291.94"/>
        <n v="8615.9700000000012"/>
        <n v="5873.33"/>
        <n v="8448.92"/>
        <n v="17327.43"/>
        <n v="3988.44"/>
        <n v="16533.04"/>
        <n v="8800.77"/>
        <n v="2252.64"/>
        <n v="9717.4"/>
        <n v="10088.480000000001"/>
        <n v="14061.12"/>
        <n v="1050"/>
        <n v="10302.960000000001"/>
        <n v="2762.9"/>
        <n v="3390.9"/>
        <n v="11714.4"/>
        <n v="9963.7200000000012"/>
        <n v="2488.7800000000002"/>
        <n v="9113.1200000000008"/>
        <n v="10927.25"/>
        <n v="14358.300000000001"/>
        <n v="14736.54"/>
        <n v="5743.04"/>
        <n v="10618.75"/>
        <n v="9666.58"/>
        <n v="8899.92"/>
        <n v="13299.400000000001"/>
        <n v="4159.3499999999995"/>
        <n v="9951.3000000000011"/>
        <n v="1062.08"/>
        <n v="13029.060000000001"/>
        <n v="458.82"/>
        <n v="4337.97"/>
        <n v="8006.64"/>
        <n v="20234.97"/>
        <n v="1352.17"/>
        <n v="11758.95"/>
        <n v="371.83"/>
        <n v="13938.81"/>
        <n v="7029.1"/>
        <n v="10387.799999999999"/>
        <n v="10370.01"/>
        <n v="10189.6"/>
        <n v="7937.47"/>
        <n v="8942"/>
        <n v="13271.689999999999"/>
        <n v="14399.25"/>
        <n v="13226.699999999999"/>
        <n v="4865.92"/>
        <n v="1236.04"/>
        <n v="1217.71"/>
        <n v="11649.6"/>
        <n v="9170.64"/>
        <n v="10647.6"/>
        <n v="13925.1"/>
        <n v="2334.6000000000004"/>
        <n v="894.96"/>
        <n v="11960.64"/>
        <n v="20049.100000000002"/>
        <n v="3710.88"/>
        <n v="206.15"/>
        <n v="594.5"/>
        <n v="13473"/>
        <n v="1445.16"/>
        <n v="17917.57"/>
        <n v="4761.72"/>
        <n v="12343.38"/>
        <n v="17692.419999999998"/>
        <n v="8437.9500000000007"/>
        <n v="9177.23"/>
        <n v="8622.32"/>
        <n v="5096.18"/>
        <n v="2914.05"/>
        <n v="12190.64"/>
        <n v="4077.7"/>
        <n v="9227.7899999999991"/>
        <n v="2665.98"/>
        <n v="11277.42"/>
        <n v="17580.78"/>
        <n v="14139.41"/>
        <n v="12928"/>
        <n v="879.29"/>
        <n v="20413.899999999998"/>
        <n v="12364.48"/>
        <n v="551.82000000000005"/>
        <n v="8288.25"/>
        <n v="6644.85"/>
        <n v="13817.18"/>
        <n v="10542.09"/>
        <n v="8246.5"/>
        <n v="18585.149999999998"/>
        <n v="2135.09"/>
        <n v="19006"/>
        <n v="4334.76"/>
        <n v="3765.06"/>
        <n v="1831.2"/>
        <n v="21147.25"/>
        <n v="2607.84"/>
        <n v="2584.34"/>
        <n v="19604"/>
        <n v="1164.6600000000001"/>
        <n v="12126.24"/>
        <n v="17764.600000000002"/>
        <n v="13275.599999999999"/>
        <n v="3280.6800000000003"/>
        <n v="7850.36"/>
        <n v="15133.57"/>
        <n v="9680.1200000000008"/>
        <n v="4052.85"/>
        <n v="12581.87"/>
        <n v="22795.829999999998"/>
        <n v="3892.68"/>
        <n v="20018.04"/>
        <n v="13186.14"/>
        <n v="16186.52"/>
        <n v="977.76"/>
        <n v="12177.44"/>
        <n v="12912.45"/>
        <n v="1659.21"/>
        <n v="18994.8"/>
        <n v="17694.75"/>
        <n v="2359.06"/>
        <n v="5770.5999999999995"/>
        <n v="14382.81"/>
        <n v="6990.2300000000005"/>
        <n v="14598.54"/>
        <n v="12393.599999999999"/>
        <n v="3179.8199999999997"/>
        <n v="6522.08"/>
        <n v="10205.36"/>
        <n v="18017.120000000003"/>
        <n v="11359.26"/>
        <n v="12187.800000000001"/>
        <n v="17707"/>
        <n v="7842.4"/>
        <n v="9261.84"/>
        <n v="17235.399999999998"/>
        <n v="14438.88"/>
        <n v="21970.29"/>
        <n v="8777.6999999999989"/>
        <n v="13865.37"/>
        <n v="12783.199999999999"/>
        <n v="15555.04"/>
        <n v="3077.1400000000003"/>
        <n v="19436.149999999998"/>
        <n v="11684.8"/>
        <n v="8958.4"/>
        <n v="10444.459999999999"/>
        <n v="11449.89"/>
        <n v="9817.6"/>
        <n v="13421.32"/>
        <n v="2313.7800000000002"/>
        <n v="7537.25"/>
        <n v="15397.83"/>
        <n v="1578.98"/>
        <n v="17751.400000000001"/>
        <n v="17298.36"/>
        <n v="4914"/>
        <n v="13097.8"/>
        <n v="1342.64"/>
        <n v="7359.4599999999991"/>
        <n v="5015.6400000000003"/>
        <n v="2991.69"/>
        <n v="5662.72"/>
        <n v="11208.560000000001"/>
        <n v="13628.79"/>
        <n v="10414.879999999999"/>
        <n v="11244.3"/>
        <n v="10553.169999999998"/>
        <n v="8390.76"/>
        <n v="9900.1200000000008"/>
        <n v="1238.25"/>
        <n v="15117.08"/>
        <n v="14657.94"/>
        <n v="5078.58"/>
        <n v="10062.969999999999"/>
        <n v="14559.68"/>
        <n v="14821.820000000002"/>
        <n v="5318.86"/>
        <n v="5924.34"/>
        <n v="17201.349999999999"/>
        <n v="5341.56"/>
        <n v="8558.82"/>
        <n v="7366.49"/>
        <n v="16960.86"/>
        <n v="7985.2800000000007"/>
        <n v="10934.439999999999"/>
        <n v="1841.7599999999998"/>
        <n v="14538.04"/>
        <n v="7163.7999999999993"/>
        <n v="3074.6400000000003"/>
        <n v="13540.5"/>
        <n v="5367.6"/>
        <n v="15378.98"/>
        <n v="3753.6000000000004"/>
        <n v="21493.920000000002"/>
        <n v="4797.76"/>
        <n v="12167"/>
        <n v="14541.66"/>
        <n v="17140.28"/>
        <n v="3463.3300000000004"/>
        <n v="3971"/>
        <n v="3253.11"/>
        <n v="12368.25"/>
        <n v="9027.06"/>
        <n v="14566.2"/>
        <n v="14056.02"/>
        <n v="2859.68"/>
        <n v="9556.5"/>
        <n v="1575.64"/>
        <n v="19554.14"/>
        <n v="11263.199999999999"/>
        <n v="24233"/>
        <n v="10411.800000000001"/>
        <n v="19093.41"/>
        <n v="4460.16"/>
        <n v="3506.2"/>
        <n v="9381.9599999999991"/>
        <n v="9910.1"/>
        <n v="8849.86"/>
        <n v="4433.7299999999996"/>
        <n v="2939.2"/>
        <n v="7030.5"/>
        <n v="15566.39"/>
        <n v="8472.2900000000009"/>
        <n v="11998.980000000001"/>
        <n v="7830.9000000000005"/>
        <n v="13516.800000000001"/>
        <n v="5319.1500000000005"/>
        <n v="13916.54"/>
        <n v="12569.18"/>
        <n v="851.40000000000009"/>
        <n v="7928.16"/>
        <n v="9493.16"/>
        <n v="14907.52"/>
        <n v="12740.7"/>
        <n v="21286.760000000002"/>
        <n v="125.51"/>
        <n v="4176.24"/>
        <n v="11540.34"/>
        <n v="17648.800000000003"/>
        <n v="21189.329999999998"/>
        <n v="3765.71"/>
        <n v="21003.54"/>
        <n v="17850.310000000001"/>
        <n v="16599.990000000002"/>
        <n v="4672.8"/>
        <n v="16267.81"/>
        <n v="14147.300000000001"/>
        <n v="1365.3200000000002"/>
        <n v="8464.3000000000011"/>
        <n v="14834.52"/>
        <n v="5512.41"/>
        <n v="11574.25"/>
        <n v="3353.25"/>
        <n v="16310.14"/>
        <n v="11784.91"/>
        <n v="19229.07"/>
        <n v="4489.28"/>
        <n v="7883.4800000000005"/>
        <n v="22382.400000000001"/>
        <n v="11718.04"/>
        <n v="4021.92"/>
        <n v="5025.6899999999996"/>
        <n v="1205.52"/>
        <n v="16076.34"/>
        <n v="11454.5"/>
        <n v="11692.98"/>
        <n v="3198.58"/>
        <n v="6114.75"/>
        <n v="12239.91"/>
        <n v="5450"/>
        <n v="10334.200000000001"/>
        <n v="232.10000000000002"/>
        <n v="18401.240000000002"/>
        <n v="6584.61"/>
        <n v="20490.8"/>
        <n v="11451.54"/>
        <n v="11113.3"/>
        <n v="5669.33"/>
        <n v="12484.800000000001"/>
        <n v="27816.800000000003"/>
        <n v="821.28"/>
        <n v="7433.08"/>
        <n v="6701.1"/>
        <n v="349.14"/>
        <n v="7182.67"/>
        <n v="15170.800000000001"/>
        <n v="16673.07"/>
        <n v="10799.03"/>
        <n v="23990.12"/>
        <n v="15755.94"/>
        <n v="2764.65"/>
        <n v="12736.27"/>
        <n v="10216.200000000001"/>
        <n v="10650.64"/>
        <n v="7078.76"/>
        <n v="6202.7999999999993"/>
        <n v="892.61999999999989"/>
        <n v="12815.32"/>
        <n v="10466.16"/>
        <n v="13401.800000000001"/>
        <n v="9018.4499999999989"/>
        <n v="9544.77"/>
        <n v="15360"/>
        <n v="6245.19"/>
        <n v="10913.49"/>
        <n v="9052.34"/>
        <n v="7660.65"/>
        <n v="23376.239999999998"/>
        <n v="18359.509999999998"/>
        <n v="3705.1499999999996"/>
        <n v="18118.71"/>
        <n v="18469.400000000001"/>
        <n v="8780.8000000000011"/>
        <n v="12077.1"/>
        <n v="7230.42"/>
        <n v="13786.75"/>
        <n v="909.81"/>
        <n v="9854.880000000001"/>
        <n v="6387.6"/>
        <n v="18728.800000000003"/>
        <n v="10006.709999999999"/>
        <n v="7491.7"/>
        <n v="2740.0499999999997"/>
        <n v="13747.949999999999"/>
        <n v="11700.449999999999"/>
        <n v="9734.7999999999993"/>
        <n v="2744.82"/>
        <n v="1046.01"/>
        <n v="13859.559999999998"/>
        <n v="22920.879999999997"/>
        <n v="4509.93"/>
        <n v="22679.8"/>
        <n v="16918.8"/>
        <n v="13345.41"/>
        <n v="16563.579999999998"/>
        <n v="10287.69"/>
        <n v="5383.26"/>
        <n v="8304.1"/>
        <n v="5401.88"/>
        <n v="17149.649999999998"/>
        <n v="5798.0400000000009"/>
        <n v="10218.300000000001"/>
        <n v="10716.6"/>
        <n v="975"/>
        <n v="18448.54"/>
        <n v="14080.23"/>
        <n v="9405.1799999999985"/>
        <n v="16599.12"/>
        <n v="2139.1999999999998"/>
        <n v="1365.26"/>
        <n v="13472.67"/>
        <n v="1734.75"/>
        <n v="4791"/>
        <n v="15538.999999999998"/>
        <n v="8521.59"/>
        <n v="8444.15"/>
        <n v="13897.2"/>
        <n v="12981.24"/>
        <n v="222.32000000000002"/>
        <n v="1215.8399999999999"/>
        <n v="367.92"/>
        <n v="10093.75"/>
        <n v="7908.7400000000007"/>
        <n v="2844.7200000000003"/>
        <n v="9717.76"/>
        <n v="13007.52"/>
        <n v="1349.6000000000001"/>
        <n v="5422.4900000000007"/>
        <n v="164"/>
        <n v="14069.58"/>
        <n v="1264.23"/>
        <n v="9602.18"/>
        <n v="9392.9599999999991"/>
        <n v="13415"/>
        <n v="12214.16"/>
        <n v="5417.7"/>
        <n v="5445.5999999999995"/>
        <n v="13185.54"/>
        <n v="1893.76"/>
        <n v="19581.87"/>
        <n v="11844.36"/>
        <n v="2421.9"/>
        <n v="16169.76"/>
        <n v="1527.1200000000001"/>
        <n v="8661.16"/>
        <n v="13300.8"/>
        <n v="20123.04"/>
        <n v="10961.58"/>
        <n v="5621.2"/>
        <n v="2466.5300000000002"/>
        <n v="3944.2500000000005"/>
        <n v="7964.42"/>
        <n v="2598.31"/>
        <n v="2069.86"/>
        <n v="8666.2800000000007"/>
        <n v="3565.7999999999997"/>
        <n v="4071.98"/>
        <n v="8432.6"/>
        <n v="6632.6"/>
        <n v="2513.98"/>
        <n v="10048.280000000001"/>
        <n v="12943"/>
        <n v="3901.08"/>
        <n v="19378.800000000003"/>
        <n v="12136.23"/>
        <n v="10374.400000000001"/>
        <n v="9082.08"/>
        <n v="21173.9"/>
        <n v="10218.4"/>
        <n v="20991.360000000001"/>
        <n v="17852.98"/>
        <n v="6676.18"/>
        <n v="659.78"/>
        <n v="4759.92"/>
        <n v="16332.25"/>
        <n v="10721.3"/>
        <n v="17445.61"/>
        <n v="13936.800000000001"/>
        <n v="10117.77"/>
        <n v="21635.46"/>
        <n v="13078.26"/>
        <n v="18351.96"/>
        <n v="5966.1"/>
        <n v="24122.799999999999"/>
        <n v="3304.2599999999998"/>
        <n v="3032.97"/>
        <n v="11112.48"/>
        <n v="7999.1100000000006"/>
        <n v="3694.61"/>
        <n v="12435"/>
        <n v="7021.34"/>
        <n v="8796.48"/>
        <n v="3176.3999999999996"/>
        <n v="18633.36"/>
        <n v="20473.440000000002"/>
        <n v="1822.52"/>
        <n v="18947.5"/>
        <n v="16687.8"/>
        <n v="2579.2199999999998"/>
        <n v="19618.32"/>
        <n v="20917.12"/>
        <n v="19274.86"/>
        <n v="18324.88"/>
        <n v="17555.810000000001"/>
        <n v="5989.68"/>
        <n v="19843.72"/>
        <n v="15566.88"/>
        <n v="14362.48"/>
        <n v="15796.22"/>
        <n v="19219.8"/>
        <n v="15496"/>
        <n v="12437.2"/>
        <n v="16084.62"/>
        <n v="5798.7000000000007"/>
        <n v="8057.61"/>
        <n v="1566.36"/>
        <n v="17940.78"/>
        <n v="1834.7400000000002"/>
        <n v="5406.8"/>
        <n v="22741.71"/>
        <n v="2973.74"/>
        <n v="18366.900000000001"/>
        <n v="11707.71"/>
        <n v="149.70999999999998"/>
        <n v="16021.94"/>
        <n v="11044.800000000001"/>
        <n v="11814.83"/>
        <n v="13981.44"/>
        <n v="4448.5600000000004"/>
        <n v="16852.400000000001"/>
        <n v="2172.69"/>
        <n v="8385.7000000000007"/>
        <n v="1326.08"/>
        <n v="13231.14"/>
        <n v="19651.75"/>
        <n v="16731.12"/>
        <n v="719.18"/>
        <n v="18796.8"/>
        <n v="12012.439999999999"/>
        <n v="13285.72"/>
        <n v="2236.6799999999998"/>
        <n v="12201.6"/>
        <n v="3767.06"/>
        <n v="234.20000000000002"/>
        <n v="2769.1400000000003"/>
        <n v="20223"/>
        <n v="10790.86"/>
        <n v="1215.3599999999999"/>
        <n v="3645.04"/>
        <n v="15024.75"/>
        <n v="21241.25"/>
        <n v="17328.38"/>
        <n v="9977.66"/>
        <n v="4484.76"/>
        <n v="25245.759999999998"/>
        <n v="1036.6199999999999"/>
        <n v="18285.3"/>
        <n v="14682.56"/>
        <n v="19597.8"/>
        <n v="13027.82"/>
        <n v="2323.1999999999998"/>
        <n v="9340.14"/>
        <n v="21880.32"/>
        <n v="2795"/>
        <n v="18875.169999999998"/>
        <n v="868.56"/>
        <n v="15070.4"/>
        <n v="2172.48"/>
        <n v="10209.23"/>
        <n v="8720.58"/>
        <n v="7002.07"/>
        <n v="9841.5"/>
        <n v="14502.960000000001"/>
        <n v="12343.019999999999"/>
        <n v="8872.2000000000007"/>
        <n v="12033.599999999999"/>
        <n v="17874.599999999999"/>
        <n v="9675.64"/>
        <n v="19124.82"/>
        <n v="8909.48"/>
        <n v="5365.6399999999994"/>
        <n v="17162.82"/>
        <n v="10721.56"/>
        <n v="3254.5099999999998"/>
        <n v="10664.939999999999"/>
        <n v="6150.27"/>
        <n v="15249.78"/>
        <n v="14038.199999999999"/>
        <n v="5247.2199999999993"/>
        <n v="11769.94"/>
        <n v="6947.0999999999995"/>
        <n v="12686.880000000001"/>
        <n v="4744.8"/>
        <n v="13755.960000000001"/>
        <n v="22926.17"/>
        <n v="14619.68"/>
        <n v="8388.65"/>
        <n v="16355.699999999999"/>
        <n v="6064.2400000000007"/>
        <n v="8723.4"/>
        <n v="9080.86"/>
        <n v="1778.1999999999998"/>
        <n v="5427.52"/>
        <n v="11668.599999999999"/>
        <n v="12348.18"/>
        <n v="8900.32"/>
        <n v="1813.42"/>
        <n v="924.24"/>
        <n v="7058.69"/>
        <n v="11651.97"/>
        <n v="14816.6"/>
        <n v="11132.22"/>
        <n v="3583.86"/>
        <n v="20961.990000000002"/>
        <n v="18256.53"/>
        <n v="8198.08"/>
        <n v="3380.28"/>
        <n v="12159.45"/>
        <n v="12449.6"/>
        <n v="15714.09"/>
        <n v="18300.240000000002"/>
        <n v="4265.6399999999994"/>
        <n v="10105.200000000001"/>
        <n v="14389.199999999999"/>
        <n v="3766.56"/>
        <n v="15415.599999999999"/>
        <n v="1126.1799999999998"/>
        <n v="8989.66"/>
        <n v="24554.880000000001"/>
        <n v="14969.01"/>
        <n v="14938.88"/>
        <n v="18717.25"/>
        <n v="22738.720000000001"/>
        <n v="5415.4800000000005"/>
        <n v="19332.72"/>
        <n v="2388.64"/>
        <n v="2620.8599999999997"/>
        <n v="9004.7999999999993"/>
        <n v="12227.52"/>
        <n v="19771.04"/>
        <n v="4494.42"/>
        <n v="19785.75"/>
        <n v="11438.69"/>
        <n v="18927.04"/>
        <n v="13763.599999999999"/>
        <n v="15488.990000000002"/>
        <n v="7786.17"/>
        <n v="4408.32"/>
        <n v="7811.32"/>
        <n v="7387.4"/>
        <n v="716.86999999999989"/>
        <n v="16747.72"/>
        <n v="10789.56"/>
        <n v="24263.719999999998"/>
        <n v="1218.1000000000001"/>
        <n v="4646.25"/>
        <n v="6473.64"/>
        <n v="8801.5499999999993"/>
        <n v="24030.240000000002"/>
        <n v="15799.39"/>
        <n v="16187.039999999999"/>
        <n v="3122.16"/>
        <n v="24202"/>
        <n v="7428.15"/>
        <n v="12731.47"/>
        <n v="19856"/>
        <n v="4484.34"/>
        <n v="6952.12"/>
        <n v="2623.06"/>
        <n v="916.16"/>
        <n v="1370.08"/>
        <n v="7191.9000000000005"/>
        <n v="12060"/>
        <n v="6956.32"/>
        <n v="7566.97"/>
        <n v="11488.56"/>
        <n v="7735.4"/>
        <n v="2435"/>
        <n v="1303.47"/>
        <n v="306.90000000000003"/>
        <n v="8663.4600000000009"/>
        <n v="12699.119999999999"/>
        <n v="16910"/>
        <n v="3683.22"/>
        <n v="15061.32"/>
        <n v="9743.7199999999993"/>
        <n v="16925.03"/>
        <n v="5958.96"/>
        <n v="6867.28"/>
        <n v="11276.199999999999"/>
        <n v="6660"/>
        <n v="26444.239999999998"/>
        <n v="6432.18"/>
        <n v="18874.75"/>
        <n v="15034.86"/>
        <n v="11815.54"/>
        <n v="7466.1299999999992"/>
        <n v="7949.04"/>
        <n v="8764.83"/>
        <n v="12616.17"/>
        <n v="5597.28"/>
        <n v="6164.5999999999995"/>
        <n v="3401.46"/>
        <n v="1486.24"/>
        <n v="17064.52"/>
        <n v="9846.99"/>
        <n v="15444.36"/>
        <n v="2885.72"/>
        <n v="14490.96"/>
        <n v="21678.9"/>
        <n v="4177.58"/>
        <n v="11226.16"/>
        <n v="7951.4400000000005"/>
        <n v="18599.900000000001"/>
        <n v="19482.72"/>
        <n v="13743.68"/>
        <n v="6426.64"/>
        <n v="10019.52"/>
        <n v="3365.6400000000003"/>
        <n v="20502.43"/>
        <n v="2029.32"/>
        <n v="6958"/>
        <n v="1736"/>
        <n v="5918.21"/>
        <n v="12009.8"/>
        <n v="9053.0399999999991"/>
        <n v="16315.41"/>
        <n v="4731.75"/>
        <n v="12315.75"/>
        <n v="14639.28"/>
        <n v="4826.72"/>
        <n v="6425.42"/>
        <n v="3285.48"/>
        <n v="1492.32"/>
        <n v="610.31999999999994"/>
        <n v="11985.66"/>
        <n v="4366.96"/>
        <n v="12289.68"/>
        <n v="10101.230000000001"/>
        <n v="469.98"/>
        <n v="17264.939999999999"/>
        <n v="20081.25"/>
        <n v="27315.399999999998"/>
        <n v="4890.34"/>
        <n v="11306.710000000001"/>
        <n v="4471.2800000000007"/>
        <n v="2958.66"/>
        <n v="3121.12"/>
        <n v="9418.56"/>
        <n v="5647.86"/>
        <n v="1836.5600000000002"/>
        <n v="11880.449999999999"/>
        <n v="253.36999999999998"/>
        <n v="17453.310000000001"/>
        <n v="15505.330000000002"/>
        <n v="5026.05"/>
        <n v="12280.38"/>
        <n v="9902.16"/>
        <n v="16348.42"/>
        <n v="7437.7599999999993"/>
        <n v="5609.7800000000007"/>
        <n v="22406.880000000001"/>
        <n v="4450.6000000000004"/>
        <n v="10737.45"/>
        <n v="22444.5"/>
        <n v="5214.55"/>
        <n v="14920.22"/>
        <n v="15734.18"/>
        <n v="15412.14"/>
        <n v="21349.75"/>
        <n v="13295.25"/>
        <n v="8895.75"/>
        <n v="4265.88"/>
        <n v="7323.94"/>
        <n v="3401.02"/>
        <n v="6366"/>
        <n v="10321.960000000001"/>
        <n v="3874.4"/>
        <n v="15916.740000000002"/>
        <n v="21824.639999999999"/>
        <n v="361.06"/>
        <n v="379"/>
        <n v="14066.56"/>
        <n v="9602.4000000000015"/>
        <n v="7977.36"/>
        <n v="1702.22"/>
        <n v="9835.98"/>
        <n v="15613.599999999999"/>
        <n v="10839.78"/>
        <n v="16257.6"/>
        <n v="7788.06"/>
        <n v="8784.9600000000009"/>
        <n v="18875.740000000002"/>
        <n v="12837.25"/>
        <n v="15991.5"/>
        <n v="3709.5600000000004"/>
        <n v="420.7"/>
        <n v="17222.399999999998"/>
        <n v="3397.46"/>
        <n v="16182.2"/>
        <n v="4311.32"/>
        <n v="15948.16"/>
        <n v="18537.16"/>
        <n v="23144.68"/>
        <n v="2076.48"/>
        <n v="5933"/>
        <n v="1966.27"/>
        <n v="833.49"/>
        <n v="8109.3600000000006"/>
        <n v="5053"/>
        <n v="16876.71"/>
        <n v="4317.18"/>
        <n v="14209.199999999999"/>
        <n v="12556.18"/>
        <n v="5026.6000000000004"/>
        <n v="8538.4599999999991"/>
        <n v="6367.75"/>
        <n v="20045.75"/>
        <n v="13134.439999999999"/>
        <n v="4340.4000000000005"/>
        <n v="5235.75"/>
        <n v="295.05"/>
        <n v="22884.48"/>
        <n v="15272"/>
        <n v="12811.400000000001"/>
        <n v="27982.969999999998"/>
        <n v="21047.4"/>
        <n v="11445.08"/>
        <n v="8113.56"/>
        <n v="4010.27"/>
        <n v="20886.75"/>
        <n v="10639"/>
        <n v="2024.28"/>
        <n v="22497.62"/>
        <n v="14565.3"/>
        <n v="3255.4800000000005"/>
        <n v="10811.61"/>
        <n v="14810.62"/>
        <n v="15433.68"/>
        <n v="9465.75"/>
        <n v="3168.8999999999996"/>
        <n v="5135.2"/>
        <n v="7211.07"/>
        <n v="6471.7199999999993"/>
        <n v="1808.28"/>
        <n v="19465.82"/>
        <n v="10001.6"/>
        <n v="2093.5500000000002"/>
        <n v="9168.9600000000009"/>
        <n v="17453.78"/>
        <n v="19958.25"/>
        <n v="7391.79"/>
        <n v="6877.5199999999995"/>
        <n v="23643.9"/>
        <n v="1564.92"/>
        <n v="1102.2"/>
        <n v="1987.2499999999998"/>
        <n v="15764.75"/>
        <n v="13064.4"/>
        <n v="15788.400000000001"/>
        <n v="20646.990000000002"/>
        <n v="12780.3"/>
        <n v="5537.85"/>
        <n v="3943.49"/>
        <n v="15223.560000000001"/>
        <n v="277.86"/>
        <n v="3190.74"/>
        <n v="6928.56"/>
        <n v="543.40000000000009"/>
        <n v="17459.64"/>
        <n v="16621.29"/>
        <n v="2316.38"/>
        <n v="8956.7900000000009"/>
        <n v="7086.86"/>
        <n v="17727.599999999999"/>
        <n v="1740.96"/>
        <n v="17198.399999999998"/>
        <n v="4686.96"/>
        <n v="596.98"/>
        <n v="2593.64"/>
        <n v="19631.009999999998"/>
        <n v="17217.900000000001"/>
        <n v="17721.72"/>
        <n v="3237.15"/>
        <n v="9470.24"/>
        <n v="1408.11"/>
        <n v="2284.2599999999998"/>
        <n v="1340.07"/>
        <n v="9413.69"/>
        <n v="9252.5999999999985"/>
        <n v="13638.87"/>
        <n v="13644.18"/>
        <n v="11367.68"/>
        <n v="14500.800000000001"/>
        <n v="18487.82"/>
        <n v="11790.09"/>
        <n v="10553.12"/>
        <n v="6313.7999999999993"/>
        <n v="14839.64"/>
        <n v="1405.6200000000001"/>
        <n v="5922.4"/>
        <n v="2858.82"/>
        <n v="387.5"/>
        <n v="2945.15"/>
        <n v="7044.82"/>
        <n v="2245.98"/>
        <n v="16896.7"/>
        <n v="706.64"/>
        <n v="8021.86"/>
        <n v="11631.990000000002"/>
        <n v="12867.2"/>
        <n v="14212.32"/>
        <n v="20545.75"/>
        <n v="2945.6"/>
        <n v="17987.5"/>
        <n v="19292.68"/>
        <n v="11742.64"/>
        <n v="18631.36"/>
        <n v="10941.56"/>
        <n v="17688.96"/>
        <n v="9364.4500000000007"/>
        <n v="13123.439999999999"/>
        <n v="16727.8"/>
        <n v="18901.39"/>
        <n v="7873.12"/>
        <n v="19497.2"/>
        <n v="15966.57"/>
        <n v="9898.14"/>
        <n v="10260.91"/>
        <n v="15134.4"/>
        <n v="2918.1"/>
        <n v="1185.4000000000001"/>
        <n v="11669.480000000001"/>
        <n v="4151.42"/>
        <n v="6577.7999999999993"/>
        <n v="18753.84"/>
        <n v="18759.810000000001"/>
        <n v="11254.68"/>
        <n v="13101.88"/>
        <n v="17005"/>
        <n v="10227.6"/>
        <n v="20872.72"/>
        <n v="7414.88"/>
        <n v="17354.88"/>
        <n v="3964.2400000000002"/>
        <n v="1236.82"/>
        <n v="10536.12"/>
        <n v="21077.760000000002"/>
        <n v="4974.2000000000007"/>
        <n v="7583.4"/>
        <n v="4459.5600000000004"/>
        <n v="6940.32"/>
        <n v="5279.4000000000005"/>
        <n v="3893.34"/>
        <n v="18659"/>
        <n v="14636.74"/>
        <n v="13331.68"/>
        <n v="12202.82"/>
        <n v="18430.5"/>
        <n v="10074.370000000001"/>
        <n v="6960.84"/>
        <n v="11747.25"/>
        <n v="17642.52"/>
        <n v="7081.4"/>
        <n v="8382.3000000000011"/>
        <n v="18658.5"/>
        <n v="14052.080000000002"/>
        <n v="2921.9399999999996"/>
        <n v="9519.84"/>
        <n v="24446"/>
        <n v="1632.84"/>
        <n v="11841"/>
        <n v="8616.6"/>
        <n v="6973.4000000000005"/>
        <n v="14317.679999999998"/>
        <n v="165.28"/>
        <n v="18806.77"/>
        <n v="12302.92"/>
        <n v="18678.240000000002"/>
        <n v="13956.86"/>
        <n v="9773.2800000000007"/>
        <n v="9035.7799999999988"/>
        <n v="3904.65"/>
        <n v="5487.66"/>
        <n v="2134.65"/>
        <n v="18181.400000000001"/>
        <n v="4584.4399999999996"/>
        <n v="24580.26"/>
        <n v="23842.32"/>
        <n v="13971.3"/>
        <n v="4948.16"/>
        <n v="16540.91"/>
        <n v="5131.76"/>
        <n v="7505.44"/>
        <n v="14166"/>
        <n v="11700.779999999999"/>
        <n v="13599.150000000001"/>
        <n v="2209.02"/>
        <n v="18468.240000000002"/>
        <n v="5706.96"/>
        <n v="9140.89"/>
        <n v="9975.4200000000019"/>
        <n v="6314.42"/>
        <n v="6205.14"/>
        <n v="5854.8"/>
        <n v="2136"/>
        <n v="18810.75"/>
        <n v="15168.509999999998"/>
        <n v="17461.189999999999"/>
        <n v="9759.75"/>
        <n v="12317.55"/>
        <n v="5975.5"/>
        <n v="8728.1999999999989"/>
        <n v="4461.12"/>
        <n v="18931.64"/>
        <n v="419.33"/>
        <n v="21797.279999999999"/>
        <n v="8467.02"/>
        <n v="12304.8"/>
        <n v="4657.8500000000004"/>
        <n v="8221.08"/>
        <n v="5474.7"/>
        <n v="2446.6"/>
        <n v="13996.5"/>
        <n v="4823.5999999999995"/>
        <n v="7743.1500000000005"/>
        <n v="6069.55"/>
        <n v="9728.5"/>
        <n v="9254.6"/>
        <n v="12124.66"/>
        <n v="6228.84"/>
        <n v="9503.1"/>
        <n v="8795.1999999999989"/>
        <n v="3992.52"/>
        <n v="18011.28"/>
        <n v="16747.5"/>
        <n v="7572.7999999999993"/>
        <n v="23388.79"/>
        <n v="8905"/>
        <n v="3201.8"/>
        <n v="19393.879999999997"/>
        <n v="15853.6"/>
        <n v="9869.0399999999991"/>
        <n v="21127.48"/>
        <n v="11100.51"/>
        <n v="6630.24"/>
        <n v="1808.2600000000002"/>
        <n v="15969.31"/>
        <n v="6940.96"/>
        <n v="6771.2400000000007"/>
        <n v="1564.8"/>
        <n v="12039.04"/>
        <n v="13517.52"/>
        <n v="19618.939999999999"/>
        <n v="19917"/>
        <n v="6484.79"/>
        <n v="4595.04"/>
        <n v="6597.44"/>
        <n v="9865.4"/>
        <n v="3432.5200000000004"/>
        <n v="19380.899999999998"/>
        <n v="2479.5"/>
        <n v="4819.92"/>
        <n v="15658.19"/>
        <n v="1760.6399999999999"/>
        <n v="15947.53"/>
        <n v="15743.19"/>
        <n v="6566.7800000000007"/>
        <n v="19307.68"/>
        <n v="7539.2"/>
        <n v="2493.2800000000002"/>
        <n v="15590.82"/>
        <n v="14139.61"/>
        <n v="5196.3599999999997"/>
        <n v="12312.720000000001"/>
        <n v="9930.7199999999993"/>
        <n v="12078.91"/>
        <n v="4639.18"/>
        <n v="13152.300000000001"/>
        <n v="9932.49"/>
        <n v="6461.28"/>
        <n v="1939.6"/>
        <n v="12045.439999999999"/>
        <n v="10805.08"/>
        <n v="6638.4"/>
        <n v="21201.86"/>
        <n v="9265.49"/>
        <n v="12410.88"/>
        <n v="4209"/>
        <n v="5501.8600000000006"/>
        <n v="6348.9600000000009"/>
        <n v="20229.649999999998"/>
        <n v="15980.2"/>
        <n v="3115.5"/>
        <n v="10317.799999999999"/>
        <n v="10880.7"/>
        <n v="14743.820000000002"/>
        <n v="13246.48"/>
        <n v="4951.32"/>
        <n v="17546.22"/>
        <n v="8527.1200000000008"/>
        <n v="4624.18"/>
        <n v="3961.1"/>
        <n v="12810.599999999999"/>
        <n v="21036.5"/>
        <n v="17610.88"/>
        <n v="16052.62"/>
        <n v="2220.12"/>
        <n v="8730.24"/>
        <n v="904.0200000000001"/>
        <n v="4217.43"/>
        <n v="18649.71"/>
        <n v="5537.4"/>
        <n v="17063.71"/>
        <n v="12154.78"/>
        <n v="16418.64"/>
        <n v="6563.87"/>
        <n v="14007.78"/>
        <n v="8897.5499999999993"/>
        <n v="15872.6"/>
        <n v="16795.400000000001"/>
        <n v="1108.1399999999999"/>
        <n v="6669.52"/>
        <n v="13768.480000000001"/>
        <n v="6848.74"/>
        <n v="10336.379999999999"/>
        <n v="7549.84"/>
        <n v="12835.449999999999"/>
        <n v="16486.36"/>
        <n v="11195.75"/>
        <n v="15734.88"/>
        <n v="5853.75"/>
        <n v="8574.0199999999986"/>
        <n v="325.54999999999995"/>
        <n v="3896.3999999999996"/>
        <n v="13186.44"/>
        <n v="5355.3499999999995"/>
        <n v="12638.800000000001"/>
        <n v="13190.4"/>
        <n v="12424.5"/>
        <n v="4447.0999999999995"/>
        <n v="12795.86"/>
        <n v="18123.84"/>
        <n v="2596.75"/>
        <n v="20498.73"/>
        <n v="1484.21"/>
        <n v="14212.16"/>
        <n v="4167.2000000000007"/>
        <n v="12331.19"/>
        <n v="21382.92"/>
        <n v="21546.17"/>
        <n v="8157.03"/>
        <n v="14959.34"/>
        <n v="7926.99"/>
        <n v="879.27"/>
        <n v="20451.600000000002"/>
        <n v="3033.3"/>
        <n v="5145.33"/>
        <n v="15733.28"/>
        <n v="11883.76"/>
        <n v="19495.54"/>
        <n v="12563.199999999999"/>
        <n v="3643.2499999999995"/>
        <n v="10027.98"/>
        <n v="8603.7999999999993"/>
        <n v="4053.6"/>
        <n v="6989.89"/>
        <n v="10847.86"/>
        <n v="14950.31"/>
        <n v="6930"/>
        <n v="13052.26"/>
        <n v="15002.16"/>
        <n v="5111.16"/>
        <n v="21869.32"/>
        <n v="4839.3"/>
        <n v="11409.44"/>
        <n v="10162.9"/>
        <n v="5844.97"/>
        <n v="13550.579999999998"/>
        <n v="12700.98"/>
        <n v="12859.199999999999"/>
        <n v="19755.39"/>
        <n v="1970.88"/>
        <n v="19797.75"/>
        <n v="4359.5999999999995"/>
        <n v="11924.22"/>
        <n v="15387.04"/>
        <n v="11917.679999999998"/>
        <n v="10021.620000000001"/>
        <n v="3957.87"/>
        <n v="23085.27"/>
        <n v="9366.5700000000015"/>
        <n v="13347.81"/>
        <n v="10040.740000000002"/>
        <n v="8007.6"/>
        <n v="4712.76"/>
        <n v="16637.75"/>
        <n v="16621.66"/>
        <n v="16714.060000000001"/>
        <n v="7237.92"/>
        <n v="8095.93"/>
        <n v="14636.199999999999"/>
        <n v="4109.8500000000004"/>
        <n v="20312.64"/>
        <n v="15007.32"/>
        <n v="2434.7399999999998"/>
        <n v="21109.629999999997"/>
        <n v="4155.2"/>
        <n v="9711.0300000000007"/>
        <n v="14329.76"/>
        <n v="929.67"/>
        <n v="16872.400000000001"/>
        <n v="15111.75"/>
        <n v="1834.64"/>
        <n v="19447.560000000001"/>
        <n v="6955.52"/>
        <n v="6526.44"/>
        <n v="10637.55"/>
        <n v="16699.32"/>
        <n v="7073.92"/>
        <n v="10750.8"/>
        <n v="16741.34"/>
        <n v="3560.55"/>
        <n v="182.26"/>
        <n v="17956.79"/>
        <n v="5160"/>
        <n v="13214.04"/>
        <n v="5193"/>
        <n v="10677.6"/>
        <n v="17064.899999999998"/>
        <n v="468.26000000000005"/>
        <n v="6981.4"/>
        <n v="12032.13"/>
        <n v="8087.86"/>
        <n v="9911"/>
        <n v="18835.11"/>
        <n v="11792.05"/>
        <n v="14239.05"/>
        <n v="15510.96"/>
        <n v="5872.08"/>
        <n v="8983.56"/>
        <n v="18195.53"/>
        <n v="14952.99"/>
        <n v="4104.4799999999996"/>
        <n v="7376.8"/>
        <n v="2427.6799999999998"/>
        <n v="22900.02"/>
        <n v="22713.32"/>
        <n v="3457.3"/>
        <n v="17189.11"/>
        <n v="1831.6"/>
        <n v="10493.550000000001"/>
        <n v="10711.14"/>
        <n v="20920.11"/>
        <n v="13960.59"/>
        <n v="7459.75"/>
        <n v="10970.880000000001"/>
        <n v="657.44"/>
        <n v="18686.850000000002"/>
        <n v="21439.25"/>
        <n v="17728.599999999999"/>
        <n v="1806.8400000000001"/>
        <n v="15432"/>
        <n v="10629"/>
        <n v="7822.76"/>
        <n v="1651.6"/>
        <n v="14010.4"/>
        <n v="13562.179999999998"/>
        <n v="11452.4"/>
        <n v="406.97999999999996"/>
        <n v="17872.079999999998"/>
        <n v="12182.519999999999"/>
        <n v="9036.01"/>
        <n v="9471.24"/>
        <n v="8570.73"/>
        <n v="9968.7000000000007"/>
        <n v="12366.86"/>
        <n v="5019.84"/>
        <n v="9620.8000000000011"/>
        <n v="9312.48"/>
        <n v="25662.26"/>
        <n v="10624.68"/>
        <n v="3180.96"/>
        <n v="1257.06"/>
        <n v="12037.900000000001"/>
        <n v="14159.04"/>
        <n v="15002.88"/>
        <n v="6419.82"/>
        <n v="10790.92"/>
        <n v="3246.24"/>
        <n v="17524.52"/>
        <n v="12080.86"/>
        <n v="5685.92"/>
        <n v="625.1"/>
        <n v="9660.7800000000007"/>
        <n v="13150.48"/>
        <n v="1116.25"/>
        <n v="1704.4899999999998"/>
        <n v="14289"/>
        <n v="1496.1000000000001"/>
        <n v="15606.800000000001"/>
        <n v="11444.230000000001"/>
        <n v="19318.600000000002"/>
        <n v="9954.1"/>
        <n v="22599.5"/>
        <n v="6421.2400000000007"/>
        <n v="12385"/>
        <n v="14840.4"/>
        <n v="1834.1399999999999"/>
        <n v="3182.08"/>
        <n v="2046.2"/>
        <n v="5297.28"/>
        <n v="2182.14"/>
        <n v="15014.56"/>
        <n v="7375.4500000000007"/>
        <n v="16055.55"/>
        <n v="13514.32"/>
        <n v="2540.25"/>
        <n v="17386.330000000002"/>
        <n v="11616.15"/>
        <n v="4016.16"/>
        <n v="15748.72"/>
        <n v="16696.63"/>
        <n v="5145.12"/>
        <n v="16329.169999999998"/>
        <n v="20250.75"/>
        <n v="8024"/>
        <n v="12636"/>
        <n v="10732.2"/>
        <n v="15431.64"/>
        <n v="5681.7999999999993"/>
        <n v="13802.22"/>
        <n v="19384.2"/>
        <n v="5420.55"/>
        <n v="6257.19"/>
        <n v="5473.75"/>
        <n v="582.75"/>
        <n v="4019.4"/>
        <n v="6550.9500000000007"/>
        <n v="19495.079999999998"/>
        <n v="12292.140000000001"/>
        <n v="13434.4"/>
        <n v="14745.64"/>
        <n v="6775"/>
        <n v="15375.56"/>
        <n v="4581.2"/>
        <n v="7116.2"/>
        <n v="16426.64"/>
        <n v="22022.75"/>
        <n v="16692.48"/>
        <n v="2591.04"/>
        <n v="2923.6000000000004"/>
        <n v="17784.239999999998"/>
        <n v="4785.4399999999996"/>
        <n v="12040.84"/>
        <n v="9271.1200000000008"/>
        <n v="2942.5499999999997"/>
        <n v="2580.09"/>
        <n v="846.59999999999991"/>
        <n v="9365.619999999999"/>
        <n v="9627.8000000000011"/>
        <n v="9349.3799999999992"/>
        <n v="11124.29"/>
        <n v="5301.28"/>
        <n v="9579"/>
        <n v="5426.08"/>
        <n v="7266.5999999999995"/>
        <n v="10049.400000000001"/>
        <n v="10936.26"/>
        <n v="2964.5699999999997"/>
        <n v="2316.86"/>
        <n v="2543.8799999999997"/>
        <n v="11103.98"/>
        <n v="4704.58"/>
        <n v="5843.07"/>
        <n v="1860.98"/>
        <n v="2727.07"/>
        <n v="1972.5300000000002"/>
        <n v="11313.199999999999"/>
        <n v="3352.16"/>
        <n v="14057"/>
        <n v="387.87"/>
        <n v="11225"/>
        <n v="4705.74"/>
        <n v="22050.100000000002"/>
        <n v="12991.25"/>
        <n v="13891.02"/>
        <n v="17273.52"/>
        <n v="15866.099999999999"/>
        <n v="8264.4299999999985"/>
        <n v="9016"/>
        <n v="8372.76"/>
        <n v="15213.22"/>
        <n v="10717.59"/>
        <n v="19587.2"/>
        <n v="8973.7999999999993"/>
        <n v="4487.5999999999995"/>
        <n v="3937.95"/>
        <n v="24576.76"/>
        <n v="9813.98"/>
        <n v="5384.6100000000006"/>
        <n v="15686.22"/>
        <n v="11238.69"/>
        <n v="9029.3000000000011"/>
        <n v="5866.2"/>
        <n v="7733.66"/>
        <n v="6631.3799999999992"/>
        <n v="4453"/>
        <n v="8691.01"/>
        <n v="8712.7200000000012"/>
        <n v="16815.12"/>
        <n v="2703.2"/>
        <n v="3851.76"/>
        <n v="2169.4"/>
        <n v="6816.5999999999995"/>
        <n v="4499.5999999999995"/>
        <n v="2081.25"/>
        <n v="12889.6"/>
        <n v="17669.2"/>
        <n v="10714.24"/>
        <n v="20928.96"/>
        <n v="10486.970000000001"/>
        <n v="1072.5"/>
        <n v="16656.600000000002"/>
        <n v="6691.72"/>
        <n v="8502.91"/>
        <n v="13672.62"/>
        <n v="9560.2900000000009"/>
        <n v="4391.1000000000004"/>
        <n v="15240.64"/>
        <n v="20422.5"/>
        <n v="15226.68"/>
        <n v="9448.6"/>
        <n v="18487.79"/>
        <n v="12163.68"/>
        <n v="17395.599999999999"/>
        <n v="15444"/>
        <n v="6616.9800000000005"/>
        <n v="12216.050000000001"/>
        <n v="12408.4"/>
        <n v="17889.060000000001"/>
        <n v="6472.7300000000005"/>
        <n v="21744.720000000001"/>
        <n v="9849.41"/>
        <n v="10479.84"/>
        <n v="18414.490000000002"/>
        <n v="13954.32"/>
        <n v="16841.759999999998"/>
        <n v="11886.16"/>
        <n v="6010.47"/>
        <n v="6821"/>
        <n v="2417.7600000000002"/>
        <n v="8216.75"/>
        <n v="15871.36"/>
        <n v="6324.6"/>
        <n v="10980.669999999998"/>
        <n v="7402.22"/>
        <n v="14246"/>
        <n v="3934.0499999999997"/>
        <n v="5131.5"/>
        <n v="2630.2"/>
        <n v="12787.32"/>
        <n v="2681.63"/>
        <n v="18836.580000000002"/>
        <n v="7141.1600000000008"/>
        <n v="9096.36"/>
        <n v="3216.51"/>
        <n v="1135.1599999999999"/>
        <n v="18146.330000000002"/>
        <n v="3150.9"/>
        <n v="7727.06"/>
        <n v="10770.86"/>
        <n v="3207.84"/>
        <n v="4236.62"/>
        <n v="19815"/>
        <n v="13827.14"/>
        <n v="5213.7"/>
        <n v="17195.490000000002"/>
        <n v="6527"/>
        <n v="23540.92"/>
        <n v="2929.44"/>
        <n v="4808.96"/>
        <n v="539.76"/>
        <n v="17401.86"/>
        <n v="19712.61"/>
        <n v="7645.75"/>
        <n v="5435.54"/>
        <n v="1948.64"/>
        <n v="12806.19"/>
        <n v="3317.5199999999995"/>
        <n v="801.46"/>
        <n v="12238.4"/>
        <n v="12505.68"/>
        <n v="1257.08"/>
        <n v="440.4"/>
        <n v="9976.07"/>
        <n v="8336.86"/>
        <n v="15676.8"/>
        <n v="8354.52"/>
        <n v="9643.26"/>
        <n v="5047.2000000000007"/>
        <n v="6050.81"/>
        <n v="13631.1"/>
        <n v="408.69000000000005"/>
        <n v="19412.36"/>
        <n v="4941.16"/>
        <n v="16930.900000000001"/>
        <n v="3278.7999999999997"/>
        <n v="1100.4000000000001"/>
        <n v="13873.14"/>
        <n v="19842.96"/>
        <n v="13094.42"/>
        <n v="6139.8"/>
        <n v="13929.949999999999"/>
        <n v="488.16"/>
        <n v="5241.53"/>
        <n v="3142.1"/>
        <n v="13099.65"/>
        <n v="5809.65"/>
        <n v="19678.68"/>
        <n v="699.3"/>
        <n v="6524.6"/>
        <n v="15838.2"/>
        <n v="12198.74"/>
        <n v="15010.499999999998"/>
        <n v="9251.880000000001"/>
        <n v="5246.5999999999995"/>
        <n v="1643.5"/>
        <n v="22712.2"/>
        <n v="834.12000000000012"/>
        <n v="14253.4"/>
        <n v="16678.800000000003"/>
        <n v="535.21"/>
        <n v="3482.24"/>
        <n v="14636.65"/>
        <n v="9684.57"/>
        <n v="8749"/>
        <n v="12007.82"/>
        <n v="5727.47"/>
        <n v="16222.86"/>
        <n v="12999.23"/>
        <n v="22959.84"/>
        <n v="14137.83"/>
        <n v="11442.2"/>
        <n v="3372.0699999999997"/>
        <n v="8108.7000000000007"/>
        <n v="1761"/>
        <n v="10516.8"/>
        <n v="4585.32"/>
        <n v="2472.8000000000002"/>
        <n v="3324.72"/>
        <n v="19625.13"/>
        <n v="10615.31"/>
        <n v="8803.4599999999991"/>
        <n v="940.44"/>
        <n v="6778.2000000000007"/>
        <n v="4310.5599999999995"/>
        <n v="5905.44"/>
        <n v="7885.8"/>
        <n v="14933.250000000002"/>
        <n v="5661.48"/>
        <n v="9225.06"/>
        <n v="4157.12"/>
        <n v="1269.8399999999999"/>
        <n v="8771.92"/>
        <n v="11897.55"/>
        <n v="12865.75"/>
        <n v="6390.45"/>
        <n v="10870.86"/>
        <n v="10578.420000000002"/>
        <n v="5391.9800000000005"/>
        <n v="19286.189999999999"/>
        <n v="6364.95"/>
        <n v="23885.52"/>
        <n v="7191.18"/>
        <n v="14443.37"/>
        <n v="12614.580000000002"/>
        <n v="3906.2799999999997"/>
        <n v="12392.6"/>
        <n v="6200.4000000000005"/>
        <n v="15215.68"/>
        <n v="8505"/>
        <n v="17959.920000000002"/>
        <n v="4444.7"/>
        <n v="14661.76"/>
        <n v="10552.6"/>
        <n v="18458"/>
        <n v="28276.03"/>
        <n v="15203.61"/>
        <n v="12606.88"/>
        <n v="4230.12"/>
        <n v="1675.04"/>
        <n v="986.84999999999991"/>
        <n v="766.62000000000012"/>
        <n v="14842.36"/>
        <n v="414.36"/>
        <n v="2153.52"/>
        <n v="2874.3"/>
        <n v="16576.079999999998"/>
        <n v="15416.73"/>
        <n v="19662.3"/>
        <n v="11360.58"/>
        <n v="3473.54"/>
        <n v="3083.6299999999997"/>
        <n v="16088.16"/>
        <n v="9607.2900000000009"/>
        <n v="18024.599999999999"/>
        <n v="19434.579999999998"/>
        <n v="9600.1999999999989"/>
        <n v="22657.68"/>
        <n v="5289.9"/>
        <n v="13222.35"/>
        <n v="17404.759999999998"/>
        <n v="13343.4"/>
        <n v="16883.2"/>
        <n v="19864.64"/>
        <n v="721.76"/>
        <n v="18696.72"/>
        <n v="4591.2000000000007"/>
        <n v="19706.939999999999"/>
        <n v="18893.91"/>
        <n v="18951.239999999998"/>
        <n v="12275.53"/>
        <n v="17844.84"/>
        <n v="1292.0999999999999"/>
        <n v="10111.92"/>
        <n v="14239.62"/>
        <n v="1300.6499999999999"/>
        <n v="21666"/>
        <n v="7397.0999999999995"/>
        <n v="18735.900000000001"/>
        <n v="19175.2"/>
        <n v="7944.64"/>
        <n v="5934.92"/>
        <n v="12304.48"/>
        <n v="14069.550000000001"/>
        <n v="959.52"/>
        <n v="7657.92"/>
        <n v="5944.35"/>
        <n v="9019"/>
        <n v="1662.57"/>
        <n v="10521.119999999999"/>
        <n v="2867.1"/>
        <n v="11324.48"/>
        <n v="17596.95"/>
        <n v="17055.599999999999"/>
        <n v="13645.199999999999"/>
        <n v="18724.310000000001"/>
        <n v="16109.1"/>
        <n v="3029.74"/>
        <n v="20246.73"/>
        <n v="1315.15"/>
        <n v="733.93"/>
        <n v="3551.68"/>
        <n v="13581.75"/>
        <n v="17834.760000000002"/>
        <n v="18885.3"/>
        <n v="5110.03"/>
        <n v="12442.980000000001"/>
        <n v="15821.92"/>
        <n v="12502.38"/>
        <n v="10488.420000000002"/>
        <n v="16878.62"/>
        <n v="19611.02"/>
        <n v="16234.259999999998"/>
        <n v="18083.52"/>
        <n v="4955.5"/>
        <n v="1389.15"/>
        <n v="18928.77"/>
        <n v="523.98"/>
        <n v="2238.6"/>
        <n v="8894.4000000000015"/>
        <n v="22223.52"/>
        <n v="1081.1199999999999"/>
        <n v="8127.6"/>
        <n v="1580.8"/>
        <n v="11617.8"/>
        <n v="6481.17"/>
        <n v="3452.36"/>
        <n v="4431.6000000000004"/>
        <n v="4268.7"/>
        <n v="14940.72"/>
        <n v="1003.86"/>
        <n v="4285.26"/>
        <n v="4309.83"/>
        <n v="19592"/>
        <n v="10198.070000000002"/>
        <n v="542.5"/>
        <n v="19603.32"/>
        <n v="11919.9"/>
        <n v="29656"/>
        <n v="10713.08"/>
        <n v="4672.72"/>
        <n v="4351.6000000000004"/>
        <n v="10248.66"/>
        <n v="6829.9"/>
        <n v="16598.870000000003"/>
        <n v="7403.04"/>
        <n v="19279.399999999998"/>
        <n v="4239.13"/>
        <n v="9043.5399999999991"/>
        <n v="1272.96"/>
        <n v="2483.7800000000002"/>
        <n v="2325.8000000000002"/>
        <n v="20789.47"/>
        <n v="4280.6000000000004"/>
        <n v="2924.55"/>
        <n v="6643.9800000000005"/>
        <n v="12629.3"/>
        <n v="716"/>
        <n v="754.63"/>
        <n v="13676.96"/>
        <n v="13817.16"/>
        <n v="13953.199999999999"/>
        <n v="15431.800000000001"/>
        <n v="738"/>
        <n v="14270.650000000001"/>
        <n v="7942.1999999999989"/>
        <n v="16819.920000000002"/>
        <n v="7911.64"/>
        <n v="4362.0200000000004"/>
        <n v="11143.23"/>
        <n v="6415.97"/>
        <n v="4729.0600000000004"/>
        <n v="19237.46"/>
        <n v="3236.64"/>
        <n v="13910.880000000001"/>
        <n v="7737.89"/>
        <n v="9157.2199999999993"/>
        <n v="14802.25"/>
        <n v="3544.45"/>
        <n v="1630.96"/>
        <n v="14442.349999999999"/>
        <n v="13797.63"/>
        <n v="11714.259999999998"/>
        <n v="12244.199999999999"/>
        <n v="5675.11"/>
        <n v="3204.21"/>
        <n v="2082.67"/>
        <n v="28442.91"/>
        <n v="11471.88"/>
        <n v="8372.98"/>
        <n v="10744.44"/>
        <n v="6540.9699999999993"/>
        <n v="16901.64"/>
        <n v="4239.84"/>
        <n v="18076.96"/>
        <n v="1611.36"/>
        <n v="8772.4"/>
        <n v="7756.08"/>
        <n v="27854.7"/>
        <n v="855.68"/>
        <n v="11108.699999999999"/>
        <n v="5203.6000000000004"/>
        <n v="8874.7999999999993"/>
        <n v="9802.32"/>
        <n v="6882.2599999999993"/>
        <n v="16710.879999999997"/>
        <n v="16486.86"/>
        <n v="512.48"/>
        <n v="12750.52"/>
        <n v="11564.279999999999"/>
        <n v="8505.5999999999985"/>
        <n v="4276.33"/>
        <n v="4618.8599999999997"/>
        <n v="29400.3"/>
        <n v="23326.32"/>
        <n v="12530.7"/>
        <n v="1801.5"/>
        <n v="1201.83"/>
        <n v="7490.64"/>
        <n v="9401.2800000000007"/>
        <n v="779.38000000000011"/>
        <n v="7581.5999999999995"/>
        <n v="17268.02"/>
        <n v="22312.53"/>
        <n v="11376.9"/>
        <n v="19347.93"/>
        <n v="961.6"/>
        <n v="8642.5300000000007"/>
        <n v="4083.87"/>
        <n v="7550.4"/>
        <n v="7865.88"/>
        <n v="7617.25"/>
        <n v="3710.89"/>
        <n v="20229"/>
        <n v="15662.84"/>
        <n v="2498.08"/>
        <n v="15087.9"/>
        <n v="5254.48"/>
        <n v="24684.14"/>
        <n v="5217.6799999999994"/>
        <n v="6227.36"/>
        <n v="2199.33"/>
        <n v="17437.68"/>
        <n v="11800.62"/>
        <n v="9703.6"/>
        <n v="7570.2000000000007"/>
        <n v="2079.61"/>
        <n v="15026.48"/>
        <n v="2300.2000000000003"/>
        <n v="13603.68"/>
        <n v="446.88"/>
        <n v="10378.08"/>
        <n v="3668.94"/>
        <n v="11816.25"/>
        <n v="7722.7099999999991"/>
        <n v="642.46"/>
        <n v="7115.4"/>
        <n v="3252.96"/>
        <n v="4170"/>
        <n v="4600.54"/>
        <n v="11910.550000000001"/>
        <n v="8759.59"/>
        <n v="22516.78"/>
        <n v="15125.49"/>
        <n v="4287.6000000000004"/>
        <n v="7184.8"/>
        <n v="10348.66"/>
        <n v="14150.060000000001"/>
        <n v="22786.800000000003"/>
        <n v="20017.25"/>
        <n v="14030.4"/>
        <n v="3103.2000000000003"/>
        <n v="3551.8"/>
        <n v="22150.2"/>
        <n v="355.11"/>
        <n v="17488.169999999998"/>
        <n v="6917.2800000000007"/>
        <n v="3031.82"/>
        <n v="288.8"/>
        <n v="10104.6"/>
        <n v="10328.64"/>
        <n v="18885.5"/>
        <n v="7737"/>
        <n v="5101.6000000000004"/>
        <n v="11452.06"/>
        <n v="2819.2"/>
        <n v="5857.5"/>
        <n v="14640.830000000002"/>
        <n v="17422.810000000001"/>
        <n v="16036.949999999999"/>
        <n v="8932.14"/>
        <n v="8986.7999999999993"/>
        <n v="9491"/>
        <n v="9739.26"/>
        <n v="8677.2999999999993"/>
        <n v="3522.08"/>
        <n v="1160.67"/>
        <n v="10067.64"/>
        <n v="3853.8"/>
        <n v="3754.9199999999996"/>
        <n v="17046.91"/>
        <n v="11536.800000000001"/>
        <n v="5853.5199999999995"/>
        <n v="4925.55"/>
        <n v="3720.6200000000003"/>
        <n v="13956.150000000001"/>
        <n v="19565.91"/>
        <n v="9659.1"/>
        <n v="4715.6900000000005"/>
        <n v="3347.6800000000003"/>
        <n v="5806.4000000000005"/>
        <n v="4059.35"/>
        <n v="4681.4399999999996"/>
        <n v="464.40000000000003"/>
        <n v="19362.84"/>
        <n v="7916.4"/>
        <n v="13426.65"/>
        <n v="9072.42"/>
        <n v="1683.22"/>
        <n v="1429.78"/>
        <n v="4316.58"/>
        <n v="2321.8200000000002"/>
        <n v="7507.7999999999993"/>
        <n v="13587.939999999999"/>
        <n v="7818.36"/>
        <n v="3153.3599999999997"/>
        <n v="3968.3999999999996"/>
        <n v="13207.92"/>
        <n v="3931.25"/>
        <n v="11880.15"/>
        <n v="5122.5600000000004"/>
        <n v="23770.75"/>
        <n v="12942.9"/>
        <n v="17765.46"/>
        <n v="18682.899999999998"/>
        <n v="10831.59"/>
        <n v="8923.18"/>
        <n v="11885.259999999998"/>
        <n v="11678.24"/>
        <n v="11740.14"/>
        <n v="18236.16"/>
        <n v="12788.28"/>
        <n v="14997.15"/>
        <n v="11963.14"/>
        <n v="2538.38"/>
        <n v="16338.4"/>
        <n v="15753.06"/>
        <n v="12145.42"/>
        <n v="1914.4"/>
        <n v="6478.2899999999991"/>
        <n v="9468.4"/>
        <n v="2995.29"/>
        <n v="5035"/>
        <n v="14281.74"/>
        <n v="19865.04"/>
        <n v="12924.5"/>
        <n v="6211.0999999999995"/>
        <n v="20897.5"/>
        <n v="10257.26"/>
        <n v="9760.5"/>
        <n v="17929.25"/>
        <n v="19886.88"/>
        <n v="2930.29"/>
        <n v="1123.3599999999999"/>
        <n v="11976.16"/>
        <n v="10155.15"/>
        <n v="1427.2"/>
        <n v="4372.9399999999996"/>
        <n v="1209.2"/>
        <n v="1309"/>
        <n v="7860.8"/>
        <n v="6927.52"/>
        <n v="9194.2900000000009"/>
        <n v="11480.480000000001"/>
        <n v="744.2"/>
        <n v="7225.96"/>
        <n v="2582.67"/>
        <n v="13223.699999999999"/>
        <n v="6685.36"/>
        <n v="8116.08"/>
        <n v="13557.64"/>
        <n v="8837.11"/>
        <n v="582.20000000000005"/>
        <n v="10937.16"/>
        <n v="18046.8"/>
        <n v="3001.95"/>
        <n v="13018.419999999998"/>
        <n v="4200.8999999999996"/>
        <n v="8997.34"/>
        <n v="2459.6999999999998"/>
        <n v="13160.84"/>
        <n v="7954.7599999999993"/>
        <n v="13525.199999999999"/>
        <n v="1071.5"/>
        <n v="10653.92"/>
        <n v="20458.04"/>
        <n v="8781"/>
        <n v="12727.44"/>
        <n v="3782.52"/>
        <n v="20070.72"/>
        <n v="5089.1400000000003"/>
        <n v="7350.21"/>
        <n v="11303.67"/>
        <n v="12735.8"/>
        <n v="8441.0399999999991"/>
        <n v="4654.26"/>
        <n v="2727.7999999999997"/>
        <n v="14097.15"/>
        <n v="12816.539999999999"/>
        <n v="7951.92"/>
        <n v="25081.920000000002"/>
        <n v="6353.16"/>
        <n v="17111.22"/>
        <n v="6840.19"/>
        <n v="4417.6899999999996"/>
        <n v="16180.000000000002"/>
        <n v="1948"/>
        <n v="1080.72"/>
        <n v="5110.2"/>
        <n v="20727.900000000001"/>
        <n v="9450.5999999999985"/>
        <n v="17467.57"/>
        <n v="13257.539999999999"/>
        <n v="15943.41"/>
        <n v="10600.98"/>
        <n v="11719.29"/>
        <n v="2347.1799999999998"/>
        <n v="14213.87"/>
        <n v="12115.650000000001"/>
        <n v="14798.7"/>
        <n v="15003.4"/>
        <n v="7814.62"/>
        <n v="19563.25"/>
        <n v="1658.1000000000001"/>
        <n v="17679.84"/>
        <n v="2283.8199999999997"/>
        <n v="10056.199999999999"/>
        <n v="16216.13"/>
        <n v="11168.779999999999"/>
        <n v="12987.36"/>
        <n v="679.8"/>
        <n v="10906.56"/>
        <n v="13378.5"/>
        <n v="22200.29"/>
        <n v="3795.82"/>
        <n v="6198.84"/>
        <n v="1211.07"/>
        <n v="16471.77"/>
        <n v="18986.439999999999"/>
        <n v="16796.34"/>
        <n v="7363.95"/>
        <n v="14083.56"/>
        <n v="2465.4"/>
        <n v="25146.48"/>
        <n v="19086.32"/>
        <n v="9129.39"/>
        <n v="25740.52"/>
        <n v="18316.560000000001"/>
        <n v="3161.38"/>
        <n v="11467.2"/>
        <n v="17206.559999999998"/>
        <n v="18445.96"/>
        <n v="2828.31"/>
        <n v="18099.3"/>
        <n v="6234.72"/>
        <n v="4777.08"/>
        <n v="15083.76"/>
        <n v="12917.96"/>
        <n v="8172.47"/>
        <n v="1970.25"/>
        <n v="607.67999999999995"/>
        <n v="9367.68"/>
        <n v="22278.26"/>
        <n v="11513.46"/>
        <n v="10212.689999999999"/>
        <n v="6011.67"/>
        <n v="16759.399999999998"/>
        <n v="10383.34"/>
        <n v="8051.54"/>
        <n v="17930.87"/>
        <n v="8115.12"/>
        <n v="6984.9000000000005"/>
        <n v="4659.4800000000005"/>
        <n v="6338.6399999999994"/>
        <n v="3937.75"/>
        <n v="17963"/>
        <n v="15476.58"/>
        <n v="15433.56"/>
        <n v="5302.3600000000006"/>
        <n v="18953"/>
        <n v="13915.41"/>
        <n v="2362.71"/>
        <n v="9019.2999999999993"/>
        <n v="1800.64"/>
        <n v="3506"/>
        <n v="1089.2"/>
        <n v="680.16"/>
        <n v="6772.4800000000005"/>
        <n v="23845.360000000001"/>
        <n v="15005.8"/>
        <n v="3880.5899999999997"/>
        <n v="11615.5"/>
        <n v="5672.83"/>
        <n v="5374.38"/>
        <n v="2402.85"/>
        <n v="1410.6"/>
        <n v="18711.96"/>
        <n v="11963.24"/>
        <n v="7635.45"/>
        <n v="4881.0600000000004"/>
        <n v="4204.16"/>
        <n v="17914.800000000003"/>
        <n v="6360.32"/>
        <n v="12655.5"/>
        <n v="1516.9"/>
        <n v="25131.86"/>
        <n v="11477.18"/>
        <n v="1705.6499999999999"/>
        <n v="5091.6000000000004"/>
        <n v="588.72"/>
        <n v="15134.919999999998"/>
        <n v="11088.59"/>
        <n v="4300.68"/>
        <n v="18914.2"/>
        <n v="13519.26"/>
        <n v="4458.08"/>
        <n v="22898.11"/>
        <n v="5048.3999999999996"/>
        <n v="6311.68"/>
        <n v="16948.98"/>
        <n v="18413.5"/>
        <n v="17546.7"/>
        <n v="12905.99"/>
        <n v="14594.56"/>
        <n v="11868.75"/>
        <n v="3389.76"/>
        <n v="12087.36"/>
        <n v="5794.6200000000008"/>
        <n v="13218.96"/>
        <n v="8375.75"/>
        <n v="15430.01"/>
        <n v="19018.800000000003"/>
        <n v="12232.349999999999"/>
        <n v="1706.08"/>
        <n v="5546"/>
        <n v="9175"/>
        <n v="2764.6899999999996"/>
        <n v="19169"/>
        <n v="18420.96"/>
        <n v="15354.85"/>
        <n v="21658.36"/>
        <n v="16144.400000000001"/>
        <n v="18745.46"/>
        <n v="2270.58"/>
        <n v="8162.78"/>
        <n v="9863.75"/>
        <n v="5114.34"/>
        <n v="14099.689999999999"/>
        <n v="2787.2999999999997"/>
        <n v="2264.34"/>
        <n v="4153.5"/>
        <n v="7182"/>
        <n v="15479.2"/>
        <n v="3563.01"/>
        <n v="707.46"/>
        <n v="2773.9800000000005"/>
        <n v="1613.52"/>
        <n v="3317.6"/>
        <n v="352.40000000000003"/>
        <n v="12416.04"/>
        <n v="2633.64"/>
        <n v="15044.199999999999"/>
        <n v="4026"/>
        <n v="5614.75"/>
        <n v="24846.48"/>
        <n v="1541.3999999999999"/>
        <n v="21363.55"/>
        <n v="9607.3799999999992"/>
        <n v="18286.52"/>
        <n v="862.98"/>
        <n v="5539.04"/>
        <n v="9151.4"/>
        <n v="2388.8000000000002"/>
        <n v="10268.300000000001"/>
        <n v="13299.2"/>
        <n v="423.71999999999997"/>
        <n v="9891.9599999999991"/>
        <n v="10567.83"/>
        <n v="1601.5"/>
        <n v="9137.16"/>
        <n v="11598.76"/>
        <n v="12908.61"/>
        <n v="10354.68"/>
        <n v="16605.940000000002"/>
        <n v="27204.240000000002"/>
        <n v="13697.580000000002"/>
        <n v="10090.08"/>
        <n v="16748.059999999998"/>
        <n v="21240.48"/>
        <n v="1399"/>
        <n v="2486.64"/>
        <n v="7034.56"/>
        <n v="1350.18"/>
        <n v="3026.7"/>
        <n v="17204.669999999998"/>
        <n v="15226.890000000001"/>
        <n v="25189.920000000002"/>
        <n v="8245.2000000000007"/>
        <n v="13175.28"/>
        <n v="23681.98"/>
        <n v="8789.2800000000007"/>
        <n v="13400.25"/>
        <n v="2409.1999999999998"/>
        <n v="11728.75"/>
        <n v="6127.82"/>
        <n v="13449.15"/>
        <n v="1335.45"/>
        <n v="2865.6000000000004"/>
        <n v="3369.24"/>
        <n v="11672.54"/>
        <n v="6095.5999999999995"/>
        <n v="10699.08"/>
        <n v="10193.039999999999"/>
        <n v="12357.28"/>
        <n v="7819.35"/>
        <n v="11593.4"/>
        <n v="2269.4"/>
        <n v="17610.599999999999"/>
        <n v="11276.55"/>
        <n v="9464.1999999999989"/>
        <n v="12039.84"/>
        <n v="3260.6"/>
        <n v="5037.76"/>
        <n v="3720.4"/>
        <n v="328.40000000000003"/>
        <n v="10060.379999999999"/>
        <n v="8355.5999999999985"/>
        <n v="13593.54"/>
        <n v="1131.75"/>
        <n v="9578.01"/>
        <n v="5655.72"/>
        <n v="1381.64"/>
        <n v="6006.44"/>
        <n v="3352.7999999999997"/>
        <n v="16757.100000000002"/>
        <n v="22429.199999999997"/>
        <n v="8721.5399999999991"/>
        <n v="14900.550000000001"/>
        <n v="9832.9"/>
        <n v="8441.84"/>
        <n v="7728.9600000000009"/>
        <n v="6031.08"/>
        <n v="13312.539999999999"/>
        <n v="14722.119999999999"/>
        <n v="15529.400000000001"/>
        <n v="11085.34"/>
        <n v="1194.8399999999999"/>
        <n v="22833.72"/>
        <n v="16056.820000000002"/>
        <n v="7501.14"/>
        <n v="2128.19"/>
        <n v="1744.0000000000002"/>
        <n v="12657.419999999998"/>
        <n v="2119.73"/>
        <n v="6654.9"/>
        <n v="9160.74"/>
        <n v="13849"/>
        <n v="8234.7199999999993"/>
        <n v="14325.96"/>
        <n v="9284.73"/>
        <n v="1346.25"/>
        <n v="20033.28"/>
        <n v="3004.7999999999997"/>
        <n v="16839.690000000002"/>
        <n v="16907.22"/>
        <n v="8100.4"/>
        <n v="646.79999999999995"/>
        <n v="3018.52"/>
        <n v="1387.6"/>
        <n v="5779.5"/>
        <n v="14295.36"/>
        <n v="8936.64"/>
        <n v="10008.18"/>
        <n v="5898.36"/>
        <n v="8899.65"/>
        <n v="2287.44"/>
        <n v="9644.9500000000007"/>
        <n v="15411.179999999998"/>
        <n v="18912.599999999999"/>
        <n v="5850.5"/>
        <n v="13079.52"/>
        <n v="18907.77"/>
        <n v="612"/>
        <n v="472.92"/>
        <n v="19944.63"/>
        <n v="18091"/>
        <n v="12858.82"/>
        <n v="8475.2200000000012"/>
        <n v="13627.5"/>
        <n v="11312.96"/>
        <n v="17482.8"/>
        <n v="11130.16"/>
        <n v="9908.36"/>
        <n v="19980.66"/>
        <n v="3843.0800000000004"/>
        <n v="25462.2"/>
        <n v="7811.79"/>
        <n v="2775.24"/>
        <n v="1065.76"/>
        <n v="8496.09"/>
        <n v="9885.8000000000011"/>
        <n v="7666.1200000000008"/>
        <n v="14506.6"/>
        <n v="4899.5499999999993"/>
        <n v="3346.7400000000002"/>
        <n v="6853.66"/>
        <n v="6975.36"/>
        <n v="11385.599999999999"/>
        <n v="9795.06"/>
        <n v="1752.92"/>
        <n v="2862.23"/>
        <n v="17856.77"/>
        <n v="1165.52"/>
        <n v="1093.05"/>
        <n v="7809.66"/>
        <n v="863.55000000000007"/>
        <n v="9277.1200000000008"/>
        <n v="22246.920000000002"/>
        <n v="10072.700000000001"/>
        <n v="5259.87"/>
        <n v="9275.49"/>
        <n v="11705.82"/>
        <n v="12720.75"/>
        <n v="9497.25"/>
        <n v="8419.32"/>
        <n v="11495.74"/>
        <n v="12060.64"/>
        <n v="5652.97"/>
        <n v="13778.5"/>
        <n v="10930.95"/>
        <n v="16470.809999999998"/>
        <n v="14854.599999999999"/>
        <n v="21246.06"/>
        <n v="13217.039999999999"/>
        <n v="8580.4"/>
        <n v="9097.7199999999993"/>
        <n v="16388.46"/>
        <n v="10145.4"/>
        <n v="5853.12"/>
        <n v="8132.4000000000005"/>
        <n v="1540.08"/>
        <n v="21617.64"/>
        <n v="13847.8"/>
        <n v="8831.4000000000015"/>
        <n v="4793.25"/>
        <n v="1761.1499999999999"/>
        <n v="10395.66"/>
        <n v="8026.7999999999993"/>
        <n v="11742.41"/>
        <n v="3840.9"/>
        <n v="18013.82"/>
        <n v="10963.26"/>
        <n v="8342.75"/>
        <n v="1307.54"/>
        <n v="14534.6"/>
        <n v="14399"/>
        <n v="952.09"/>
        <n v="19084.71"/>
        <n v="6327.86"/>
        <n v="14987.72"/>
        <n v="1528.02"/>
        <n v="2383.6799999999998"/>
        <n v="10632.64"/>
        <n v="12808.9"/>
        <n v="15592.16"/>
        <n v="3644.6400000000003"/>
        <n v="15883.560000000001"/>
        <n v="11759.669999999998"/>
        <n v="9329.67"/>
        <n v="7527.13"/>
        <n v="17549.2"/>
        <n v="15958.95"/>
        <n v="19905.36"/>
        <n v="6492.5700000000006"/>
        <n v="13103.79"/>
        <n v="11223.91"/>
        <n v="3301.02"/>
        <n v="9975.2999999999993"/>
        <n v="7220.5199999999995"/>
        <n v="8502.24"/>
        <n v="6338.24"/>
        <n v="23562.959999999999"/>
        <n v="11209.14"/>
        <n v="1108.5899999999999"/>
        <n v="9184.1299999999992"/>
        <n v="9361.11"/>
        <n v="15373.269999999999"/>
        <n v="1217.7"/>
        <n v="17914.079999999998"/>
        <n v="4718.84"/>
        <n v="26404.65"/>
        <n v="14606.74"/>
        <n v="7799.85"/>
        <n v="15209.28"/>
        <n v="7603.6"/>
        <n v="363.09"/>
        <n v="21706.109999999997"/>
        <n v="24107.75"/>
        <n v="12350.67"/>
        <n v="9091.11"/>
        <n v="8017.56"/>
        <n v="5495.55"/>
        <n v="6150.25"/>
        <n v="12350.34"/>
        <n v="7841.1600000000008"/>
        <n v="9567.64"/>
        <n v="12931.5"/>
        <n v="12572.26"/>
        <n v="7642.2000000000007"/>
        <n v="10426.5"/>
        <n v="13985.64"/>
        <n v="468.09"/>
        <n v="10124.94"/>
        <n v="16248.35"/>
        <n v="10803.79"/>
        <n v="10399.65"/>
        <n v="5140.25"/>
        <n v="13209.900000000001"/>
        <n v="968.44"/>
        <n v="16170.66"/>
        <n v="11947.68"/>
        <n v="6134.2400000000007"/>
        <n v="17959.830000000002"/>
        <n v="14783.080000000002"/>
        <n v="4305.8600000000006"/>
        <n v="17855.52"/>
        <n v="12214.95"/>
        <n v="19185.68"/>
        <n v="14384.37"/>
        <n v="13640.439999999999"/>
        <n v="1281.5999999999999"/>
        <n v="8365.0600000000013"/>
        <n v="6324.12"/>
        <n v="14271.12"/>
        <n v="2737"/>
        <n v="10007.68"/>
        <n v="4408.1400000000003"/>
        <n v="1972.5000000000002"/>
        <n v="4257.68"/>
        <n v="15163.68"/>
        <n v="13462.019999999999"/>
        <n v="4962.42"/>
        <n v="4428.6000000000004"/>
        <n v="6901.9599999999991"/>
        <n v="3466.47"/>
        <n v="4892.8500000000004"/>
        <n v="5327.28"/>
        <n v="3048.6000000000004"/>
        <n v="812.09"/>
        <n v="6247.71"/>
        <n v="29353.200000000001"/>
        <n v="10351.079999999998"/>
        <n v="20561.420000000002"/>
        <n v="8304.33"/>
        <n v="11068.470000000001"/>
        <n v="711.62"/>
        <n v="14669.28"/>
        <n v="9231.0400000000009"/>
        <n v="13237.62"/>
        <n v="11449.44"/>
        <n v="1873.8"/>
        <n v="465.84"/>
        <n v="14700.42"/>
        <n v="21178.399999999998"/>
        <n v="641.28"/>
        <n v="7942.44"/>
        <n v="1477.6299999999999"/>
        <n v="4679.8900000000003"/>
        <n v="23318.880000000001"/>
        <n v="2640.88"/>
        <n v="21527.100000000002"/>
        <n v="6146.49"/>
        <n v="4571"/>
        <n v="25829.82"/>
        <n v="11202.72"/>
        <n v="8078.4"/>
        <n v="16635.2"/>
        <n v="21941.7"/>
        <n v="14943.5"/>
        <n v="5020.4000000000005"/>
        <n v="4261.84"/>
        <n v="10532.2"/>
        <n v="9705.76"/>
        <n v="3138.52"/>
        <n v="9068.64"/>
        <n v="7981.56"/>
        <n v="19425"/>
        <n v="4680.96"/>
        <n v="8588.25"/>
        <n v="2537.2800000000002"/>
        <n v="11060.939999999999"/>
        <n v="12066.3"/>
        <n v="15530.94"/>
        <n v="920.08"/>
        <n v="11012.6"/>
        <n v="1832.6"/>
        <n v="3888.4500000000003"/>
        <n v="10141.040000000001"/>
        <n v="5607.63"/>
        <n v="2947.6499999999996"/>
        <n v="14276.43"/>
        <n v="15408.36"/>
        <n v="1146"/>
        <n v="7775.7499999999991"/>
        <n v="3783.13"/>
        <n v="5763.15"/>
        <n v="14838"/>
        <n v="4485.78"/>
        <n v="19814.86"/>
        <n v="3217.6"/>
        <n v="3782.3999999999996"/>
        <n v="14752.550000000001"/>
        <n v="20378.25"/>
        <n v="15024.26"/>
        <n v="21551.66"/>
        <n v="19707.12"/>
        <n v="12803.599999999999"/>
        <n v="13934.900000000001"/>
        <n v="10519.800000000001"/>
        <n v="4619.5200000000004"/>
        <n v="19382.580000000002"/>
        <n v="13939.35"/>
        <n v="9349.6200000000008"/>
        <n v="10598.4"/>
        <n v="542.6"/>
        <n v="13441.32"/>
        <n v="16208.599999999999"/>
        <n v="6633.12"/>
        <n v="9006.48"/>
        <n v="13305.92"/>
        <n v="7294.56"/>
        <n v="24865.68"/>
        <n v="6057.8"/>
        <n v="4413.92"/>
        <n v="11519.64"/>
        <n v="16222.77"/>
        <n v="10417.68"/>
        <n v="12236"/>
        <n v="14201.88"/>
        <n v="1695.56"/>
        <n v="17857.89"/>
        <n v="12830.13"/>
        <n v="12669.39"/>
        <n v="4196.5199999999995"/>
        <n v="6984.87"/>
        <n v="9566.7199999999993"/>
        <n v="11473.22"/>
        <n v="19598.04"/>
        <n v="6498.24"/>
        <n v="9907.3000000000011"/>
        <n v="1452"/>
        <n v="9329.5500000000011"/>
        <n v="15658.7"/>
        <n v="2622.48"/>
        <n v="15023.52"/>
        <n v="14482.800000000001"/>
        <n v="11942.7"/>
        <n v="14319"/>
        <n v="8750.8100000000013"/>
        <n v="5545.1500000000005"/>
        <n v="3393.75"/>
        <n v="2881.9"/>
        <n v="1344.8600000000001"/>
        <n v="11465.3"/>
        <n v="1656.69"/>
        <n v="6385.7099999999991"/>
        <n v="18242.07"/>
        <n v="11273.28"/>
        <n v="558.35"/>
        <n v="9754.9200000000019"/>
        <n v="1893.98"/>
        <n v="12795.05"/>
        <n v="16732.400000000001"/>
        <n v="13969.41"/>
        <n v="10048.719999999999"/>
        <n v="3632.85"/>
        <n v="10021.4"/>
        <n v="12080.880000000001"/>
        <n v="5733"/>
        <n v="17363.5"/>
        <n v="12201.42"/>
        <n v="4115.8"/>
        <n v="7540.56"/>
        <n v="826.8"/>
        <n v="11757.37"/>
        <n v="10594.28"/>
        <n v="7540.5"/>
        <n v="5208.9400000000005"/>
        <n v="17439.18"/>
        <n v="8419.11"/>
        <n v="9053.24"/>
        <n v="5970.18"/>
        <n v="12350.4"/>
        <n v="6528.48"/>
        <n v="21054.66"/>
        <n v="15765.599999999999"/>
        <n v="2689.7400000000002"/>
        <n v="11692.720000000001"/>
        <n v="12409.88"/>
        <n v="4548.24"/>
        <n v="7729.0499999999993"/>
        <n v="3980.02"/>
        <n v="5316.2199999999993"/>
        <n v="4971.9600000000009"/>
        <n v="6687.3"/>
        <n v="17905.599999999999"/>
        <n v="843.78"/>
        <n v="18009"/>
        <n v="18225.239999999998"/>
        <n v="1043.4000000000001"/>
        <n v="13320.3"/>
        <n v="8721.6"/>
        <n v="18993.84"/>
        <n v="10859.86"/>
        <n v="5609.28"/>
        <n v="25003.42"/>
        <n v="13494.94"/>
        <n v="6545.1200000000008"/>
        <n v="2120.64"/>
        <n v="21962.379999999997"/>
        <n v="4343.8999999999996"/>
        <n v="12225.6"/>
        <n v="3580.08"/>
        <n v="23945.279999999999"/>
        <n v="945.25"/>
        <n v="13889.400000000001"/>
        <n v="17735.34"/>
        <n v="5011.3999999999996"/>
        <n v="17699.439999999999"/>
        <n v="4808.76"/>
        <n v="17975.88"/>
        <n v="8434.8000000000011"/>
        <n v="12555.4"/>
        <n v="1690.3799999999999"/>
        <n v="6795.9000000000005"/>
        <n v="11932.25"/>
        <n v="13853.28"/>
        <n v="15142.07"/>
        <n v="4571.71"/>
        <n v="3602.1"/>
        <n v="7291.13"/>
        <n v="22873.75"/>
        <n v="4098.99"/>
        <n v="2625.2400000000002"/>
        <n v="19774.7"/>
        <n v="4260.24"/>
        <n v="12813.970000000001"/>
        <n v="9373.27"/>
        <n v="529.5"/>
        <n v="7796.88"/>
        <n v="13680.38"/>
        <n v="3472.7"/>
        <n v="11782.47"/>
        <n v="21702.720000000001"/>
        <n v="15078.8"/>
        <n v="21505.920000000002"/>
        <n v="16551.8"/>
        <n v="4075.12"/>
        <n v="15512.8"/>
        <n v="8760.619999999999"/>
        <n v="2701.66"/>
        <n v="19388.25"/>
        <n v="11217.990000000002"/>
        <n v="13548.38"/>
        <n v="13001.24"/>
        <n v="14839.199999999999"/>
        <n v="6871.37"/>
        <n v="17771.600000000002"/>
        <n v="3887.04"/>
        <n v="12238.300000000001"/>
        <n v="14025.800000000001"/>
        <n v="13769.44"/>
        <n v="5911.4"/>
        <n v="6183.75"/>
        <n v="7769.8600000000006"/>
        <n v="10768.4"/>
        <n v="10887"/>
        <n v="5640.64"/>
        <n v="18938.43"/>
        <n v="10056.620000000001"/>
        <n v="10834.08"/>
        <n v="14679.34"/>
        <n v="14205.76"/>
        <n v="7390.8799999999992"/>
        <n v="17808.48"/>
        <n v="22732.079999999998"/>
        <n v="5835.5999999999995"/>
        <n v="8856.77"/>
        <n v="14517.14"/>
        <n v="613.9"/>
        <n v="11090.94"/>
        <n v="19024.53"/>
        <n v="2900.4"/>
        <n v="13854.36"/>
        <n v="5822.5"/>
        <n v="1937.43"/>
        <n v="6382.28"/>
        <n v="5076.12"/>
        <n v="6038.24"/>
        <n v="18840.2"/>
        <n v="8093.76"/>
        <n v="12139.890000000001"/>
        <n v="10513.62"/>
        <n v="6587.28"/>
        <n v="7482.72"/>
        <n v="6623.24"/>
        <n v="9869.2199999999993"/>
        <n v="19112.060000000001"/>
        <n v="294.39999999999998"/>
        <n v="15883.44"/>
        <n v="11668.46"/>
        <n v="4633.0199999999995"/>
        <n v="216.51000000000002"/>
        <n v="12448.54"/>
        <n v="6091.2000000000007"/>
        <n v="2877.7999999999997"/>
        <n v="3432.66"/>
        <n v="8425.76"/>
        <n v="8184.9900000000007"/>
        <n v="2125.1999999999998"/>
        <n v="20345.5"/>
        <n v="7660.42"/>
        <n v="7126"/>
        <n v="17783.260000000002"/>
        <n v="4875.84"/>
        <n v="2823.02"/>
        <n v="10385.780000000001"/>
        <n v="1412.1799999999998"/>
        <n v="7453.9800000000005"/>
        <n v="8469.119999999999"/>
        <n v="23101.78"/>
        <n v="9530.84"/>
        <n v="4603.8999999999996"/>
        <n v="14265.44"/>
        <n v="7953.88"/>
        <n v="18454.28"/>
        <n v="8987.39"/>
        <n v="14237.44"/>
        <n v="10363"/>
        <n v="3196.32"/>
        <n v="5708.7800000000007"/>
        <n v="14853.599999999999"/>
        <n v="16800.52"/>
        <n v="1896"/>
        <n v="4074.4800000000005"/>
        <n v="15863.84"/>
        <n v="2302.38"/>
        <n v="3251.6000000000004"/>
        <n v="18316.95"/>
        <n v="13882.960000000001"/>
        <n v="17264.88"/>
        <n v="19131.86"/>
        <n v="11683.599999999999"/>
        <n v="11180.599999999999"/>
        <n v="10072"/>
        <n v="21791.899999999998"/>
        <n v="1712.3999999999999"/>
        <n v="18968.25"/>
        <n v="19754.400000000001"/>
        <n v="2089.7999999999997"/>
        <n v="15986.56"/>
        <n v="14953.759999999998"/>
        <n v="14269.5"/>
        <n v="13518.4"/>
        <n v="3329.6"/>
        <n v="17998.739999999998"/>
        <n v="3675.2"/>
        <n v="9708.0499999999993"/>
        <n v="4299.12"/>
        <n v="4092.3900000000003"/>
        <n v="7610.4"/>
        <n v="17741.439999999999"/>
        <n v="9099.1999999999989"/>
        <n v="5952.5999999999995"/>
        <n v="9709.5"/>
        <n v="14192.32"/>
        <n v="3716.02"/>
        <n v="13165.800000000001"/>
        <n v="9201.4499999999989"/>
        <n v="7087.22"/>
        <n v="5362.1100000000006"/>
        <n v="821.56"/>
        <n v="5619.2"/>
        <n v="12322.390000000001"/>
        <n v="8377.86"/>
        <n v="7181.9900000000007"/>
        <n v="7889.75"/>
        <n v="25028.639999999999"/>
        <n v="3685.33"/>
        <n v="15339.960000000001"/>
        <n v="7869.42"/>
        <n v="23268.25"/>
        <n v="13151.2"/>
        <n v="18818.800000000003"/>
        <n v="13629.84"/>
        <n v="3175.56"/>
        <n v="22463.760000000002"/>
        <n v="8529.48"/>
        <n v="13048"/>
        <n v="1861.6"/>
        <n v="16619.32"/>
        <n v="14016.72"/>
        <n v="19080.8"/>
        <n v="6263.2800000000007"/>
        <n v="7011.94"/>
        <n v="16091.24"/>
        <n v="6237.84"/>
        <n v="4268.16"/>
        <n v="14760.46"/>
        <n v="15479.689999999999"/>
        <n v="6950.32"/>
        <n v="7445"/>
        <n v="2958.11"/>
        <n v="4921.12"/>
        <n v="5360.4"/>
        <n v="17039"/>
        <n v="525.46"/>
        <n v="7785.1200000000008"/>
        <n v="424.20000000000005"/>
        <n v="9869.58"/>
        <n v="253.65"/>
        <n v="17186.940000000002"/>
        <n v="20672.61"/>
        <n v="1109.76"/>
        <n v="19448.599999999999"/>
        <n v="5893.36"/>
        <n v="24281.75"/>
        <n v="11711.400000000001"/>
        <n v="1402.3799999999999"/>
        <n v="2028.18"/>
        <n v="23160.959999999999"/>
        <n v="3711.28"/>
        <n v="1046.6400000000001"/>
        <n v="17999.080000000002"/>
        <n v="6385"/>
        <n v="10679.76"/>
        <n v="20233.080000000002"/>
        <n v="559.86"/>
        <n v="10731.420000000002"/>
        <n v="10112.06"/>
        <n v="14012.55"/>
        <n v="15079.84"/>
        <n v="1094.28"/>
        <n v="194.1"/>
        <n v="2726.3999999999996"/>
        <n v="9232.5300000000007"/>
        <n v="23216.7"/>
        <n v="9496.8000000000011"/>
        <n v="11756.44"/>
        <n v="20601.560000000001"/>
        <n v="11231.73"/>
        <n v="19093.800000000003"/>
        <n v="3277"/>
        <n v="12347.04"/>
        <n v="11337.75"/>
        <n v="536.55000000000007"/>
        <n v="4929.3599999999997"/>
        <n v="10946.1"/>
        <n v="18382.52"/>
        <n v="1140.1899999999998"/>
        <n v="10805.99"/>
        <n v="6216.4800000000005"/>
        <n v="18411.14"/>
        <n v="7604.3700000000008"/>
        <n v="11602.36"/>
        <n v="12879.539999999999"/>
        <n v="13537.04"/>
        <n v="3981.8999999999996"/>
        <n v="8362.41"/>
        <n v="5099.1000000000004"/>
        <n v="13486.4"/>
        <n v="5542.3200000000006"/>
        <n v="4972.49"/>
        <n v="10868.099999999999"/>
        <n v="16506.54"/>
        <n v="3733.92"/>
        <n v="22012"/>
        <n v="16668.100000000002"/>
        <n v="10058.82"/>
        <n v="17041.7"/>
        <n v="7889.22"/>
        <n v="13571.68"/>
        <n v="11862.9"/>
        <n v="16605.379999999997"/>
        <n v="9794.7800000000007"/>
        <n v="4343.32"/>
        <n v="2120.2999999999997"/>
        <n v="27895.84"/>
        <n v="11937.400000000001"/>
        <n v="8583.6"/>
        <n v="22120.28"/>
        <n v="6384.7199999999993"/>
        <n v="9487.6400000000012"/>
        <n v="1697.92"/>
        <n v="10153.75"/>
        <n v="9231.4599999999991"/>
        <n v="19707.599999999999"/>
        <n v="11666.38"/>
        <n v="631.4"/>
        <n v="10759.8"/>
        <n v="10631.07"/>
        <n v="9754.65"/>
        <n v="18032.400000000001"/>
        <n v="15442.68"/>
        <n v="14043.9"/>
        <n v="17325.439999999999"/>
        <n v="8982.8799999999992"/>
        <n v="7274"/>
        <n v="5030.9799999999996"/>
        <n v="5683.68"/>
        <n v="4623.1499999999996"/>
        <n v="8047.36"/>
        <n v="5049.8"/>
        <n v="15729"/>
        <n v="19438.32"/>
        <n v="16846.5"/>
        <n v="20952"/>
        <n v="20831.25"/>
        <n v="1517.46"/>
        <n v="7561.6"/>
        <n v="10118.92"/>
        <n v="9512.2800000000007"/>
        <n v="24682.560000000001"/>
        <n v="16964.37"/>
        <n v="4457.5199999999995"/>
        <n v="20367.48"/>
        <n v="8053.41"/>
        <n v="1115.75"/>
        <n v="21685.32"/>
        <n v="24979.919999999998"/>
        <n v="12740.31"/>
        <n v="8253.18"/>
        <n v="15112.789999999999"/>
        <n v="19044.899999999998"/>
        <n v="7015.06"/>
        <n v="15965.67"/>
        <n v="13171.439999999999"/>
        <n v="7898.2000000000007"/>
        <n v="16253.7"/>
        <n v="5719.95"/>
        <n v="4289.9400000000005"/>
        <n v="12580.77"/>
        <n v="20759.11"/>
        <n v="6431.68"/>
        <n v="2369.9"/>
        <n v="2687.37"/>
        <n v="13185.8"/>
        <n v="13538.599999999999"/>
        <n v="18298.350000000002"/>
        <n v="7427.7"/>
        <n v="6324.62"/>
        <n v="3457.08"/>
        <n v="3948.62"/>
        <n v="15570.39"/>
        <n v="3978.3"/>
        <n v="14548.8"/>
        <n v="1310.25"/>
        <n v="11862.02"/>
        <n v="8082.9"/>
        <n v="2290.6"/>
        <n v="1023.5400000000001"/>
        <n v="7776.2"/>
        <n v="12417.300000000001"/>
        <n v="9718.31"/>
        <n v="1939.56"/>
        <n v="5401.92"/>
        <n v="9658.66"/>
        <n v="5396.4"/>
        <n v="14406.5"/>
        <n v="13793.92"/>
        <n v="21886.34"/>
        <n v="16317.500000000002"/>
        <n v="15918.24"/>
        <n v="8624.1"/>
        <n v="10580.97"/>
        <n v="11162.88"/>
        <n v="15787.38"/>
        <n v="2317.92"/>
        <n v="22126.5"/>
        <n v="11324"/>
        <n v="9571.32"/>
        <n v="3083.8"/>
        <n v="18390.68"/>
        <n v="7008.0400000000009"/>
        <n v="18770.099999999999"/>
        <n v="898.8"/>
        <n v="14180.32"/>
        <n v="16302.720000000001"/>
        <n v="11016.400000000001"/>
        <n v="8626.8000000000011"/>
        <n v="5784.38"/>
        <n v="10538.6"/>
        <n v="13967.6"/>
        <n v="6518.34"/>
        <n v="14982"/>
        <n v="5887.52"/>
        <n v="1871.52"/>
        <n v="6244.0199999999995"/>
        <n v="10163.4"/>
        <n v="8758.7999999999993"/>
        <n v="14579.03"/>
        <n v="20314.350000000002"/>
        <n v="18393.2"/>
        <n v="2161.38"/>
        <n v="25945.66"/>
        <n v="14108.07"/>
        <n v="19203.36"/>
        <n v="3948.64"/>
        <n v="8356.8799999999992"/>
        <n v="6154.92"/>
        <n v="9271.81"/>
        <n v="28165.05"/>
        <n v="7900.16"/>
        <n v="1738.42"/>
        <n v="17509.64"/>
        <n v="8997.36"/>
        <n v="11080.86"/>
        <n v="14682.779999999999"/>
        <n v="6136.4000000000005"/>
        <n v="3979.3500000000004"/>
        <n v="16260.86"/>
        <n v="20936.07"/>
        <n v="8356.7999999999993"/>
        <n v="12286.26"/>
        <n v="12199"/>
        <n v="4034.3100000000004"/>
        <n v="469.4"/>
        <n v="16889.579999999998"/>
        <n v="867.3"/>
        <n v="11360.8"/>
        <n v="23063.670000000002"/>
        <n v="14935.68"/>
        <n v="7932.2000000000007"/>
        <n v="13580.599999999999"/>
        <n v="18296.52"/>
        <n v="24033.62"/>
        <n v="17810.349999999999"/>
        <n v="16892.350000000002"/>
        <n v="13853.64"/>
        <n v="19991.580000000002"/>
        <n v="5978.28"/>
        <n v="11421.64"/>
        <n v="6996.8"/>
        <n v="10888"/>
        <n v="1445.3200000000002"/>
        <n v="2370.94"/>
        <n v="14938.3"/>
        <n v="13494"/>
        <n v="11675.4"/>
        <n v="12072.8"/>
        <n v="21580.25"/>
        <n v="24438.75"/>
        <n v="6604.6"/>
        <n v="7304.8"/>
        <n v="16386.239999999998"/>
        <n v="2873.7000000000003"/>
        <n v="20966.11"/>
        <n v="9160.48"/>
        <n v="2269.35"/>
        <n v="14552.1"/>
        <n v="10277.44"/>
        <n v="1029.02"/>
        <n v="3298.8"/>
        <n v="18184.66"/>
        <n v="9657.36"/>
        <n v="12498.15"/>
        <n v="8549.1"/>
        <n v="14541.300000000001"/>
        <n v="4419.04"/>
        <n v="9446.56"/>
        <n v="4926"/>
        <n v="6447.32"/>
        <n v="9097.56"/>
        <n v="21011.48"/>
        <n v="20268.57"/>
        <n v="3953.4300000000003"/>
        <n v="23364.639999999999"/>
        <n v="7600.1"/>
        <n v="8546.25"/>
        <n v="8344.99"/>
        <n v="6984.1799999999994"/>
        <n v="26889.3"/>
        <n v="5542.68"/>
        <n v="16693.399999999998"/>
        <n v="11506"/>
        <n v="2922.92"/>
        <n v="10492.68"/>
        <n v="17335.2"/>
        <n v="8134.56"/>
        <n v="18629.88"/>
        <n v="3709.25"/>
        <n v="4464.72"/>
        <n v="17927.559999999998"/>
        <n v="13821.740000000002"/>
        <n v="5367.06"/>
        <n v="6474.24"/>
        <n v="15514.54"/>
        <n v="2887.62"/>
        <n v="13680.75"/>
        <n v="11526.3"/>
        <n v="11029.2"/>
        <n v="28041.550000000003"/>
        <n v="4774.32"/>
        <n v="942.92"/>
        <n v="7786.24"/>
        <n v="15044.38"/>
        <n v="14364"/>
        <n v="6113.76"/>
        <n v="16537.23"/>
        <n v="9578.16"/>
        <n v="11314.68"/>
        <n v="2352.9"/>
        <n v="15392.47"/>
        <n v="17027.64"/>
        <n v="26159.84"/>
        <n v="9863.4699999999993"/>
        <n v="21473.54"/>
        <n v="4484.04"/>
        <n v="4889.34"/>
        <n v="5007.42"/>
        <n v="8268.48"/>
        <n v="7879.8"/>
        <n v="13112.54"/>
        <n v="14969.24"/>
        <n v="8131.5999999999995"/>
        <n v="9056.8799999999992"/>
        <n v="12783.6"/>
        <n v="5685.94"/>
        <n v="11902.89"/>
        <n v="13604.16"/>
        <n v="15524.74"/>
        <n v="11393.91"/>
        <n v="13428.45"/>
        <n v="12759.78"/>
        <n v="6493.83"/>
        <n v="18405.240000000002"/>
        <n v="9357.119999999999"/>
        <n v="9274.1999999999989"/>
        <n v="3681.6"/>
        <n v="11102.74"/>
        <n v="15352.38"/>
        <n v="569.14"/>
        <n v="8461.92"/>
        <n v="14825.14"/>
        <n v="16539.599999999999"/>
        <n v="12303.64"/>
        <n v="7055.88"/>
        <n v="7139.88"/>
        <n v="16573.830000000002"/>
        <n v="15896.32"/>
        <n v="11455.86"/>
        <n v="10213.44"/>
        <n v="18673.830000000002"/>
        <n v="2218.35"/>
        <n v="9384.24"/>
        <n v="1658.0700000000002"/>
        <n v="3819.1899999999996"/>
        <n v="6323.59"/>
        <n v="13516.32"/>
        <n v="4683.1499999999996"/>
        <n v="11950.32"/>
        <n v="4224.2199999999993"/>
        <n v="9426.4699999999993"/>
        <n v="20352.149999999998"/>
        <n v="6905.99"/>
        <n v="16994.120000000003"/>
        <n v="7908.1600000000008"/>
        <n v="1684.08"/>
        <n v="14963.28"/>
        <n v="848.76"/>
        <n v="10239.040000000001"/>
        <n v="8010.57"/>
        <n v="12223.65"/>
        <n v="12954.76"/>
        <n v="17829.79"/>
        <n v="9854.8799999999992"/>
        <n v="7179.84"/>
        <n v="3685.7699999999995"/>
        <n v="1167.32"/>
        <n v="12884.3"/>
        <n v="11182.34"/>
        <n v="739.06"/>
        <n v="339.84000000000003"/>
        <n v="7722.5399999999991"/>
        <n v="12557.1"/>
        <n v="8950.25"/>
        <n v="8386.7799999999988"/>
        <n v="13839"/>
        <n v="8199.1"/>
        <n v="10973.12"/>
        <n v="667.25"/>
        <n v="16543.2"/>
        <n v="4685.58"/>
        <n v="14681.71"/>
        <n v="6704.46"/>
        <n v="4616.6400000000003"/>
        <n v="17841.72"/>
        <n v="13268"/>
        <n v="11143.84"/>
        <n v="13087.11"/>
        <n v="20173.990000000002"/>
        <n v="21143.279999999999"/>
        <n v="1552.74"/>
        <n v="5540.48"/>
        <n v="1116.42"/>
        <n v="9896.91"/>
        <n v="16303.550000000001"/>
        <n v="9362.6"/>
        <n v="5742.2199999999993"/>
        <n v="6350"/>
        <n v="18539.400000000001"/>
        <n v="1191.32"/>
        <n v="16165.09"/>
        <n v="9438.6"/>
        <n v="9307.84"/>
        <n v="8658.7200000000012"/>
        <n v="10227.24"/>
        <n v="9951.5"/>
        <n v="28201.199999999997"/>
        <n v="2742.3"/>
        <n v="15483.509999999998"/>
        <n v="18750.599999999999"/>
        <n v="22535.9"/>
        <n v="6425.4"/>
        <n v="2373.6000000000004"/>
        <n v="17450.740000000002"/>
        <n v="5154.38"/>
        <n v="13257.79"/>
        <n v="16865.939999999999"/>
        <n v="22143.119999999999"/>
        <n v="7279.0199999999995"/>
        <n v="9699.18"/>
        <n v="1401.1200000000001"/>
        <n v="14242.4"/>
        <n v="17159.47"/>
        <n v="9772.16"/>
        <n v="1417.3999999999999"/>
        <n v="3662.56"/>
        <n v="14528.179999999998"/>
        <n v="9091.1200000000008"/>
        <n v="7841.46"/>
        <n v="12568.16"/>
        <n v="10784.46"/>
        <n v="12877.2"/>
        <n v="4137.1000000000004"/>
        <n v="9213.66"/>
        <n v="10595.34"/>
        <n v="12474.97"/>
        <n v="2349.6"/>
        <n v="8430.84"/>
        <n v="8800.32"/>
        <n v="8642.8799999999992"/>
        <n v="9165.9600000000009"/>
        <n v="9978.99"/>
        <n v="3169.2599999999998"/>
        <n v="10915.289999999999"/>
        <n v="2563.89"/>
        <n v="13284.570000000002"/>
        <n v="3864.16"/>
        <n v="2032.05"/>
        <n v="15429.2"/>
        <n v="7023"/>
        <n v="599.92999999999995"/>
        <n v="11739.53"/>
        <n v="19086.09"/>
        <n v="13377.21"/>
        <n v="12330.88"/>
        <n v="1877.26"/>
        <n v="1175.58"/>
        <n v="17708.759999999998"/>
        <n v="12523.550000000001"/>
        <n v="13218.66"/>
        <n v="18143.16"/>
        <n v="722.89"/>
        <n v="7146.62"/>
        <n v="2320.44"/>
        <n v="1449.72"/>
        <n v="10265.790000000001"/>
        <n v="23867.200000000001"/>
        <n v="12687.75"/>
        <n v="20871.54"/>
        <n v="19981.919999999998"/>
        <n v="12642.25"/>
        <n v="18989.740000000002"/>
        <n v="6010.24"/>
        <n v="13669.2"/>
        <n v="23271.360000000001"/>
        <n v="3990.92"/>
        <n v="6280.5"/>
        <n v="14515.11"/>
        <n v="9967.14"/>
        <n v="17179.14"/>
        <n v="2158.8599999999997"/>
        <n v="12741.5"/>
        <n v="14805.25"/>
        <n v="9792.5399999999991"/>
        <n v="20176.420000000002"/>
        <n v="14154.499999999998"/>
        <n v="21149.42"/>
        <n v="7348.44"/>
        <n v="16345.77"/>
        <n v="2094.1999999999998"/>
        <n v="25722.059999999998"/>
        <n v="19239.2"/>
        <n v="13962.779999999999"/>
        <n v="3873.6100000000006"/>
        <n v="9250.5300000000007"/>
        <n v="13244.52"/>
        <n v="11126.44"/>
        <n v="4323.4799999999996"/>
        <n v="6783.17"/>
        <n v="13261.08"/>
        <n v="22690.19"/>
        <n v="17581.650000000001"/>
        <n v="13701.24"/>
        <n v="19388.600000000002"/>
        <n v="20502.02"/>
        <n v="19289.599999999999"/>
        <n v="11414.26"/>
        <n v="2186.8799999999997"/>
        <n v="11941.14"/>
        <n v="13492.64"/>
        <n v="8383.56"/>
        <n v="20697.18"/>
        <n v="11449.2"/>
        <n v="663.39"/>
        <n v="4635.45"/>
        <n v="16302.4"/>
        <n v="7977.6"/>
        <n v="11586.3"/>
        <n v="14443.38"/>
        <n v="13160.89"/>
        <n v="18779.64"/>
        <n v="5213.88"/>
        <n v="1868.37"/>
        <n v="4004.7000000000003"/>
        <n v="13802.25"/>
        <n v="5367.12"/>
        <n v="6152.85"/>
        <n v="18423.46"/>
        <n v="3136.33"/>
        <n v="16698.25"/>
        <n v="2685.75"/>
        <n v="12357.41"/>
        <n v="3935.8199999999997"/>
        <n v="8780.9599999999991"/>
        <n v="10036.619999999999"/>
        <n v="5625.33"/>
        <n v="4951.26"/>
        <n v="1231.48"/>
        <n v="3327.4"/>
        <n v="2910.74"/>
        <n v="21599.379999999997"/>
        <n v="3614.7599999999998"/>
        <n v="23858.880000000001"/>
        <n v="19693.739999999998"/>
        <n v="15529.44"/>
        <n v="9819.18"/>
        <n v="10436"/>
        <n v="5929.84"/>
        <n v="18329.079999999998"/>
        <n v="6081.1500000000005"/>
        <n v="10887.37"/>
        <n v="6158.5"/>
        <n v="7548"/>
        <n v="13657.6"/>
        <n v="7617.3"/>
        <n v="15283.800000000001"/>
        <n v="17807.8"/>
        <n v="13936.86"/>
        <n v="10438.08"/>
        <n v="15693.820000000002"/>
        <n v="1426.48"/>
        <n v="8413.86"/>
        <n v="3897.75"/>
        <n v="1379.21"/>
        <n v="5414.76"/>
        <n v="824.4"/>
        <n v="6982.05"/>
        <n v="8871.9599999999991"/>
        <n v="8182.8"/>
        <n v="1050.3"/>
        <n v="1024.3200000000002"/>
        <n v="17268.599999999999"/>
        <n v="2949.45"/>
        <n v="12174.9"/>
        <n v="18383.28"/>
        <n v="10717.74"/>
        <n v="16842.420000000002"/>
        <n v="2243.4"/>
        <n v="9470.25"/>
        <n v="12323.3"/>
        <n v="7794.45"/>
        <n v="16355.019999999999"/>
        <n v="14907.78"/>
        <n v="11529.54"/>
        <n v="17949.420000000002"/>
        <n v="10061.48"/>
        <n v="7980.5"/>
        <n v="548.20000000000005"/>
        <n v="12865.449999999999"/>
        <n v="18408"/>
        <n v="6596.68"/>
        <n v="16617.27"/>
        <n v="1453.8"/>
        <n v="287.2"/>
        <n v="9095.94"/>
        <n v="23702.91"/>
        <n v="10295.35"/>
        <n v="14101.039999999999"/>
        <n v="15813.76"/>
        <n v="7920.2999999999993"/>
        <n v="11058.6"/>
        <n v="10549.94"/>
        <n v="9053.1"/>
        <n v="19958.400000000001"/>
        <n v="13281.18"/>
        <n v="17517.149999999998"/>
        <n v="11885.76"/>
        <n v="12159"/>
        <n v="15847.23"/>
        <n v="4752.6000000000004"/>
        <n v="21218.880000000001"/>
        <n v="13911.75"/>
        <n v="3861.78"/>
        <n v="11497"/>
        <n v="7121.52"/>
        <n v="17933.75"/>
        <n v="20592.66"/>
        <n v="16007.88"/>
        <n v="11439.599999999999"/>
        <n v="4585.5"/>
        <n v="16973.879999999997"/>
        <n v="16285.36"/>
        <n v="2193.12"/>
        <n v="2132.9"/>
        <n v="8261.49"/>
        <n v="10486.06"/>
        <n v="16410.419999999998"/>
        <n v="1306.96"/>
      </sharedItems>
    </cacheField>
    <cacheField name="Months" numFmtId="0" databaseField="0">
      <fieldGroup base="0">
        <rangePr groupBy="months" startDate="2023-01-31T00:00:00" endDate="2024-01-01T00:00:00"/>
        <groupItems count="14">
          <s v="&lt;1/3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35">
  <r>
    <d v="2023-06-30T00:00:00"/>
    <x v="0"/>
    <s v="Smartphone"/>
    <n v="26"/>
    <s v="No"/>
    <n v="26"/>
    <n v="278.12"/>
    <s v="No"/>
  </r>
  <r>
    <d v="2023-01-31T00:00:00"/>
    <x v="1"/>
    <s v="Smartphone"/>
    <n v="16"/>
    <s v="No"/>
    <n v="16"/>
    <n v="880.53"/>
    <s v="No"/>
  </r>
  <r>
    <d v="2023-01-31T00:00:00"/>
    <x v="1"/>
    <s v="Smartwatch"/>
    <n v="23"/>
    <s v="No"/>
    <n v="23"/>
    <n v="256.86"/>
    <s v="No"/>
  </r>
  <r>
    <d v="2023-12-31T00:00:00"/>
    <x v="2"/>
    <s v="Smartphone"/>
    <n v="20"/>
    <s v="No"/>
    <n v="20"/>
    <n v="985.02"/>
    <s v="No"/>
  </r>
  <r>
    <d v="2023-07-31T00:00:00"/>
    <x v="3"/>
    <s v="Smartphone"/>
    <n v="16"/>
    <s v="No"/>
    <n v="16"/>
    <n v="471.53"/>
    <s v="No"/>
  </r>
  <r>
    <d v="2023-02-28T00:00:00"/>
    <x v="4"/>
    <s v="Headphones"/>
    <n v="21"/>
    <s v="No"/>
    <n v="21"/>
    <n v="527.99"/>
    <s v="No"/>
  </r>
  <r>
    <d v="2023-05-31T00:00:00"/>
    <x v="5"/>
    <s v="Headphones"/>
    <n v="27"/>
    <s v="No"/>
    <n v="27"/>
    <n v="437.67"/>
    <s v="No"/>
  </r>
  <r>
    <d v="2023-12-31T00:00:00"/>
    <x v="2"/>
    <s v="Smartwatch"/>
    <n v="25"/>
    <s v="No"/>
    <n v="25"/>
    <n v="73.73"/>
    <s v="No"/>
  </r>
  <r>
    <d v="2023-01-31T00:00:00"/>
    <x v="1"/>
    <s v="Tablet"/>
    <n v="19"/>
    <s v="No"/>
    <n v="19"/>
    <n v="616.91999999999996"/>
    <s v="No"/>
  </r>
  <r>
    <d v="2023-02-28T00:00:00"/>
    <x v="4"/>
    <s v="Smartphone"/>
    <n v="15"/>
    <s v="No"/>
    <n v="15"/>
    <n v="203.87"/>
    <s v="No"/>
  </r>
  <r>
    <d v="2023-12-31T00:00:00"/>
    <x v="2"/>
    <s v="Tablet"/>
    <n v="25"/>
    <s v="No"/>
    <n v="25"/>
    <n v="509.48"/>
    <s v="No"/>
  </r>
  <r>
    <d v="2023-03-31T00:00:00"/>
    <x v="6"/>
    <s v="Headphones"/>
    <n v="22"/>
    <s v="No"/>
    <n v="22"/>
    <n v="62.26"/>
    <s v="No"/>
  </r>
  <r>
    <d v="2023-08-31T00:00:00"/>
    <x v="7"/>
    <s v="Laptop"/>
    <n v="24"/>
    <s v="No"/>
    <n v="24"/>
    <n v="608.95000000000005"/>
    <s v="No"/>
  </r>
  <r>
    <d v="2023-01-31T00:00:00"/>
    <x v="1"/>
    <s v="Headphones"/>
    <n v="230"/>
    <s v="Yes"/>
    <n v="22"/>
    <n v="161.28"/>
    <s v="No"/>
  </r>
  <r>
    <d v="2023-02-28T00:00:00"/>
    <x v="4"/>
    <s v="Smartwatch"/>
    <n v="22"/>
    <s v="No"/>
    <n v="22"/>
    <n v="222.75"/>
    <s v="No"/>
  </r>
  <r>
    <d v="2023-11-30T00:00:00"/>
    <x v="8"/>
    <s v="Headphones"/>
    <n v="30"/>
    <s v="No"/>
    <n v="30"/>
    <n v="230.3"/>
    <s v="No"/>
  </r>
  <r>
    <d v="2023-08-31T00:00:00"/>
    <x v="7"/>
    <s v="Smartphone"/>
    <n v="8"/>
    <s v="No"/>
    <n v="8"/>
    <n v="903.1"/>
    <s v="No"/>
  </r>
  <r>
    <d v="2023-10-31T00:00:00"/>
    <x v="9"/>
    <s v="Smartwatch"/>
    <n v="24"/>
    <s v="No"/>
    <n v="24"/>
    <n v="226.85"/>
    <s v="No"/>
  </r>
  <r>
    <d v="2023-07-31T00:00:00"/>
    <x v="3"/>
    <s v="Tablet"/>
    <n v="20"/>
    <s v="No"/>
    <n v="20"/>
    <n v="218.36"/>
    <s v="No"/>
  </r>
  <r>
    <d v="2023-01-31T00:00:00"/>
    <x v="1"/>
    <s v="Smartwatch"/>
    <n v="16"/>
    <s v="No"/>
    <n v="16"/>
    <n v="334.45"/>
    <s v="No"/>
  </r>
  <r>
    <d v="2023-10-31T00:00:00"/>
    <x v="9"/>
    <s v="Smartwatch"/>
    <n v="23"/>
    <s v="No"/>
    <n v="23"/>
    <n v="307.61"/>
    <s v="No"/>
  </r>
  <r>
    <d v="2023-12-31T00:00:00"/>
    <x v="2"/>
    <s v="Smartwatch"/>
    <n v="18"/>
    <s v="No"/>
    <n v="18"/>
    <n v="899.29"/>
    <s v="No"/>
  </r>
  <r>
    <d v="2023-08-31T00:00:00"/>
    <x v="7"/>
    <s v="Laptop"/>
    <n v="20"/>
    <s v="No"/>
    <n v="20"/>
    <n v="11.31"/>
    <s v="No"/>
  </r>
  <r>
    <d v="2023-02-28T00:00:00"/>
    <x v="4"/>
    <s v="Headphones"/>
    <n v="22"/>
    <s v="No"/>
    <n v="22"/>
    <n v="958.97"/>
    <s v="No"/>
  </r>
  <r>
    <d v="2023-12-31T00:00:00"/>
    <x v="2"/>
    <s v="Smartphone"/>
    <n v="21"/>
    <s v="No"/>
    <n v="21"/>
    <n v="657.4"/>
    <s v="No"/>
  </r>
  <r>
    <d v="2023-01-31T00:00:00"/>
    <x v="1"/>
    <s v="Tablet"/>
    <n v="16"/>
    <s v="No"/>
    <n v="16"/>
    <n v="509.48"/>
    <s v="No"/>
  </r>
  <r>
    <d v="2023-12-31T00:00:00"/>
    <x v="2"/>
    <s v="Laptop"/>
    <n v="28"/>
    <s v="No"/>
    <n v="28"/>
    <n v="401.57"/>
    <s v="No"/>
  </r>
  <r>
    <d v="2023-05-31T00:00:00"/>
    <x v="5"/>
    <s v="Tablet"/>
    <n v="23"/>
    <s v="No"/>
    <n v="23"/>
    <n v="167.38"/>
    <s v="No"/>
  </r>
  <r>
    <d v="2023-02-28T00:00:00"/>
    <x v="4"/>
    <s v="Laptop"/>
    <n v="20"/>
    <s v="No"/>
    <n v="20"/>
    <n v="993.97"/>
    <s v="No"/>
  </r>
  <r>
    <d v="2023-01-31T00:00:00"/>
    <x v="1"/>
    <s v="Laptop"/>
    <n v="27"/>
    <s v="No"/>
    <n v="27"/>
    <n v="140.53"/>
    <s v="No"/>
  </r>
  <r>
    <d v="2023-10-31T00:00:00"/>
    <x v="9"/>
    <s v="Smartphone"/>
    <n v="17"/>
    <s v="No"/>
    <n v="17"/>
    <n v="675.53"/>
    <s v="No"/>
  </r>
  <r>
    <d v="2023-08-31T00:00:00"/>
    <x v="7"/>
    <s v="Smartphone"/>
    <n v="21"/>
    <s v="No"/>
    <n v="21"/>
    <n v="355.01"/>
    <s v="No"/>
  </r>
  <r>
    <d v="2023-11-30T00:00:00"/>
    <x v="8"/>
    <s v="Smartphone"/>
    <n v="12"/>
    <s v="No"/>
    <n v="12"/>
    <n v="598.61"/>
    <s v="No"/>
  </r>
  <r>
    <d v="2023-09-30T00:00:00"/>
    <x v="10"/>
    <s v="Headphones"/>
    <n v="17"/>
    <s v="No"/>
    <n v="17"/>
    <n v="703.65"/>
    <s v="No"/>
  </r>
  <r>
    <d v="2023-10-31T00:00:00"/>
    <x v="9"/>
    <s v="Headphones"/>
    <n v="20"/>
    <s v="No"/>
    <n v="20"/>
    <n v="396.73"/>
    <s v="No"/>
  </r>
  <r>
    <d v="2023-01-31T00:00:00"/>
    <x v="1"/>
    <s v="Smartphone"/>
    <n v="22"/>
    <s v="No"/>
    <n v="22"/>
    <n v="549.24"/>
    <s v="No"/>
  </r>
  <r>
    <d v="2023-12-31T00:00:00"/>
    <x v="2"/>
    <s v="Smartphone"/>
    <n v="20"/>
    <s v="No"/>
    <n v="20"/>
    <n v="645.59"/>
    <s v="No"/>
  </r>
  <r>
    <d v="2023-03-31T00:00:00"/>
    <x v="6"/>
    <s v="Smartwatch"/>
    <n v="15"/>
    <s v="No"/>
    <n v="15"/>
    <n v="896.49"/>
    <s v="No"/>
  </r>
  <r>
    <d v="2023-03-31T00:00:00"/>
    <x v="6"/>
    <s v="Tablet"/>
    <n v="24"/>
    <s v="No"/>
    <n v="24"/>
    <n v="571"/>
    <s v="No"/>
  </r>
  <r>
    <d v="2023-05-31T00:00:00"/>
    <x v="5"/>
    <s v="Laptop"/>
    <n v="27"/>
    <s v="No"/>
    <n v="27"/>
    <n v="464.65"/>
    <s v="No"/>
  </r>
  <r>
    <d v="2023-01-31T00:00:00"/>
    <x v="1"/>
    <s v="Laptop"/>
    <n v="22"/>
    <s v="No"/>
    <n v="22"/>
    <n v="656.6"/>
    <s v="No"/>
  </r>
  <r>
    <d v="2023-06-30T00:00:00"/>
    <x v="0"/>
    <s v="Laptop"/>
    <n v="21"/>
    <s v="No"/>
    <n v="21"/>
    <n v="215.81"/>
    <s v="No"/>
  </r>
  <r>
    <d v="2023-09-30T00:00:00"/>
    <x v="10"/>
    <s v="Smartphone"/>
    <n v="17"/>
    <s v="No"/>
    <n v="17"/>
    <n v="856.29"/>
    <s v="No"/>
  </r>
  <r>
    <d v="2023-01-31T00:00:00"/>
    <x v="1"/>
    <s v="Tablet"/>
    <n v="20"/>
    <s v="No"/>
    <n v="20"/>
    <n v="612.99"/>
    <s v="No"/>
  </r>
  <r>
    <d v="2023-01-31T00:00:00"/>
    <x v="1"/>
    <s v="Smartphone"/>
    <n v="24"/>
    <s v="No"/>
    <n v="24"/>
    <n v="167.01"/>
    <s v="No"/>
  </r>
  <r>
    <d v="2023-04-30T00:00:00"/>
    <x v="11"/>
    <s v="Headphones"/>
    <n v="17"/>
    <s v="No"/>
    <n v="17"/>
    <n v="844.68"/>
    <s v="No"/>
  </r>
  <r>
    <d v="2023-06-30T00:00:00"/>
    <x v="0"/>
    <s v="Smartwatch"/>
    <n v="15"/>
    <s v="No"/>
    <n v="15"/>
    <n v="126.5"/>
    <s v="No"/>
  </r>
  <r>
    <d v="2023-02-28T00:00:00"/>
    <x v="4"/>
    <s v="Laptop"/>
    <n v="22"/>
    <s v="No"/>
    <n v="22"/>
    <n v="67.11"/>
    <s v="No"/>
  </r>
  <r>
    <d v="2023-08-31T00:00:00"/>
    <x v="7"/>
    <s v="Laptop"/>
    <n v="23"/>
    <s v="No"/>
    <n v="23"/>
    <n v="645.27"/>
    <s v="No"/>
  </r>
  <r>
    <d v="2023-03-31T00:00:00"/>
    <x v="6"/>
    <s v="Tablet"/>
    <n v="21"/>
    <s v="No"/>
    <n v="21"/>
    <n v="663"/>
    <s v="No"/>
  </r>
  <r>
    <d v="2023-07-31T00:00:00"/>
    <x v="3"/>
    <s v="Headphones"/>
    <n v="16"/>
    <s v="No"/>
    <n v="16"/>
    <n v="80.930000000000007"/>
    <s v="No"/>
  </r>
  <r>
    <d v="2023-05-31T00:00:00"/>
    <x v="5"/>
    <s v="Tablet"/>
    <n v="17"/>
    <s v="No"/>
    <n v="17"/>
    <n v="974.2"/>
    <s v="No"/>
  </r>
  <r>
    <d v="2023-06-30T00:00:00"/>
    <x v="0"/>
    <s v="Headphones"/>
    <n v="21"/>
    <s v="No"/>
    <n v="21"/>
    <n v="65.650000000000006"/>
    <s v="No"/>
  </r>
  <r>
    <d v="2023-07-31T00:00:00"/>
    <x v="3"/>
    <s v="Headphones"/>
    <n v="19"/>
    <s v="No"/>
    <n v="19"/>
    <n v="457.79"/>
    <s v="No"/>
  </r>
  <r>
    <d v="2023-08-31T00:00:00"/>
    <x v="7"/>
    <s v="Laptop"/>
    <n v="18"/>
    <s v="No"/>
    <n v="18"/>
    <n v="235.03"/>
    <s v="No"/>
  </r>
  <r>
    <d v="2023-09-30T00:00:00"/>
    <x v="10"/>
    <s v="Headphones"/>
    <n v="18"/>
    <s v="No"/>
    <n v="18"/>
    <n v="323.16000000000003"/>
    <s v="No"/>
  </r>
  <r>
    <d v="2023-09-30T00:00:00"/>
    <x v="10"/>
    <s v="Headphones"/>
    <n v="20"/>
    <s v="No"/>
    <n v="20"/>
    <n v="586.12"/>
    <s v="No"/>
  </r>
  <r>
    <d v="2023-02-28T00:00:00"/>
    <x v="4"/>
    <s v="Headphones"/>
    <n v="25"/>
    <s v="No"/>
    <n v="25"/>
    <n v="894.27"/>
    <s v="No"/>
  </r>
  <r>
    <d v="2023-03-31T00:00:00"/>
    <x v="6"/>
    <s v="Tablet"/>
    <n v="19"/>
    <s v="No"/>
    <n v="19"/>
    <n v="723.79"/>
    <s v="No"/>
  </r>
  <r>
    <d v="2023-03-31T00:00:00"/>
    <x v="6"/>
    <s v="Smartphone"/>
    <n v="24"/>
    <s v="No"/>
    <n v="24"/>
    <n v="822.87"/>
    <s v="No"/>
  </r>
  <r>
    <d v="2023-06-30T00:00:00"/>
    <x v="0"/>
    <s v="Laptop"/>
    <n v="20"/>
    <s v="No"/>
    <n v="20"/>
    <n v="40.56"/>
    <s v="No"/>
  </r>
  <r>
    <d v="2023-10-31T00:00:00"/>
    <x v="9"/>
    <s v="Headphones"/>
    <n v="25"/>
    <s v="No"/>
    <n v="25"/>
    <n v="101.16"/>
    <s v="No"/>
  </r>
  <r>
    <d v="2023-08-31T00:00:00"/>
    <x v="7"/>
    <s v="Tablet"/>
    <n v="20"/>
    <s v="No"/>
    <n v="20"/>
    <n v="695.07"/>
    <s v="No"/>
  </r>
  <r>
    <d v="2023-08-31T00:00:00"/>
    <x v="7"/>
    <s v="Smartwatch"/>
    <n v="18"/>
    <s v="No"/>
    <n v="18"/>
    <n v="351.6"/>
    <s v="No"/>
  </r>
  <r>
    <d v="2023-12-31T00:00:00"/>
    <x v="2"/>
    <s v="Smartwatch"/>
    <n v="190"/>
    <s v="Yes"/>
    <n v="22"/>
    <n v="746.79"/>
    <s v="No"/>
  </r>
  <r>
    <d v="2023-02-28T00:00:00"/>
    <x v="4"/>
    <s v="Smartwatch"/>
    <n v="20"/>
    <s v="No"/>
    <n v="20"/>
    <n v="304.74"/>
    <s v="No"/>
  </r>
  <r>
    <d v="2023-12-31T00:00:00"/>
    <x v="2"/>
    <s v="Smartwatch"/>
    <n v="16"/>
    <s v="No"/>
    <n v="16"/>
    <n v="758.32"/>
    <s v="No"/>
  </r>
  <r>
    <d v="2023-05-31T00:00:00"/>
    <x v="5"/>
    <s v="Smartwatch"/>
    <n v="15"/>
    <s v="No"/>
    <n v="15"/>
    <n v="88.02"/>
    <s v="No"/>
  </r>
  <r>
    <d v="2023-01-31T00:00:00"/>
    <x v="1"/>
    <s v="Smartwatch"/>
    <n v="16"/>
    <s v="No"/>
    <n v="16"/>
    <n v="979.32"/>
    <s v="No"/>
  </r>
  <r>
    <d v="2023-01-31T00:00:00"/>
    <x v="1"/>
    <s v="Tablet"/>
    <n v="24"/>
    <s v="No"/>
    <n v="24"/>
    <n v="766.76"/>
    <s v="No"/>
  </r>
  <r>
    <d v="2023-02-28T00:00:00"/>
    <x v="4"/>
    <s v="Laptop"/>
    <n v="13"/>
    <s v="No"/>
    <n v="13"/>
    <n v="885.04"/>
    <s v="No"/>
  </r>
  <r>
    <d v="2023-08-31T00:00:00"/>
    <x v="7"/>
    <s v="Headphones"/>
    <n v="20"/>
    <s v="No"/>
    <n v="20"/>
    <n v="92.75"/>
    <s v="No"/>
  </r>
  <r>
    <d v="2023-12-31T00:00:00"/>
    <x v="2"/>
    <s v="Smartwatch"/>
    <n v="18"/>
    <s v="No"/>
    <n v="18"/>
    <n v="442.36"/>
    <s v="No"/>
  </r>
  <r>
    <d v="2023-03-31T00:00:00"/>
    <x v="6"/>
    <s v="Tablet"/>
    <n v="22"/>
    <s v="No"/>
    <n v="22"/>
    <n v="13.99"/>
    <s v="No"/>
  </r>
  <r>
    <d v="2023-04-30T00:00:00"/>
    <x v="11"/>
    <s v="Tablet"/>
    <n v="15"/>
    <s v="No"/>
    <n v="15"/>
    <n v="702.25"/>
    <s v="No"/>
  </r>
  <r>
    <d v="2023-05-31T00:00:00"/>
    <x v="5"/>
    <s v="Headphones"/>
    <n v="23"/>
    <s v="No"/>
    <n v="23"/>
    <n v="54.21"/>
    <s v="No"/>
  </r>
  <r>
    <d v="2023-07-31T00:00:00"/>
    <x v="3"/>
    <s v="Tablet"/>
    <n v="18"/>
    <s v="No"/>
    <n v="18"/>
    <n v="889.55"/>
    <s v="No"/>
  </r>
  <r>
    <d v="2023-03-31T00:00:00"/>
    <x v="6"/>
    <s v="Laptop"/>
    <n v="21"/>
    <s v="No"/>
    <n v="21"/>
    <n v="109.14"/>
    <s v="No"/>
  </r>
  <r>
    <d v="2023-03-31T00:00:00"/>
    <x v="6"/>
    <s v="Laptop"/>
    <n v="27"/>
    <s v="No"/>
    <n v="27"/>
    <n v="319.11"/>
    <s v="No"/>
  </r>
  <r>
    <d v="2023-02-28T00:00:00"/>
    <x v="4"/>
    <s v="Smartwatch"/>
    <n v="17"/>
    <s v="No"/>
    <n v="17"/>
    <n v="345.49"/>
    <s v="No"/>
  </r>
  <r>
    <d v="2023-10-31T00:00:00"/>
    <x v="9"/>
    <s v="Smartphone"/>
    <n v="19"/>
    <s v="No"/>
    <n v="19"/>
    <n v="444.68"/>
    <s v="No"/>
  </r>
  <r>
    <d v="2023-06-30T00:00:00"/>
    <x v="0"/>
    <s v="Tablet"/>
    <n v="19"/>
    <s v="No"/>
    <n v="19"/>
    <n v="911.97"/>
    <s v="No"/>
  </r>
  <r>
    <d v="2023-04-30T00:00:00"/>
    <x v="11"/>
    <s v="Laptop"/>
    <n v="18"/>
    <s v="No"/>
    <n v="18"/>
    <n v="221.58"/>
    <s v="No"/>
  </r>
  <r>
    <d v="2023-03-31T00:00:00"/>
    <x v="6"/>
    <s v="Smartphone"/>
    <n v="19"/>
    <s v="No"/>
    <n v="19"/>
    <n v="870.16"/>
    <s v="No"/>
  </r>
  <r>
    <d v="2023-03-31T00:00:00"/>
    <x v="6"/>
    <s v="Smartwatch"/>
    <n v="11"/>
    <s v="No"/>
    <n v="11"/>
    <n v="800.07"/>
    <s v="No"/>
  </r>
  <r>
    <d v="2023-01-31T00:00:00"/>
    <x v="1"/>
    <s v="Headphones"/>
    <n v="26"/>
    <s v="No"/>
    <n v="26"/>
    <n v="86.64"/>
    <s v="No"/>
  </r>
  <r>
    <d v="2023-04-30T00:00:00"/>
    <x v="11"/>
    <s v="Laptop"/>
    <n v="28"/>
    <s v="No"/>
    <n v="28"/>
    <n v="347.05"/>
    <s v="No"/>
  </r>
  <r>
    <d v="2023-08-31T00:00:00"/>
    <x v="7"/>
    <s v="Smartphone"/>
    <n v="17"/>
    <s v="No"/>
    <n v="17"/>
    <n v="593.44000000000005"/>
    <s v="No"/>
  </r>
  <r>
    <d v="2023-02-28T00:00:00"/>
    <x v="4"/>
    <s v="Smartphone"/>
    <n v="16"/>
    <s v="No"/>
    <n v="16"/>
    <n v="878.82"/>
    <s v="No"/>
  </r>
  <r>
    <d v="2023-07-31T00:00:00"/>
    <x v="3"/>
    <s v="Laptop"/>
    <n v="15"/>
    <s v="No"/>
    <n v="15"/>
    <n v="70"/>
    <s v="No"/>
  </r>
  <r>
    <d v="2023-07-31T00:00:00"/>
    <x v="3"/>
    <s v="Smartwatch"/>
    <n v="24"/>
    <s v="No"/>
    <n v="24"/>
    <n v="429.29"/>
    <s v="No"/>
  </r>
  <r>
    <d v="2023-01-31T00:00:00"/>
    <x v="1"/>
    <s v="Smartphone"/>
    <n v="14"/>
    <s v="No"/>
    <n v="14"/>
    <n v="197.35"/>
    <s v="No"/>
  </r>
  <r>
    <d v="2023-03-31T00:00:00"/>
    <x v="6"/>
    <s v="Smartphone"/>
    <n v="15"/>
    <s v="No"/>
    <n v="15"/>
    <n v="226.06"/>
    <s v="No"/>
  </r>
  <r>
    <d v="2023-08-31T00:00:00"/>
    <x v="7"/>
    <s v="Laptop"/>
    <n v="16"/>
    <s v="No"/>
    <n v="16"/>
    <n v="732.15"/>
    <s v="No"/>
  </r>
  <r>
    <d v="2023-07-31T00:00:00"/>
    <x v="3"/>
    <s v="Smartwatch"/>
    <n v="26"/>
    <s v="No"/>
    <n v="26"/>
    <n v="383.22"/>
    <s v="No"/>
  </r>
  <r>
    <d v="2023-06-30T00:00:00"/>
    <x v="0"/>
    <s v="Smartphone"/>
    <n v="14"/>
    <s v="No"/>
    <n v="14"/>
    <n v="177.77"/>
    <s v="No"/>
  </r>
  <r>
    <d v="2023-07-31T00:00:00"/>
    <x v="3"/>
    <s v="Headphones"/>
    <n v="16"/>
    <s v="No"/>
    <n v="16"/>
    <n v="569.57000000000005"/>
    <s v="No"/>
  </r>
  <r>
    <d v="2023-08-31T00:00:00"/>
    <x v="7"/>
    <s v="Smartwatch"/>
    <n v="25"/>
    <s v="No"/>
    <n v="25"/>
    <n v="437.09"/>
    <s v="No"/>
  </r>
  <r>
    <d v="2023-06-30T00:00:00"/>
    <x v="0"/>
    <s v="Laptop"/>
    <n v="19"/>
    <s v="No"/>
    <n v="19"/>
    <n v="755.7"/>
    <s v="No"/>
  </r>
  <r>
    <d v="2023-04-30T00:00:00"/>
    <x v="11"/>
    <s v="Smartphone"/>
    <n v="21"/>
    <s v="No"/>
    <n v="21"/>
    <n v="701.74"/>
    <s v="No"/>
  </r>
  <r>
    <d v="2023-04-30T00:00:00"/>
    <x v="11"/>
    <s v="Headphones"/>
    <n v="16"/>
    <s v="No"/>
    <n v="16"/>
    <n v="358.94"/>
    <s v="No"/>
  </r>
  <r>
    <d v="2023-11-30T00:00:00"/>
    <x v="8"/>
    <s v="Laptop"/>
    <n v="25"/>
    <s v="No"/>
    <n v="25"/>
    <n v="424.75"/>
    <s v="No"/>
  </r>
  <r>
    <d v="2023-01-31T00:00:00"/>
    <x v="1"/>
    <s v="Smartwatch"/>
    <n v="22"/>
    <s v="No"/>
    <n v="22"/>
    <n v="439.39"/>
    <s v="No"/>
  </r>
  <r>
    <d v="2023-11-30T00:00:00"/>
    <x v="8"/>
    <s v="Smartwatch"/>
    <n v="18"/>
    <s v="No"/>
    <n v="18"/>
    <n v="494.44"/>
    <s v="No"/>
  </r>
  <r>
    <d v="2023-09-30T00:00:00"/>
    <x v="10"/>
    <s v="Headphones"/>
    <n v="20"/>
    <s v="No"/>
    <n v="20"/>
    <n v="664.97"/>
    <s v="No"/>
  </r>
  <r>
    <d v="2023-02-28T00:00:00"/>
    <x v="4"/>
    <s v="Smartphone"/>
    <n v="13"/>
    <s v="No"/>
    <n v="13"/>
    <n v="319.95"/>
    <s v="No"/>
  </r>
  <r>
    <d v="2023-09-30T00:00:00"/>
    <x v="10"/>
    <s v="Smartwatch"/>
    <n v="18"/>
    <s v="No"/>
    <n v="18"/>
    <n v="552.85"/>
    <s v="No"/>
  </r>
  <r>
    <d v="2023-07-31T00:00:00"/>
    <x v="3"/>
    <s v="Smartwatch"/>
    <n v="16"/>
    <s v="No"/>
    <n v="16"/>
    <n v="66.38"/>
    <s v="No"/>
  </r>
  <r>
    <d v="2023-12-31T00:00:00"/>
    <x v="2"/>
    <s v="Tablet"/>
    <n v="22"/>
    <s v="No"/>
    <n v="22"/>
    <n v="592.23"/>
    <s v="No"/>
  </r>
  <r>
    <d v="2023-11-30T00:00:00"/>
    <x v="8"/>
    <s v="Smartphone"/>
    <n v="18"/>
    <s v="No"/>
    <n v="18"/>
    <n v="25.49"/>
    <s v="No"/>
  </r>
  <r>
    <d v="2023-07-31T00:00:00"/>
    <x v="3"/>
    <s v="Headphones"/>
    <n v="21"/>
    <s v="No"/>
    <n v="21"/>
    <n v="206.57"/>
    <s v="No"/>
  </r>
  <r>
    <d v="2023-02-28T00:00:00"/>
    <x v="4"/>
    <s v="Tablet"/>
    <n v="24"/>
    <s v="No"/>
    <n v="24"/>
    <n v="333.61"/>
    <s v="No"/>
  </r>
  <r>
    <d v="2023-11-30T00:00:00"/>
    <x v="8"/>
    <s v="Tablet"/>
    <n v="21"/>
    <s v="No"/>
    <n v="21"/>
    <n v="963.57"/>
    <s v="No"/>
  </r>
  <r>
    <d v="2023-06-30T00:00:00"/>
    <x v="0"/>
    <s v="Laptop"/>
    <n v="23"/>
    <s v="No"/>
    <n v="23"/>
    <n v="58.79"/>
    <s v="No"/>
  </r>
  <r>
    <d v="2023-06-30T00:00:00"/>
    <x v="0"/>
    <s v="Headphones"/>
    <n v="21"/>
    <s v="No"/>
    <n v="21"/>
    <n v="559.95000000000005"/>
    <s v="No"/>
  </r>
  <r>
    <d v="2023-11-30T00:00:00"/>
    <x v="8"/>
    <s v="Smartphone"/>
    <n v="19"/>
    <s v="No"/>
    <n v="19"/>
    <n v="19.57"/>
    <s v="No"/>
  </r>
  <r>
    <d v="2023-12-31T00:00:00"/>
    <x v="2"/>
    <s v="Smartwatch"/>
    <n v="17"/>
    <s v="No"/>
    <n v="17"/>
    <n v="819.93"/>
    <s v="No"/>
  </r>
  <r>
    <d v="2023-12-31T00:00:00"/>
    <x v="2"/>
    <s v="Tablet"/>
    <n v="13"/>
    <s v="No"/>
    <n v="13"/>
    <n v="540.70000000000005"/>
    <s v="No"/>
  </r>
  <r>
    <d v="2023-07-31T00:00:00"/>
    <x v="3"/>
    <s v="Tablet"/>
    <n v="30"/>
    <s v="No"/>
    <n v="30"/>
    <n v="346.26"/>
    <s v="No"/>
  </r>
  <r>
    <d v="2023-03-31T00:00:00"/>
    <x v="6"/>
    <s v="Headphones"/>
    <n v="23"/>
    <s v="No"/>
    <n v="23"/>
    <n v="450.87"/>
    <s v="No"/>
  </r>
  <r>
    <d v="2023-08-31T00:00:00"/>
    <x v="7"/>
    <s v="Smartphone"/>
    <n v="20"/>
    <s v="No"/>
    <n v="20"/>
    <n v="509.48"/>
    <s v="No"/>
  </r>
  <r>
    <d v="2023-04-30T00:00:00"/>
    <x v="11"/>
    <s v="Tablet"/>
    <n v="17"/>
    <s v="No"/>
    <n v="17"/>
    <n v="466.91"/>
    <s v="No"/>
  </r>
  <r>
    <d v="2023-07-31T00:00:00"/>
    <x v="3"/>
    <s v="Smartwatch"/>
    <n v="20"/>
    <s v="No"/>
    <n v="20"/>
    <n v="447.1"/>
    <s v="No"/>
  </r>
  <r>
    <d v="2023-06-30T00:00:00"/>
    <x v="0"/>
    <s v="Smartphone"/>
    <n v="23"/>
    <s v="No"/>
    <n v="23"/>
    <n v="577.03"/>
    <s v="No"/>
  </r>
  <r>
    <d v="2023-03-31T00:00:00"/>
    <x v="6"/>
    <s v="Smartwatch"/>
    <n v="25"/>
    <s v="No"/>
    <n v="25"/>
    <n v="575.97"/>
    <s v="No"/>
  </r>
  <r>
    <d v="2023-07-31T00:00:00"/>
    <x v="3"/>
    <s v="Headphones"/>
    <n v="15"/>
    <s v="No"/>
    <n v="15"/>
    <n v="881.78"/>
    <s v="No"/>
  </r>
  <r>
    <d v="2023-10-31T00:00:00"/>
    <x v="9"/>
    <s v="Headphones"/>
    <n v="16"/>
    <s v="No"/>
    <n v="16"/>
    <n v="304.12"/>
    <s v="No"/>
  </r>
  <r>
    <d v="2023-07-31T00:00:00"/>
    <x v="3"/>
    <s v="Tablet"/>
    <n v="26"/>
    <s v="No"/>
    <n v="26"/>
    <n v="47.54"/>
    <s v="No"/>
  </r>
  <r>
    <d v="2023-05-31T00:00:00"/>
    <x v="5"/>
    <s v="Smartwatch"/>
    <n v="17"/>
    <s v="No"/>
    <n v="17"/>
    <n v="71.63"/>
    <s v="No"/>
  </r>
  <r>
    <d v="2023-01-31T00:00:00"/>
    <x v="1"/>
    <s v="Smartphone"/>
    <n v="18"/>
    <s v="No"/>
    <n v="18"/>
    <n v="647.20000000000005"/>
    <s v="No"/>
  </r>
  <r>
    <d v="2023-04-30T00:00:00"/>
    <x v="11"/>
    <s v="Tablet"/>
    <n v="18"/>
    <s v="No"/>
    <n v="18"/>
    <n v="509.48"/>
    <s v="No"/>
  </r>
  <r>
    <d v="2023-06-30T00:00:00"/>
    <x v="0"/>
    <s v="Tablet"/>
    <n v="15"/>
    <s v="No"/>
    <n v="15"/>
    <n v="709.84"/>
    <s v="No"/>
  </r>
  <r>
    <d v="2023-03-31T00:00:00"/>
    <x v="6"/>
    <s v="Tablet"/>
    <n v="15"/>
    <s v="No"/>
    <n v="15"/>
    <n v="928.34"/>
    <s v="No"/>
  </r>
  <r>
    <d v="2023-12-31T00:00:00"/>
    <x v="2"/>
    <s v="Laptop"/>
    <n v="12"/>
    <s v="No"/>
    <n v="12"/>
    <n v="194.55"/>
    <s v="No"/>
  </r>
  <r>
    <d v="2023-03-31T00:00:00"/>
    <x v="6"/>
    <s v="Smartwatch"/>
    <n v="18"/>
    <s v="No"/>
    <n v="18"/>
    <n v="49.72"/>
    <s v="No"/>
  </r>
  <r>
    <d v="2023-06-30T00:00:00"/>
    <x v="0"/>
    <s v="Tablet"/>
    <n v="24"/>
    <s v="No"/>
    <n v="24"/>
    <n v="498.36"/>
    <s v="No"/>
  </r>
  <r>
    <d v="2023-09-30T00:00:00"/>
    <x v="10"/>
    <s v="Tablet"/>
    <n v="23"/>
    <s v="No"/>
    <n v="23"/>
    <n v="871.7"/>
    <s v="No"/>
  </r>
  <r>
    <d v="2023-06-30T00:00:00"/>
    <x v="0"/>
    <s v="Headphones"/>
    <n v="16"/>
    <s v="No"/>
    <n v="16"/>
    <n v="231.93"/>
    <s v="No"/>
  </r>
  <r>
    <d v="2023-02-28T00:00:00"/>
    <x v="4"/>
    <s v="Tablet"/>
    <n v="19"/>
    <s v="No"/>
    <n v="19"/>
    <n v="10.85"/>
    <s v="No"/>
  </r>
  <r>
    <d v="2023-05-31T00:00:00"/>
    <x v="5"/>
    <s v="Headphones"/>
    <n v="29"/>
    <s v="No"/>
    <n v="29"/>
    <n v="20.5"/>
    <s v="No"/>
  </r>
  <r>
    <d v="2023-06-30T00:00:00"/>
    <x v="0"/>
    <s v="Smartwatch"/>
    <n v="18"/>
    <s v="No"/>
    <n v="18"/>
    <n v="748.5"/>
    <s v="No"/>
  </r>
  <r>
    <d v="2023-02-28T00:00:00"/>
    <x v="4"/>
    <s v="Headphones"/>
    <n v="12"/>
    <s v="No"/>
    <n v="12"/>
    <n v="120.43"/>
    <s v="No"/>
  </r>
  <r>
    <d v="2023-04-30T00:00:00"/>
    <x v="11"/>
    <s v="Smartwatch"/>
    <n v="19"/>
    <s v="No"/>
    <n v="19"/>
    <n v="943.03"/>
    <s v="No"/>
  </r>
  <r>
    <d v="2023-11-30T00:00:00"/>
    <x v="8"/>
    <s v="Tablet"/>
    <n v="18"/>
    <s v="No"/>
    <n v="18"/>
    <n v="264.54000000000002"/>
    <s v="No"/>
  </r>
  <r>
    <d v="2023-11-30T00:00:00"/>
    <x v="8"/>
    <s v="Tablet"/>
    <n v="21"/>
    <s v="No"/>
    <n v="21"/>
    <n v="587.78"/>
    <s v="No"/>
  </r>
  <r>
    <d v="2023-06-30T00:00:00"/>
    <x v="0"/>
    <s v="Headphones"/>
    <n v="19"/>
    <s v="No"/>
    <n v="19"/>
    <n v="931.18"/>
    <s v="No"/>
  </r>
  <r>
    <d v="2023-04-30T00:00:00"/>
    <x v="11"/>
    <s v="Smartphone"/>
    <n v="17"/>
    <s v="No"/>
    <n v="17"/>
    <n v="496.35"/>
    <s v="No"/>
  </r>
  <r>
    <d v="2023-10-31T00:00:00"/>
    <x v="9"/>
    <s v="Smartwatch"/>
    <n v="23"/>
    <s v="No"/>
    <n v="23"/>
    <n v="399.01"/>
    <s v="No"/>
  </r>
  <r>
    <d v="2023-06-30T00:00:00"/>
    <x v="0"/>
    <s v="Smartwatch"/>
    <n v="14"/>
    <s v="No"/>
    <n v="14"/>
    <n v="615.88"/>
    <s v="No"/>
  </r>
  <r>
    <d v="2023-09-30T00:00:00"/>
    <x v="10"/>
    <s v="Smartphone"/>
    <n v="19"/>
    <s v="No"/>
    <n v="19"/>
    <n v="268.22000000000003"/>
    <s v="No"/>
  </r>
  <r>
    <d v="2023-07-31T00:00:00"/>
    <x v="3"/>
    <s v="Tablet"/>
    <n v="15"/>
    <s v="No"/>
    <n v="15"/>
    <n v="194.27"/>
    <s v="No"/>
  </r>
  <r>
    <d v="2023-08-31T00:00:00"/>
    <x v="7"/>
    <s v="Smartwatch"/>
    <n v="14"/>
    <s v="No"/>
    <n v="14"/>
    <n v="870.76"/>
    <s v="No"/>
  </r>
  <r>
    <d v="2023-12-31T00:00:00"/>
    <x v="2"/>
    <s v="Tablet"/>
    <n v="22"/>
    <s v="No"/>
    <n v="22"/>
    <n v="185.35"/>
    <s v="No"/>
  </r>
  <r>
    <d v="2023-01-31T00:00:00"/>
    <x v="1"/>
    <s v="Tablet"/>
    <n v="20"/>
    <s v="No"/>
    <n v="20"/>
    <n v="509.48"/>
    <s v="No"/>
  </r>
  <r>
    <d v="2023-10-31T00:00:00"/>
    <x v="9"/>
    <s v="Smartphone"/>
    <n v="27"/>
    <s v="No"/>
    <n v="27"/>
    <n v="341.77"/>
    <s v="No"/>
  </r>
  <r>
    <d v="2023-06-30T00:00:00"/>
    <x v="0"/>
    <s v="Tablet"/>
    <n v="27"/>
    <s v="No"/>
    <n v="27"/>
    <n v="98.74"/>
    <s v="No"/>
  </r>
  <r>
    <d v="2023-05-31T00:00:00"/>
    <x v="5"/>
    <s v="Laptop"/>
    <n v="190"/>
    <s v="Yes"/>
    <n v="22"/>
    <n v="512.61"/>
    <s v="No"/>
  </r>
  <r>
    <d v="2023-05-31T00:00:00"/>
    <x v="5"/>
    <s v="Tablet"/>
    <n v="21"/>
    <s v="No"/>
    <n v="21"/>
    <n v="837.18"/>
    <s v="No"/>
  </r>
  <r>
    <d v="2023-08-31T00:00:00"/>
    <x v="7"/>
    <s v="Laptop"/>
    <n v="31"/>
    <s v="No"/>
    <n v="31"/>
    <n v="456.11"/>
    <s v="No"/>
  </r>
  <r>
    <d v="2023-11-30T00:00:00"/>
    <x v="8"/>
    <s v="Smartwatch"/>
    <n v="20"/>
    <s v="No"/>
    <n v="20"/>
    <n v="646.4"/>
    <s v="No"/>
  </r>
  <r>
    <d v="2023-01-31T00:00:00"/>
    <x v="1"/>
    <s v="Smartwatch"/>
    <n v="23"/>
    <s v="No"/>
    <n v="23"/>
    <n v="38.229999999999997"/>
    <s v="No"/>
  </r>
  <r>
    <d v="2023-05-31T00:00:00"/>
    <x v="5"/>
    <s v="Headphones"/>
    <n v="26"/>
    <s v="No"/>
    <n v="26"/>
    <n v="785.15"/>
    <s v="No"/>
  </r>
  <r>
    <d v="2023-04-30T00:00:00"/>
    <x v="11"/>
    <s v="Headphones"/>
    <n v="16"/>
    <s v="No"/>
    <n v="16"/>
    <n v="772.78"/>
    <s v="No"/>
  </r>
  <r>
    <d v="2023-03-31T00:00:00"/>
    <x v="6"/>
    <s v="Tablet"/>
    <n v="17"/>
    <s v="No"/>
    <n v="17"/>
    <n v="32.46"/>
    <s v="No"/>
  </r>
  <r>
    <d v="2023-07-31T00:00:00"/>
    <x v="3"/>
    <s v="Laptop"/>
    <n v="15"/>
    <s v="No"/>
    <n v="15"/>
    <n v="552.54999999999995"/>
    <s v="No"/>
  </r>
  <r>
    <d v="2023-04-30T00:00:00"/>
    <x v="11"/>
    <s v="Smartwatch"/>
    <n v="15"/>
    <s v="No"/>
    <n v="15"/>
    <n v="442.99"/>
    <s v="No"/>
  </r>
  <r>
    <d v="2023-05-31T00:00:00"/>
    <x v="5"/>
    <s v="Smartphone"/>
    <n v="19"/>
    <s v="No"/>
    <n v="19"/>
    <n v="727.22"/>
    <s v="No"/>
  </r>
  <r>
    <d v="2023-04-30T00:00:00"/>
    <x v="11"/>
    <s v="Headphones"/>
    <n v="13"/>
    <s v="No"/>
    <n v="13"/>
    <n v="810.93"/>
    <s v="No"/>
  </r>
  <r>
    <d v="2023-04-30T00:00:00"/>
    <x v="11"/>
    <s v="Headphones"/>
    <n v="25"/>
    <s v="No"/>
    <n v="25"/>
    <n v="329.86"/>
    <s v="No"/>
  </r>
  <r>
    <d v="2023-02-28T00:00:00"/>
    <x v="4"/>
    <s v="Smartwatch"/>
    <n v="23"/>
    <s v="No"/>
    <n v="23"/>
    <n v="808.05"/>
    <s v="No"/>
  </r>
  <r>
    <d v="2023-09-30T00:00:00"/>
    <x v="10"/>
    <s v="Headphones"/>
    <n v="23"/>
    <s v="No"/>
    <n v="23"/>
    <n v="92.83"/>
    <s v="No"/>
  </r>
  <r>
    <d v="2023-05-31T00:00:00"/>
    <x v="5"/>
    <s v="Tablet"/>
    <n v="20"/>
    <s v="No"/>
    <n v="20"/>
    <n v="950.3"/>
    <s v="No"/>
  </r>
  <r>
    <d v="2023-07-31T00:00:00"/>
    <x v="3"/>
    <s v="Headphones"/>
    <n v="18"/>
    <s v="No"/>
    <n v="18"/>
    <n v="240.82"/>
    <s v="No"/>
  </r>
  <r>
    <d v="2023-11-30T00:00:00"/>
    <x v="8"/>
    <s v="Laptop"/>
    <n v="18"/>
    <s v="No"/>
    <n v="18"/>
    <n v="209.17"/>
    <s v="No"/>
  </r>
  <r>
    <d v="2023-02-28T00:00:00"/>
    <x v="4"/>
    <s v="Headphones"/>
    <n v="30"/>
    <s v="No"/>
    <n v="30"/>
    <n v="61.04"/>
    <s v="No"/>
  </r>
  <r>
    <d v="2023-11-30T00:00:00"/>
    <x v="8"/>
    <s v="Headphones"/>
    <n v="25"/>
    <s v="No"/>
    <n v="25"/>
    <n v="845.89"/>
    <s v="No"/>
  </r>
  <r>
    <d v="2023-09-30T00:00:00"/>
    <x v="10"/>
    <s v="Headphones"/>
    <n v="24"/>
    <s v="No"/>
    <n v="24"/>
    <n v="108.66"/>
    <s v="No"/>
  </r>
  <r>
    <d v="2023-01-31T00:00:00"/>
    <x v="1"/>
    <s v="Tablet"/>
    <n v="22"/>
    <s v="No"/>
    <n v="22"/>
    <n v="117.47"/>
    <s v="No"/>
  </r>
  <r>
    <d v="2023-09-30T00:00:00"/>
    <x v="10"/>
    <s v="Laptop"/>
    <n v="20"/>
    <s v="No"/>
    <n v="20"/>
    <n v="980.2"/>
    <s v="No"/>
  </r>
  <r>
    <d v="2023-02-28T00:00:00"/>
    <x v="4"/>
    <s v="Tablet"/>
    <n v="21"/>
    <s v="No"/>
    <n v="21"/>
    <n v="55.46"/>
    <s v="No"/>
  </r>
  <r>
    <d v="2023-11-30T00:00:00"/>
    <x v="8"/>
    <s v="Headphones"/>
    <n v="24"/>
    <s v="No"/>
    <n v="24"/>
    <n v="505.26"/>
    <s v="No"/>
  </r>
  <r>
    <d v="2023-02-28T00:00:00"/>
    <x v="4"/>
    <s v="Laptop"/>
    <n v="28"/>
    <s v="No"/>
    <n v="28"/>
    <n v="634.45000000000005"/>
    <s v="No"/>
  </r>
  <r>
    <d v="2023-12-31T00:00:00"/>
    <x v="2"/>
    <s v="Smartwatch"/>
    <n v="20"/>
    <s v="No"/>
    <n v="20"/>
    <n v="663.78"/>
    <s v="No"/>
  </r>
  <r>
    <d v="2023-10-31T00:00:00"/>
    <x v="9"/>
    <s v="Laptop"/>
    <n v="13"/>
    <s v="No"/>
    <n v="13"/>
    <n v="252.36"/>
    <s v="No"/>
  </r>
  <r>
    <d v="2023-03-31T00:00:00"/>
    <x v="6"/>
    <s v="Smartphone"/>
    <n v="23"/>
    <s v="No"/>
    <n v="23"/>
    <n v="341.32"/>
    <s v="No"/>
  </r>
  <r>
    <d v="2023-01-31T00:00:00"/>
    <x v="1"/>
    <s v="Smartwatch"/>
    <n v="17"/>
    <s v="No"/>
    <n v="17"/>
    <n v="890.21"/>
    <s v="No"/>
  </r>
  <r>
    <d v="2023-06-30T00:00:00"/>
    <x v="0"/>
    <s v="Headphones"/>
    <n v="19"/>
    <s v="No"/>
    <n v="19"/>
    <n v="509.48"/>
    <s v="No"/>
  </r>
  <r>
    <d v="2023-07-31T00:00:00"/>
    <x v="3"/>
    <s v="Headphones"/>
    <n v="15"/>
    <s v="No"/>
    <n v="15"/>
    <n v="270.19"/>
    <s v="No"/>
  </r>
  <r>
    <d v="2023-09-30T00:00:00"/>
    <x v="10"/>
    <s v="Headphones"/>
    <n v="17"/>
    <s v="No"/>
    <n v="17"/>
    <n v="740.11"/>
    <s v="No"/>
  </r>
  <r>
    <d v="2023-01-31T00:00:00"/>
    <x v="1"/>
    <s v="Smartphone"/>
    <n v="27"/>
    <s v="No"/>
    <n v="27"/>
    <n v="844.29"/>
    <s v="No"/>
  </r>
  <r>
    <d v="2023-08-31T00:00:00"/>
    <x v="7"/>
    <s v="Smartwatch"/>
    <n v="22"/>
    <s v="No"/>
    <n v="22"/>
    <n v="176.94"/>
    <s v="No"/>
  </r>
  <r>
    <d v="2023-05-31T00:00:00"/>
    <x v="5"/>
    <s v="Smartphone"/>
    <n v="21"/>
    <s v="No"/>
    <n v="21"/>
    <n v="953.24"/>
    <s v="No"/>
  </r>
  <r>
    <d v="2023-10-31T00:00:00"/>
    <x v="9"/>
    <s v="Smartwatch"/>
    <n v="22"/>
    <s v="No"/>
    <n v="22"/>
    <n v="599.37"/>
    <s v="No"/>
  </r>
  <r>
    <d v="2023-12-31T00:00:00"/>
    <x v="2"/>
    <s v="Laptop"/>
    <n v="28"/>
    <s v="No"/>
    <n v="28"/>
    <n v="578.09"/>
    <s v="No"/>
  </r>
  <r>
    <d v="2023-10-31T00:00:00"/>
    <x v="9"/>
    <s v="Tablet"/>
    <n v="18"/>
    <s v="No"/>
    <n v="18"/>
    <n v="54.32"/>
    <s v="No"/>
  </r>
  <r>
    <d v="2023-10-31T00:00:00"/>
    <x v="9"/>
    <s v="Smartphone"/>
    <n v="16"/>
    <s v="No"/>
    <n v="16"/>
    <n v="761.09"/>
    <s v="No"/>
  </r>
  <r>
    <d v="2023-06-30T00:00:00"/>
    <x v="0"/>
    <s v="Smartphone"/>
    <n v="15"/>
    <s v="No"/>
    <n v="15"/>
    <n v="860.83"/>
    <s v="No"/>
  </r>
  <r>
    <d v="2023-12-31T00:00:00"/>
    <x v="2"/>
    <s v="Smartphone"/>
    <n v="21"/>
    <s v="No"/>
    <n v="21"/>
    <n v="79.010000000000005"/>
    <s v="No"/>
  </r>
  <r>
    <d v="2023-01-31T00:00:00"/>
    <x v="1"/>
    <s v="Tablet"/>
    <n v="22"/>
    <s v="No"/>
    <n v="22"/>
    <n v="863.4"/>
    <s v="No"/>
  </r>
  <r>
    <d v="2023-08-31T00:00:00"/>
    <x v="7"/>
    <s v="Headphones"/>
    <n v="25"/>
    <s v="No"/>
    <n v="25"/>
    <n v="707.79"/>
    <s v="No"/>
  </r>
  <r>
    <d v="2023-06-30T00:00:00"/>
    <x v="0"/>
    <s v="Smartphone"/>
    <n v="22"/>
    <s v="No"/>
    <n v="22"/>
    <n v="107.23"/>
    <s v="No"/>
  </r>
  <r>
    <d v="2023-06-30T00:00:00"/>
    <x v="0"/>
    <s v="Smartwatch"/>
    <n v="20"/>
    <s v="No"/>
    <n v="20"/>
    <n v="509.48"/>
    <s v="No"/>
  </r>
  <r>
    <d v="2023-09-30T00:00:00"/>
    <x v="10"/>
    <s v="Tablet"/>
    <n v="20"/>
    <s v="No"/>
    <n v="20"/>
    <n v="288.52999999999997"/>
    <s v="No"/>
  </r>
  <r>
    <d v="2023-08-31T00:00:00"/>
    <x v="7"/>
    <s v="Smartwatch"/>
    <n v="19"/>
    <s v="No"/>
    <n v="19"/>
    <n v="756.99"/>
    <s v="No"/>
  </r>
  <r>
    <d v="2023-06-30T00:00:00"/>
    <x v="0"/>
    <s v="Laptop"/>
    <n v="13"/>
    <s v="No"/>
    <n v="13"/>
    <n v="537.71"/>
    <s v="No"/>
  </r>
  <r>
    <d v="2023-01-31T00:00:00"/>
    <x v="1"/>
    <s v="Headphones"/>
    <n v="22"/>
    <s v="No"/>
    <n v="22"/>
    <n v="663.57"/>
    <s v="No"/>
  </r>
  <r>
    <d v="2023-01-31T00:00:00"/>
    <x v="1"/>
    <s v="Headphones"/>
    <n v="24"/>
    <s v="No"/>
    <n v="24"/>
    <n v="516.4"/>
    <s v="No"/>
  </r>
  <r>
    <d v="2023-11-30T00:00:00"/>
    <x v="8"/>
    <s v="Tablet"/>
    <n v="14"/>
    <s v="No"/>
    <n v="14"/>
    <n v="227.13"/>
    <s v="No"/>
  </r>
  <r>
    <d v="2023-08-31T00:00:00"/>
    <x v="7"/>
    <s v="Headphones"/>
    <n v="16"/>
    <s v="No"/>
    <n v="16"/>
    <n v="407.63"/>
    <s v="No"/>
  </r>
  <r>
    <d v="2023-12-31T00:00:00"/>
    <x v="2"/>
    <s v="Headphones"/>
    <n v="22"/>
    <s v="No"/>
    <n v="22"/>
    <n v="463.88"/>
    <s v="No"/>
  </r>
  <r>
    <d v="2023-12-31T00:00:00"/>
    <x v="2"/>
    <s v="Tablet"/>
    <n v="22"/>
    <s v="No"/>
    <n v="22"/>
    <n v="818.96"/>
    <s v="No"/>
  </r>
  <r>
    <d v="2023-01-31T00:00:00"/>
    <x v="1"/>
    <s v="Smartwatch"/>
    <n v="22"/>
    <s v="No"/>
    <n v="22"/>
    <n v="516.33000000000004"/>
    <s v="No"/>
  </r>
  <r>
    <d v="2023-12-31T00:00:00"/>
    <x v="2"/>
    <s v="Laptop"/>
    <n v="18"/>
    <s v="No"/>
    <n v="18"/>
    <n v="677.1"/>
    <s v="No"/>
  </r>
  <r>
    <d v="2023-05-31T00:00:00"/>
    <x v="5"/>
    <s v="Smartphone"/>
    <n v="20"/>
    <s v="No"/>
    <n v="20"/>
    <n v="885.35"/>
    <s v="No"/>
  </r>
  <r>
    <d v="2023-11-30T00:00:00"/>
    <x v="8"/>
    <s v="Smartphone"/>
    <n v="10"/>
    <s v="No"/>
    <n v="10"/>
    <n v="784.24"/>
    <s v="No"/>
  </r>
  <r>
    <d v="2023-04-30T00:00:00"/>
    <x v="11"/>
    <s v="Smartwatch"/>
    <n v="21"/>
    <s v="No"/>
    <n v="21"/>
    <n v="441.04"/>
    <s v="No"/>
  </r>
  <r>
    <d v="2023-02-28T00:00:00"/>
    <x v="4"/>
    <s v="Headphones"/>
    <n v="16"/>
    <s v="No"/>
    <n v="16"/>
    <n v="509.48"/>
    <s v="No"/>
  </r>
  <r>
    <d v="2023-05-31T00:00:00"/>
    <x v="5"/>
    <s v="Laptop"/>
    <n v="26"/>
    <s v="No"/>
    <n v="26"/>
    <n v="662.9"/>
    <s v="No"/>
  </r>
  <r>
    <d v="2023-12-31T00:00:00"/>
    <x v="2"/>
    <s v="Smartwatch"/>
    <n v="18"/>
    <s v="No"/>
    <n v="18"/>
    <n v="802.16"/>
    <s v="No"/>
  </r>
  <r>
    <d v="2023-06-30T00:00:00"/>
    <x v="0"/>
    <s v="Smartphone"/>
    <n v="23"/>
    <s v="No"/>
    <n v="23"/>
    <n v="955.23"/>
    <s v="No"/>
  </r>
  <r>
    <d v="2023-02-28T00:00:00"/>
    <x v="4"/>
    <s v="Smartphone"/>
    <n v="18"/>
    <s v="No"/>
    <n v="18"/>
    <n v="487.65"/>
    <s v="No"/>
  </r>
  <r>
    <d v="2023-03-31T00:00:00"/>
    <x v="6"/>
    <s v="Laptop"/>
    <n v="17"/>
    <s v="No"/>
    <n v="17"/>
    <n v="815.61"/>
    <s v="No"/>
  </r>
  <r>
    <d v="2023-06-30T00:00:00"/>
    <x v="0"/>
    <s v="Tablet"/>
    <n v="19"/>
    <s v="No"/>
    <n v="19"/>
    <n v="672.8"/>
    <s v="No"/>
  </r>
  <r>
    <d v="2023-10-31T00:00:00"/>
    <x v="9"/>
    <s v="Smartwatch"/>
    <n v="16"/>
    <s v="No"/>
    <n v="16"/>
    <n v="972.19"/>
    <s v="No"/>
  </r>
  <r>
    <d v="2023-02-28T00:00:00"/>
    <x v="4"/>
    <s v="Smartphone"/>
    <n v="22"/>
    <s v="No"/>
    <n v="22"/>
    <n v="139.87"/>
    <s v="No"/>
  </r>
  <r>
    <d v="2023-07-31T00:00:00"/>
    <x v="3"/>
    <s v="Smartwatch"/>
    <n v="23"/>
    <s v="No"/>
    <n v="23"/>
    <n v="845.05"/>
    <s v="No"/>
  </r>
  <r>
    <d v="2023-05-31T00:00:00"/>
    <x v="5"/>
    <s v="Tablet"/>
    <n v="20"/>
    <s v="No"/>
    <n v="20"/>
    <n v="584.24"/>
    <s v="No"/>
  </r>
  <r>
    <d v="2023-04-30T00:00:00"/>
    <x v="11"/>
    <s v="Laptop"/>
    <n v="230"/>
    <s v="Yes"/>
    <n v="22"/>
    <n v="407.2"/>
    <s v="No"/>
  </r>
  <r>
    <d v="2023-12-31T00:00:00"/>
    <x v="2"/>
    <s v="Smartwatch"/>
    <n v="13"/>
    <s v="No"/>
    <n v="13"/>
    <n v="803.42"/>
    <s v="No"/>
  </r>
  <r>
    <d v="2023-01-31T00:00:00"/>
    <x v="1"/>
    <s v="Headphones"/>
    <n v="27"/>
    <s v="No"/>
    <n v="27"/>
    <n v="424.07"/>
    <s v="No"/>
  </r>
  <r>
    <d v="2023-07-31T00:00:00"/>
    <x v="3"/>
    <s v="Laptop"/>
    <n v="16"/>
    <s v="No"/>
    <n v="16"/>
    <n v="613.6"/>
    <s v="No"/>
  </r>
  <r>
    <d v="2023-03-31T00:00:00"/>
    <x v="6"/>
    <s v="Headphones"/>
    <n v="22"/>
    <s v="No"/>
    <n v="22"/>
    <n v="610.05999999999995"/>
    <s v="No"/>
  </r>
  <r>
    <d v="2023-07-31T00:00:00"/>
    <x v="3"/>
    <s v="Tablet"/>
    <n v="14"/>
    <s v="No"/>
    <n v="14"/>
    <n v="165.27"/>
    <s v="No"/>
  </r>
  <r>
    <d v="2023-08-31T00:00:00"/>
    <x v="7"/>
    <s v="Headphones"/>
    <n v="25"/>
    <s v="No"/>
    <n v="25"/>
    <n v="301.49"/>
    <s v="No"/>
  </r>
  <r>
    <d v="2023-04-30T00:00:00"/>
    <x v="11"/>
    <s v="Smartphone"/>
    <n v="21"/>
    <s v="No"/>
    <n v="21"/>
    <n v="733.23"/>
    <s v="No"/>
  </r>
  <r>
    <d v="2023-02-28T00:00:00"/>
    <x v="4"/>
    <s v="Tablet"/>
    <n v="26"/>
    <s v="No"/>
    <n v="26"/>
    <n v="60.73"/>
    <s v="No"/>
  </r>
  <r>
    <d v="2023-03-31T00:00:00"/>
    <x v="6"/>
    <s v="Headphones"/>
    <n v="20"/>
    <s v="No"/>
    <n v="20"/>
    <n v="887.57"/>
    <s v="No"/>
  </r>
  <r>
    <d v="2023-06-30T00:00:00"/>
    <x v="0"/>
    <s v="Laptop"/>
    <n v="19"/>
    <s v="No"/>
    <n v="19"/>
    <n v="910.44"/>
    <s v="No"/>
  </r>
  <r>
    <d v="2023-07-31T00:00:00"/>
    <x v="3"/>
    <s v="Tablet"/>
    <n v="26"/>
    <s v="No"/>
    <n v="26"/>
    <n v="189"/>
    <s v="No"/>
  </r>
  <r>
    <d v="2023-12-31T00:00:00"/>
    <x v="2"/>
    <s v="Laptop"/>
    <n v="20"/>
    <s v="No"/>
    <n v="20"/>
    <n v="654.89"/>
    <s v="No"/>
  </r>
  <r>
    <d v="2023-03-31T00:00:00"/>
    <x v="6"/>
    <s v="Smartwatch"/>
    <n v="13"/>
    <s v="No"/>
    <n v="13"/>
    <n v="103.28"/>
    <s v="No"/>
  </r>
  <r>
    <d v="2023-01-31T00:00:00"/>
    <x v="1"/>
    <s v="Tablet"/>
    <n v="19"/>
    <s v="No"/>
    <n v="19"/>
    <n v="387.34"/>
    <s v="No"/>
  </r>
  <r>
    <d v="2023-09-30T00:00:00"/>
    <x v="10"/>
    <s v="Laptop"/>
    <n v="21"/>
    <s v="No"/>
    <n v="21"/>
    <n v="238.84"/>
    <s v="No"/>
  </r>
  <r>
    <d v="2023-10-31T00:00:00"/>
    <x v="9"/>
    <s v="Tablet"/>
    <n v="9"/>
    <s v="No"/>
    <n v="9"/>
    <n v="332.41"/>
    <s v="No"/>
  </r>
  <r>
    <d v="2023-02-28T00:00:00"/>
    <x v="4"/>
    <s v="Headphones"/>
    <n v="16"/>
    <s v="No"/>
    <n v="16"/>
    <n v="353.92"/>
    <s v="No"/>
  </r>
  <r>
    <d v="2023-06-30T00:00:00"/>
    <x v="0"/>
    <s v="Laptop"/>
    <n v="22"/>
    <s v="No"/>
    <n v="22"/>
    <n v="509.48"/>
    <s v="No"/>
  </r>
  <r>
    <d v="2023-06-30T00:00:00"/>
    <x v="0"/>
    <s v="Tablet"/>
    <n v="21"/>
    <s v="No"/>
    <n v="21"/>
    <n v="648.99"/>
    <s v="No"/>
  </r>
  <r>
    <d v="2023-07-31T00:00:00"/>
    <x v="3"/>
    <s v="Laptop"/>
    <n v="17"/>
    <s v="No"/>
    <n v="17"/>
    <n v="612.64"/>
    <s v="No"/>
  </r>
  <r>
    <d v="2023-03-31T00:00:00"/>
    <x v="6"/>
    <s v="Tablet"/>
    <n v="15"/>
    <s v="No"/>
    <n v="15"/>
    <n v="749.62"/>
    <s v="No"/>
  </r>
  <r>
    <d v="2023-06-30T00:00:00"/>
    <x v="0"/>
    <s v="Headphones"/>
    <n v="19"/>
    <s v="No"/>
    <n v="19"/>
    <n v="555.42999999999995"/>
    <s v="No"/>
  </r>
  <r>
    <d v="2023-03-31T00:00:00"/>
    <x v="6"/>
    <s v="Laptop"/>
    <n v="28"/>
    <s v="No"/>
    <n v="28"/>
    <n v="299.67"/>
    <s v="No"/>
  </r>
  <r>
    <d v="2023-05-31T00:00:00"/>
    <x v="5"/>
    <s v="Smartphone"/>
    <n v="17"/>
    <s v="No"/>
    <n v="17"/>
    <n v="582.36"/>
    <s v="No"/>
  </r>
  <r>
    <d v="2023-08-31T00:00:00"/>
    <x v="7"/>
    <s v="Headphones"/>
    <n v="25"/>
    <s v="No"/>
    <n v="25"/>
    <n v="49.53"/>
    <s v="No"/>
  </r>
  <r>
    <d v="2023-11-30T00:00:00"/>
    <x v="8"/>
    <s v="Headphones"/>
    <n v="6"/>
    <s v="Yes"/>
    <n v="22"/>
    <n v="687.14"/>
    <s v="No"/>
  </r>
  <r>
    <d v="2023-02-28T00:00:00"/>
    <x v="4"/>
    <s v="Smartphone"/>
    <n v="18"/>
    <s v="No"/>
    <n v="18"/>
    <n v="814.33"/>
    <s v="No"/>
  </r>
  <r>
    <d v="2023-09-30T00:00:00"/>
    <x v="10"/>
    <s v="Headphones"/>
    <n v="17"/>
    <s v="No"/>
    <n v="17"/>
    <n v="298.74"/>
    <s v="No"/>
  </r>
  <r>
    <d v="2023-05-31T00:00:00"/>
    <x v="5"/>
    <s v="Tablet"/>
    <n v="19"/>
    <s v="No"/>
    <n v="19"/>
    <n v="529.63"/>
    <s v="No"/>
  </r>
  <r>
    <d v="2023-02-28T00:00:00"/>
    <x v="4"/>
    <s v="Smartwatch"/>
    <n v="16"/>
    <s v="No"/>
    <n v="16"/>
    <n v="909.98"/>
    <s v="No"/>
  </r>
  <r>
    <d v="2023-08-31T00:00:00"/>
    <x v="7"/>
    <s v="Laptop"/>
    <n v="26"/>
    <s v="No"/>
    <n v="26"/>
    <n v="570.07000000000005"/>
    <s v="No"/>
  </r>
  <r>
    <d v="2023-02-28T00:00:00"/>
    <x v="4"/>
    <s v="Smartwatch"/>
    <n v="19"/>
    <s v="No"/>
    <n v="19"/>
    <n v="279.94"/>
    <s v="No"/>
  </r>
  <r>
    <d v="2023-10-31T00:00:00"/>
    <x v="9"/>
    <s v="Headphones"/>
    <n v="18"/>
    <s v="No"/>
    <n v="18"/>
    <n v="329.13"/>
    <s v="No"/>
  </r>
  <r>
    <d v="2023-12-31T00:00:00"/>
    <x v="2"/>
    <s v="Smartphone"/>
    <n v="29"/>
    <s v="No"/>
    <n v="29"/>
    <n v="593.15"/>
    <s v="No"/>
  </r>
  <r>
    <d v="2023-11-30T00:00:00"/>
    <x v="8"/>
    <s v="Smartwatch"/>
    <n v="28"/>
    <s v="No"/>
    <n v="28"/>
    <n v="190.77"/>
    <s v="No"/>
  </r>
  <r>
    <d v="2023-10-31T00:00:00"/>
    <x v="9"/>
    <s v="Laptop"/>
    <n v="17"/>
    <s v="No"/>
    <n v="17"/>
    <n v="503.46"/>
    <s v="No"/>
  </r>
  <r>
    <d v="2023-12-31T00:00:00"/>
    <x v="2"/>
    <s v="Headphones"/>
    <n v="19"/>
    <s v="No"/>
    <n v="19"/>
    <n v="387.71"/>
    <s v="No"/>
  </r>
  <r>
    <d v="2023-11-30T00:00:00"/>
    <x v="8"/>
    <s v="Tablet"/>
    <n v="18"/>
    <s v="No"/>
    <n v="18"/>
    <n v="942.27"/>
    <s v="No"/>
  </r>
  <r>
    <d v="2023-04-30T00:00:00"/>
    <x v="11"/>
    <s v="Headphones"/>
    <n v="24"/>
    <s v="No"/>
    <n v="24"/>
    <n v="332.72"/>
    <s v="No"/>
  </r>
  <r>
    <d v="2023-06-30T00:00:00"/>
    <x v="0"/>
    <s v="Headphones"/>
    <n v="22"/>
    <s v="No"/>
    <n v="22"/>
    <n v="497.02"/>
    <s v="No"/>
  </r>
  <r>
    <d v="2023-02-28T00:00:00"/>
    <x v="4"/>
    <s v="Tablet"/>
    <n v="18"/>
    <s v="No"/>
    <n v="18"/>
    <n v="102.32"/>
    <s v="No"/>
  </r>
  <r>
    <d v="2023-01-31T00:00:00"/>
    <x v="1"/>
    <s v="Smartphone"/>
    <n v="22"/>
    <s v="No"/>
    <n v="22"/>
    <n v="660.82"/>
    <s v="No"/>
  </r>
  <r>
    <d v="2023-07-31T00:00:00"/>
    <x v="3"/>
    <s v="Smartphone"/>
    <n v="17"/>
    <s v="No"/>
    <n v="17"/>
    <n v="421.4"/>
    <s v="No"/>
  </r>
  <r>
    <d v="2023-07-31T00:00:00"/>
    <x v="3"/>
    <s v="Headphones"/>
    <n v="24"/>
    <s v="No"/>
    <n v="24"/>
    <n v="128.11000000000001"/>
    <s v="No"/>
  </r>
  <r>
    <d v="2023-08-31T00:00:00"/>
    <x v="7"/>
    <s v="Headphones"/>
    <n v="17"/>
    <s v="No"/>
    <n v="17"/>
    <n v="796.5"/>
    <s v="No"/>
  </r>
  <r>
    <d v="2023-09-30T00:00:00"/>
    <x v="10"/>
    <s v="Smartphone"/>
    <n v="24"/>
    <s v="No"/>
    <n v="24"/>
    <n v="223.65"/>
    <s v="No"/>
  </r>
  <r>
    <d v="2023-03-31T00:00:00"/>
    <x v="6"/>
    <s v="Smartwatch"/>
    <n v="19"/>
    <s v="No"/>
    <n v="19"/>
    <n v="809.42"/>
    <s v="No"/>
  </r>
  <r>
    <d v="2023-03-31T00:00:00"/>
    <x v="6"/>
    <s v="Smartwatch"/>
    <n v="17"/>
    <s v="No"/>
    <n v="17"/>
    <n v="220.8"/>
    <s v="No"/>
  </r>
  <r>
    <d v="2023-04-30T00:00:00"/>
    <x v="11"/>
    <s v="Headphones"/>
    <n v="24"/>
    <s v="No"/>
    <n v="24"/>
    <n v="895.58"/>
    <s v="No"/>
  </r>
  <r>
    <d v="2023-11-30T00:00:00"/>
    <x v="8"/>
    <s v="Tablet"/>
    <n v="22"/>
    <s v="No"/>
    <n v="22"/>
    <n v="218.08"/>
    <s v="No"/>
  </r>
  <r>
    <d v="2023-08-31T00:00:00"/>
    <x v="7"/>
    <s v="Smartwatch"/>
    <n v="25"/>
    <s v="No"/>
    <n v="25"/>
    <n v="486.68"/>
    <s v="No"/>
  </r>
  <r>
    <d v="2023-12-31T00:00:00"/>
    <x v="2"/>
    <s v="Smartwatch"/>
    <n v="18"/>
    <s v="No"/>
    <n v="18"/>
    <n v="807.87"/>
    <s v="No"/>
  </r>
  <r>
    <d v="2023-07-31T00:00:00"/>
    <x v="3"/>
    <s v="Smartphone"/>
    <n v="19"/>
    <s v="No"/>
    <n v="19"/>
    <n v="902.12"/>
    <s v="No"/>
  </r>
  <r>
    <d v="2023-12-31T00:00:00"/>
    <x v="2"/>
    <s v="Laptop"/>
    <n v="13"/>
    <s v="No"/>
    <n v="13"/>
    <n v="266.41000000000003"/>
    <s v="No"/>
  </r>
  <r>
    <d v="2023-07-31T00:00:00"/>
    <x v="3"/>
    <s v="Tablet"/>
    <n v="25"/>
    <s v="No"/>
    <n v="25"/>
    <n v="158.84"/>
    <s v="No"/>
  </r>
  <r>
    <d v="2023-12-31T00:00:00"/>
    <x v="2"/>
    <s v="Laptop"/>
    <n v="21"/>
    <s v="No"/>
    <n v="21"/>
    <n v="154.91"/>
    <s v="No"/>
  </r>
  <r>
    <d v="2023-03-31T00:00:00"/>
    <x v="6"/>
    <s v="Smartphone"/>
    <n v="23"/>
    <s v="No"/>
    <n v="23"/>
    <n v="537.75"/>
    <s v="No"/>
  </r>
  <r>
    <d v="2023-03-31T00:00:00"/>
    <x v="6"/>
    <s v="Laptop"/>
    <n v="14"/>
    <s v="No"/>
    <n v="14"/>
    <n v="644.79"/>
    <s v="No"/>
  </r>
  <r>
    <d v="2023-12-31T00:00:00"/>
    <x v="2"/>
    <s v="Smartwatch"/>
    <n v="15"/>
    <s v="No"/>
    <n v="15"/>
    <n v="971.08"/>
    <s v="No"/>
  </r>
  <r>
    <d v="2023-04-30T00:00:00"/>
    <x v="11"/>
    <s v="Headphones"/>
    <n v="18"/>
    <s v="No"/>
    <n v="18"/>
    <n v="780.89"/>
    <s v="No"/>
  </r>
  <r>
    <d v="2023-04-30T00:00:00"/>
    <x v="11"/>
    <s v="Laptop"/>
    <n v="16"/>
    <s v="No"/>
    <n v="16"/>
    <n v="178.73"/>
    <s v="No"/>
  </r>
  <r>
    <d v="2023-02-28T00:00:00"/>
    <x v="4"/>
    <s v="Laptop"/>
    <n v="15"/>
    <s v="No"/>
    <n v="15"/>
    <n v="637.1"/>
    <s v="No"/>
  </r>
  <r>
    <d v="2023-03-31T00:00:00"/>
    <x v="6"/>
    <s v="Tablet"/>
    <n v="22"/>
    <s v="No"/>
    <n v="22"/>
    <n v="71.62"/>
    <s v="No"/>
  </r>
  <r>
    <d v="2023-12-31T00:00:00"/>
    <x v="2"/>
    <s v="Laptop"/>
    <n v="23"/>
    <s v="No"/>
    <n v="23"/>
    <n v="850.18"/>
    <s v="No"/>
  </r>
  <r>
    <d v="2023-03-31T00:00:00"/>
    <x v="6"/>
    <s v="Smartphone"/>
    <n v="19"/>
    <s v="No"/>
    <n v="19"/>
    <n v="592.79999999999995"/>
    <s v="No"/>
  </r>
  <r>
    <d v="2023-12-31T00:00:00"/>
    <x v="2"/>
    <s v="Tablet"/>
    <n v="25"/>
    <s v="No"/>
    <n v="25"/>
    <n v="969.32"/>
    <s v="No"/>
  </r>
  <r>
    <d v="2023-05-31T00:00:00"/>
    <x v="5"/>
    <s v="Laptop"/>
    <n v="14"/>
    <s v="No"/>
    <n v="14"/>
    <n v="743.7"/>
    <s v="No"/>
  </r>
  <r>
    <d v="2023-09-30T00:00:00"/>
    <x v="10"/>
    <s v="Smartwatch"/>
    <n v="21"/>
    <s v="No"/>
    <n v="21"/>
    <n v="909.21"/>
    <s v="No"/>
  </r>
  <r>
    <d v="2023-09-30T00:00:00"/>
    <x v="10"/>
    <s v="Headphones"/>
    <n v="24"/>
    <s v="No"/>
    <n v="24"/>
    <n v="185.84"/>
    <s v="No"/>
  </r>
  <r>
    <d v="2023-09-30T00:00:00"/>
    <x v="10"/>
    <s v="Tablet"/>
    <n v="20"/>
    <s v="No"/>
    <n v="20"/>
    <n v="175.31"/>
    <s v="No"/>
  </r>
  <r>
    <d v="2023-04-30T00:00:00"/>
    <x v="11"/>
    <s v="Laptop"/>
    <n v="28"/>
    <s v="No"/>
    <n v="28"/>
    <n v="335.07"/>
    <s v="No"/>
  </r>
  <r>
    <d v="2023-02-28T00:00:00"/>
    <x v="4"/>
    <s v="Laptop"/>
    <n v="10"/>
    <s v="No"/>
    <n v="10"/>
    <n v="991.01"/>
    <s v="No"/>
  </r>
  <r>
    <d v="2023-03-31T00:00:00"/>
    <x v="6"/>
    <s v="Headphones"/>
    <n v="17"/>
    <s v="No"/>
    <n v="17"/>
    <n v="520.58000000000004"/>
    <s v="No"/>
  </r>
  <r>
    <d v="2023-09-30T00:00:00"/>
    <x v="10"/>
    <s v="Smartphone"/>
    <n v="21"/>
    <s v="No"/>
    <n v="21"/>
    <n v="211.13"/>
    <s v="No"/>
  </r>
  <r>
    <d v="2023-05-31T00:00:00"/>
    <x v="5"/>
    <s v="Headphones"/>
    <n v="16"/>
    <s v="No"/>
    <n v="16"/>
    <n v="183.7"/>
    <s v="No"/>
  </r>
  <r>
    <d v="2023-04-30T00:00:00"/>
    <x v="11"/>
    <s v="Headphones"/>
    <n v="15"/>
    <s v="No"/>
    <n v="15"/>
    <n v="468.7"/>
    <s v="No"/>
  </r>
  <r>
    <d v="2023-01-31T00:00:00"/>
    <x v="1"/>
    <s v="Smartphone"/>
    <n v="17"/>
    <s v="No"/>
    <n v="17"/>
    <n v="915.67"/>
    <s v="No"/>
  </r>
  <r>
    <d v="2023-04-30T00:00:00"/>
    <x v="11"/>
    <s v="Laptop"/>
    <n v="19"/>
    <s v="No"/>
    <n v="19"/>
    <n v="445.91"/>
    <s v="No"/>
  </r>
  <r>
    <d v="2023-06-30T00:00:00"/>
    <x v="0"/>
    <s v="Laptop"/>
    <n v="14"/>
    <s v="No"/>
    <n v="14"/>
    <n v="857.07"/>
    <s v="No"/>
  </r>
  <r>
    <d v="2023-11-30T00:00:00"/>
    <x v="8"/>
    <s v="Smartwatch"/>
    <n v="18"/>
    <s v="No"/>
    <n v="18"/>
    <n v="435.05"/>
    <s v="No"/>
  </r>
  <r>
    <d v="2023-07-31T00:00:00"/>
    <x v="3"/>
    <s v="Smartwatch"/>
    <n v="20"/>
    <s v="No"/>
    <n v="20"/>
    <n v="675.84"/>
    <s v="No"/>
  </r>
  <r>
    <d v="2023-08-31T00:00:00"/>
    <x v="7"/>
    <s v="Tablet"/>
    <n v="15"/>
    <s v="No"/>
    <n v="15"/>
    <n v="354.61"/>
    <s v="No"/>
  </r>
  <r>
    <d v="2023-07-31T00:00:00"/>
    <x v="3"/>
    <s v="Laptop"/>
    <n v="190"/>
    <s v="Yes"/>
    <n v="22"/>
    <n v="632.57000000000005"/>
    <s v="No"/>
  </r>
  <r>
    <d v="2023-09-30T00:00:00"/>
    <x v="10"/>
    <s v="Tablet"/>
    <n v="29"/>
    <s v="No"/>
    <n v="29"/>
    <n v="433.42"/>
    <s v="No"/>
  </r>
  <r>
    <d v="2023-04-30T00:00:00"/>
    <x v="11"/>
    <s v="Tablet"/>
    <n v="22"/>
    <s v="No"/>
    <n v="22"/>
    <n v="38.700000000000003"/>
    <s v="No"/>
  </r>
  <r>
    <d v="2023-11-30T00:00:00"/>
    <x v="8"/>
    <s v="Laptop"/>
    <n v="16"/>
    <s v="No"/>
    <n v="16"/>
    <n v="495.51"/>
    <s v="No"/>
  </r>
  <r>
    <d v="2023-09-30T00:00:00"/>
    <x v="10"/>
    <s v="Tablet"/>
    <n v="19"/>
    <s v="No"/>
    <n v="19"/>
    <n v="499.64"/>
    <s v="No"/>
  </r>
  <r>
    <d v="2023-03-31T00:00:00"/>
    <x v="6"/>
    <s v="Tablet"/>
    <n v="16"/>
    <s v="No"/>
    <n v="16"/>
    <n v="931.72"/>
    <s v="No"/>
  </r>
  <r>
    <d v="2023-04-30T00:00:00"/>
    <x v="11"/>
    <s v="Smartphone"/>
    <n v="21"/>
    <s v="No"/>
    <n v="21"/>
    <n v="606.70000000000005"/>
    <s v="No"/>
  </r>
  <r>
    <d v="2023-05-31T00:00:00"/>
    <x v="5"/>
    <s v="Headphones"/>
    <n v="22"/>
    <s v="No"/>
    <n v="22"/>
    <n v="967.58"/>
    <s v="No"/>
  </r>
  <r>
    <d v="2023-08-31T00:00:00"/>
    <x v="7"/>
    <s v="Laptop"/>
    <n v="11"/>
    <s v="No"/>
    <n v="11"/>
    <n v="11.41"/>
    <s v="No"/>
  </r>
  <r>
    <d v="2023-12-31T00:00:00"/>
    <x v="2"/>
    <s v="Tablet"/>
    <n v="24"/>
    <s v="No"/>
    <n v="24"/>
    <n v="174.01"/>
    <s v="No"/>
  </r>
  <r>
    <d v="2023-08-31T00:00:00"/>
    <x v="7"/>
    <s v="Tablet"/>
    <n v="14"/>
    <s v="No"/>
    <n v="14"/>
    <n v="824.31"/>
    <s v="No"/>
  </r>
  <r>
    <d v="2023-02-28T00:00:00"/>
    <x v="4"/>
    <s v="Headphones"/>
    <n v="20"/>
    <s v="No"/>
    <n v="20"/>
    <n v="882.44"/>
    <s v="No"/>
  </r>
  <r>
    <d v="2023-11-30T00:00:00"/>
    <x v="8"/>
    <s v="Tablet"/>
    <n v="27"/>
    <s v="No"/>
    <n v="27"/>
    <n v="784.79"/>
    <s v="No"/>
  </r>
  <r>
    <d v="2023-01-31T00:00:00"/>
    <x v="1"/>
    <s v="Tablet"/>
    <n v="13"/>
    <s v="No"/>
    <n v="13"/>
    <n v="289.67"/>
    <s v="No"/>
  </r>
  <r>
    <d v="2023-01-31T00:00:00"/>
    <x v="1"/>
    <s v="Tablet"/>
    <n v="29"/>
    <s v="No"/>
    <n v="29"/>
    <n v="724.26"/>
    <s v="No"/>
  </r>
  <r>
    <d v="2023-08-31T00:00:00"/>
    <x v="7"/>
    <s v="Tablet"/>
    <n v="19"/>
    <s v="No"/>
    <n v="19"/>
    <n v="939.49"/>
    <s v="No"/>
  </r>
  <r>
    <d v="2023-10-31T00:00:00"/>
    <x v="9"/>
    <s v="Laptop"/>
    <n v="17"/>
    <s v="No"/>
    <n v="17"/>
    <n v="976.47"/>
    <s v="No"/>
  </r>
  <r>
    <d v="2023-07-31T00:00:00"/>
    <x v="3"/>
    <s v="Laptop"/>
    <n v="22"/>
    <s v="No"/>
    <n v="22"/>
    <n v="212.4"/>
    <s v="No"/>
  </r>
  <r>
    <d v="2023-08-31T00:00:00"/>
    <x v="7"/>
    <s v="Headphones"/>
    <n v="17"/>
    <s v="No"/>
    <n v="17"/>
    <n v="956.93"/>
    <s v="No"/>
  </r>
  <r>
    <d v="2023-04-30T00:00:00"/>
    <x v="11"/>
    <s v="Tablet"/>
    <n v="23"/>
    <s v="No"/>
    <n v="23"/>
    <n v="615.1"/>
    <s v="No"/>
  </r>
  <r>
    <d v="2023-05-31T00:00:00"/>
    <x v="5"/>
    <s v="Headphones"/>
    <n v="22"/>
    <s v="No"/>
    <n v="22"/>
    <n v="62.06"/>
    <s v="No"/>
  </r>
  <r>
    <d v="2023-05-31T00:00:00"/>
    <x v="5"/>
    <s v="Tablet"/>
    <n v="13"/>
    <s v="No"/>
    <n v="13"/>
    <n v="651.1"/>
    <s v="No"/>
  </r>
  <r>
    <d v="2023-03-31T00:00:00"/>
    <x v="6"/>
    <s v="Laptop"/>
    <n v="18"/>
    <s v="No"/>
    <n v="18"/>
    <n v="824.14"/>
    <s v="No"/>
  </r>
  <r>
    <d v="2023-01-31T00:00:00"/>
    <x v="1"/>
    <s v="Smartwatch"/>
    <n v="23"/>
    <s v="No"/>
    <n v="23"/>
    <n v="239.67"/>
    <s v="No"/>
  </r>
  <r>
    <d v="2023-08-31T00:00:00"/>
    <x v="7"/>
    <s v="Laptop"/>
    <n v="25"/>
    <s v="No"/>
    <n v="25"/>
    <n v="462.97"/>
    <s v="No"/>
  </r>
  <r>
    <d v="2023-03-31T00:00:00"/>
    <x v="6"/>
    <s v="Headphones"/>
    <n v="25"/>
    <s v="No"/>
    <n v="25"/>
    <n v="134.13"/>
    <s v="No"/>
  </r>
  <r>
    <d v="2023-04-30T00:00:00"/>
    <x v="11"/>
    <s v="Headphones"/>
    <n v="17"/>
    <s v="No"/>
    <n v="17"/>
    <n v="959.42"/>
    <s v="No"/>
  </r>
  <r>
    <d v="2023-09-30T00:00:00"/>
    <x v="10"/>
    <s v="Tablet"/>
    <n v="17"/>
    <s v="No"/>
    <n v="17"/>
    <n v="693.23"/>
    <s v="No"/>
  </r>
  <r>
    <d v="2023-09-30T00:00:00"/>
    <x v="10"/>
    <s v="Tablet"/>
    <n v="21"/>
    <s v="No"/>
    <n v="21"/>
    <n v="915.67"/>
    <s v="No"/>
  </r>
  <r>
    <d v="2023-04-30T00:00:00"/>
    <x v="11"/>
    <s v="Smartwatch"/>
    <n v="16"/>
    <s v="No"/>
    <n v="16"/>
    <n v="280.58"/>
    <s v="No"/>
  </r>
  <r>
    <d v="2023-10-31T00:00:00"/>
    <x v="9"/>
    <s v="Smartphone"/>
    <n v="19"/>
    <s v="No"/>
    <n v="19"/>
    <n v="414.92"/>
    <s v="No"/>
  </r>
  <r>
    <d v="2023-06-30T00:00:00"/>
    <x v="0"/>
    <s v="Smartphone"/>
    <n v="24"/>
    <s v="No"/>
    <n v="24"/>
    <n v="932.6"/>
    <s v="No"/>
  </r>
  <r>
    <d v="2023-10-31T00:00:00"/>
    <x v="9"/>
    <s v="Tablet"/>
    <n v="23"/>
    <s v="No"/>
    <n v="23"/>
    <n v="509.48"/>
    <s v="No"/>
  </r>
  <r>
    <d v="2023-07-31T00:00:00"/>
    <x v="3"/>
    <s v="Smartphone"/>
    <n v="24"/>
    <s v="No"/>
    <n v="24"/>
    <n v="167.58"/>
    <s v="No"/>
  </r>
  <r>
    <d v="2023-06-30T00:00:00"/>
    <x v="0"/>
    <s v="Smartphone"/>
    <n v="19"/>
    <s v="No"/>
    <n v="19"/>
    <n v="264.51"/>
    <s v="No"/>
  </r>
  <r>
    <d v="2023-08-31T00:00:00"/>
    <x v="7"/>
    <s v="Laptop"/>
    <n v="8"/>
    <s v="No"/>
    <n v="8"/>
    <n v="150.69"/>
    <s v="No"/>
  </r>
  <r>
    <d v="2023-11-30T00:00:00"/>
    <x v="8"/>
    <s v="Tablet"/>
    <n v="21"/>
    <s v="No"/>
    <n v="21"/>
    <n v="765.54"/>
    <s v="No"/>
  </r>
  <r>
    <d v="2023-02-28T00:00:00"/>
    <x v="4"/>
    <s v="Tablet"/>
    <n v="31"/>
    <s v="No"/>
    <n v="31"/>
    <n v="369.5"/>
    <s v="No"/>
  </r>
  <r>
    <d v="2023-02-28T00:00:00"/>
    <x v="4"/>
    <s v="Tablet"/>
    <n v="19"/>
    <s v="No"/>
    <n v="19"/>
    <n v="615.41999999999996"/>
    <s v="No"/>
  </r>
  <r>
    <d v="2023-08-31T00:00:00"/>
    <x v="7"/>
    <s v="Smartphone"/>
    <n v="22"/>
    <s v="No"/>
    <n v="22"/>
    <n v="145.38999999999999"/>
    <s v="No"/>
  </r>
  <r>
    <d v="2023-06-30T00:00:00"/>
    <x v="0"/>
    <s v="Tablet"/>
    <n v="25"/>
    <s v="No"/>
    <n v="25"/>
    <n v="244.59"/>
    <s v="No"/>
  </r>
  <r>
    <d v="2023-09-30T00:00:00"/>
    <x v="10"/>
    <s v="Smartwatch"/>
    <n v="23"/>
    <s v="No"/>
    <n v="23"/>
    <n v="532.16999999999996"/>
    <s v="No"/>
  </r>
  <r>
    <d v="2023-09-30T00:00:00"/>
    <x v="10"/>
    <s v="Headphones"/>
    <n v="20"/>
    <s v="No"/>
    <n v="20"/>
    <n v="272.5"/>
    <s v="No"/>
  </r>
  <r>
    <d v="2023-06-30T00:00:00"/>
    <x v="0"/>
    <s v="Smartphone"/>
    <n v="20"/>
    <s v="No"/>
    <n v="20"/>
    <n v="516.71"/>
    <s v="No"/>
  </r>
  <r>
    <d v="2023-10-31T00:00:00"/>
    <x v="9"/>
    <s v="Smartwatch"/>
    <n v="200"/>
    <s v="Yes"/>
    <n v="22"/>
    <n v="10.55"/>
    <s v="No"/>
  </r>
  <r>
    <d v="2023-09-30T00:00:00"/>
    <x v="10"/>
    <s v="Smartwatch"/>
    <n v="26"/>
    <s v="No"/>
    <n v="26"/>
    <n v="707.74"/>
    <s v="No"/>
  </r>
  <r>
    <d v="2023-12-31T00:00:00"/>
    <x v="2"/>
    <s v="Tablet"/>
    <n v="17"/>
    <s v="No"/>
    <n v="17"/>
    <n v="387.33"/>
    <s v="No"/>
  </r>
  <r>
    <d v="2023-01-31T00:00:00"/>
    <x v="1"/>
    <s v="Tablet"/>
    <n v="22"/>
    <s v="No"/>
    <n v="22"/>
    <n v="931.4"/>
    <s v="No"/>
  </r>
  <r>
    <d v="2023-01-31T00:00:00"/>
    <x v="1"/>
    <s v="Smartphone"/>
    <n v="17"/>
    <s v="No"/>
    <n v="17"/>
    <n v="673.62"/>
    <s v="No"/>
  </r>
  <r>
    <d v="2023-10-31T00:00:00"/>
    <x v="9"/>
    <s v="Headphones"/>
    <n v="22"/>
    <s v="No"/>
    <n v="22"/>
    <n v="505.15"/>
    <s v="No"/>
  </r>
  <r>
    <d v="2023-12-31T00:00:00"/>
    <x v="2"/>
    <s v="Smartphone"/>
    <n v="17"/>
    <s v="No"/>
    <n v="17"/>
    <n v="333.49"/>
    <s v="No"/>
  </r>
  <r>
    <d v="2023-02-28T00:00:00"/>
    <x v="4"/>
    <s v="Headphones"/>
    <n v="18"/>
    <s v="No"/>
    <n v="18"/>
    <n v="693.6"/>
    <s v="No"/>
  </r>
  <r>
    <d v="2023-04-30T00:00:00"/>
    <x v="11"/>
    <s v="Smartwatch"/>
    <n v="29"/>
    <s v="No"/>
    <n v="29"/>
    <n v="959.2"/>
    <s v="No"/>
  </r>
  <r>
    <d v="2023-04-30T00:00:00"/>
    <x v="11"/>
    <s v="Tablet"/>
    <n v="24"/>
    <s v="No"/>
    <n v="24"/>
    <n v="34.22"/>
    <s v="No"/>
  </r>
  <r>
    <d v="2023-09-30T00:00:00"/>
    <x v="10"/>
    <s v="Headphones"/>
    <n v="17"/>
    <s v="No"/>
    <n v="17"/>
    <n v="437.24"/>
    <s v="No"/>
  </r>
  <r>
    <d v="2023-12-31T00:00:00"/>
    <x v="2"/>
    <s v="Smartwatch"/>
    <n v="15"/>
    <s v="No"/>
    <n v="15"/>
    <n v="446.74"/>
    <s v="No"/>
  </r>
  <r>
    <d v="2023-07-31T00:00:00"/>
    <x v="3"/>
    <s v="Tablet"/>
    <n v="22"/>
    <s v="No"/>
    <n v="22"/>
    <n v="15.87"/>
    <s v="No"/>
  </r>
  <r>
    <d v="2023-04-30T00:00:00"/>
    <x v="11"/>
    <s v="Laptop"/>
    <n v="17"/>
    <s v="No"/>
    <n v="17"/>
    <n v="422.51"/>
    <s v="No"/>
  </r>
  <r>
    <d v="2023-02-28T00:00:00"/>
    <x v="4"/>
    <s v="Smartwatch"/>
    <n v="23"/>
    <s v="No"/>
    <n v="23"/>
    <n v="659.6"/>
    <s v="No"/>
  </r>
  <r>
    <d v="2023-12-31T00:00:00"/>
    <x v="2"/>
    <s v="Tablet"/>
    <n v="19"/>
    <s v="No"/>
    <n v="19"/>
    <n v="877.53"/>
    <s v="No"/>
  </r>
  <r>
    <d v="2023-12-31T00:00:00"/>
    <x v="2"/>
    <s v="Smartphone"/>
    <n v="11"/>
    <s v="No"/>
    <n v="11"/>
    <n v="981.73"/>
    <s v="No"/>
  </r>
  <r>
    <d v="2023-09-30T00:00:00"/>
    <x v="10"/>
    <s v="Laptop"/>
    <n v="28"/>
    <s v="No"/>
    <n v="28"/>
    <n v="856.79"/>
    <s v="No"/>
  </r>
  <r>
    <d v="2023-04-30T00:00:00"/>
    <x v="11"/>
    <s v="Smartphone"/>
    <n v="17"/>
    <s v="No"/>
    <n v="17"/>
    <n v="926.82"/>
    <s v="No"/>
  </r>
  <r>
    <d v="2023-11-30T00:00:00"/>
    <x v="8"/>
    <s v="Smartwatch"/>
    <n v="21"/>
    <s v="No"/>
    <n v="21"/>
    <n v="131.65"/>
    <s v="No"/>
  </r>
  <r>
    <d v="2023-06-30T00:00:00"/>
    <x v="0"/>
    <s v="Smartwatch"/>
    <n v="19"/>
    <s v="No"/>
    <n v="19"/>
    <n v="670.33"/>
    <s v="No"/>
  </r>
  <r>
    <d v="2023-04-30T00:00:00"/>
    <x v="11"/>
    <s v="Headphones"/>
    <n v="20"/>
    <s v="No"/>
    <n v="20"/>
    <n v="510.81"/>
    <s v="No"/>
  </r>
  <r>
    <d v="2023-09-30T00:00:00"/>
    <x v="10"/>
    <s v="Headphones"/>
    <n v="26"/>
    <s v="No"/>
    <n v="26"/>
    <n v="409.64"/>
    <s v="No"/>
  </r>
  <r>
    <d v="2023-06-30T00:00:00"/>
    <x v="0"/>
    <s v="Tablet"/>
    <n v="26"/>
    <s v="No"/>
    <n v="26"/>
    <n v="272.26"/>
    <s v="No"/>
  </r>
  <r>
    <d v="2023-09-30T00:00:00"/>
    <x v="10"/>
    <s v="Tablet"/>
    <n v="15"/>
    <s v="No"/>
    <n v="15"/>
    <n v="413.52"/>
    <s v="No"/>
  </r>
  <r>
    <d v="2023-05-31T00:00:00"/>
    <x v="5"/>
    <s v="Smartphone"/>
    <n v="19"/>
    <s v="No"/>
    <n v="19"/>
    <n v="46.98"/>
    <s v="No"/>
  </r>
  <r>
    <d v="2023-05-31T00:00:00"/>
    <x v="5"/>
    <s v="Smartphone"/>
    <n v="14"/>
    <s v="No"/>
    <n v="14"/>
    <n v="915.38"/>
    <s v="No"/>
  </r>
  <r>
    <d v="2023-03-31T00:00:00"/>
    <x v="6"/>
    <s v="Smartwatch"/>
    <n v="24"/>
    <s v="No"/>
    <n v="24"/>
    <n v="436.09"/>
    <s v="No"/>
  </r>
  <r>
    <d v="2023-03-31T00:00:00"/>
    <x v="6"/>
    <s v="Laptop"/>
    <n v="20"/>
    <s v="No"/>
    <n v="20"/>
    <n v="670.09"/>
    <s v="No"/>
  </r>
  <r>
    <d v="2023-08-31T00:00:00"/>
    <x v="7"/>
    <s v="Smartwatch"/>
    <n v="21"/>
    <s v="No"/>
    <n v="21"/>
    <n v="429.45"/>
    <s v="No"/>
  </r>
  <r>
    <d v="2023-12-31T00:00:00"/>
    <x v="2"/>
    <s v="Laptop"/>
    <n v="23"/>
    <s v="No"/>
    <n v="23"/>
    <n v="414.99"/>
    <s v="No"/>
  </r>
  <r>
    <d v="2023-03-31T00:00:00"/>
    <x v="6"/>
    <s v="Tablet"/>
    <n v="25"/>
    <s v="No"/>
    <n v="25"/>
    <n v="614.4"/>
    <s v="No"/>
  </r>
  <r>
    <d v="2023-10-31T00:00:00"/>
    <x v="9"/>
    <s v="Laptop"/>
    <n v="21"/>
    <s v="No"/>
    <n v="21"/>
    <n v="297.39"/>
    <s v="No"/>
  </r>
  <r>
    <d v="2023-01-31T00:00:00"/>
    <x v="1"/>
    <s v="Smartphone"/>
    <n v="17"/>
    <s v="No"/>
    <n v="17"/>
    <n v="641.97"/>
    <s v="No"/>
  </r>
  <r>
    <d v="2023-12-31T00:00:00"/>
    <x v="2"/>
    <s v="Smartphone"/>
    <n v="22"/>
    <s v="No"/>
    <n v="22"/>
    <n v="411.47"/>
    <s v="No"/>
  </r>
  <r>
    <d v="2023-05-31T00:00:00"/>
    <x v="5"/>
    <s v="Laptop"/>
    <n v="15"/>
    <s v="No"/>
    <n v="15"/>
    <n v="510.71"/>
    <s v="No"/>
  </r>
  <r>
    <d v="2023-08-31T00:00:00"/>
    <x v="7"/>
    <s v="Smartphone"/>
    <n v="24"/>
    <s v="No"/>
    <n v="24"/>
    <n v="974.01"/>
    <s v="No"/>
  </r>
  <r>
    <d v="2023-11-30T00:00:00"/>
    <x v="8"/>
    <s v="Smartwatch"/>
    <n v="19"/>
    <s v="No"/>
    <n v="19"/>
    <n v="966.29"/>
    <s v="No"/>
  </r>
  <r>
    <d v="2023-10-31T00:00:00"/>
    <x v="9"/>
    <s v="Tablet"/>
    <n v="17"/>
    <s v="No"/>
    <n v="17"/>
    <n v="217.95"/>
    <s v="No"/>
  </r>
  <r>
    <d v="2023-07-31T00:00:00"/>
    <x v="3"/>
    <s v="Laptop"/>
    <n v="23"/>
    <s v="No"/>
    <n v="23"/>
    <n v="787.77"/>
    <s v="No"/>
  </r>
  <r>
    <d v="2023-12-31T00:00:00"/>
    <x v="2"/>
    <s v="Smartphone"/>
    <n v="20"/>
    <s v="No"/>
    <n v="20"/>
    <n v="923.47"/>
    <s v="No"/>
  </r>
  <r>
    <d v="2023-03-31T00:00:00"/>
    <x v="6"/>
    <s v="Tablet"/>
    <n v="28"/>
    <s v="No"/>
    <n v="28"/>
    <n v="313.60000000000002"/>
    <s v="No"/>
  </r>
  <r>
    <d v="2023-02-28T00:00:00"/>
    <x v="4"/>
    <s v="Laptop"/>
    <n v="30"/>
    <s v="No"/>
    <n v="30"/>
    <n v="402.57"/>
    <s v="No"/>
  </r>
  <r>
    <d v="2023-10-31T00:00:00"/>
    <x v="9"/>
    <s v="Smartwatch"/>
    <n v="18"/>
    <s v="No"/>
    <n v="18"/>
    <n v="401.69"/>
    <s v="No"/>
  </r>
  <r>
    <d v="2023-02-28T00:00:00"/>
    <x v="4"/>
    <s v="Smartphone"/>
    <n v="25"/>
    <s v="No"/>
    <n v="25"/>
    <n v="551.47"/>
    <s v="No"/>
  </r>
  <r>
    <d v="2023-07-31T00:00:00"/>
    <x v="3"/>
    <s v="Tablet"/>
    <n v="11"/>
    <s v="No"/>
    <n v="11"/>
    <n v="82.71"/>
    <s v="No"/>
  </r>
  <r>
    <d v="2023-09-30T00:00:00"/>
    <x v="10"/>
    <s v="Smartwatch"/>
    <n v="12"/>
    <s v="No"/>
    <n v="12"/>
    <n v="821.24"/>
    <s v="No"/>
  </r>
  <r>
    <d v="2023-04-30T00:00:00"/>
    <x v="11"/>
    <s v="Smartwatch"/>
    <n v="20"/>
    <s v="No"/>
    <n v="20"/>
    <n v="319.38"/>
    <s v="No"/>
  </r>
  <r>
    <d v="2023-05-31T00:00:00"/>
    <x v="5"/>
    <s v="Laptop"/>
    <n v="20"/>
    <s v="No"/>
    <n v="20"/>
    <n v="936.44"/>
    <s v="No"/>
  </r>
  <r>
    <d v="2023-03-31T00:00:00"/>
    <x v="6"/>
    <s v="Smartwatch"/>
    <n v="21"/>
    <s v="No"/>
    <n v="21"/>
    <n v="476.51"/>
    <s v="No"/>
  </r>
  <r>
    <d v="2023-01-31T00:00:00"/>
    <x v="1"/>
    <s v="Laptop"/>
    <n v="19"/>
    <s v="No"/>
    <n v="19"/>
    <n v="394.3"/>
    <s v="No"/>
  </r>
  <r>
    <d v="2023-12-31T00:00:00"/>
    <x v="2"/>
    <s v="Tablet"/>
    <n v="15"/>
    <s v="No"/>
    <n v="15"/>
    <n v="182.67"/>
    <s v="No"/>
  </r>
  <r>
    <d v="2023-08-31T00:00:00"/>
    <x v="7"/>
    <s v="Laptop"/>
    <n v="15"/>
    <s v="No"/>
    <n v="15"/>
    <n v="916.53"/>
    <s v="No"/>
  </r>
  <r>
    <d v="2023-03-31T00:00:00"/>
    <x v="6"/>
    <s v="Smartwatch"/>
    <n v="15"/>
    <s v="No"/>
    <n v="15"/>
    <n v="780.03"/>
    <s v="No"/>
  </r>
  <r>
    <d v="2023-12-31T00:00:00"/>
    <x v="2"/>
    <s v="Smartphone"/>
    <n v="20"/>
    <s v="No"/>
    <n v="20"/>
    <n v="486.74"/>
    <s v="No"/>
  </r>
  <r>
    <d v="2023-05-31T00:00:00"/>
    <x v="5"/>
    <s v="Smartwatch"/>
    <n v="23"/>
    <s v="No"/>
    <n v="23"/>
    <n v="119.34"/>
    <s v="No"/>
  </r>
  <r>
    <d v="2023-01-31T00:00:00"/>
    <x v="1"/>
    <s v="Laptop"/>
    <n v="17"/>
    <s v="No"/>
    <n v="17"/>
    <n v="61.53"/>
    <s v="No"/>
  </r>
  <r>
    <d v="2023-10-31T00:00:00"/>
    <x v="9"/>
    <s v="Tablet"/>
    <n v="26"/>
    <s v="No"/>
    <n v="26"/>
    <n v="533.05999999999995"/>
    <s v="No"/>
  </r>
  <r>
    <d v="2023-04-30T00:00:00"/>
    <x v="11"/>
    <s v="Smartphone"/>
    <n v="23"/>
    <s v="No"/>
    <n v="23"/>
    <n v="996.56"/>
    <s v="No"/>
  </r>
  <r>
    <d v="2023-03-31T00:00:00"/>
    <x v="6"/>
    <s v="Tablet"/>
    <n v="17"/>
    <s v="No"/>
    <n v="17"/>
    <n v="265.29000000000002"/>
    <s v="No"/>
  </r>
  <r>
    <d v="2023-05-31T00:00:00"/>
    <x v="5"/>
    <s v="Headphones"/>
    <n v="26"/>
    <s v="No"/>
    <n v="26"/>
    <n v="872.3"/>
    <s v="No"/>
  </r>
  <r>
    <d v="2023-05-31T00:00:00"/>
    <x v="5"/>
    <s v="Tablet"/>
    <n v="23"/>
    <s v="No"/>
    <n v="23"/>
    <n v="735.6"/>
    <s v="No"/>
  </r>
  <r>
    <d v="2023-08-31T00:00:00"/>
    <x v="7"/>
    <s v="Headphones"/>
    <n v="19"/>
    <s v="No"/>
    <n v="19"/>
    <n v="702.39"/>
    <s v="No"/>
  </r>
  <r>
    <d v="2023-03-31T00:00:00"/>
    <x v="6"/>
    <s v="Smartphone"/>
    <n v="22"/>
    <s v="No"/>
    <n v="22"/>
    <n v="509.48"/>
    <s v="No"/>
  </r>
  <r>
    <d v="2023-02-28T00:00:00"/>
    <x v="4"/>
    <s v="Laptop"/>
    <n v="22"/>
    <s v="No"/>
    <n v="22"/>
    <n v="752.89"/>
    <s v="No"/>
  </r>
  <r>
    <d v="2023-12-31T00:00:00"/>
    <x v="2"/>
    <s v="Laptop"/>
    <n v="21"/>
    <s v="No"/>
    <n v="21"/>
    <n v="489.89"/>
    <s v="No"/>
  </r>
  <r>
    <d v="2023-04-30T00:00:00"/>
    <x v="11"/>
    <s v="Laptop"/>
    <n v="27"/>
    <s v="No"/>
    <n v="27"/>
    <n v="199.38"/>
    <s v="No"/>
  </r>
  <r>
    <d v="2023-08-31T00:00:00"/>
    <x v="7"/>
    <s v="Smartwatch"/>
    <n v="10"/>
    <s v="No"/>
    <n v="10"/>
    <n v="830.41"/>
    <s v="No"/>
  </r>
  <r>
    <d v="2023-02-28T00:00:00"/>
    <x v="4"/>
    <s v="Headphones"/>
    <n v="250"/>
    <s v="Yes"/>
    <n v="22"/>
    <n v="245.54"/>
    <s v="No"/>
  </r>
  <r>
    <d v="2023-02-28T00:00:00"/>
    <x v="4"/>
    <s v="Laptop"/>
    <n v="21"/>
    <s v="No"/>
    <n v="21"/>
    <n v="816.65"/>
    <s v="No"/>
  </r>
  <r>
    <d v="2023-07-31T00:00:00"/>
    <x v="3"/>
    <s v="Laptop"/>
    <n v="19"/>
    <s v="No"/>
    <n v="19"/>
    <n v="305.16000000000003"/>
    <s v="No"/>
  </r>
  <r>
    <d v="2023-03-31T00:00:00"/>
    <x v="6"/>
    <s v="Tablet"/>
    <n v="15"/>
    <s v="No"/>
    <n v="15"/>
    <n v="681.22"/>
    <s v="No"/>
  </r>
  <r>
    <d v="2023-12-31T00:00:00"/>
    <x v="2"/>
    <s v="Tablet"/>
    <n v="20"/>
    <s v="No"/>
    <n v="20"/>
    <n v="535.83000000000004"/>
    <s v="No"/>
  </r>
  <r>
    <d v="2023-11-30T00:00:00"/>
    <x v="8"/>
    <s v="Headphones"/>
    <n v="25"/>
    <s v="No"/>
    <n v="25"/>
    <n v="39"/>
    <s v="No"/>
  </r>
  <r>
    <d v="2023-06-30T00:00:00"/>
    <x v="0"/>
    <s v="Headphones"/>
    <n v="22"/>
    <s v="No"/>
    <n v="22"/>
    <n v="838.57"/>
    <s v="No"/>
  </r>
  <r>
    <d v="2023-09-30T00:00:00"/>
    <x v="10"/>
    <s v="Laptop"/>
    <n v="27"/>
    <s v="No"/>
    <n v="27"/>
    <n v="521.49"/>
    <s v="No"/>
  </r>
  <r>
    <d v="2023-01-31T00:00:00"/>
    <x v="1"/>
    <s v="Tablet"/>
    <n v="27"/>
    <s v="No"/>
    <n v="27"/>
    <n v="348.34"/>
    <s v="No"/>
  </r>
  <r>
    <d v="2023-10-31T00:00:00"/>
    <x v="9"/>
    <s v="Laptop"/>
    <n v="24"/>
    <s v="No"/>
    <n v="24"/>
    <n v="691.63"/>
    <s v="No"/>
  </r>
  <r>
    <d v="2023-06-30T00:00:00"/>
    <x v="0"/>
    <s v="Headphones"/>
    <n v="20"/>
    <s v="No"/>
    <n v="20"/>
    <n v="106.96"/>
    <s v="No"/>
  </r>
  <r>
    <d v="2023-10-31T00:00:00"/>
    <x v="9"/>
    <s v="Smartphone"/>
    <n v="13"/>
    <s v="No"/>
    <n v="13"/>
    <n v="105.02"/>
    <s v="No"/>
  </r>
  <r>
    <d v="2023-09-30T00:00:00"/>
    <x v="10"/>
    <s v="Headphones"/>
    <n v="17"/>
    <s v="No"/>
    <n v="17"/>
    <n v="792.51"/>
    <s v="No"/>
  </r>
  <r>
    <d v="2023-09-30T00:00:00"/>
    <x v="10"/>
    <s v="Smartphone"/>
    <n v="15"/>
    <s v="No"/>
    <n v="15"/>
    <n v="115.65"/>
    <s v="No"/>
  </r>
  <r>
    <d v="2023-01-31T00:00:00"/>
    <x v="1"/>
    <s v="Tablet"/>
    <n v="15"/>
    <s v="No"/>
    <n v="15"/>
    <n v="319.39999999999998"/>
    <s v="No"/>
  </r>
  <r>
    <d v="2023-01-31T00:00:00"/>
    <x v="1"/>
    <s v="Headphones"/>
    <n v="25"/>
    <s v="No"/>
    <n v="25"/>
    <n v="621.55999999999995"/>
    <s v="No"/>
  </r>
  <r>
    <d v="2023-07-31T00:00:00"/>
    <x v="3"/>
    <s v="Tablet"/>
    <n v="17"/>
    <s v="No"/>
    <n v="17"/>
    <n v="501.27"/>
    <s v="No"/>
  </r>
  <r>
    <d v="2023-05-31T00:00:00"/>
    <x v="5"/>
    <s v="Smartphone"/>
    <n v="13"/>
    <s v="No"/>
    <n v="13"/>
    <n v="649.54999999999995"/>
    <s v="No"/>
  </r>
  <r>
    <d v="2023-11-30T00:00:00"/>
    <x v="8"/>
    <s v="Headphones"/>
    <n v="30"/>
    <s v="No"/>
    <n v="30"/>
    <n v="463.24"/>
    <s v="No"/>
  </r>
  <r>
    <d v="2023-02-28T00:00:00"/>
    <x v="4"/>
    <s v="Smartphone"/>
    <n v="18"/>
    <s v="No"/>
    <n v="18"/>
    <n v="721.18"/>
    <s v="No"/>
  </r>
  <r>
    <d v="2023-05-31T00:00:00"/>
    <x v="5"/>
    <s v="Laptop"/>
    <n v="14"/>
    <s v="No"/>
    <n v="14"/>
    <n v="15.88"/>
    <s v="No"/>
  </r>
  <r>
    <d v="2023-04-30T00:00:00"/>
    <x v="11"/>
    <s v="Tablet"/>
    <n v="24"/>
    <s v="No"/>
    <n v="24"/>
    <n v="50.66"/>
    <s v="No"/>
  </r>
  <r>
    <d v="2023-09-30T00:00:00"/>
    <x v="10"/>
    <s v="Smartphone"/>
    <n v="21"/>
    <s v="No"/>
    <n v="21"/>
    <n v="17.52"/>
    <s v="No"/>
  </r>
  <r>
    <d v="2023-11-30T00:00:00"/>
    <x v="8"/>
    <s v="Headphones"/>
    <n v="19"/>
    <s v="No"/>
    <n v="19"/>
    <n v="531.25"/>
    <s v="No"/>
  </r>
  <r>
    <d v="2023-11-30T00:00:00"/>
    <x v="8"/>
    <s v="Smartwatch"/>
    <n v="17"/>
    <s v="No"/>
    <n v="17"/>
    <n v="465.22"/>
    <s v="No"/>
  </r>
  <r>
    <d v="2023-01-31T00:00:00"/>
    <x v="1"/>
    <s v="Smartphone"/>
    <n v="24"/>
    <s v="No"/>
    <n v="24"/>
    <n v="118.53"/>
    <s v="No"/>
  </r>
  <r>
    <d v="2023-01-31T00:00:00"/>
    <x v="1"/>
    <s v="Smartwatch"/>
    <n v="13"/>
    <s v="No"/>
    <n v="13"/>
    <n v="747.52"/>
    <s v="No"/>
  </r>
  <r>
    <d v="2023-02-28T00:00:00"/>
    <x v="4"/>
    <s v="Headphones"/>
    <n v="24"/>
    <s v="No"/>
    <n v="24"/>
    <n v="541.98"/>
    <s v="No"/>
  </r>
  <r>
    <d v="2023-10-31T00:00:00"/>
    <x v="9"/>
    <s v="Smartphone"/>
    <n v="20"/>
    <s v="No"/>
    <n v="20"/>
    <n v="67.48"/>
    <s v="No"/>
  </r>
  <r>
    <d v="2023-12-31T00:00:00"/>
    <x v="2"/>
    <s v="Tablet"/>
    <n v="17"/>
    <s v="No"/>
    <n v="17"/>
    <n v="318.97000000000003"/>
    <s v="No"/>
  </r>
  <r>
    <d v="2023-06-30T00:00:00"/>
    <x v="0"/>
    <s v="Laptop"/>
    <n v="16"/>
    <s v="No"/>
    <n v="16"/>
    <n v="10.25"/>
    <s v="No"/>
  </r>
  <r>
    <d v="2023-11-30T00:00:00"/>
    <x v="8"/>
    <s v="Headphones"/>
    <n v="22"/>
    <s v="No"/>
    <n v="22"/>
    <n v="509.48"/>
    <s v="No"/>
  </r>
  <r>
    <d v="2023-03-31T00:00:00"/>
    <x v="6"/>
    <s v="Smartphone"/>
    <n v="21"/>
    <s v="No"/>
    <n v="21"/>
    <n v="669.98"/>
    <s v="No"/>
  </r>
  <r>
    <d v="2023-03-31T00:00:00"/>
    <x v="6"/>
    <s v="Tablet"/>
    <n v="9"/>
    <s v="No"/>
    <n v="9"/>
    <n v="140.47"/>
    <s v="No"/>
  </r>
  <r>
    <d v="2023-08-31T00:00:00"/>
    <x v="7"/>
    <s v="Laptop"/>
    <n v="14"/>
    <s v="No"/>
    <n v="14"/>
    <n v="685.87"/>
    <s v="No"/>
  </r>
  <r>
    <d v="2023-05-31T00:00:00"/>
    <x v="5"/>
    <s v="Smartphone"/>
    <n v="16"/>
    <s v="No"/>
    <n v="16"/>
    <n v="587.05999999999995"/>
    <s v="No"/>
  </r>
  <r>
    <d v="2023-03-31T00:00:00"/>
    <x v="6"/>
    <s v="Smartwatch"/>
    <n v="20"/>
    <s v="No"/>
    <n v="20"/>
    <n v="670.75"/>
    <s v="No"/>
  </r>
  <r>
    <d v="2023-01-31T00:00:00"/>
    <x v="1"/>
    <s v="Tablet"/>
    <n v="17"/>
    <s v="No"/>
    <n v="17"/>
    <n v="718.48"/>
    <s v="No"/>
  </r>
  <r>
    <d v="2023-01-31T00:00:00"/>
    <x v="1"/>
    <s v="Smartwatch"/>
    <n v="15"/>
    <s v="No"/>
    <n v="15"/>
    <n v="361.18"/>
    <s v="No"/>
  </r>
  <r>
    <d v="2023-11-30T00:00:00"/>
    <x v="8"/>
    <s v="Headphones"/>
    <n v="20"/>
    <s v="No"/>
    <n v="20"/>
    <n v="272.27999999999997"/>
    <s v="No"/>
  </r>
  <r>
    <d v="2023-11-30T00:00:00"/>
    <x v="8"/>
    <s v="Laptop"/>
    <n v="17"/>
    <s v="No"/>
    <n v="17"/>
    <n v="775.62"/>
    <s v="No"/>
  </r>
  <r>
    <d v="2023-08-31T00:00:00"/>
    <x v="7"/>
    <s v="Smartphone"/>
    <n v="22"/>
    <s v="No"/>
    <n v="22"/>
    <n v="86.08"/>
    <s v="No"/>
  </r>
  <r>
    <d v="2023-01-31T00:00:00"/>
    <x v="1"/>
    <s v="Headphones"/>
    <n v="21"/>
    <s v="No"/>
    <n v="21"/>
    <n v="932.47"/>
    <s v="No"/>
  </r>
  <r>
    <d v="2023-08-31T00:00:00"/>
    <x v="7"/>
    <s v="Laptop"/>
    <n v="12"/>
    <s v="No"/>
    <n v="12"/>
    <n v="987.03"/>
    <s v="No"/>
  </r>
  <r>
    <d v="2023-01-31T00:00:00"/>
    <x v="1"/>
    <s v="Smartphone"/>
    <n v="26"/>
    <s v="No"/>
    <n v="26"/>
    <n v="93.15"/>
    <s v="No"/>
  </r>
  <r>
    <d v="2023-03-31T00:00:00"/>
    <x v="6"/>
    <s v="Tablet"/>
    <n v="18"/>
    <s v="No"/>
    <n v="18"/>
    <n v="898.32"/>
    <s v="No"/>
  </r>
  <r>
    <d v="2023-12-31T00:00:00"/>
    <x v="2"/>
    <s v="Smartphone"/>
    <n v="18"/>
    <s v="No"/>
    <n v="18"/>
    <n v="84.84"/>
    <s v="No"/>
  </r>
  <r>
    <d v="2023-02-28T00:00:00"/>
    <x v="4"/>
    <s v="Smartwatch"/>
    <n v="17"/>
    <s v="No"/>
    <n v="17"/>
    <n v="509.48"/>
    <s v="No"/>
  </r>
  <r>
    <d v="2023-07-31T00:00:00"/>
    <x v="3"/>
    <s v="Laptop"/>
    <n v="17"/>
    <s v="No"/>
    <n v="17"/>
    <n v="782.4"/>
    <s v="No"/>
  </r>
  <r>
    <d v="2023-06-30T00:00:00"/>
    <x v="0"/>
    <s v="Smartwatch"/>
    <n v="21"/>
    <s v="No"/>
    <n v="21"/>
    <n v="958.24"/>
    <s v="No"/>
  </r>
  <r>
    <d v="2023-12-31T00:00:00"/>
    <x v="2"/>
    <s v="Smartwatch"/>
    <n v="14"/>
    <s v="No"/>
    <n v="14"/>
    <n v="782.97"/>
    <s v="No"/>
  </r>
  <r>
    <d v="2023-10-31T00:00:00"/>
    <x v="9"/>
    <s v="Laptop"/>
    <n v="20"/>
    <s v="No"/>
    <n v="20"/>
    <n v="281.06"/>
    <s v="No"/>
  </r>
  <r>
    <d v="2023-04-30T00:00:00"/>
    <x v="11"/>
    <s v="Headphones"/>
    <n v="17"/>
    <s v="No"/>
    <n v="17"/>
    <n v="145.09"/>
    <s v="No"/>
  </r>
  <r>
    <d v="2023-04-30T00:00:00"/>
    <x v="11"/>
    <s v="Smartwatch"/>
    <n v="25"/>
    <s v="No"/>
    <n v="25"/>
    <n v="157.77000000000001"/>
    <s v="No"/>
  </r>
  <r>
    <d v="2023-08-31T00:00:00"/>
    <x v="7"/>
    <s v="Laptop"/>
    <n v="20"/>
    <s v="No"/>
    <n v="20"/>
    <n v="509.48"/>
    <s v="No"/>
  </r>
  <r>
    <d v="2023-11-30T00:00:00"/>
    <x v="8"/>
    <s v="Tablet"/>
    <n v="19"/>
    <s v="No"/>
    <n v="19"/>
    <n v="419.18"/>
    <s v="No"/>
  </r>
  <r>
    <d v="2023-10-31T00:00:00"/>
    <x v="9"/>
    <s v="Smartwatch"/>
    <n v="23"/>
    <s v="No"/>
    <n v="23"/>
    <n v="112.97"/>
    <s v="No"/>
  </r>
  <r>
    <d v="2023-07-31T00:00:00"/>
    <x v="3"/>
    <s v="Headphones"/>
    <n v="19"/>
    <s v="No"/>
    <n v="19"/>
    <n v="108.94"/>
    <s v="No"/>
  </r>
  <r>
    <d v="2023-08-31T00:00:00"/>
    <x v="7"/>
    <s v="Headphones"/>
    <n v="19"/>
    <s v="No"/>
    <n v="19"/>
    <n v="456.12"/>
    <s v="No"/>
  </r>
  <r>
    <d v="2023-09-30T00:00:00"/>
    <x v="10"/>
    <s v="Tablet"/>
    <n v="18"/>
    <s v="No"/>
    <n v="18"/>
    <n v="198.1"/>
    <s v="No"/>
  </r>
  <r>
    <d v="2023-12-31T00:00:00"/>
    <x v="2"/>
    <s v="Smartwatch"/>
    <n v="22"/>
    <s v="No"/>
    <n v="22"/>
    <n v="185.09"/>
    <s v="No"/>
  </r>
  <r>
    <d v="2023-04-30T00:00:00"/>
    <x v="11"/>
    <s v="Tablet"/>
    <n v="20"/>
    <s v="No"/>
    <n v="20"/>
    <n v="421.63"/>
    <s v="No"/>
  </r>
  <r>
    <d v="2023-01-31T00:00:00"/>
    <x v="1"/>
    <s v="Laptop"/>
    <n v="20"/>
    <s v="No"/>
    <n v="20"/>
    <n v="331.63"/>
    <s v="No"/>
  </r>
  <r>
    <d v="2023-02-28T00:00:00"/>
    <x v="4"/>
    <s v="Smartwatch"/>
    <n v="14"/>
    <s v="No"/>
    <n v="14"/>
    <n v="179.57"/>
    <s v="No"/>
  </r>
  <r>
    <d v="2023-03-31T00:00:00"/>
    <x v="6"/>
    <s v="Laptop"/>
    <n v="11"/>
    <s v="No"/>
    <n v="11"/>
    <n v="913.48"/>
    <s v="No"/>
  </r>
  <r>
    <d v="2023-03-31T00:00:00"/>
    <x v="6"/>
    <s v="Smartwatch"/>
    <n v="28"/>
    <s v="No"/>
    <n v="28"/>
    <n v="462.25"/>
    <s v="No"/>
  </r>
  <r>
    <d v="2023-09-30T00:00:00"/>
    <x v="10"/>
    <s v="Smartwatch"/>
    <n v="19"/>
    <s v="No"/>
    <n v="19"/>
    <n v="205.32"/>
    <s v="No"/>
  </r>
  <r>
    <d v="2023-08-31T00:00:00"/>
    <x v="7"/>
    <s v="Laptop"/>
    <n v="24"/>
    <s v="No"/>
    <n v="24"/>
    <n v="807.45"/>
    <s v="No"/>
  </r>
  <r>
    <d v="2023-09-30T00:00:00"/>
    <x v="10"/>
    <s v="Headphones"/>
    <n v="27"/>
    <s v="No"/>
    <n v="27"/>
    <n v="449.49"/>
    <s v="No"/>
  </r>
  <r>
    <d v="2023-09-30T00:00:00"/>
    <x v="10"/>
    <s v="Tablet"/>
    <n v="20"/>
    <s v="No"/>
    <n v="20"/>
    <n v="518.72"/>
    <s v="No"/>
  </r>
  <r>
    <d v="2023-07-31T00:00:00"/>
    <x v="3"/>
    <s v="Headphones"/>
    <n v="16"/>
    <s v="No"/>
    <n v="16"/>
    <n v="567.63"/>
    <s v="No"/>
  </r>
  <r>
    <d v="2023-03-31T00:00:00"/>
    <x v="6"/>
    <s v="Tablet"/>
    <n v="22"/>
    <s v="No"/>
    <n v="22"/>
    <n v="962.45"/>
    <s v="No"/>
  </r>
  <r>
    <d v="2023-03-31T00:00:00"/>
    <x v="6"/>
    <s v="Headphones"/>
    <n v="16"/>
    <s v="No"/>
    <n v="16"/>
    <n v="638.65"/>
    <s v="No"/>
  </r>
  <r>
    <d v="2023-03-31T00:00:00"/>
    <x v="6"/>
    <s v="Headphones"/>
    <n v="24"/>
    <s v="No"/>
    <n v="24"/>
    <n v="874.64"/>
    <s v="No"/>
  </r>
  <r>
    <d v="2023-05-31T00:00:00"/>
    <x v="5"/>
    <s v="Headphones"/>
    <n v="29"/>
    <s v="No"/>
    <n v="29"/>
    <n v="615.62"/>
    <s v="No"/>
  </r>
  <r>
    <d v="2023-07-31T00:00:00"/>
    <x v="3"/>
    <s v="Tablet"/>
    <n v="14"/>
    <s v="No"/>
    <n v="14"/>
    <n v="476.87"/>
    <s v="No"/>
  </r>
  <r>
    <d v="2023-03-31T00:00:00"/>
    <x v="6"/>
    <s v="Tablet"/>
    <n v="22"/>
    <s v="No"/>
    <n v="22"/>
    <n v="29.99"/>
    <s v="No"/>
  </r>
  <r>
    <d v="2023-10-31T00:00:00"/>
    <x v="9"/>
    <s v="Smartphone"/>
    <n v="18"/>
    <s v="No"/>
    <n v="18"/>
    <n v="264.44"/>
    <s v="No"/>
  </r>
  <r>
    <d v="2023-11-30T00:00:00"/>
    <x v="8"/>
    <s v="Laptop"/>
    <n v="25"/>
    <s v="No"/>
    <n v="25"/>
    <n v="653.29"/>
    <s v="No"/>
  </r>
  <r>
    <d v="2023-01-31T00:00:00"/>
    <x v="1"/>
    <s v="Headphones"/>
    <n v="22"/>
    <s v="No"/>
    <n v="22"/>
    <n v="509.48"/>
    <s v="No"/>
  </r>
  <r>
    <d v="2023-04-30T00:00:00"/>
    <x v="11"/>
    <s v="Headphones"/>
    <n v="29"/>
    <s v="No"/>
    <n v="29"/>
    <n v="369.7"/>
    <s v="No"/>
  </r>
  <r>
    <d v="2023-04-30T00:00:00"/>
    <x v="11"/>
    <s v="Laptop"/>
    <n v="19"/>
    <s v="No"/>
    <n v="19"/>
    <n v="918.19"/>
    <s v="No"/>
  </r>
  <r>
    <d v="2023-12-31T00:00:00"/>
    <x v="2"/>
    <s v="Tablet"/>
    <n v="24"/>
    <s v="No"/>
    <n v="24"/>
    <n v="580.70000000000005"/>
    <s v="No"/>
  </r>
  <r>
    <d v="2023-12-31T00:00:00"/>
    <x v="2"/>
    <s v="Smartwatch"/>
    <n v="13"/>
    <s v="No"/>
    <n v="13"/>
    <n v="778.29"/>
    <s v="No"/>
  </r>
  <r>
    <d v="2023-11-30T00:00:00"/>
    <x v="8"/>
    <s v="Smartphone"/>
    <n v="22"/>
    <s v="No"/>
    <n v="22"/>
    <n v="983.43"/>
    <s v="No"/>
  </r>
  <r>
    <d v="2023-01-31T00:00:00"/>
    <x v="1"/>
    <s v="Smartphone"/>
    <n v="27"/>
    <s v="No"/>
    <n v="27"/>
    <n v="484.38"/>
    <s v="No"/>
  </r>
  <r>
    <d v="2023-12-31T00:00:00"/>
    <x v="2"/>
    <s v="Smartwatch"/>
    <n v="22"/>
    <s v="No"/>
    <n v="22"/>
    <n v="834.18"/>
    <s v="No"/>
  </r>
  <r>
    <d v="2023-01-31T00:00:00"/>
    <x v="1"/>
    <s v="Tablet"/>
    <n v="21"/>
    <s v="No"/>
    <n v="21"/>
    <n v="284.10000000000002"/>
    <s v="No"/>
  </r>
  <r>
    <d v="2023-02-28T00:00:00"/>
    <x v="4"/>
    <s v="Smartwatch"/>
    <n v="26"/>
    <s v="No"/>
    <n v="26"/>
    <n v="927.8"/>
    <s v="No"/>
  </r>
  <r>
    <d v="2023-12-31T00:00:00"/>
    <x v="2"/>
    <s v="Headphones"/>
    <n v="18"/>
    <s v="No"/>
    <n v="18"/>
    <n v="183.57"/>
    <s v="No"/>
  </r>
  <r>
    <d v="2023-10-31T00:00:00"/>
    <x v="9"/>
    <s v="Smartwatch"/>
    <n v="17"/>
    <s v="No"/>
    <n v="17"/>
    <n v="178.41"/>
    <s v="No"/>
  </r>
  <r>
    <d v="2023-10-31T00:00:00"/>
    <x v="9"/>
    <s v="Tablet"/>
    <n v="18"/>
    <s v="No"/>
    <n v="18"/>
    <n v="617.36"/>
    <s v="No"/>
  </r>
  <r>
    <d v="2023-04-30T00:00:00"/>
    <x v="11"/>
    <s v="Smartwatch"/>
    <n v="21"/>
    <s v="No"/>
    <n v="21"/>
    <n v="380.91"/>
    <s v="No"/>
  </r>
  <r>
    <d v="2023-06-30T00:00:00"/>
    <x v="0"/>
    <s v="Headphones"/>
    <n v="17"/>
    <s v="No"/>
    <n v="17"/>
    <n v="217.33"/>
    <s v="No"/>
  </r>
  <r>
    <d v="2023-02-28T00:00:00"/>
    <x v="4"/>
    <s v="Smartwatch"/>
    <n v="15"/>
    <s v="No"/>
    <n v="15"/>
    <n v="829"/>
    <s v="No"/>
  </r>
  <r>
    <d v="2023-10-31T00:00:00"/>
    <x v="9"/>
    <s v="Smartphone"/>
    <n v="17"/>
    <s v="No"/>
    <n v="17"/>
    <n v="413.02"/>
    <s v="No"/>
  </r>
  <r>
    <d v="2023-01-31T00:00:00"/>
    <x v="1"/>
    <s v="Tablet"/>
    <n v="16"/>
    <s v="No"/>
    <n v="16"/>
    <n v="549.78"/>
    <s v="No"/>
  </r>
  <r>
    <d v="2023-03-31T00:00:00"/>
    <x v="6"/>
    <s v="Laptop"/>
    <n v="15"/>
    <s v="No"/>
    <n v="15"/>
    <n v="211.76"/>
    <s v="No"/>
  </r>
  <r>
    <d v="2023-03-31T00:00:00"/>
    <x v="6"/>
    <s v="Tablet"/>
    <n v="24"/>
    <s v="No"/>
    <n v="24"/>
    <n v="776.39"/>
    <s v="No"/>
  </r>
  <r>
    <d v="2023-06-30T00:00:00"/>
    <x v="0"/>
    <s v="Laptop"/>
    <n v="26"/>
    <s v="No"/>
    <n v="26"/>
    <n v="787.44"/>
    <s v="No"/>
  </r>
  <r>
    <d v="2023-07-31T00:00:00"/>
    <x v="3"/>
    <s v="Laptop"/>
    <n v="23"/>
    <s v="No"/>
    <n v="23"/>
    <n v="79.239999999999995"/>
    <s v="No"/>
  </r>
  <r>
    <d v="2023-02-28T00:00:00"/>
    <x v="4"/>
    <s v="Headphones"/>
    <n v="22"/>
    <s v="No"/>
    <n v="22"/>
    <n v="861.25"/>
    <s v="No"/>
  </r>
  <r>
    <d v="2023-09-30T00:00:00"/>
    <x v="10"/>
    <s v="Headphones"/>
    <n v="30"/>
    <s v="No"/>
    <n v="30"/>
    <n v="556.26"/>
    <s v="No"/>
  </r>
  <r>
    <d v="2023-12-31T00:00:00"/>
    <x v="2"/>
    <s v="Smartwatch"/>
    <n v="21"/>
    <s v="No"/>
    <n v="21"/>
    <n v="122.82"/>
    <s v="No"/>
  </r>
  <r>
    <d v="2023-11-30T00:00:00"/>
    <x v="8"/>
    <s v="Smartphone"/>
    <n v="24"/>
    <s v="No"/>
    <n v="24"/>
    <n v="817.43"/>
    <s v="No"/>
  </r>
  <r>
    <d v="2023-08-31T00:00:00"/>
    <x v="7"/>
    <s v="Smartwatch"/>
    <n v="28"/>
    <s v="No"/>
    <n v="28"/>
    <n v="747.04"/>
    <s v="No"/>
  </r>
  <r>
    <d v="2023-05-31T00:00:00"/>
    <x v="5"/>
    <s v="Laptop"/>
    <n v="22"/>
    <s v="No"/>
    <n v="22"/>
    <n v="876.13"/>
    <s v="No"/>
  </r>
  <r>
    <d v="2023-01-31T00:00:00"/>
    <x v="1"/>
    <s v="Smartwatch"/>
    <n v="28"/>
    <s v="No"/>
    <n v="28"/>
    <n v="654.46"/>
    <s v="No"/>
  </r>
  <r>
    <d v="2023-01-31T00:00:00"/>
    <x v="1"/>
    <s v="Headphones"/>
    <n v="19"/>
    <s v="No"/>
    <n v="19"/>
    <n v="923.99"/>
    <s v="No"/>
  </r>
  <r>
    <d v="2023-12-31T00:00:00"/>
    <x v="2"/>
    <s v="Headphones"/>
    <n v="18"/>
    <s v="No"/>
    <n v="18"/>
    <n v="332.76"/>
    <s v="No"/>
  </r>
  <r>
    <d v="2023-08-31T00:00:00"/>
    <x v="7"/>
    <s v="Tablet"/>
    <n v="26"/>
    <s v="No"/>
    <n v="26"/>
    <n v="763.22"/>
    <s v="No"/>
  </r>
  <r>
    <d v="2023-03-31T00:00:00"/>
    <x v="6"/>
    <s v="Smartwatch"/>
    <n v="21"/>
    <s v="No"/>
    <n v="21"/>
    <n v="741.28"/>
    <s v="No"/>
  </r>
  <r>
    <d v="2023-07-31T00:00:00"/>
    <x v="3"/>
    <s v="Headphones"/>
    <n v="19"/>
    <s v="No"/>
    <n v="19"/>
    <n v="755.92"/>
    <s v="No"/>
  </r>
  <r>
    <d v="2023-10-31T00:00:00"/>
    <x v="9"/>
    <s v="Laptop"/>
    <n v="22"/>
    <s v="No"/>
    <n v="22"/>
    <n v="718.01"/>
    <s v="No"/>
  </r>
  <r>
    <d v="2023-11-30T00:00:00"/>
    <x v="8"/>
    <s v="Headphones"/>
    <n v="20"/>
    <s v="No"/>
    <n v="20"/>
    <n v="960.99"/>
    <s v="No"/>
  </r>
  <r>
    <d v="2023-03-31T00:00:00"/>
    <x v="6"/>
    <s v="Laptop"/>
    <n v="20"/>
    <s v="No"/>
    <n v="20"/>
    <n v="774.8"/>
    <s v="No"/>
  </r>
  <r>
    <d v="2023-05-31T00:00:00"/>
    <x v="5"/>
    <s v="Tablet"/>
    <n v="20"/>
    <s v="No"/>
    <n v="20"/>
    <n v="621.86"/>
    <s v="No"/>
  </r>
  <r>
    <d v="2023-02-28T00:00:00"/>
    <x v="4"/>
    <s v="Smartphone"/>
    <n v="18"/>
    <s v="No"/>
    <n v="18"/>
    <n v="893.59"/>
    <s v="No"/>
  </r>
  <r>
    <d v="2023-10-31T00:00:00"/>
    <x v="9"/>
    <s v="Smartwatch"/>
    <n v="17"/>
    <s v="No"/>
    <n v="17"/>
    <n v="341.1"/>
    <s v="No"/>
  </r>
  <r>
    <d v="2023-07-31T00:00:00"/>
    <x v="3"/>
    <s v="Smartphone"/>
    <n v="9"/>
    <s v="No"/>
    <n v="9"/>
    <n v="895.29"/>
    <s v="No"/>
  </r>
  <r>
    <d v="2023-06-30T00:00:00"/>
    <x v="0"/>
    <s v="Tablet"/>
    <n v="19"/>
    <s v="No"/>
    <n v="19"/>
    <n v="82.44"/>
    <s v="No"/>
  </r>
  <r>
    <d v="2023-10-31T00:00:00"/>
    <x v="9"/>
    <s v="Smartwatch"/>
    <n v="160"/>
    <s v="Yes"/>
    <n v="22"/>
    <n v="815.49"/>
    <s v="No"/>
  </r>
  <r>
    <d v="2023-06-30T00:00:00"/>
    <x v="0"/>
    <s v="Smartwatch"/>
    <n v="18"/>
    <s v="No"/>
    <n v="18"/>
    <n v="101.93"/>
    <s v="No"/>
  </r>
  <r>
    <d v="2023-12-31T00:00:00"/>
    <x v="2"/>
    <s v="Smartwatch"/>
    <n v="28"/>
    <s v="No"/>
    <n v="28"/>
    <n v="193.1"/>
    <s v="No"/>
  </r>
  <r>
    <d v="2023-12-31T00:00:00"/>
    <x v="2"/>
    <s v="Laptop"/>
    <n v="23"/>
    <s v="No"/>
    <n v="23"/>
    <n v="988.77"/>
    <s v="No"/>
  </r>
  <r>
    <d v="2023-01-31T00:00:00"/>
    <x v="1"/>
    <s v="Headphones"/>
    <n v="14"/>
    <s v="No"/>
    <n v="14"/>
    <n v="212.41"/>
    <s v="No"/>
  </r>
  <r>
    <d v="2023-09-30T00:00:00"/>
    <x v="10"/>
    <s v="Smartphone"/>
    <n v="30"/>
    <s v="No"/>
    <n v="30"/>
    <n v="612.23"/>
    <s v="No"/>
  </r>
  <r>
    <d v="2023-09-30T00:00:00"/>
    <x v="10"/>
    <s v="Smartwatch"/>
    <n v="21"/>
    <s v="No"/>
    <n v="21"/>
    <n v="557.51"/>
    <s v="No"/>
  </r>
  <r>
    <d v="2023-12-31T00:00:00"/>
    <x v="2"/>
    <s v="Laptop"/>
    <n v="11"/>
    <s v="No"/>
    <n v="11"/>
    <n v="13.61"/>
    <s v="No"/>
  </r>
  <r>
    <d v="2023-09-30T00:00:00"/>
    <x v="10"/>
    <s v="Headphones"/>
    <n v="19"/>
    <s v="No"/>
    <n v="19"/>
    <n v="843.26"/>
    <s v="No"/>
  </r>
  <r>
    <d v="2023-09-30T00:00:00"/>
    <x v="10"/>
    <s v="Smartphone"/>
    <n v="26"/>
    <s v="No"/>
    <n v="26"/>
    <n v="424.8"/>
    <s v="No"/>
  </r>
  <r>
    <d v="2023-02-28T00:00:00"/>
    <x v="4"/>
    <s v="Headphones"/>
    <n v="17"/>
    <s v="No"/>
    <n v="17"/>
    <n v="694.99"/>
    <s v="No"/>
  </r>
  <r>
    <d v="2023-08-31T00:00:00"/>
    <x v="7"/>
    <s v="Laptop"/>
    <n v="16"/>
    <s v="No"/>
    <n v="16"/>
    <n v="873.84"/>
    <s v="No"/>
  </r>
  <r>
    <d v="2023-08-31T00:00:00"/>
    <x v="7"/>
    <s v="Smartwatch"/>
    <n v="17"/>
    <s v="No"/>
    <n v="17"/>
    <n v="261.68"/>
    <s v="No"/>
  </r>
  <r>
    <d v="2023-10-31T00:00:00"/>
    <x v="9"/>
    <s v="Laptop"/>
    <n v="20"/>
    <s v="No"/>
    <n v="20"/>
    <n v="842.62"/>
    <s v="No"/>
  </r>
  <r>
    <d v="2023-02-28T00:00:00"/>
    <x v="4"/>
    <s v="Tablet"/>
    <n v="27"/>
    <s v="No"/>
    <n v="27"/>
    <n v="80.47"/>
    <s v="No"/>
  </r>
  <r>
    <d v="2023-10-31T00:00:00"/>
    <x v="9"/>
    <s v="Headphones"/>
    <n v="10"/>
    <s v="No"/>
    <n v="10"/>
    <n v="838.57"/>
    <s v="No"/>
  </r>
  <r>
    <d v="2023-07-31T00:00:00"/>
    <x v="3"/>
    <s v="Smartphone"/>
    <n v="22"/>
    <s v="No"/>
    <n v="22"/>
    <n v="509.48"/>
    <s v="No"/>
  </r>
  <r>
    <d v="2023-01-31T00:00:00"/>
    <x v="1"/>
    <s v="Smartwatch"/>
    <n v="16"/>
    <s v="No"/>
    <n v="16"/>
    <n v="82.88"/>
    <s v="No"/>
  </r>
  <r>
    <d v="2023-06-30T00:00:00"/>
    <x v="0"/>
    <s v="Smartwatch"/>
    <n v="26"/>
    <s v="No"/>
    <n v="26"/>
    <n v="508.89"/>
    <s v="No"/>
  </r>
  <r>
    <d v="2023-05-31T00:00:00"/>
    <x v="5"/>
    <s v="Smartwatch"/>
    <n v="25"/>
    <s v="No"/>
    <n v="25"/>
    <n v="786.07"/>
    <s v="No"/>
  </r>
  <r>
    <d v="2023-04-30T00:00:00"/>
    <x v="11"/>
    <s v="Tablet"/>
    <n v="21"/>
    <s v="No"/>
    <n v="21"/>
    <n v="796.72"/>
    <s v="No"/>
  </r>
  <r>
    <d v="2023-04-30T00:00:00"/>
    <x v="11"/>
    <s v="Smartwatch"/>
    <n v="22"/>
    <s v="No"/>
    <n v="22"/>
    <n v="32.69"/>
    <s v="No"/>
  </r>
  <r>
    <d v="2023-06-30T00:00:00"/>
    <x v="0"/>
    <s v="Laptop"/>
    <n v="22"/>
    <s v="No"/>
    <n v="22"/>
    <n v="854.4"/>
    <s v="No"/>
  </r>
  <r>
    <d v="2023-05-31T00:00:00"/>
    <x v="5"/>
    <s v="Smartphone"/>
    <n v="22"/>
    <s v="No"/>
    <n v="22"/>
    <n v="546.02"/>
    <s v="No"/>
  </r>
  <r>
    <d v="2023-01-31T00:00:00"/>
    <x v="1"/>
    <s v="Tablet"/>
    <n v="23"/>
    <s v="No"/>
    <n v="23"/>
    <n v="577.64"/>
    <s v="No"/>
  </r>
  <r>
    <d v="2023-02-28T00:00:00"/>
    <x v="4"/>
    <s v="Headphones"/>
    <n v="19"/>
    <s v="No"/>
    <n v="19"/>
    <n v="117.72"/>
    <s v="No"/>
  </r>
  <r>
    <d v="2023-03-31T00:00:00"/>
    <x v="6"/>
    <s v="Smartphone"/>
    <n v="16"/>
    <s v="No"/>
    <n v="16"/>
    <n v="762.6"/>
    <s v="No"/>
  </r>
  <r>
    <d v="2023-04-30T00:00:00"/>
    <x v="11"/>
    <s v="Smartwatch"/>
    <n v="22"/>
    <s v="No"/>
    <n v="22"/>
    <n v="171.23"/>
    <s v="No"/>
  </r>
  <r>
    <d v="2023-01-31T00:00:00"/>
    <x v="1"/>
    <s v="Smartwatch"/>
    <n v="20"/>
    <s v="No"/>
    <n v="20"/>
    <n v="11.71"/>
    <s v="No"/>
  </r>
  <r>
    <d v="2023-08-31T00:00:00"/>
    <x v="7"/>
    <s v="Smartphone"/>
    <n v="22"/>
    <s v="No"/>
    <n v="22"/>
    <n v="125.87"/>
    <s v="No"/>
  </r>
  <r>
    <d v="2023-05-31T00:00:00"/>
    <x v="5"/>
    <s v="Smartwatch"/>
    <n v="27"/>
    <s v="No"/>
    <n v="27"/>
    <n v="749"/>
    <s v="No"/>
  </r>
  <r>
    <d v="2023-01-31T00:00:00"/>
    <x v="1"/>
    <s v="Smartphone"/>
    <n v="19"/>
    <s v="No"/>
    <n v="19"/>
    <n v="567.94000000000005"/>
    <s v="No"/>
  </r>
  <r>
    <d v="2023-09-30T00:00:00"/>
    <x v="10"/>
    <s v="Headphones"/>
    <n v="16"/>
    <s v="No"/>
    <n v="16"/>
    <n v="75.959999999999994"/>
    <s v="No"/>
  </r>
  <r>
    <d v="2023-08-31T00:00:00"/>
    <x v="7"/>
    <s v="Laptop"/>
    <n v="23"/>
    <s v="No"/>
    <n v="23"/>
    <n v="158.47999999999999"/>
    <s v="No"/>
  </r>
  <r>
    <d v="2023-02-28T00:00:00"/>
    <x v="4"/>
    <s v="Smartwatch"/>
    <n v="25"/>
    <s v="No"/>
    <n v="25"/>
    <n v="600.99"/>
    <s v="No"/>
  </r>
  <r>
    <d v="2023-03-31T00:00:00"/>
    <x v="6"/>
    <s v="Headphones"/>
    <n v="25"/>
    <s v="No"/>
    <n v="25"/>
    <n v="849.65"/>
    <s v="No"/>
  </r>
  <r>
    <d v="2023-03-31T00:00:00"/>
    <x v="6"/>
    <s v="Laptop"/>
    <n v="19"/>
    <s v="No"/>
    <n v="19"/>
    <n v="912.02"/>
    <s v="No"/>
  </r>
  <r>
    <d v="2023-08-31T00:00:00"/>
    <x v="7"/>
    <s v="Laptop"/>
    <n v="19"/>
    <s v="No"/>
    <n v="19"/>
    <n v="525.14"/>
    <s v="No"/>
  </r>
  <r>
    <d v="2023-05-31T00:00:00"/>
    <x v="5"/>
    <s v="Laptop"/>
    <n v="19"/>
    <s v="No"/>
    <n v="19"/>
    <n v="236.04"/>
    <s v="No"/>
  </r>
  <r>
    <d v="2023-10-31T00:00:00"/>
    <x v="9"/>
    <s v="Smartwatch"/>
    <n v="32"/>
    <s v="No"/>
    <n v="32"/>
    <n v="788.93"/>
    <s v="No"/>
  </r>
  <r>
    <d v="2023-12-31T00:00:00"/>
    <x v="2"/>
    <s v="Headphones"/>
    <n v="13"/>
    <s v="No"/>
    <n v="13"/>
    <n v="79.739999999999995"/>
    <s v="No"/>
  </r>
  <r>
    <d v="2023-03-31T00:00:00"/>
    <x v="6"/>
    <s v="Headphones"/>
    <n v="22"/>
    <s v="No"/>
    <n v="22"/>
    <n v="831.15"/>
    <s v="No"/>
  </r>
  <r>
    <d v="2023-04-30T00:00:00"/>
    <x v="11"/>
    <s v="Smartphone"/>
    <n v="16"/>
    <s v="No"/>
    <n v="16"/>
    <n v="917.66"/>
    <s v="No"/>
  </r>
  <r>
    <d v="2023-04-30T00:00:00"/>
    <x v="11"/>
    <s v="Smartphone"/>
    <n v="20"/>
    <s v="No"/>
    <n v="20"/>
    <n v="979.89"/>
    <s v="No"/>
  </r>
  <r>
    <d v="2023-02-28T00:00:00"/>
    <x v="4"/>
    <s v="Smartphone"/>
    <n v="26"/>
    <s v="No"/>
    <n v="26"/>
    <n v="501.07"/>
    <s v="No"/>
  </r>
  <r>
    <d v="2023-03-31T00:00:00"/>
    <x v="6"/>
    <s v="Smartwatch"/>
    <n v="20"/>
    <s v="No"/>
    <n v="20"/>
    <n v="116.16"/>
    <s v="No"/>
  </r>
  <r>
    <d v="2023-05-31T00:00:00"/>
    <x v="5"/>
    <s v="Smartphone"/>
    <n v="17"/>
    <s v="No"/>
    <n v="17"/>
    <n v="549.41999999999996"/>
    <s v="No"/>
  </r>
  <r>
    <d v="2023-06-30T00:00:00"/>
    <x v="0"/>
    <s v="Tablet"/>
    <n v="22"/>
    <s v="No"/>
    <n v="22"/>
    <n v="994.56"/>
    <s v="No"/>
  </r>
  <r>
    <d v="2023-12-31T00:00:00"/>
    <x v="2"/>
    <s v="Headphones"/>
    <n v="20"/>
    <s v="No"/>
    <n v="20"/>
    <n v="139.75"/>
    <s v="No"/>
  </r>
  <r>
    <d v="2023-05-31T00:00:00"/>
    <x v="5"/>
    <s v="Headphones"/>
    <n v="19"/>
    <s v="No"/>
    <n v="19"/>
    <n v="993.43"/>
    <s v="No"/>
  </r>
  <r>
    <d v="2023-05-31T00:00:00"/>
    <x v="5"/>
    <s v="Headphones"/>
    <n v="24"/>
    <s v="No"/>
    <n v="24"/>
    <n v="36.19"/>
    <s v="No"/>
  </r>
  <r>
    <d v="2023-12-31T00:00:00"/>
    <x v="2"/>
    <s v="Tablet"/>
    <n v="20"/>
    <s v="No"/>
    <n v="20"/>
    <n v="753.52"/>
    <s v="No"/>
  </r>
  <r>
    <d v="2023-08-31T00:00:00"/>
    <x v="7"/>
    <s v="Smartphone"/>
    <n v="16"/>
    <s v="No"/>
    <n v="16"/>
    <n v="135.78"/>
    <s v="No"/>
  </r>
  <r>
    <d v="2023-12-31T00:00:00"/>
    <x v="2"/>
    <s v="Laptop"/>
    <n v="16"/>
    <s v="No"/>
    <n v="16"/>
    <n v="509.48"/>
    <s v="No"/>
  </r>
  <r>
    <d v="2023-09-30T00:00:00"/>
    <x v="10"/>
    <s v="Laptop"/>
    <n v="31"/>
    <s v="No"/>
    <n v="31"/>
    <n v="329.33"/>
    <s v="No"/>
  </r>
  <r>
    <d v="2023-06-30T00:00:00"/>
    <x v="0"/>
    <s v="Headphones"/>
    <n v="34"/>
    <s v="Yes"/>
    <n v="22"/>
    <n v="396.39"/>
    <s v="No"/>
  </r>
  <r>
    <d v="2023-07-31T00:00:00"/>
    <x v="3"/>
    <s v="Headphones"/>
    <n v="19"/>
    <s v="No"/>
    <n v="19"/>
    <n v="368.53"/>
    <s v="No"/>
  </r>
  <r>
    <d v="2023-11-30T00:00:00"/>
    <x v="8"/>
    <s v="Tablet"/>
    <n v="18"/>
    <s v="No"/>
    <n v="18"/>
    <n v="546.75"/>
    <s v="No"/>
  </r>
  <r>
    <d v="2023-02-28T00:00:00"/>
    <x v="4"/>
    <s v="Laptop"/>
    <n v="18"/>
    <s v="No"/>
    <n v="18"/>
    <n v="805.72"/>
    <s v="No"/>
  </r>
  <r>
    <d v="2023-02-28T00:00:00"/>
    <x v="4"/>
    <s v="Tablet"/>
    <n v="17"/>
    <s v="No"/>
    <n v="17"/>
    <n v="726.06"/>
    <s v="No"/>
  </r>
  <r>
    <d v="2023-11-30T00:00:00"/>
    <x v="8"/>
    <s v="Laptop"/>
    <n v="17"/>
    <s v="No"/>
    <n v="17"/>
    <n v="509.48"/>
    <s v="No"/>
  </r>
  <r>
    <d v="2023-04-30T00:00:00"/>
    <x v="11"/>
    <s v="Laptop"/>
    <n v="15"/>
    <s v="No"/>
    <n v="15"/>
    <n v="591.48"/>
    <s v="No"/>
  </r>
  <r>
    <d v="2023-12-31T00:00:00"/>
    <x v="2"/>
    <s v="Smartwatch"/>
    <n v="24"/>
    <s v="No"/>
    <n v="24"/>
    <n v="501.4"/>
    <s v="No"/>
  </r>
  <r>
    <d v="2023-04-30T00:00:00"/>
    <x v="11"/>
    <s v="Smartphone"/>
    <n v="20"/>
    <s v="No"/>
    <n v="20"/>
    <n v="893.73"/>
    <s v="No"/>
  </r>
  <r>
    <d v="2023-07-31T00:00:00"/>
    <x v="3"/>
    <s v="Headphones"/>
    <n v="23"/>
    <s v="No"/>
    <n v="23"/>
    <n v="420.68"/>
    <s v="No"/>
  </r>
  <r>
    <d v="2023-12-31T00:00:00"/>
    <x v="2"/>
    <s v="Laptop"/>
    <n v="22"/>
    <s v="No"/>
    <n v="22"/>
    <n v="869.31"/>
    <s v="No"/>
  </r>
  <r>
    <d v="2023-12-31T00:00:00"/>
    <x v="2"/>
    <s v="Headphones"/>
    <n v="19"/>
    <s v="No"/>
    <n v="19"/>
    <n v="468.92"/>
    <s v="No"/>
  </r>
  <r>
    <d v="2023-01-31T00:00:00"/>
    <x v="1"/>
    <s v="Laptop"/>
    <n v="28"/>
    <s v="No"/>
    <n v="28"/>
    <n v="191.63"/>
    <s v="No"/>
  </r>
  <r>
    <d v="2023-06-30T00:00:00"/>
    <x v="0"/>
    <s v="Smartwatch"/>
    <n v="27"/>
    <s v="No"/>
    <n v="27"/>
    <n v="635.66"/>
    <s v="No"/>
  </r>
  <r>
    <d v="2023-04-30T00:00:00"/>
    <x v="11"/>
    <s v="Tablet"/>
    <n v="17"/>
    <s v="No"/>
    <n v="17"/>
    <n v="630.67999999999995"/>
    <s v="No"/>
  </r>
  <r>
    <d v="2023-09-30T00:00:00"/>
    <x v="10"/>
    <s v="Smartphone"/>
    <n v="19"/>
    <s v="No"/>
    <n v="19"/>
    <n v="171.29"/>
    <s v="No"/>
  </r>
  <r>
    <d v="2023-06-30T00:00:00"/>
    <x v="0"/>
    <s v="Smartphone"/>
    <n v="11"/>
    <s v="No"/>
    <n v="11"/>
    <n v="969.54"/>
    <s v="No"/>
  </r>
  <r>
    <d v="2023-09-30T00:00:00"/>
    <x v="10"/>
    <s v="Headphones"/>
    <n v="21"/>
    <s v="No"/>
    <n v="21"/>
    <n v="292.87"/>
    <s v="No"/>
  </r>
  <r>
    <d v="2023-01-31T00:00:00"/>
    <x v="1"/>
    <s v="Tablet"/>
    <n v="19"/>
    <s v="No"/>
    <n v="19"/>
    <n v="802.62"/>
    <s v="No"/>
  </r>
  <r>
    <d v="2023-01-31T00:00:00"/>
    <x v="1"/>
    <s v="Smartphone"/>
    <n v="20"/>
    <s v="No"/>
    <n v="20"/>
    <n v="701.91"/>
    <s v="No"/>
  </r>
  <r>
    <d v="2023-05-31T00:00:00"/>
    <x v="5"/>
    <s v="Headphones"/>
    <n v="22"/>
    <s v="No"/>
    <n v="22"/>
    <n v="238.51"/>
    <s v="No"/>
  </r>
  <r>
    <d v="2023-01-31T00:00:00"/>
    <x v="1"/>
    <s v="Laptop"/>
    <n v="29"/>
    <s v="No"/>
    <n v="29"/>
    <n v="405.86"/>
    <s v="No"/>
  </r>
  <r>
    <d v="2023-03-31T00:00:00"/>
    <x v="6"/>
    <s v="Headphones"/>
    <n v="15"/>
    <s v="No"/>
    <n v="15"/>
    <n v="463.14"/>
    <s v="No"/>
  </r>
  <r>
    <d v="2023-10-31T00:00:00"/>
    <x v="9"/>
    <s v="Laptop"/>
    <n v="24"/>
    <s v="No"/>
    <n v="24"/>
    <n v="528.62"/>
    <s v="No"/>
  </r>
  <r>
    <d v="2023-04-30T00:00:00"/>
    <x v="11"/>
    <s v="Laptop"/>
    <n v="16"/>
    <s v="No"/>
    <n v="16"/>
    <n v="296.55"/>
    <s v="No"/>
  </r>
  <r>
    <d v="2023-11-30T00:00:00"/>
    <x v="8"/>
    <s v="Smartphone"/>
    <n v="27"/>
    <s v="No"/>
    <n v="27"/>
    <n v="509.48"/>
    <s v="No"/>
  </r>
  <r>
    <d v="2023-04-30T00:00:00"/>
    <x v="11"/>
    <s v="Tablet"/>
    <n v="23"/>
    <s v="No"/>
    <n v="23"/>
    <n v="996.79"/>
    <s v="No"/>
  </r>
  <r>
    <d v="2023-10-31T00:00:00"/>
    <x v="9"/>
    <s v="Tablet"/>
    <n v="16"/>
    <s v="No"/>
    <n v="16"/>
    <n v="913.73"/>
    <s v="No"/>
  </r>
  <r>
    <d v="2023-08-31T00:00:00"/>
    <x v="7"/>
    <s v="Headphones"/>
    <n v="17"/>
    <s v="No"/>
    <n v="17"/>
    <n v="493.45"/>
    <s v="No"/>
  </r>
  <r>
    <d v="2023-12-31T00:00:00"/>
    <x v="2"/>
    <s v="Laptop"/>
    <n v="18"/>
    <s v="No"/>
    <n v="18"/>
    <n v="908.65"/>
    <s v="No"/>
  </r>
  <r>
    <d v="2023-06-30T00:00:00"/>
    <x v="0"/>
    <s v="Laptop"/>
    <n v="28"/>
    <s v="No"/>
    <n v="28"/>
    <n v="216.58"/>
    <s v="No"/>
  </r>
  <r>
    <d v="2023-01-31T00:00:00"/>
    <x v="1"/>
    <s v="Smartphone"/>
    <n v="21"/>
    <s v="No"/>
    <n v="21"/>
    <n v="415.4"/>
    <s v="No"/>
  </r>
  <r>
    <d v="2023-10-31T00:00:00"/>
    <x v="9"/>
    <s v="Laptop"/>
    <n v="19"/>
    <s v="No"/>
    <n v="19"/>
    <n v="477.94"/>
    <s v="No"/>
  </r>
  <r>
    <d v="2023-09-30T00:00:00"/>
    <x v="10"/>
    <s v="Smartphone"/>
    <n v="10"/>
    <s v="No"/>
    <n v="10"/>
    <n v="177.82"/>
    <s v="No"/>
  </r>
  <r>
    <d v="2023-12-31T00:00:00"/>
    <x v="2"/>
    <s v="Tablet"/>
    <n v="14"/>
    <s v="No"/>
    <n v="14"/>
    <n v="387.68"/>
    <s v="No"/>
  </r>
  <r>
    <d v="2023-07-31T00:00:00"/>
    <x v="3"/>
    <s v="Headphones"/>
    <n v="20"/>
    <s v="No"/>
    <n v="20"/>
    <n v="583.42999999999995"/>
    <s v="No"/>
  </r>
  <r>
    <d v="2023-03-31T00:00:00"/>
    <x v="6"/>
    <s v="Tablet"/>
    <n v="18"/>
    <s v="No"/>
    <n v="18"/>
    <n v="686.01"/>
    <s v="No"/>
  </r>
  <r>
    <d v="2023-12-31T00:00:00"/>
    <x v="2"/>
    <s v="Laptop"/>
    <n v="16"/>
    <s v="No"/>
    <n v="16"/>
    <n v="556.27"/>
    <s v="No"/>
  </r>
  <r>
    <d v="2023-09-30T00:00:00"/>
    <x v="10"/>
    <s v="Smartwatch"/>
    <n v="14"/>
    <s v="No"/>
    <n v="14"/>
    <n v="129.53"/>
    <s v="No"/>
  </r>
  <r>
    <d v="2023-05-31T00:00:00"/>
    <x v="5"/>
    <s v="Smartwatch"/>
    <n v="24"/>
    <s v="No"/>
    <n v="24"/>
    <n v="38.51"/>
    <s v="No"/>
  </r>
  <r>
    <d v="2023-06-30T00:00:00"/>
    <x v="0"/>
    <s v="Headphones"/>
    <n v="19"/>
    <s v="No"/>
    <n v="19"/>
    <n v="371.51"/>
    <s v="No"/>
  </r>
  <r>
    <d v="2023-06-30T00:00:00"/>
    <x v="0"/>
    <s v="Headphones"/>
    <n v="17"/>
    <s v="No"/>
    <n v="17"/>
    <n v="685.41"/>
    <s v="No"/>
  </r>
  <r>
    <d v="2023-12-31T00:00:00"/>
    <x v="2"/>
    <s v="Tablet"/>
    <n v="20"/>
    <s v="No"/>
    <n v="20"/>
    <n v="740.83"/>
    <s v="No"/>
  </r>
  <r>
    <d v="2023-05-31T00:00:00"/>
    <x v="5"/>
    <s v="Smartphone"/>
    <n v="240"/>
    <s v="Yes"/>
    <n v="22"/>
    <n v="506.01"/>
    <s v="No"/>
  </r>
  <r>
    <d v="2023-07-31T00:00:00"/>
    <x v="3"/>
    <s v="Tablet"/>
    <n v="21"/>
    <s v="No"/>
    <n v="21"/>
    <n v="170.66"/>
    <s v="No"/>
  </r>
  <r>
    <d v="2023-02-28T00:00:00"/>
    <x v="4"/>
    <s v="Tablet"/>
    <n v="21"/>
    <s v="No"/>
    <n v="21"/>
    <n v="998.19"/>
    <s v="No"/>
  </r>
  <r>
    <d v="2023-07-31T00:00:00"/>
    <x v="3"/>
    <s v="Tablet"/>
    <n v="19"/>
    <s v="No"/>
    <n v="19"/>
    <n v="960.87"/>
    <s v="No"/>
  </r>
  <r>
    <d v="2023-04-30T00:00:00"/>
    <x v="11"/>
    <s v="Tablet"/>
    <n v="22"/>
    <s v="No"/>
    <n v="22"/>
    <n v="372.64"/>
    <s v="No"/>
  </r>
  <r>
    <d v="2023-09-30T00:00:00"/>
    <x v="10"/>
    <s v="Smartphone"/>
    <n v="17"/>
    <s v="No"/>
    <n v="17"/>
    <n v="198.84"/>
    <s v="No"/>
  </r>
  <r>
    <d v="2023-01-31T00:00:00"/>
    <x v="1"/>
    <s v="Headphones"/>
    <n v="15"/>
    <s v="No"/>
    <n v="15"/>
    <n v="810.63"/>
    <s v="No"/>
  </r>
  <r>
    <d v="2023-12-31T00:00:00"/>
    <x v="2"/>
    <s v="Laptop"/>
    <n v="16"/>
    <s v="No"/>
    <n v="16"/>
    <n v="778.1"/>
    <s v="No"/>
  </r>
  <r>
    <d v="2023-06-30T00:00:00"/>
    <x v="0"/>
    <s v="Headphones"/>
    <n v="21"/>
    <s v="No"/>
    <n v="21"/>
    <n v="748.29"/>
    <s v="No"/>
  </r>
  <r>
    <d v="2023-11-30T00:00:00"/>
    <x v="8"/>
    <s v="Tablet"/>
    <n v="21"/>
    <s v="No"/>
    <n v="21"/>
    <n v="871.44"/>
    <s v="No"/>
  </r>
  <r>
    <d v="2023-04-30T00:00:00"/>
    <x v="11"/>
    <s v="Laptop"/>
    <n v="17"/>
    <s v="No"/>
    <n v="17"/>
    <n v="250.92"/>
    <s v="No"/>
  </r>
  <r>
    <d v="2023-06-30T00:00:00"/>
    <x v="0"/>
    <s v="Smartphone"/>
    <n v="24"/>
    <s v="No"/>
    <n v="24"/>
    <n v="421.05"/>
    <s v="No"/>
  </r>
  <r>
    <d v="2023-08-31T00:00:00"/>
    <x v="7"/>
    <s v="Laptop"/>
    <n v="24"/>
    <s v="No"/>
    <n v="24"/>
    <n v="599.54999999999995"/>
    <s v="No"/>
  </r>
  <r>
    <d v="2023-07-31T00:00:00"/>
    <x v="3"/>
    <s v="Laptop"/>
    <n v="16"/>
    <s v="No"/>
    <n v="16"/>
    <n v="235.41"/>
    <s v="No"/>
  </r>
  <r>
    <d v="2023-04-30T00:00:00"/>
    <x v="11"/>
    <s v="Tablet"/>
    <n v="25"/>
    <s v="No"/>
    <n v="25"/>
    <n v="509.48"/>
    <s v="No"/>
  </r>
  <r>
    <d v="2023-10-31T00:00:00"/>
    <x v="9"/>
    <s v="Laptop"/>
    <n v="17"/>
    <s v="No"/>
    <n v="17"/>
    <n v="906.8"/>
    <s v="No"/>
  </r>
  <r>
    <d v="2023-09-30T00:00:00"/>
    <x v="10"/>
    <s v="Laptop"/>
    <n v="22"/>
    <s v="No"/>
    <n v="22"/>
    <n v="51.19"/>
    <s v="No"/>
  </r>
  <r>
    <d v="2023-11-30T00:00:00"/>
    <x v="8"/>
    <s v="Headphones"/>
    <n v="19"/>
    <s v="No"/>
    <n v="19"/>
    <n v="473.14"/>
    <s v="No"/>
  </r>
  <r>
    <d v="2023-01-31T00:00:00"/>
    <x v="1"/>
    <s v="Laptop"/>
    <n v="27"/>
    <s v="No"/>
    <n v="27"/>
    <n v="909.44"/>
    <s v="No"/>
  </r>
  <r>
    <d v="2023-11-30T00:00:00"/>
    <x v="8"/>
    <s v="Smartwatch"/>
    <n v="16"/>
    <s v="No"/>
    <n v="16"/>
    <n v="509.48"/>
    <s v="No"/>
  </r>
  <r>
    <d v="2023-12-31T00:00:00"/>
    <x v="2"/>
    <s v="Laptop"/>
    <n v="17"/>
    <s v="No"/>
    <n v="17"/>
    <n v="880.53"/>
    <s v="No"/>
  </r>
  <r>
    <d v="2023-11-30T00:00:00"/>
    <x v="8"/>
    <s v="Laptop"/>
    <n v="16"/>
    <s v="No"/>
    <n v="16"/>
    <n v="933.68"/>
    <s v="No"/>
  </r>
  <r>
    <d v="2023-12-31T00:00:00"/>
    <x v="2"/>
    <s v="Smartphone"/>
    <n v="25"/>
    <s v="No"/>
    <n v="25"/>
    <n v="748.69"/>
    <s v="No"/>
  </r>
  <r>
    <d v="2023-12-31T00:00:00"/>
    <x v="2"/>
    <s v="Smartphone"/>
    <n v="23"/>
    <s v="No"/>
    <n v="23"/>
    <n v="988.64"/>
    <s v="No"/>
  </r>
  <r>
    <d v="2023-06-30T00:00:00"/>
    <x v="0"/>
    <s v="Tablet"/>
    <n v="18"/>
    <s v="No"/>
    <n v="18"/>
    <n v="300.86"/>
    <s v="No"/>
  </r>
  <r>
    <d v="2023-06-30T00:00:00"/>
    <x v="0"/>
    <s v="Tablet"/>
    <n v="24"/>
    <s v="No"/>
    <n v="24"/>
    <n v="805.53"/>
    <s v="No"/>
  </r>
  <r>
    <d v="2023-12-31T00:00:00"/>
    <x v="2"/>
    <s v="Tablet"/>
    <n v="16"/>
    <s v="No"/>
    <n v="16"/>
    <n v="149.29"/>
    <s v="No"/>
  </r>
  <r>
    <d v="2023-06-30T00:00:00"/>
    <x v="0"/>
    <s v="Smartwatch"/>
    <n v="22"/>
    <s v="No"/>
    <n v="22"/>
    <n v="119.13"/>
    <s v="No"/>
  </r>
  <r>
    <d v="2023-12-31T00:00:00"/>
    <x v="2"/>
    <s v="Tablet"/>
    <n v="24"/>
    <s v="No"/>
    <n v="24"/>
    <n v="375.2"/>
    <s v="No"/>
  </r>
  <r>
    <d v="2023-01-31T00:00:00"/>
    <x v="1"/>
    <s v="Headphones"/>
    <n v="24"/>
    <s v="No"/>
    <n v="24"/>
    <n v="509.48"/>
    <s v="No"/>
  </r>
  <r>
    <d v="2023-06-30T00:00:00"/>
    <x v="0"/>
    <s v="Smartphone"/>
    <n v="29"/>
    <s v="No"/>
    <n v="29"/>
    <n v="681.76"/>
    <s v="No"/>
  </r>
  <r>
    <d v="2023-06-30T00:00:00"/>
    <x v="0"/>
    <s v="Smartwatch"/>
    <n v="14"/>
    <s v="No"/>
    <n v="14"/>
    <n v="321.02999999999997"/>
    <s v="No"/>
  </r>
  <r>
    <d v="2023-05-31T00:00:00"/>
    <x v="5"/>
    <s v="Smartwatch"/>
    <n v="25"/>
    <s v="No"/>
    <n v="25"/>
    <n v="791.43"/>
    <s v="No"/>
  </r>
  <r>
    <d v="2023-10-31T00:00:00"/>
    <x v="9"/>
    <s v="Smartwatch"/>
    <n v="31"/>
    <s v="No"/>
    <n v="31"/>
    <n v="368.99"/>
    <s v="No"/>
  </r>
  <r>
    <d v="2023-08-31T00:00:00"/>
    <x v="7"/>
    <s v="Tablet"/>
    <n v="22"/>
    <s v="No"/>
    <n v="22"/>
    <n v="860.32"/>
    <s v="No"/>
  </r>
  <r>
    <d v="2023-01-31T00:00:00"/>
    <x v="1"/>
    <s v="Tablet"/>
    <n v="20"/>
    <s v="No"/>
    <n v="20"/>
    <n v="688.18"/>
    <s v="No"/>
  </r>
  <r>
    <d v="2023-12-31T00:00:00"/>
    <x v="2"/>
    <s v="Smartwatch"/>
    <n v="19"/>
    <s v="No"/>
    <n v="19"/>
    <n v="815.21"/>
    <s v="No"/>
  </r>
  <r>
    <d v="2023-01-31T00:00:00"/>
    <x v="1"/>
    <s v="Laptop"/>
    <n v="17"/>
    <s v="No"/>
    <n v="17"/>
    <n v="458.01"/>
    <s v="No"/>
  </r>
  <r>
    <d v="2023-07-31T00:00:00"/>
    <x v="3"/>
    <s v="Headphones"/>
    <n v="21"/>
    <s v="No"/>
    <n v="21"/>
    <n v="209.92"/>
    <s v="No"/>
  </r>
  <r>
    <d v="2023-02-28T00:00:00"/>
    <x v="4"/>
    <s v="Smartwatch"/>
    <n v="22"/>
    <s v="No"/>
    <n v="22"/>
    <n v="355.06"/>
    <s v="No"/>
  </r>
  <r>
    <d v="2023-11-30T00:00:00"/>
    <x v="8"/>
    <s v="Laptop"/>
    <n v="20"/>
    <s v="No"/>
    <n v="20"/>
    <n v="369.37"/>
    <s v="No"/>
  </r>
  <r>
    <d v="2023-08-31T00:00:00"/>
    <x v="7"/>
    <s v="Smartphone"/>
    <n v="19"/>
    <s v="No"/>
    <n v="19"/>
    <n v="37.729999999999997"/>
    <s v="No"/>
  </r>
  <r>
    <d v="2023-09-30T00:00:00"/>
    <x v="10"/>
    <s v="Laptop"/>
    <n v="17"/>
    <s v="No"/>
    <n v="17"/>
    <n v="985.16"/>
    <s v="No"/>
  </r>
  <r>
    <d v="2023-12-31T00:00:00"/>
    <x v="2"/>
    <s v="Smartphone"/>
    <n v="18"/>
    <s v="No"/>
    <n v="18"/>
    <n v="599.41999999999996"/>
    <s v="No"/>
  </r>
  <r>
    <d v="2023-02-28T00:00:00"/>
    <x v="4"/>
    <s v="Laptop"/>
    <n v="29"/>
    <s v="No"/>
    <n v="29"/>
    <n v="836.68"/>
    <s v="No"/>
  </r>
  <r>
    <d v="2023-06-30T00:00:00"/>
    <x v="0"/>
    <s v="Smartphone"/>
    <n v="13"/>
    <s v="No"/>
    <n v="13"/>
    <n v="93.7"/>
    <s v="No"/>
  </r>
  <r>
    <d v="2023-06-30T00:00:00"/>
    <x v="0"/>
    <s v="Smartwatch"/>
    <n v="15"/>
    <s v="No"/>
    <n v="15"/>
    <n v="309.75"/>
    <s v="No"/>
  </r>
  <r>
    <d v="2023-05-31T00:00:00"/>
    <x v="5"/>
    <s v="Tablet"/>
    <n v="12"/>
    <s v="No"/>
    <n v="12"/>
    <n v="539.47"/>
    <s v="No"/>
  </r>
  <r>
    <d v="2023-02-28T00:00:00"/>
    <x v="4"/>
    <s v="Headphones"/>
    <n v="15"/>
    <s v="No"/>
    <n v="15"/>
    <n v="586.77"/>
    <s v="No"/>
  </r>
  <r>
    <d v="2023-04-30T00:00:00"/>
    <x v="11"/>
    <s v="Headphones"/>
    <n v="26"/>
    <s v="No"/>
    <n v="26"/>
    <n v="924.24"/>
    <s v="No"/>
  </r>
  <r>
    <d v="2023-02-28T00:00:00"/>
    <x v="4"/>
    <s v="Smartphone"/>
    <n v="23"/>
    <s v="No"/>
    <n v="23"/>
    <n v="686.93"/>
    <s v="No"/>
  </r>
  <r>
    <d v="2023-05-31T00:00:00"/>
    <x v="5"/>
    <s v="Smartphone"/>
    <n v="18"/>
    <s v="No"/>
    <n v="18"/>
    <n v="899.28"/>
    <s v="No"/>
  </r>
  <r>
    <d v="2023-01-31T00:00:00"/>
    <x v="1"/>
    <s v="Tablet"/>
    <n v="24"/>
    <s v="No"/>
    <n v="24"/>
    <n v="130.09"/>
    <s v="No"/>
  </r>
  <r>
    <d v="2023-07-31T00:00:00"/>
    <x v="3"/>
    <s v="Smartwatch"/>
    <n v="25"/>
    <s v="No"/>
    <n v="25"/>
    <n v="968.08"/>
    <s v="No"/>
  </r>
  <r>
    <d v="2023-04-30T00:00:00"/>
    <x v="11"/>
    <s v="Laptop"/>
    <n v="15"/>
    <s v="No"/>
    <n v="15"/>
    <n v="495.21"/>
    <s v="No"/>
  </r>
  <r>
    <d v="2023-05-31T00:00:00"/>
    <x v="5"/>
    <s v="Tablet"/>
    <n v="17"/>
    <s v="No"/>
    <n v="17"/>
    <n v="748.91"/>
    <s v="No"/>
  </r>
  <r>
    <d v="2023-06-30T00:00:00"/>
    <x v="0"/>
    <s v="Laptop"/>
    <n v="20"/>
    <s v="No"/>
    <n v="20"/>
    <n v="992.8"/>
    <s v="No"/>
  </r>
  <r>
    <d v="2023-06-30T00:00:00"/>
    <x v="0"/>
    <s v="Laptop"/>
    <n v="18"/>
    <s v="No"/>
    <n v="18"/>
    <n v="249.13"/>
    <s v="No"/>
  </r>
  <r>
    <d v="2023-09-30T00:00:00"/>
    <x v="10"/>
    <s v="Laptop"/>
    <n v="14"/>
    <s v="No"/>
    <n v="14"/>
    <n v="496.58"/>
    <s v="No"/>
  </r>
  <r>
    <d v="2023-06-30T00:00:00"/>
    <x v="0"/>
    <s v="Smartwatch"/>
    <n v="22"/>
    <s v="No"/>
    <n v="22"/>
    <n v="119.23"/>
    <s v="No"/>
  </r>
  <r>
    <d v="2023-03-31T00:00:00"/>
    <x v="6"/>
    <s v="Tablet"/>
    <n v="16"/>
    <s v="No"/>
    <n v="16"/>
    <n v="57.26"/>
    <s v="No"/>
  </r>
  <r>
    <d v="2023-07-31T00:00:00"/>
    <x v="3"/>
    <s v="Headphones"/>
    <n v="16"/>
    <s v="No"/>
    <n v="16"/>
    <n v="85.63"/>
    <s v="No"/>
  </r>
  <r>
    <d v="2023-07-31T00:00:00"/>
    <x v="3"/>
    <s v="Headphones"/>
    <n v="18"/>
    <s v="No"/>
    <n v="18"/>
    <n v="399.55"/>
    <s v="No"/>
  </r>
  <r>
    <d v="2023-02-28T00:00:00"/>
    <x v="4"/>
    <s v="Smartwatch"/>
    <n v="20"/>
    <s v="No"/>
    <n v="20"/>
    <n v="603"/>
    <s v="No"/>
  </r>
  <r>
    <d v="2023-11-30T00:00:00"/>
    <x v="8"/>
    <s v="Smartwatch"/>
    <n v="14"/>
    <s v="No"/>
    <n v="14"/>
    <n v="496.88"/>
    <s v="No"/>
  </r>
  <r>
    <d v="2023-02-28T00:00:00"/>
    <x v="4"/>
    <s v="Smartphone"/>
    <n v="29"/>
    <s v="No"/>
    <n v="29"/>
    <n v="260.93"/>
    <s v="No"/>
  </r>
  <r>
    <d v="2023-07-31T00:00:00"/>
    <x v="3"/>
    <s v="Laptop"/>
    <n v="24"/>
    <s v="No"/>
    <n v="24"/>
    <n v="478.69"/>
    <s v="No"/>
  </r>
  <r>
    <d v="2023-03-31T00:00:00"/>
    <x v="6"/>
    <s v="Tablet"/>
    <n v="20"/>
    <s v="No"/>
    <n v="20"/>
    <n v="386.77"/>
    <s v="No"/>
  </r>
  <r>
    <d v="2023-06-30T00:00:00"/>
    <x v="0"/>
    <s v="Headphones"/>
    <n v="25"/>
    <s v="No"/>
    <n v="25"/>
    <n v="97.4"/>
    <s v="No"/>
  </r>
  <r>
    <d v="2023-07-31T00:00:00"/>
    <x v="3"/>
    <s v="Tablet"/>
    <n v="21"/>
    <s v="No"/>
    <n v="21"/>
    <n v="62.07"/>
    <s v="No"/>
  </r>
  <r>
    <d v="2023-06-30T00:00:00"/>
    <x v="0"/>
    <s v="Smartphone"/>
    <n v="15"/>
    <s v="No"/>
    <n v="15"/>
    <n v="20.46"/>
    <s v="No"/>
  </r>
  <r>
    <d v="2023-08-31T00:00:00"/>
    <x v="7"/>
    <s v="Tablet"/>
    <n v="29"/>
    <s v="No"/>
    <n v="29"/>
    <n v="298.74"/>
    <s v="No"/>
  </r>
  <r>
    <d v="2023-01-31T00:00:00"/>
    <x v="1"/>
    <s v="Laptop"/>
    <n v="24"/>
    <s v="No"/>
    <n v="24"/>
    <n v="529.13"/>
    <s v="No"/>
  </r>
  <r>
    <d v="2023-08-31T00:00:00"/>
    <x v="7"/>
    <s v="Tablet"/>
    <n v="19"/>
    <s v="No"/>
    <n v="19"/>
    <n v="890"/>
    <s v="No"/>
  </r>
  <r>
    <d v="2023-03-31T00:00:00"/>
    <x v="6"/>
    <s v="Laptop"/>
    <n v="17"/>
    <s v="No"/>
    <n v="17"/>
    <n v="216.66"/>
    <s v="No"/>
  </r>
  <r>
    <d v="2023-08-31T00:00:00"/>
    <x v="7"/>
    <s v="Smartphone"/>
    <n v="17"/>
    <s v="No"/>
    <n v="17"/>
    <n v="885.96"/>
    <s v="No"/>
  </r>
  <r>
    <d v="2023-07-31T00:00:00"/>
    <x v="3"/>
    <s v="Tablet"/>
    <n v="23"/>
    <s v="No"/>
    <n v="23"/>
    <n v="423.64"/>
    <s v="No"/>
  </r>
  <r>
    <d v="2023-12-31T00:00:00"/>
    <x v="2"/>
    <s v="Headphones"/>
    <n v="17"/>
    <s v="No"/>
    <n v="17"/>
    <n v="995.59"/>
    <s v="No"/>
  </r>
  <r>
    <d v="2023-08-31T00:00:00"/>
    <x v="7"/>
    <s v="Smartphone"/>
    <n v="14"/>
    <s v="No"/>
    <n v="14"/>
    <n v="425.64"/>
    <s v="No"/>
  </r>
  <r>
    <d v="2023-02-28T00:00:00"/>
    <x v="4"/>
    <s v="Tablet"/>
    <n v="14"/>
    <s v="No"/>
    <n v="14"/>
    <n v="490.52"/>
    <s v="No"/>
  </r>
  <r>
    <d v="2023-03-31T00:00:00"/>
    <x v="6"/>
    <s v="Laptop"/>
    <n v="20"/>
    <s v="No"/>
    <n v="20"/>
    <n v="563.80999999999995"/>
    <s v="No"/>
  </r>
  <r>
    <d v="2023-07-31T00:00:00"/>
    <x v="3"/>
    <s v="Tablet"/>
    <n v="15"/>
    <s v="No"/>
    <n v="15"/>
    <n v="444"/>
    <s v="No"/>
  </r>
  <r>
    <d v="2023-01-31T00:00:00"/>
    <x v="1"/>
    <s v="Laptop"/>
    <n v="31"/>
    <s v="No"/>
    <n v="31"/>
    <n v="853.04"/>
    <s v="No"/>
  </r>
  <r>
    <d v="2023-12-31T00:00:00"/>
    <x v="2"/>
    <s v="Smartphone"/>
    <n v="23"/>
    <s v="No"/>
    <n v="23"/>
    <n v="279.66000000000003"/>
    <s v="No"/>
  </r>
  <r>
    <d v="2023-04-30T00:00:00"/>
    <x v="11"/>
    <s v="Laptop"/>
    <n v="25"/>
    <s v="No"/>
    <n v="25"/>
    <n v="754.99"/>
    <s v="No"/>
  </r>
  <r>
    <d v="2023-11-30T00:00:00"/>
    <x v="8"/>
    <s v="Laptop"/>
    <n v="18"/>
    <s v="No"/>
    <n v="18"/>
    <n v="835.27"/>
    <s v="No"/>
  </r>
  <r>
    <d v="2023-06-30T00:00:00"/>
    <x v="0"/>
    <s v="Smartphone"/>
    <n v="22"/>
    <s v="No"/>
    <n v="22"/>
    <n v="509.48"/>
    <s v="No"/>
  </r>
  <r>
    <d v="2023-05-31T00:00:00"/>
    <x v="5"/>
    <s v="Smartphone"/>
    <n v="190"/>
    <s v="Yes"/>
    <n v="22"/>
    <n v="537.07000000000005"/>
    <s v="No"/>
  </r>
  <r>
    <d v="2023-12-31T00:00:00"/>
    <x v="2"/>
    <s v="Tablet"/>
    <n v="21"/>
    <s v="No"/>
    <n v="21"/>
    <n v="355.53"/>
    <s v="No"/>
  </r>
  <r>
    <d v="2023-09-30T00:00:00"/>
    <x v="10"/>
    <s v="Headphones"/>
    <n v="11"/>
    <s v="No"/>
    <n v="11"/>
    <n v="722.64"/>
    <s v="No"/>
  </r>
  <r>
    <d v="2023-11-30T00:00:00"/>
    <x v="8"/>
    <s v="Smartphone"/>
    <n v="9"/>
    <s v="No"/>
    <n v="9"/>
    <n v="973.87"/>
    <s v="No"/>
  </r>
  <r>
    <d v="2023-10-31T00:00:00"/>
    <x v="9"/>
    <s v="Smartwatch"/>
    <n v="21"/>
    <s v="No"/>
    <n v="21"/>
    <n v="600.77"/>
    <s v="No"/>
  </r>
  <r>
    <d v="2023-03-31T00:00:00"/>
    <x v="6"/>
    <s v="Headphones"/>
    <n v="16"/>
    <s v="No"/>
    <n v="16"/>
    <n v="349.83"/>
    <s v="No"/>
  </r>
  <r>
    <d v="2023-06-30T00:00:00"/>
    <x v="0"/>
    <s v="Headphones"/>
    <n v="13"/>
    <s v="No"/>
    <n v="13"/>
    <n v="474.2"/>
    <s v="No"/>
  </r>
  <r>
    <d v="2023-12-31T00:00:00"/>
    <x v="2"/>
    <s v="Tablet"/>
    <n v="18"/>
    <s v="No"/>
    <n v="18"/>
    <n v="188.97"/>
    <s v="No"/>
  </r>
  <r>
    <d v="2023-05-31T00:00:00"/>
    <x v="5"/>
    <s v="Smartwatch"/>
    <n v="16"/>
    <s v="No"/>
    <n v="16"/>
    <n v="92.89"/>
    <s v="No"/>
  </r>
  <r>
    <d v="2023-12-31T00:00:00"/>
    <x v="2"/>
    <s v="Headphones"/>
    <n v="22"/>
    <s v="No"/>
    <n v="22"/>
    <n v="775.66"/>
    <s v="No"/>
  </r>
  <r>
    <d v="2023-10-31T00:00:00"/>
    <x v="9"/>
    <s v="Smartwatch"/>
    <n v="23"/>
    <s v="No"/>
    <n v="23"/>
    <n v="428.13"/>
    <s v="No"/>
  </r>
  <r>
    <d v="2023-12-31T00:00:00"/>
    <x v="2"/>
    <s v="Headphones"/>
    <n v="18"/>
    <s v="No"/>
    <n v="18"/>
    <n v="858.02"/>
    <s v="No"/>
  </r>
  <r>
    <d v="2023-01-31T00:00:00"/>
    <x v="1"/>
    <s v="Headphones"/>
    <n v="19"/>
    <s v="No"/>
    <n v="19"/>
    <n v="151.88"/>
    <s v="No"/>
  </r>
  <r>
    <d v="2023-12-31T00:00:00"/>
    <x v="2"/>
    <s v="Tablet"/>
    <n v="22"/>
    <s v="No"/>
    <n v="22"/>
    <n v="658.68"/>
    <s v="No"/>
  </r>
  <r>
    <d v="2023-03-31T00:00:00"/>
    <x v="6"/>
    <s v="Headphones"/>
    <n v="30"/>
    <s v="No"/>
    <n v="30"/>
    <n v="722.63"/>
    <s v="No"/>
  </r>
  <r>
    <d v="2023-08-31T00:00:00"/>
    <x v="7"/>
    <s v="Headphones"/>
    <n v="17"/>
    <s v="No"/>
    <n v="17"/>
    <n v="245.74"/>
    <s v="No"/>
  </r>
  <r>
    <d v="2023-11-30T00:00:00"/>
    <x v="8"/>
    <s v="Laptop"/>
    <n v="22"/>
    <s v="No"/>
    <n v="22"/>
    <n v="510.28"/>
    <s v="No"/>
  </r>
  <r>
    <d v="2023-04-30T00:00:00"/>
    <x v="11"/>
    <s v="Tablet"/>
    <n v="24"/>
    <s v="No"/>
    <n v="24"/>
    <n v="331.31"/>
    <s v="No"/>
  </r>
  <r>
    <d v="2023-11-30T00:00:00"/>
    <x v="8"/>
    <s v="Headphones"/>
    <n v="22"/>
    <s v="No"/>
    <n v="22"/>
    <n v="845.45"/>
    <s v="No"/>
  </r>
  <r>
    <d v="2023-12-31T00:00:00"/>
    <x v="2"/>
    <s v="Tablet"/>
    <n v="24"/>
    <s v="No"/>
    <n v="24"/>
    <n v="811.78"/>
    <s v="No"/>
  </r>
  <r>
    <d v="2023-04-30T00:00:00"/>
    <x v="11"/>
    <s v="Smartphone"/>
    <n v="16"/>
    <s v="No"/>
    <n v="16"/>
    <n v="858.98"/>
    <s v="No"/>
  </r>
  <r>
    <d v="2023-02-28T00:00:00"/>
    <x v="4"/>
    <s v="Smartwatch"/>
    <n v="23"/>
    <s v="No"/>
    <n v="23"/>
    <n v="509.48"/>
    <s v="No"/>
  </r>
  <r>
    <d v="2023-05-31T00:00:00"/>
    <x v="5"/>
    <s v="Headphones"/>
    <n v="7"/>
    <s v="Yes"/>
    <n v="22"/>
    <n v="292.12"/>
    <s v="No"/>
  </r>
  <r>
    <d v="2023-07-31T00:00:00"/>
    <x v="3"/>
    <s v="Tablet"/>
    <n v="21"/>
    <s v="No"/>
    <n v="21"/>
    <n v="477.12"/>
    <s v="No"/>
  </r>
  <r>
    <d v="2023-06-30T00:00:00"/>
    <x v="0"/>
    <s v="Headphones"/>
    <n v="12"/>
    <s v="No"/>
    <n v="12"/>
    <n v="280.47000000000003"/>
    <s v="No"/>
  </r>
  <r>
    <d v="2023-02-28T00:00:00"/>
    <x v="4"/>
    <s v="Smartphone"/>
    <n v="23"/>
    <s v="No"/>
    <n v="23"/>
    <n v="891.41"/>
    <s v="No"/>
  </r>
  <r>
    <d v="2023-06-30T00:00:00"/>
    <x v="0"/>
    <s v="Smartwatch"/>
    <n v="18"/>
    <s v="No"/>
    <n v="18"/>
    <n v="112.74"/>
    <s v="No"/>
  </r>
  <r>
    <d v="2023-09-30T00:00:00"/>
    <x v="10"/>
    <s v="Laptop"/>
    <n v="20"/>
    <s v="No"/>
    <n v="20"/>
    <n v="347.9"/>
    <s v="No"/>
  </r>
  <r>
    <d v="2023-04-30T00:00:00"/>
    <x v="11"/>
    <s v="Smartwatch"/>
    <n v="16"/>
    <s v="No"/>
    <n v="16"/>
    <n v="108.5"/>
    <s v="No"/>
  </r>
  <r>
    <d v="2023-05-31T00:00:00"/>
    <x v="5"/>
    <s v="Smartwatch"/>
    <n v="17"/>
    <s v="No"/>
    <n v="17"/>
    <n v="348.13"/>
    <s v="No"/>
  </r>
  <r>
    <d v="2023-05-31T00:00:00"/>
    <x v="5"/>
    <s v="Laptop"/>
    <n v="20"/>
    <s v="No"/>
    <n v="20"/>
    <n v="600.49"/>
    <s v="No"/>
  </r>
  <r>
    <d v="2023-11-30T00:00:00"/>
    <x v="8"/>
    <s v="Tablet"/>
    <n v="24"/>
    <s v="No"/>
    <n v="24"/>
    <n v="377.21"/>
    <s v="No"/>
  </r>
  <r>
    <d v="2023-02-28T00:00:00"/>
    <x v="4"/>
    <s v="Laptop"/>
    <n v="17"/>
    <s v="No"/>
    <n v="17"/>
    <n v="959.73"/>
    <s v="No"/>
  </r>
  <r>
    <d v="2023-03-31T00:00:00"/>
    <x v="6"/>
    <s v="Smartwatch"/>
    <n v="25"/>
    <s v="No"/>
    <n v="25"/>
    <n v="189.27"/>
    <s v="No"/>
  </r>
  <r>
    <d v="2023-01-31T00:00:00"/>
    <x v="1"/>
    <s v="Smartwatch"/>
    <n v="25"/>
    <s v="No"/>
    <n v="25"/>
    <n v="492.63"/>
    <s v="No"/>
  </r>
  <r>
    <d v="2023-08-31T00:00:00"/>
    <x v="7"/>
    <s v="Smartwatch"/>
    <n v="24"/>
    <s v="No"/>
    <n v="24"/>
    <n v="609.97"/>
    <s v="No"/>
  </r>
  <r>
    <d v="2023-09-30T00:00:00"/>
    <x v="10"/>
    <s v="Smartwatch"/>
    <n v="16"/>
    <s v="No"/>
    <n v="16"/>
    <n v="301.67"/>
    <s v="No"/>
  </r>
  <r>
    <d v="2023-08-31T00:00:00"/>
    <x v="7"/>
    <s v="Smartphone"/>
    <n v="19"/>
    <s v="No"/>
    <n v="19"/>
    <n v="338.18"/>
    <s v="No"/>
  </r>
  <r>
    <d v="2023-02-28T00:00:00"/>
    <x v="4"/>
    <s v="Headphones"/>
    <n v="22"/>
    <s v="No"/>
    <n v="22"/>
    <n v="149.34"/>
    <s v="No"/>
  </r>
  <r>
    <d v="2023-12-31T00:00:00"/>
    <x v="2"/>
    <s v="Tablet"/>
    <n v="16"/>
    <s v="No"/>
    <n v="16"/>
    <n v="93.27"/>
    <s v="No"/>
  </r>
  <r>
    <d v="2023-12-31T00:00:00"/>
    <x v="2"/>
    <s v="Tablet"/>
    <n v="12"/>
    <s v="No"/>
    <n v="12"/>
    <n v="50.86"/>
    <s v="No"/>
  </r>
  <r>
    <d v="2023-02-28T00:00:00"/>
    <x v="4"/>
    <s v="Tablet"/>
    <n v="18"/>
    <s v="No"/>
    <n v="18"/>
    <n v="665.87"/>
    <s v="No"/>
  </r>
  <r>
    <d v="2023-08-31T00:00:00"/>
    <x v="7"/>
    <s v="Headphones"/>
    <n v="19"/>
    <s v="No"/>
    <n v="19"/>
    <n v="229.84"/>
    <s v="No"/>
  </r>
  <r>
    <d v="2023-01-31T00:00:00"/>
    <x v="1"/>
    <s v="Smartphone"/>
    <n v="18"/>
    <s v="No"/>
    <n v="18"/>
    <n v="682.76"/>
    <s v="No"/>
  </r>
  <r>
    <d v="2023-04-30T00:00:00"/>
    <x v="11"/>
    <s v="Smartwatch"/>
    <n v="17"/>
    <s v="No"/>
    <n v="17"/>
    <n v="594.19000000000005"/>
    <s v="No"/>
  </r>
  <r>
    <d v="2023-04-30T00:00:00"/>
    <x v="11"/>
    <s v="Headphones"/>
    <n v="14"/>
    <s v="No"/>
    <n v="14"/>
    <n v="33.57"/>
    <s v="No"/>
  </r>
  <r>
    <d v="2023-07-31T00:00:00"/>
    <x v="3"/>
    <s v="Headphones"/>
    <n v="21"/>
    <s v="No"/>
    <n v="21"/>
    <n v="822.14"/>
    <s v="No"/>
  </r>
  <r>
    <d v="2023-03-31T00:00:00"/>
    <x v="6"/>
    <s v="Smartwatch"/>
    <n v="21"/>
    <s v="No"/>
    <n v="21"/>
    <n v="956.25"/>
    <s v="No"/>
  </r>
  <r>
    <d v="2023-12-31T00:00:00"/>
    <x v="2"/>
    <s v="Tablet"/>
    <n v="28"/>
    <s v="No"/>
    <n v="28"/>
    <n v="975.55"/>
    <s v="No"/>
  </r>
  <r>
    <d v="2023-08-31T00:00:00"/>
    <x v="7"/>
    <s v="Headphones"/>
    <n v="14"/>
    <s v="No"/>
    <n v="14"/>
    <n v="349.31"/>
    <s v="No"/>
  </r>
  <r>
    <d v="2023-12-31T00:00:00"/>
    <x v="2"/>
    <s v="Smartwatch"/>
    <n v="19"/>
    <s v="No"/>
    <n v="19"/>
    <n v="595.09"/>
    <s v="No"/>
  </r>
  <r>
    <d v="2023-05-31T00:00:00"/>
    <x v="5"/>
    <s v="Smartwatch"/>
    <n v="22"/>
    <s v="No"/>
    <n v="22"/>
    <n v="203.24"/>
    <s v="No"/>
  </r>
  <r>
    <d v="2023-11-30T00:00:00"/>
    <x v="8"/>
    <s v="Tablet"/>
    <n v="18"/>
    <s v="No"/>
    <n v="18"/>
    <n v="164.37"/>
    <s v="No"/>
  </r>
  <r>
    <d v="2023-03-31T00:00:00"/>
    <x v="6"/>
    <s v="Tablet"/>
    <n v="16"/>
    <s v="No"/>
    <n v="16"/>
    <n v="195.07"/>
    <s v="No"/>
  </r>
  <r>
    <d v="2023-03-31T00:00:00"/>
    <x v="6"/>
    <s v="Tablet"/>
    <n v="16"/>
    <s v="No"/>
    <n v="16"/>
    <n v="588.66"/>
    <s v="No"/>
  </r>
  <r>
    <d v="2023-06-30T00:00:00"/>
    <x v="0"/>
    <s v="Laptop"/>
    <n v="18"/>
    <s v="No"/>
    <n v="18"/>
    <n v="313.77"/>
    <s v="No"/>
  </r>
  <r>
    <d v="2023-12-31T00:00:00"/>
    <x v="2"/>
    <s v="Smartwatch"/>
    <n v="11"/>
    <s v="No"/>
    <n v="11"/>
    <n v="166.96"/>
    <s v="No"/>
  </r>
  <r>
    <d v="2023-07-31T00:00:00"/>
    <x v="3"/>
    <s v="Laptop"/>
    <n v="15"/>
    <s v="No"/>
    <n v="15"/>
    <n v="792.03"/>
    <s v="No"/>
  </r>
  <r>
    <d v="2023-10-31T00:00:00"/>
    <x v="9"/>
    <s v="Smartphone"/>
    <n v="13"/>
    <s v="No"/>
    <n v="13"/>
    <n v="19.489999999999998"/>
    <s v="No"/>
  </r>
  <r>
    <d v="2023-11-30T00:00:00"/>
    <x v="8"/>
    <s v="Laptop"/>
    <n v="21"/>
    <s v="No"/>
    <n v="21"/>
    <n v="831.11"/>
    <s v="No"/>
  </r>
  <r>
    <d v="2023-02-28T00:00:00"/>
    <x v="4"/>
    <s v="Laptop"/>
    <n v="19"/>
    <s v="No"/>
    <n v="19"/>
    <n v="816.07"/>
    <s v="No"/>
  </r>
  <r>
    <d v="2023-05-31T00:00:00"/>
    <x v="5"/>
    <s v="Laptop"/>
    <n v="15"/>
    <s v="No"/>
    <n v="15"/>
    <n v="335.07"/>
    <s v="No"/>
  </r>
  <r>
    <d v="2023-04-30T00:00:00"/>
    <x v="11"/>
    <s v="Tablet"/>
    <n v="14"/>
    <s v="No"/>
    <n v="14"/>
    <n v="877.17"/>
    <s v="No"/>
  </r>
  <r>
    <d v="2023-03-31T00:00:00"/>
    <x v="6"/>
    <s v="Smartphone"/>
    <n v="18"/>
    <s v="No"/>
    <n v="18"/>
    <n v="550.12"/>
    <s v="No"/>
  </r>
  <r>
    <d v="2023-03-31T00:00:00"/>
    <x v="6"/>
    <s v="Laptop"/>
    <n v="22"/>
    <s v="No"/>
    <n v="22"/>
    <n v="743.11"/>
    <s v="No"/>
  </r>
  <r>
    <d v="2023-07-31T00:00:00"/>
    <x v="3"/>
    <s v="Smartphone"/>
    <n v="22"/>
    <s v="No"/>
    <n v="22"/>
    <n v="338.08"/>
    <s v="No"/>
  </r>
  <r>
    <d v="2023-04-30T00:00:00"/>
    <x v="11"/>
    <s v="Tablet"/>
    <n v="200"/>
    <s v="Yes"/>
    <n v="22"/>
    <n v="254.99"/>
    <s v="No"/>
  </r>
  <r>
    <d v="2023-09-30T00:00:00"/>
    <x v="10"/>
    <s v="Smartphone"/>
    <n v="18"/>
    <s v="No"/>
    <n v="18"/>
    <n v="509.48"/>
    <s v="No"/>
  </r>
  <r>
    <d v="2023-04-30T00:00:00"/>
    <x v="11"/>
    <s v="Smartwatch"/>
    <n v="24"/>
    <s v="No"/>
    <n v="24"/>
    <n v="933.62"/>
    <s v="No"/>
  </r>
  <r>
    <d v="2023-04-30T00:00:00"/>
    <x v="11"/>
    <s v="Laptop"/>
    <n v="17"/>
    <s v="No"/>
    <n v="17"/>
    <n v="261.8"/>
    <s v="No"/>
  </r>
  <r>
    <d v="2023-05-31T00:00:00"/>
    <x v="5"/>
    <s v="Tablet"/>
    <n v="15"/>
    <s v="No"/>
    <n v="15"/>
    <n v="715.83"/>
    <s v="No"/>
  </r>
  <r>
    <d v="2023-02-28T00:00:00"/>
    <x v="4"/>
    <s v="Laptop"/>
    <n v="25"/>
    <s v="No"/>
    <n v="25"/>
    <n v="897.78"/>
    <s v="No"/>
  </r>
  <r>
    <d v="2023-06-30T00:00:00"/>
    <x v="0"/>
    <s v="Smartwatch"/>
    <n v="11"/>
    <s v="No"/>
    <n v="11"/>
    <n v="474.05"/>
    <s v="No"/>
  </r>
  <r>
    <d v="2023-01-31T00:00:00"/>
    <x v="1"/>
    <s v="Headphones"/>
    <n v="17"/>
    <s v="No"/>
    <n v="17"/>
    <n v="877.66"/>
    <s v="No"/>
  </r>
  <r>
    <d v="2023-07-31T00:00:00"/>
    <x v="3"/>
    <s v="Smartphone"/>
    <n v="17"/>
    <s v="No"/>
    <n v="17"/>
    <n v="925.54"/>
    <s v="No"/>
  </r>
  <r>
    <d v="2023-03-31T00:00:00"/>
    <x v="6"/>
    <s v="Headphones"/>
    <n v="18"/>
    <s v="No"/>
    <n v="18"/>
    <n v="856.23"/>
    <s v="No"/>
  </r>
  <r>
    <d v="2023-06-30T00:00:00"/>
    <x v="0"/>
    <s v="Tablet"/>
    <n v="25"/>
    <s v="No"/>
    <n v="25"/>
    <n v="853.99"/>
    <s v="No"/>
  </r>
  <r>
    <d v="2023-05-31T00:00:00"/>
    <x v="5"/>
    <s v="Smartphone"/>
    <n v="19"/>
    <s v="No"/>
    <n v="19"/>
    <n v="699.75"/>
    <s v="No"/>
  </r>
  <r>
    <d v="2023-05-31T00:00:00"/>
    <x v="5"/>
    <s v="Tablet"/>
    <n v="25"/>
    <s v="No"/>
    <n v="25"/>
    <n v="355.83"/>
    <s v="No"/>
  </r>
  <r>
    <d v="2023-01-31T00:00:00"/>
    <x v="1"/>
    <s v="Smartphone"/>
    <n v="19"/>
    <s v="No"/>
    <n v="19"/>
    <n v="224.52"/>
    <s v="No"/>
  </r>
  <r>
    <d v="2023-08-31T00:00:00"/>
    <x v="7"/>
    <s v="Laptop"/>
    <n v="17"/>
    <s v="No"/>
    <n v="17"/>
    <n v="430.82"/>
    <s v="No"/>
  </r>
  <r>
    <d v="2023-03-31T00:00:00"/>
    <x v="6"/>
    <s v="Laptop"/>
    <n v="22"/>
    <s v="No"/>
    <n v="22"/>
    <n v="509.48"/>
    <s v="No"/>
  </r>
  <r>
    <d v="2023-03-31T00:00:00"/>
    <x v="6"/>
    <s v="Smartphone"/>
    <n v="17"/>
    <s v="No"/>
    <n v="17"/>
    <n v="200.06"/>
    <s v="No"/>
  </r>
  <r>
    <d v="2023-12-31T00:00:00"/>
    <x v="2"/>
    <s v="Tablet"/>
    <n v="20"/>
    <s v="No"/>
    <n v="20"/>
    <n v="318.3"/>
    <s v="No"/>
  </r>
  <r>
    <d v="2023-12-31T00:00:00"/>
    <x v="2"/>
    <s v="Headphones"/>
    <n v="22"/>
    <s v="No"/>
    <n v="22"/>
    <n v="469.18"/>
    <s v="No"/>
  </r>
  <r>
    <d v="2023-04-30T00:00:00"/>
    <x v="11"/>
    <s v="Headphones"/>
    <n v="20"/>
    <s v="No"/>
    <n v="20"/>
    <n v="193.72"/>
    <s v="No"/>
  </r>
  <r>
    <d v="2023-12-31T00:00:00"/>
    <x v="2"/>
    <s v="Laptop"/>
    <n v="21"/>
    <s v="No"/>
    <n v="21"/>
    <n v="757.94"/>
    <s v="No"/>
  </r>
  <r>
    <d v="2023-02-28T00:00:00"/>
    <x v="4"/>
    <s v="Tablet"/>
    <n v="24"/>
    <s v="No"/>
    <n v="24"/>
    <n v="909.36"/>
    <s v="No"/>
  </r>
  <r>
    <d v="2023-05-31T00:00:00"/>
    <x v="5"/>
    <s v="Smartwatch"/>
    <n v="14"/>
    <s v="No"/>
    <n v="14"/>
    <n v="25.79"/>
    <s v="No"/>
  </r>
  <r>
    <d v="2023-06-30T00:00:00"/>
    <x v="0"/>
    <s v="Headphones"/>
    <n v="25"/>
    <s v="No"/>
    <n v="25"/>
    <n v="15.16"/>
    <s v="No"/>
  </r>
  <r>
    <d v="2023-07-31T00:00:00"/>
    <x v="3"/>
    <s v="Tablet"/>
    <n v="16"/>
    <s v="No"/>
    <n v="16"/>
    <n v="879.16"/>
    <s v="No"/>
  </r>
  <r>
    <d v="2023-09-30T00:00:00"/>
    <x v="10"/>
    <s v="Laptop"/>
    <n v="12"/>
    <s v="No"/>
    <n v="12"/>
    <n v="800.2"/>
    <s v="No"/>
  </r>
  <r>
    <d v="2023-02-28T00:00:00"/>
    <x v="4"/>
    <s v="Smartwatch"/>
    <n v="24"/>
    <s v="No"/>
    <n v="24"/>
    <n v="332.39"/>
    <s v="No"/>
  </r>
  <r>
    <d v="2023-09-30T00:00:00"/>
    <x v="10"/>
    <s v="Smartphone"/>
    <n v="26"/>
    <s v="No"/>
    <n v="26"/>
    <n v="65.47"/>
    <s v="No"/>
  </r>
  <r>
    <d v="2023-10-31T00:00:00"/>
    <x v="9"/>
    <s v="Laptop"/>
    <n v="22"/>
    <s v="No"/>
    <n v="22"/>
    <n v="447.09"/>
    <s v="No"/>
  </r>
  <r>
    <d v="2023-06-30T00:00:00"/>
    <x v="0"/>
    <s v="Tablet"/>
    <n v="20"/>
    <s v="No"/>
    <n v="20"/>
    <n v="780.68"/>
    <s v="No"/>
  </r>
  <r>
    <d v="2023-07-31T00:00:00"/>
    <x v="3"/>
    <s v="Smartphone"/>
    <n v="18"/>
    <s v="No"/>
    <n v="18"/>
    <n v="602.21"/>
    <s v="No"/>
  </r>
  <r>
    <d v="2023-06-30T00:00:00"/>
    <x v="0"/>
    <s v="Smartwatch"/>
    <n v="18"/>
    <s v="No"/>
    <n v="18"/>
    <n v="903.2"/>
    <s v="No"/>
  </r>
  <r>
    <d v="2023-12-31T00:00:00"/>
    <x v="2"/>
    <s v="Smartwatch"/>
    <n v="21"/>
    <s v="No"/>
    <n v="21"/>
    <n v="370.86"/>
    <s v="No"/>
  </r>
  <r>
    <d v="2023-12-31T00:00:00"/>
    <x v="2"/>
    <s v="Smartphone"/>
    <n v="24"/>
    <s v="No"/>
    <n v="24"/>
    <n v="366.04"/>
    <s v="No"/>
  </r>
  <r>
    <d v="2023-02-28T00:00:00"/>
    <x v="4"/>
    <s v="Smartphone"/>
    <n v="19"/>
    <s v="No"/>
    <n v="19"/>
    <n v="993.46"/>
    <s v="No"/>
  </r>
  <r>
    <d v="2023-01-31T00:00:00"/>
    <x v="1"/>
    <s v="Laptop"/>
    <n v="25"/>
    <s v="No"/>
    <n v="25"/>
    <n v="513.49"/>
    <s v="No"/>
  </r>
  <r>
    <d v="2023-03-31T00:00:00"/>
    <x v="6"/>
    <s v="Laptop"/>
    <n v="21"/>
    <s v="No"/>
    <n v="21"/>
    <n v="761.5"/>
    <s v="No"/>
  </r>
  <r>
    <d v="2023-07-31T00:00:00"/>
    <x v="3"/>
    <s v="Laptop"/>
    <n v="19"/>
    <s v="No"/>
    <n v="19"/>
    <n v="195.24"/>
    <s v="No"/>
  </r>
  <r>
    <d v="2023-03-31T00:00:00"/>
    <x v="6"/>
    <s v="Headphones"/>
    <n v="14"/>
    <s v="No"/>
    <n v="14"/>
    <n v="30.05"/>
    <s v="No"/>
  </r>
  <r>
    <d v="2023-08-31T00:00:00"/>
    <x v="7"/>
    <s v="Smartwatch"/>
    <n v="23"/>
    <s v="No"/>
    <n v="23"/>
    <n v="748.8"/>
    <s v="No"/>
  </r>
  <r>
    <d v="2023-11-30T00:00:00"/>
    <x v="8"/>
    <s v="Tablet"/>
    <n v="22"/>
    <s v="No"/>
    <n v="22"/>
    <n v="154.43"/>
    <s v="No"/>
  </r>
  <r>
    <d v="2023-03-31T00:00:00"/>
    <x v="6"/>
    <s v="Smartphone"/>
    <n v="20"/>
    <s v="No"/>
    <n v="20"/>
    <n v="809.11"/>
    <s v="No"/>
  </r>
  <r>
    <d v="2023-03-31T00:00:00"/>
    <x v="6"/>
    <s v="Headphones"/>
    <n v="13"/>
    <s v="No"/>
    <n v="13"/>
    <n v="331.64"/>
    <s v="No"/>
  </r>
  <r>
    <d v="2023-02-28T00:00:00"/>
    <x v="4"/>
    <s v="Headphones"/>
    <n v="16"/>
    <s v="No"/>
    <n v="16"/>
    <n v="996.76"/>
    <s v="No"/>
  </r>
  <r>
    <d v="2023-08-31T00:00:00"/>
    <x v="7"/>
    <s v="Headphones"/>
    <n v="19"/>
    <s v="No"/>
    <n v="19"/>
    <n v="975.64"/>
    <s v="No"/>
  </r>
  <r>
    <d v="2023-03-31T00:00:00"/>
    <x v="6"/>
    <s v="Smartphone"/>
    <n v="26"/>
    <s v="No"/>
    <n v="26"/>
    <n v="890.18"/>
    <s v="No"/>
  </r>
  <r>
    <d v="2023-07-31T00:00:00"/>
    <x v="3"/>
    <s v="Smartphone"/>
    <n v="24"/>
    <s v="No"/>
    <n v="24"/>
    <n v="86.52"/>
    <s v="No"/>
  </r>
  <r>
    <d v="2023-07-31T00:00:00"/>
    <x v="3"/>
    <s v="Tablet"/>
    <n v="20"/>
    <s v="No"/>
    <n v="20"/>
    <n v="296.64999999999998"/>
    <s v="No"/>
  </r>
  <r>
    <d v="2023-06-30T00:00:00"/>
    <x v="0"/>
    <s v="Laptop"/>
    <n v="23"/>
    <s v="No"/>
    <n v="23"/>
    <n v="85.49"/>
    <s v="No"/>
  </r>
  <r>
    <d v="2023-07-31T00:00:00"/>
    <x v="3"/>
    <s v="Headphones"/>
    <n v="27"/>
    <s v="No"/>
    <n v="27"/>
    <n v="30.87"/>
    <s v="No"/>
  </r>
  <r>
    <d v="2023-03-31T00:00:00"/>
    <x v="6"/>
    <s v="Headphones"/>
    <n v="21"/>
    <s v="No"/>
    <n v="21"/>
    <n v="386.16"/>
    <s v="No"/>
  </r>
  <r>
    <d v="2023-04-30T00:00:00"/>
    <x v="11"/>
    <s v="Smartphone"/>
    <n v="22"/>
    <s v="No"/>
    <n v="22"/>
    <n v="509.48"/>
    <s v="No"/>
  </r>
  <r>
    <d v="2023-05-31T00:00:00"/>
    <x v="5"/>
    <s v="Smartwatch"/>
    <n v="20"/>
    <s v="No"/>
    <n v="20"/>
    <n v="252.65"/>
    <s v="No"/>
  </r>
  <r>
    <d v="2023-11-30T00:00:00"/>
    <x v="8"/>
    <s v="Headphones"/>
    <n v="23"/>
    <s v="No"/>
    <n v="23"/>
    <n v="733.77"/>
    <s v="No"/>
  </r>
  <r>
    <d v="2023-11-30T00:00:00"/>
    <x v="8"/>
    <s v="Smartwatch"/>
    <n v="19"/>
    <s v="No"/>
    <n v="19"/>
    <n v="227.22"/>
    <s v="No"/>
  </r>
  <r>
    <d v="2023-02-28T00:00:00"/>
    <x v="4"/>
    <s v="Headphones"/>
    <n v="24"/>
    <s v="No"/>
    <n v="24"/>
    <n v="592.04999999999995"/>
    <s v="No"/>
  </r>
  <r>
    <d v="2023-09-30T00:00:00"/>
    <x v="10"/>
    <s v="Laptop"/>
    <n v="13"/>
    <s v="No"/>
    <n v="13"/>
    <n v="965.86"/>
    <s v="No"/>
  </r>
  <r>
    <d v="2023-07-31T00:00:00"/>
    <x v="3"/>
    <s v="Laptop"/>
    <n v="20"/>
    <s v="No"/>
    <n v="20"/>
    <n v="251.33"/>
    <s v="No"/>
  </r>
  <r>
    <d v="2023-07-31T00:00:00"/>
    <x v="3"/>
    <s v="Smartphone"/>
    <n v="14"/>
    <s v="No"/>
    <n v="14"/>
    <n v="609.89"/>
    <s v="No"/>
  </r>
  <r>
    <d v="2023-03-31T00:00:00"/>
    <x v="6"/>
    <s v="Smartphone"/>
    <n v="25"/>
    <s v="No"/>
    <n v="25"/>
    <n v="254.71"/>
    <s v="No"/>
  </r>
  <r>
    <d v="2023-06-30T00:00:00"/>
    <x v="0"/>
    <s v="Smartphone"/>
    <n v="25"/>
    <s v="No"/>
    <n v="25"/>
    <n v="801.83"/>
    <s v="No"/>
  </r>
  <r>
    <d v="2023-03-31T00:00:00"/>
    <x v="6"/>
    <s v="Smartphone"/>
    <n v="22"/>
    <s v="No"/>
    <n v="22"/>
    <n v="597.02"/>
    <s v="No"/>
  </r>
  <r>
    <d v="2023-12-31T00:00:00"/>
    <x v="2"/>
    <s v="Laptop"/>
    <n v="15"/>
    <s v="No"/>
    <n v="15"/>
    <n v="289.36"/>
    <s v="No"/>
  </r>
  <r>
    <d v="2023-05-31T00:00:00"/>
    <x v="5"/>
    <s v="Smartwatch"/>
    <n v="15"/>
    <s v="No"/>
    <n v="15"/>
    <n v="349.05"/>
    <s v="No"/>
  </r>
  <r>
    <d v="2023-11-30T00:00:00"/>
    <x v="8"/>
    <s v="Smartwatch"/>
    <n v="15"/>
    <s v="No"/>
    <n v="15"/>
    <n v="19.670000000000002"/>
    <s v="No"/>
  </r>
  <r>
    <d v="2023-03-31T00:00:00"/>
    <x v="6"/>
    <s v="Tablet"/>
    <n v="29"/>
    <s v="No"/>
    <n v="29"/>
    <n v="789.12"/>
    <s v="No"/>
  </r>
  <r>
    <d v="2023-10-31T00:00:00"/>
    <x v="9"/>
    <s v="Smartwatch"/>
    <n v="20"/>
    <s v="No"/>
    <n v="20"/>
    <n v="763.6"/>
    <s v="No"/>
  </r>
  <r>
    <d v="2023-03-31T00:00:00"/>
    <x v="6"/>
    <s v="Smartwatch"/>
    <n v="20"/>
    <s v="No"/>
    <n v="20"/>
    <n v="640.57000000000005"/>
    <s v="No"/>
  </r>
  <r>
    <d v="2023-02-28T00:00:00"/>
    <x v="4"/>
    <s v="Smartwatch"/>
    <n v="29"/>
    <s v="No"/>
    <n v="29"/>
    <n v="964.93"/>
    <s v="No"/>
  </r>
  <r>
    <d v="2023-11-30T00:00:00"/>
    <x v="8"/>
    <s v="Smartwatch"/>
    <n v="22"/>
    <s v="No"/>
    <n v="22"/>
    <n v="956.7"/>
    <s v="No"/>
  </r>
  <r>
    <d v="2023-08-31T00:00:00"/>
    <x v="7"/>
    <s v="Smartwatch"/>
    <n v="17"/>
    <s v="No"/>
    <n v="17"/>
    <n v="673.24"/>
    <s v="No"/>
  </r>
  <r>
    <d v="2023-12-31T00:00:00"/>
    <x v="2"/>
    <s v="Headphones"/>
    <n v="26"/>
    <s v="No"/>
    <n v="26"/>
    <n v="312.06"/>
    <s v="No"/>
  </r>
  <r>
    <d v="2023-10-31T00:00:00"/>
    <x v="9"/>
    <s v="Tablet"/>
    <n v="11"/>
    <s v="No"/>
    <n v="11"/>
    <n v="364.57"/>
    <s v="No"/>
  </r>
  <r>
    <d v="2023-10-31T00:00:00"/>
    <x v="9"/>
    <s v="Headphones"/>
    <n v="25"/>
    <s v="No"/>
    <n v="25"/>
    <n v="835.47"/>
    <s v="No"/>
  </r>
  <r>
    <d v="2023-04-30T00:00:00"/>
    <x v="11"/>
    <s v="Headphones"/>
    <n v="20"/>
    <s v="No"/>
    <n v="20"/>
    <n v="531.95000000000005"/>
    <s v="No"/>
  </r>
  <r>
    <d v="2023-05-31T00:00:00"/>
    <x v="5"/>
    <s v="Headphones"/>
    <n v="27"/>
    <s v="No"/>
    <n v="27"/>
    <n v="509.48"/>
    <s v="No"/>
  </r>
  <r>
    <d v="2023-05-31T00:00:00"/>
    <x v="5"/>
    <s v="Tablet"/>
    <n v="18"/>
    <s v="No"/>
    <n v="18"/>
    <n v="112.46"/>
    <s v="No"/>
  </r>
  <r>
    <d v="2023-06-30T00:00:00"/>
    <x v="0"/>
    <s v="Smartwatch"/>
    <n v="29"/>
    <s v="No"/>
    <n v="29"/>
    <n v="775.78"/>
    <s v="No"/>
  </r>
  <r>
    <d v="2023-10-31T00:00:00"/>
    <x v="9"/>
    <s v="Smartphone"/>
    <n v="15"/>
    <s v="No"/>
    <n v="15"/>
    <n v="971.02"/>
    <s v="No"/>
  </r>
  <r>
    <d v="2023-05-31T00:00:00"/>
    <x v="5"/>
    <s v="Headphones"/>
    <n v="18"/>
    <s v="No"/>
    <n v="18"/>
    <n v="180.86"/>
    <s v="No"/>
  </r>
  <r>
    <d v="2023-12-31T00:00:00"/>
    <x v="2"/>
    <s v="Smartwatch"/>
    <n v="23"/>
    <s v="No"/>
    <n v="23"/>
    <n v="470.07"/>
    <s v="No"/>
  </r>
  <r>
    <d v="2023-05-31T00:00:00"/>
    <x v="5"/>
    <s v="Smartwatch"/>
    <n v="23"/>
    <s v="No"/>
    <n v="23"/>
    <n v="643.94000000000005"/>
    <s v="No"/>
  </r>
  <r>
    <d v="2023-03-31T00:00:00"/>
    <x v="6"/>
    <s v="Headphones"/>
    <n v="24"/>
    <s v="No"/>
    <n v="24"/>
    <n v="643.07000000000005"/>
    <s v="No"/>
  </r>
  <r>
    <d v="2023-10-31T00:00:00"/>
    <x v="9"/>
    <s v="Laptop"/>
    <n v="15"/>
    <s v="No"/>
    <n v="15"/>
    <n v="631.04999999999995"/>
    <s v="No"/>
  </r>
  <r>
    <d v="2023-07-31T00:00:00"/>
    <x v="3"/>
    <s v="Smartwatch"/>
    <n v="15"/>
    <s v="No"/>
    <n v="15"/>
    <n v="211.26"/>
    <s v="No"/>
  </r>
  <r>
    <d v="2023-05-31T00:00:00"/>
    <x v="5"/>
    <s v="Smartphone"/>
    <n v="16"/>
    <s v="No"/>
    <n v="16"/>
    <n v="320.95"/>
    <s v="No"/>
  </r>
  <r>
    <d v="2023-11-30T00:00:00"/>
    <x v="8"/>
    <s v="Tablet"/>
    <n v="9"/>
    <s v="No"/>
    <n v="9"/>
    <n v="801.23"/>
    <s v="No"/>
  </r>
  <r>
    <d v="2023-08-31T00:00:00"/>
    <x v="7"/>
    <s v="Tablet"/>
    <n v="12"/>
    <s v="No"/>
    <n v="12"/>
    <n v="539.30999999999995"/>
    <s v="No"/>
  </r>
  <r>
    <d v="2023-04-30T00:00:00"/>
    <x v="11"/>
    <s v="Laptop"/>
    <n v="18"/>
    <s v="No"/>
    <n v="18"/>
    <n v="100.46"/>
    <s v="No"/>
  </r>
  <r>
    <d v="2023-06-30T00:00:00"/>
    <x v="0"/>
    <s v="Laptop"/>
    <n v="23"/>
    <s v="No"/>
    <n v="23"/>
    <n v="846.34"/>
    <s v="No"/>
  </r>
  <r>
    <d v="2023-08-31T00:00:00"/>
    <x v="7"/>
    <s v="Smartphone"/>
    <n v="28"/>
    <s v="No"/>
    <n v="28"/>
    <n v="357.2"/>
    <s v="No"/>
  </r>
  <r>
    <d v="2023-05-31T00:00:00"/>
    <x v="5"/>
    <s v="Smartwatch"/>
    <n v="17"/>
    <s v="No"/>
    <n v="17"/>
    <n v="123.15"/>
    <s v="No"/>
  </r>
  <r>
    <d v="2023-11-30T00:00:00"/>
    <x v="8"/>
    <s v="Headphones"/>
    <n v="24"/>
    <s v="No"/>
    <n v="24"/>
    <n v="382.04"/>
    <s v="No"/>
  </r>
  <r>
    <d v="2023-10-31T00:00:00"/>
    <x v="9"/>
    <s v="Laptop"/>
    <n v="19"/>
    <s v="No"/>
    <n v="19"/>
    <n v="918.62"/>
    <s v="No"/>
  </r>
  <r>
    <d v="2023-09-30T00:00:00"/>
    <x v="10"/>
    <s v="Tablet"/>
    <n v="23"/>
    <s v="No"/>
    <n v="23"/>
    <n v="867.75"/>
    <s v="No"/>
  </r>
  <r>
    <d v="2023-07-31T00:00:00"/>
    <x v="3"/>
    <s v="Smartphone"/>
    <n v="21"/>
    <s v="No"/>
    <n v="21"/>
    <n v="351.99"/>
    <s v="No"/>
  </r>
  <r>
    <d v="2023-08-31T00:00:00"/>
    <x v="7"/>
    <s v="Laptop"/>
    <n v="13"/>
    <s v="No"/>
    <n v="13"/>
    <n v="529.04"/>
    <s v="No"/>
  </r>
  <r>
    <d v="2023-05-31T00:00:00"/>
    <x v="5"/>
    <s v="Laptop"/>
    <n v="27"/>
    <s v="No"/>
    <n v="27"/>
    <n v="875.7"/>
    <s v="No"/>
  </r>
  <r>
    <d v="2023-12-31T00:00:00"/>
    <x v="2"/>
    <s v="Tablet"/>
    <n v="20"/>
    <s v="No"/>
    <n v="20"/>
    <n v="535.83000000000004"/>
    <s v="No"/>
  </r>
  <r>
    <d v="2023-04-30T00:00:00"/>
    <x v="11"/>
    <s v="Headphones"/>
    <n v="14"/>
    <s v="No"/>
    <n v="14"/>
    <n v="111.78"/>
    <s v="No"/>
  </r>
  <r>
    <d v="2023-10-31T00:00:00"/>
    <x v="9"/>
    <s v="Tablet"/>
    <n v="18"/>
    <s v="No"/>
    <n v="18"/>
    <n v="509.48"/>
    <s v="No"/>
  </r>
  <r>
    <d v="2023-11-30T00:00:00"/>
    <x v="8"/>
    <s v="Smartphone"/>
    <n v="22"/>
    <s v="No"/>
    <n v="22"/>
    <n v="50.1"/>
    <s v="No"/>
  </r>
  <r>
    <d v="2023-12-31T00:00:00"/>
    <x v="2"/>
    <s v="Smartwatch"/>
    <n v="25"/>
    <s v="No"/>
    <n v="25"/>
    <n v="79.489999999999995"/>
    <s v="No"/>
  </r>
  <r>
    <d v="2023-03-31T00:00:00"/>
    <x v="6"/>
    <s v="Headphones"/>
    <n v="19"/>
    <s v="No"/>
    <n v="19"/>
    <n v="509.48"/>
    <s v="No"/>
  </r>
  <r>
    <d v="2023-02-28T00:00:00"/>
    <x v="4"/>
    <s v="Laptop"/>
    <n v="25"/>
    <s v="No"/>
    <n v="25"/>
    <n v="630.59"/>
    <s v="No"/>
  </r>
  <r>
    <d v="2023-11-30T00:00:00"/>
    <x v="8"/>
    <s v="Headphones"/>
    <n v="19"/>
    <s v="No"/>
    <n v="19"/>
    <n v="687.6"/>
    <s v="No"/>
  </r>
  <r>
    <d v="2023-09-30T00:00:00"/>
    <x v="10"/>
    <s v="Smartphone"/>
    <n v="24"/>
    <s v="No"/>
    <n v="24"/>
    <n v="657.85"/>
    <s v="No"/>
  </r>
  <r>
    <d v="2023-07-31T00:00:00"/>
    <x v="3"/>
    <s v="Laptop"/>
    <n v="21"/>
    <s v="No"/>
    <n v="21"/>
    <n v="983.19"/>
    <s v="No"/>
  </r>
  <r>
    <d v="2023-05-31T00:00:00"/>
    <x v="5"/>
    <s v="Headphones"/>
    <n v="15"/>
    <s v="No"/>
    <n v="15"/>
    <n v="852.02"/>
    <s v="No"/>
  </r>
  <r>
    <d v="2023-05-31T00:00:00"/>
    <x v="5"/>
    <s v="Smartphone"/>
    <n v="15"/>
    <s v="No"/>
    <n v="15"/>
    <n v="369.19"/>
    <s v="No"/>
  </r>
  <r>
    <d v="2023-07-31T00:00:00"/>
    <x v="3"/>
    <s v="Smartphone"/>
    <n v="17"/>
    <s v="No"/>
    <n v="17"/>
    <n v="231.97"/>
    <s v="No"/>
  </r>
  <r>
    <d v="2023-03-31T00:00:00"/>
    <x v="6"/>
    <s v="Headphones"/>
    <n v="22"/>
    <s v="No"/>
    <n v="22"/>
    <n v="691.98"/>
    <s v="No"/>
  </r>
  <r>
    <d v="2023-10-31T00:00:00"/>
    <x v="9"/>
    <s v="Smartphone"/>
    <n v="11"/>
    <s v="No"/>
    <n v="11"/>
    <n v="25.26"/>
    <s v="No"/>
  </r>
  <r>
    <d v="2023-04-30T00:00:00"/>
    <x v="11"/>
    <s v="Smartphone"/>
    <n v="21"/>
    <s v="No"/>
    <n v="21"/>
    <n v="151.94"/>
    <s v="No"/>
  </r>
  <r>
    <d v="2023-05-31T00:00:00"/>
    <x v="5"/>
    <s v="Tablet"/>
    <n v="18"/>
    <s v="No"/>
    <n v="18"/>
    <n v="384.92"/>
    <s v="No"/>
  </r>
  <r>
    <d v="2023-10-31T00:00:00"/>
    <x v="9"/>
    <s v="Smartphone"/>
    <n v="20"/>
    <s v="No"/>
    <n v="20"/>
    <n v="27.17"/>
    <s v="No"/>
  </r>
  <r>
    <d v="2023-10-31T00:00:00"/>
    <x v="9"/>
    <s v="Smartphone"/>
    <n v="190"/>
    <s v="Yes"/>
    <n v="22"/>
    <n v="793.62"/>
    <s v="No"/>
  </r>
  <r>
    <d v="2023-10-31T00:00:00"/>
    <x v="9"/>
    <s v="Laptop"/>
    <n v="21"/>
    <s v="No"/>
    <n v="21"/>
    <n v="791.49"/>
    <s v="No"/>
  </r>
  <r>
    <d v="2023-07-31T00:00:00"/>
    <x v="3"/>
    <s v="Smartphone"/>
    <n v="22"/>
    <s v="No"/>
    <n v="22"/>
    <n v="105.29"/>
    <s v="No"/>
  </r>
  <r>
    <d v="2023-09-30T00:00:00"/>
    <x v="10"/>
    <s v="Tablet"/>
    <n v="17"/>
    <s v="No"/>
    <n v="17"/>
    <n v="526.87"/>
    <s v="No"/>
  </r>
  <r>
    <d v="2023-10-31T00:00:00"/>
    <x v="9"/>
    <s v="Tablet"/>
    <n v="140"/>
    <s v="Yes"/>
    <n v="22"/>
    <n v="322.13"/>
    <s v="No"/>
  </r>
  <r>
    <d v="2023-10-31T00:00:00"/>
    <x v="9"/>
    <s v="Tablet"/>
    <n v="20"/>
    <s v="No"/>
    <n v="20"/>
    <n v="886.38"/>
    <s v="No"/>
  </r>
  <r>
    <d v="2023-01-31T00:00:00"/>
    <x v="1"/>
    <s v="Laptop"/>
    <n v="24"/>
    <s v="No"/>
    <n v="24"/>
    <n v="72.540000000000006"/>
    <s v="No"/>
  </r>
  <r>
    <d v="2023-07-31T00:00:00"/>
    <x v="3"/>
    <s v="Tablet"/>
    <n v="30"/>
    <s v="No"/>
    <n v="30"/>
    <n v="573.28"/>
    <s v="No"/>
  </r>
  <r>
    <d v="2023-06-30T00:00:00"/>
    <x v="0"/>
    <s v="Smartwatch"/>
    <n v="12"/>
    <s v="No"/>
    <n v="12"/>
    <n v="390.58"/>
    <s v="No"/>
  </r>
  <r>
    <d v="2023-10-31T00:00:00"/>
    <x v="9"/>
    <s v="Tablet"/>
    <n v="19"/>
    <s v="No"/>
    <n v="19"/>
    <n v="31.42"/>
    <s v="No"/>
  </r>
  <r>
    <d v="2023-01-31T00:00:00"/>
    <x v="1"/>
    <s v="Smartphone"/>
    <n v="28"/>
    <s v="No"/>
    <n v="28"/>
    <n v="92.63"/>
    <s v="No"/>
  </r>
  <r>
    <d v="2023-02-28T00:00:00"/>
    <x v="4"/>
    <s v="Headphones"/>
    <n v="21"/>
    <s v="No"/>
    <n v="21"/>
    <n v="934.81"/>
    <s v="No"/>
  </r>
  <r>
    <d v="2023-08-31T00:00:00"/>
    <x v="7"/>
    <s v="Smartwatch"/>
    <n v="27"/>
    <s v="No"/>
    <n v="27"/>
    <n v="637.70000000000005"/>
    <s v="No"/>
  </r>
  <r>
    <d v="2023-06-30T00:00:00"/>
    <x v="0"/>
    <s v="Headphones"/>
    <n v="18"/>
    <s v="No"/>
    <n v="18"/>
    <n v="984.54"/>
    <s v="No"/>
  </r>
  <r>
    <d v="2023-06-30T00:00:00"/>
    <x v="0"/>
    <s v="Tablet"/>
    <n v="15"/>
    <s v="No"/>
    <n v="15"/>
    <n v="215.81"/>
    <s v="No"/>
  </r>
  <r>
    <d v="2023-09-30T00:00:00"/>
    <x v="10"/>
    <s v="Laptop"/>
    <n v="16"/>
    <s v="No"/>
    <n v="16"/>
    <n v="591.89"/>
    <s v="No"/>
  </r>
  <r>
    <d v="2023-02-28T00:00:00"/>
    <x v="4"/>
    <s v="Smartphone"/>
    <n v="17"/>
    <s v="No"/>
    <n v="17"/>
    <n v="82.83"/>
    <s v="No"/>
  </r>
  <r>
    <d v="2023-08-31T00:00:00"/>
    <x v="7"/>
    <s v="Laptop"/>
    <n v="11"/>
    <s v="No"/>
    <n v="11"/>
    <n v="207.66"/>
    <s v="No"/>
  </r>
  <r>
    <d v="2023-06-30T00:00:00"/>
    <x v="0"/>
    <s v="Smartphone"/>
    <n v="19"/>
    <s v="No"/>
    <n v="19"/>
    <n v="70.53"/>
    <s v="No"/>
  </r>
  <r>
    <d v="2023-09-30T00:00:00"/>
    <x v="10"/>
    <s v="Smartphone"/>
    <n v="29"/>
    <s v="No"/>
    <n v="29"/>
    <n v="324.61"/>
    <s v="No"/>
  </r>
  <r>
    <d v="2023-08-31T00:00:00"/>
    <x v="7"/>
    <s v="Laptop"/>
    <n v="12"/>
    <s v="No"/>
    <n v="12"/>
    <n v="771.05"/>
    <s v="No"/>
  </r>
  <r>
    <d v="2023-02-28T00:00:00"/>
    <x v="4"/>
    <s v="Tablet"/>
    <n v="19"/>
    <s v="No"/>
    <n v="19"/>
    <n v="615.41999999999996"/>
    <s v="No"/>
  </r>
  <r>
    <d v="2023-03-31T00:00:00"/>
    <x v="6"/>
    <s v="Tablet"/>
    <n v="21"/>
    <s v="No"/>
    <n v="21"/>
    <n v="649.47"/>
    <s v="No"/>
  </r>
  <r>
    <d v="2023-09-30T00:00:00"/>
    <x v="10"/>
    <s v="Headphones"/>
    <n v="22"/>
    <s v="No"/>
    <n v="22"/>
    <n v="620.19000000000005"/>
    <s v="No"/>
  </r>
  <r>
    <d v="2023-10-31T00:00:00"/>
    <x v="9"/>
    <s v="Tablet"/>
    <n v="16"/>
    <s v="No"/>
    <n v="16"/>
    <n v="710.48"/>
    <s v="No"/>
  </r>
  <r>
    <d v="2023-05-31T00:00:00"/>
    <x v="5"/>
    <s v="Laptop"/>
    <n v="19"/>
    <s v="No"/>
    <n v="19"/>
    <n v="763.2"/>
    <s v="No"/>
  </r>
  <r>
    <d v="2023-02-28T00:00:00"/>
    <x v="4"/>
    <s v="Headphones"/>
    <n v="26"/>
    <s v="No"/>
    <n v="26"/>
    <n v="711.07"/>
    <s v="No"/>
  </r>
  <r>
    <d v="2023-12-31T00:00:00"/>
    <x v="2"/>
    <s v="Tablet"/>
    <n v="13"/>
    <s v="No"/>
    <n v="13"/>
    <n v="906.93"/>
    <s v="No"/>
  </r>
  <r>
    <d v="2023-01-31T00:00:00"/>
    <x v="1"/>
    <s v="Smartphone"/>
    <n v="16"/>
    <s v="No"/>
    <n v="16"/>
    <n v="659.57"/>
    <s v="No"/>
  </r>
  <r>
    <d v="2023-07-31T00:00:00"/>
    <x v="3"/>
    <s v="Smartphone"/>
    <n v="17"/>
    <s v="No"/>
    <n v="17"/>
    <n v="371.4"/>
    <s v="No"/>
  </r>
  <r>
    <d v="2023-02-28T00:00:00"/>
    <x v="4"/>
    <s v="Smartwatch"/>
    <n v="17"/>
    <s v="No"/>
    <n v="17"/>
    <n v="872.92"/>
    <s v="No"/>
  </r>
  <r>
    <d v="2023-12-31T00:00:00"/>
    <x v="2"/>
    <s v="Smartwatch"/>
    <n v="18"/>
    <s v="No"/>
    <n v="18"/>
    <n v="78.09"/>
    <s v="No"/>
  </r>
  <r>
    <d v="2023-02-28T00:00:00"/>
    <x v="4"/>
    <s v="Headphones"/>
    <n v="16"/>
    <s v="No"/>
    <n v="16"/>
    <n v="370.15"/>
    <s v="No"/>
  </r>
  <r>
    <d v="2023-06-30T00:00:00"/>
    <x v="0"/>
    <s v="Smartwatch"/>
    <n v="29"/>
    <s v="No"/>
    <n v="29"/>
    <n v="98.58"/>
    <s v="No"/>
  </r>
  <r>
    <d v="2023-12-31T00:00:00"/>
    <x v="2"/>
    <s v="Laptop"/>
    <n v="10"/>
    <s v="No"/>
    <n v="10"/>
    <n v="38.75"/>
    <s v="No"/>
  </r>
  <r>
    <d v="2023-07-31T00:00:00"/>
    <x v="3"/>
    <s v="Tablet"/>
    <n v="23"/>
    <s v="No"/>
    <n v="23"/>
    <n v="128.05000000000001"/>
    <s v="No"/>
  </r>
  <r>
    <d v="2023-10-31T00:00:00"/>
    <x v="9"/>
    <s v="Laptop"/>
    <n v="19"/>
    <s v="No"/>
    <n v="19"/>
    <n v="370.78"/>
    <s v="No"/>
  </r>
  <r>
    <d v="2023-10-31T00:00:00"/>
    <x v="9"/>
    <s v="Smartwatch"/>
    <n v="11"/>
    <s v="No"/>
    <n v="11"/>
    <n v="204.18"/>
    <s v="No"/>
  </r>
  <r>
    <d v="2023-07-31T00:00:00"/>
    <x v="3"/>
    <s v="Tablet"/>
    <n v="19"/>
    <s v="No"/>
    <n v="19"/>
    <n v="889.3"/>
    <s v="No"/>
  </r>
  <r>
    <d v="2023-06-30T00:00:00"/>
    <x v="0"/>
    <s v="Headphones"/>
    <n v="22"/>
    <s v="No"/>
    <n v="22"/>
    <n v="32.119999999999997"/>
    <s v="No"/>
  </r>
  <r>
    <d v="2023-12-31T00:00:00"/>
    <x v="2"/>
    <s v="Smartwatch"/>
    <n v="11"/>
    <s v="No"/>
    <n v="11"/>
    <n v="729.26"/>
    <s v="No"/>
  </r>
  <r>
    <d v="2023-10-31T00:00:00"/>
    <x v="9"/>
    <s v="Smartphone"/>
    <n v="19"/>
    <s v="No"/>
    <n v="19"/>
    <n v="612.21"/>
    <s v="No"/>
  </r>
  <r>
    <d v="2023-04-30T00:00:00"/>
    <x v="11"/>
    <s v="Smartphone"/>
    <n v="16"/>
    <s v="No"/>
    <n v="16"/>
    <n v="804.2"/>
    <s v="No"/>
  </r>
  <r>
    <d v="2023-09-30T00:00:00"/>
    <x v="10"/>
    <s v="Smartwatch"/>
    <n v="16"/>
    <s v="No"/>
    <n v="16"/>
    <n v="888.27"/>
    <s v="No"/>
  </r>
  <r>
    <d v="2023-08-31T00:00:00"/>
    <x v="7"/>
    <s v="Smartwatch"/>
    <n v="25"/>
    <s v="No"/>
    <n v="25"/>
    <n v="821.83"/>
    <s v="No"/>
  </r>
  <r>
    <d v="2023-05-31T00:00:00"/>
    <x v="5"/>
    <s v="Smartwatch"/>
    <n v="16"/>
    <s v="No"/>
    <n v="16"/>
    <n v="184.1"/>
    <s v="No"/>
  </r>
  <r>
    <d v="2023-08-31T00:00:00"/>
    <x v="7"/>
    <s v="Tablet"/>
    <n v="25"/>
    <s v="No"/>
    <n v="25"/>
    <n v="719.5"/>
    <s v="No"/>
  </r>
  <r>
    <d v="2023-12-31T00:00:00"/>
    <x v="2"/>
    <s v="Smartwatch"/>
    <n v="34"/>
    <s v="Yes"/>
    <n v="22"/>
    <n v="876.94"/>
    <s v="No"/>
  </r>
  <r>
    <d v="2023-02-28T00:00:00"/>
    <x v="4"/>
    <s v="Smartwatch"/>
    <n v="13"/>
    <s v="No"/>
    <n v="13"/>
    <n v="903.28"/>
    <s v="No"/>
  </r>
  <r>
    <d v="2023-05-31T00:00:00"/>
    <x v="5"/>
    <s v="Tablet"/>
    <n v="22"/>
    <s v="No"/>
    <n v="22"/>
    <n v="846.88"/>
    <s v="No"/>
  </r>
  <r>
    <d v="2023-09-30T00:00:00"/>
    <x v="10"/>
    <s v="Smartphone"/>
    <n v="14"/>
    <s v="No"/>
    <n v="14"/>
    <n v="781.54"/>
    <s v="No"/>
  </r>
  <r>
    <d v="2023-07-31T00:00:00"/>
    <x v="3"/>
    <s v="Laptop"/>
    <n v="18"/>
    <s v="No"/>
    <n v="18"/>
    <n v="982.72"/>
    <s v="No"/>
  </r>
  <r>
    <d v="2023-11-30T00:00:00"/>
    <x v="8"/>
    <s v="Smartphone"/>
    <n v="17"/>
    <s v="No"/>
    <n v="17"/>
    <n v="550.85"/>
    <s v="No"/>
  </r>
  <r>
    <d v="2023-08-31T00:00:00"/>
    <x v="7"/>
    <s v="Smartphone"/>
    <n v="22"/>
    <s v="No"/>
    <n v="22"/>
    <n v="596.52"/>
    <s v="No"/>
  </r>
  <r>
    <d v="2023-04-30T00:00:00"/>
    <x v="11"/>
    <s v="Laptop"/>
    <n v="20"/>
    <s v="No"/>
    <n v="20"/>
    <n v="836.39"/>
    <s v="No"/>
  </r>
  <r>
    <d v="2023-03-31T00:00:00"/>
    <x v="6"/>
    <s v="Headphones"/>
    <n v="19"/>
    <s v="No"/>
    <n v="19"/>
    <n v="994.81"/>
    <s v="No"/>
  </r>
  <r>
    <d v="2023-01-31T00:00:00"/>
    <x v="1"/>
    <s v="Smartphone"/>
    <n v="16"/>
    <s v="No"/>
    <n v="16"/>
    <n v="492.07"/>
    <s v="No"/>
  </r>
  <r>
    <d v="2023-06-30T00:00:00"/>
    <x v="0"/>
    <s v="Smartphone"/>
    <n v="20"/>
    <s v="No"/>
    <n v="20"/>
    <n v="974.86"/>
    <s v="No"/>
  </r>
  <r>
    <d v="2023-07-31T00:00:00"/>
    <x v="3"/>
    <s v="Laptop"/>
    <n v="17"/>
    <s v="No"/>
    <n v="17"/>
    <n v="939.21"/>
    <s v="No"/>
  </r>
  <r>
    <d v="2023-03-31T00:00:00"/>
    <x v="6"/>
    <s v="Tablet"/>
    <n v="21"/>
    <s v="No"/>
    <n v="21"/>
    <n v="471.34"/>
    <s v="No"/>
  </r>
  <r>
    <d v="2023-08-31T00:00:00"/>
    <x v="7"/>
    <s v="Headphones"/>
    <n v="11"/>
    <s v="No"/>
    <n v="11"/>
    <n v="932.81"/>
    <s v="No"/>
  </r>
  <r>
    <d v="2023-05-31T00:00:00"/>
    <x v="5"/>
    <s v="Tablet"/>
    <n v="16"/>
    <s v="No"/>
    <n v="16"/>
    <n v="945.9"/>
    <s v="No"/>
  </r>
  <r>
    <d v="2023-07-31T00:00:00"/>
    <x v="3"/>
    <s v="Laptop"/>
    <n v="15"/>
    <s v="No"/>
    <n v="15"/>
    <n v="194.54"/>
    <s v="No"/>
  </r>
  <r>
    <d v="2023-01-31T00:00:00"/>
    <x v="1"/>
    <s v="Laptop"/>
    <n v="20"/>
    <s v="No"/>
    <n v="20"/>
    <n v="59.27"/>
    <s v="No"/>
  </r>
  <r>
    <d v="2023-09-30T00:00:00"/>
    <x v="10"/>
    <s v="Smartphone"/>
    <n v="17"/>
    <s v="No"/>
    <n v="17"/>
    <n v="686.44"/>
    <s v="No"/>
  </r>
  <r>
    <d v="2023-05-31T00:00:00"/>
    <x v="5"/>
    <s v="Smartwatch"/>
    <n v="26"/>
    <s v="No"/>
    <n v="26"/>
    <n v="159.66999999999999"/>
    <s v="No"/>
  </r>
  <r>
    <d v="2023-01-31T00:00:00"/>
    <x v="1"/>
    <s v="Smartwatch"/>
    <n v="20"/>
    <s v="No"/>
    <n v="20"/>
    <n v="328.89"/>
    <s v="No"/>
  </r>
  <r>
    <d v="2023-03-31T00:00:00"/>
    <x v="6"/>
    <s v="Tablet"/>
    <n v="24"/>
    <s v="No"/>
    <n v="24"/>
    <n v="781.41"/>
    <s v="No"/>
  </r>
  <r>
    <d v="2023-07-31T00:00:00"/>
    <x v="3"/>
    <s v="Tablet"/>
    <n v="29"/>
    <s v="No"/>
    <n v="29"/>
    <n v="646.89"/>
    <s v="No"/>
  </r>
  <r>
    <d v="2023-12-31T00:00:00"/>
    <x v="2"/>
    <s v="Headphones"/>
    <n v="12"/>
    <s v="No"/>
    <n v="12"/>
    <n v="937.89"/>
    <s v="No"/>
  </r>
  <r>
    <d v="2023-11-30T00:00:00"/>
    <x v="8"/>
    <s v="Tablet"/>
    <n v="22"/>
    <s v="No"/>
    <n v="22"/>
    <n v="595.54"/>
    <s v="No"/>
  </r>
  <r>
    <d v="2023-07-31T00:00:00"/>
    <x v="3"/>
    <s v="Laptop"/>
    <n v="20"/>
    <s v="No"/>
    <n v="20"/>
    <n v="850.25"/>
    <s v="No"/>
  </r>
  <r>
    <d v="2023-06-30T00:00:00"/>
    <x v="0"/>
    <s v="Tablet"/>
    <n v="15"/>
    <s v="No"/>
    <n v="15"/>
    <n v="681.84"/>
    <s v="No"/>
  </r>
  <r>
    <d v="2023-01-31T00:00:00"/>
    <x v="1"/>
    <s v="Smartphone"/>
    <n v="22"/>
    <s v="No"/>
    <n v="22"/>
    <n v="948.76"/>
    <s v="No"/>
  </r>
  <r>
    <d v="2023-03-31T00:00:00"/>
    <x v="6"/>
    <s v="Headphones"/>
    <n v="16"/>
    <s v="No"/>
    <n v="16"/>
    <n v="463.43"/>
    <s v="No"/>
  </r>
  <r>
    <d v="2023-09-30T00:00:00"/>
    <x v="10"/>
    <s v="Laptop"/>
    <n v="24"/>
    <s v="No"/>
    <n v="24"/>
    <n v="723.12"/>
    <s v="No"/>
  </r>
  <r>
    <d v="2023-01-31T00:00:00"/>
    <x v="1"/>
    <s v="Smartwatch"/>
    <n v="14"/>
    <s v="No"/>
    <n v="14"/>
    <n v="283.16000000000003"/>
    <s v="No"/>
  </r>
  <r>
    <d v="2023-11-30T00:00:00"/>
    <x v="8"/>
    <s v="Laptop"/>
    <n v="22"/>
    <s v="No"/>
    <n v="22"/>
    <n v="509.48"/>
    <s v="No"/>
  </r>
  <r>
    <d v="2023-03-31T00:00:00"/>
    <x v="6"/>
    <s v="Tablet"/>
    <n v="26"/>
    <s v="No"/>
    <n v="26"/>
    <n v="47.57"/>
    <s v="No"/>
  </r>
  <r>
    <d v="2023-10-31T00:00:00"/>
    <x v="9"/>
    <s v="Smartwatch"/>
    <n v="14"/>
    <s v="No"/>
    <n v="14"/>
    <n v="752.58"/>
    <s v="No"/>
  </r>
  <r>
    <d v="2023-12-31T00:00:00"/>
    <x v="2"/>
    <s v="Smartphone"/>
    <n v="22"/>
    <s v="No"/>
    <n v="22"/>
    <n v="958.08"/>
    <s v="No"/>
  </r>
  <r>
    <d v="2023-09-30T00:00:00"/>
    <x v="10"/>
    <s v="Smartphone"/>
    <n v="17"/>
    <s v="No"/>
    <n v="17"/>
    <n v="292.60000000000002"/>
    <s v="No"/>
  </r>
  <r>
    <d v="2023-12-31T00:00:00"/>
    <x v="2"/>
    <s v="Headphones"/>
    <n v="30"/>
    <s v="No"/>
    <n v="30"/>
    <n v="252.78"/>
    <s v="No"/>
  </r>
  <r>
    <d v="2023-07-31T00:00:00"/>
    <x v="3"/>
    <s v="Smartwatch"/>
    <n v="21"/>
    <s v="No"/>
    <n v="21"/>
    <n v="212.36"/>
    <s v="No"/>
  </r>
  <r>
    <d v="2023-07-31T00:00:00"/>
    <x v="3"/>
    <s v="Tablet"/>
    <n v="16"/>
    <s v="No"/>
    <n v="16"/>
    <n v="433.77"/>
    <s v="No"/>
  </r>
  <r>
    <d v="2023-09-30T00:00:00"/>
    <x v="10"/>
    <s v="Smartwatch"/>
    <n v="20"/>
    <s v="No"/>
    <n v="20"/>
    <n v="263.97000000000003"/>
    <s v="No"/>
  </r>
  <r>
    <d v="2023-11-30T00:00:00"/>
    <x v="8"/>
    <s v="Laptop"/>
    <n v="17"/>
    <s v="No"/>
    <n v="17"/>
    <n v="229.02"/>
    <s v="No"/>
  </r>
  <r>
    <d v="2023-07-31T00:00:00"/>
    <x v="3"/>
    <s v="Tablet"/>
    <n v="20"/>
    <s v="No"/>
    <n v="20"/>
    <n v="932.95"/>
    <s v="No"/>
  </r>
  <r>
    <d v="2023-11-30T00:00:00"/>
    <x v="8"/>
    <s v="Smartwatch"/>
    <n v="23"/>
    <s v="No"/>
    <n v="23"/>
    <n v="636.38"/>
    <s v="No"/>
  </r>
  <r>
    <d v="2023-02-28T00:00:00"/>
    <x v="4"/>
    <s v="Headphones"/>
    <n v="16"/>
    <s v="No"/>
    <n v="16"/>
    <n v="833.23"/>
    <s v="No"/>
  </r>
  <r>
    <d v="2023-06-30T00:00:00"/>
    <x v="0"/>
    <s v="Headphones"/>
    <n v="14"/>
    <s v="No"/>
    <n v="14"/>
    <n v="871.63"/>
    <s v="No"/>
  </r>
  <r>
    <d v="2023-06-30T00:00:00"/>
    <x v="0"/>
    <s v="Headphones"/>
    <n v="22"/>
    <s v="No"/>
    <n v="22"/>
    <n v="837.75"/>
    <s v="No"/>
  </r>
  <r>
    <d v="2023-06-30T00:00:00"/>
    <x v="0"/>
    <s v="Tablet"/>
    <n v="19"/>
    <s v="No"/>
    <n v="19"/>
    <n v="530.23"/>
    <s v="No"/>
  </r>
  <r>
    <d v="2023-06-30T00:00:00"/>
    <x v="0"/>
    <s v="Tablet"/>
    <n v="19"/>
    <s v="No"/>
    <n v="19"/>
    <n v="366.36"/>
    <s v="No"/>
  </r>
  <r>
    <d v="2023-05-31T00:00:00"/>
    <x v="5"/>
    <s v="Headphones"/>
    <n v="23"/>
    <s v="No"/>
    <n v="23"/>
    <n v="510.75"/>
    <s v="No"/>
  </r>
  <r>
    <d v="2023-01-31T00:00:00"/>
    <x v="1"/>
    <s v="Laptop"/>
    <n v="21"/>
    <s v="No"/>
    <n v="21"/>
    <n v="840.12"/>
    <s v="No"/>
  </r>
  <r>
    <d v="2023-08-31T00:00:00"/>
    <x v="7"/>
    <s v="Headphones"/>
    <n v="10"/>
    <s v="No"/>
    <n v="10"/>
    <n v="708.14"/>
    <s v="No"/>
  </r>
  <r>
    <d v="2023-11-30T00:00:00"/>
    <x v="8"/>
    <s v="Headphones"/>
    <n v="15"/>
    <s v="No"/>
    <n v="15"/>
    <n v="558.82000000000005"/>
    <s v="No"/>
  </r>
  <r>
    <d v="2023-04-30T00:00:00"/>
    <x v="11"/>
    <s v="Smartphone"/>
    <n v="25"/>
    <s v="No"/>
    <n v="25"/>
    <n v="746.34"/>
    <s v="No"/>
  </r>
  <r>
    <d v="2023-08-31T00:00:00"/>
    <x v="7"/>
    <s v="Tablet"/>
    <n v="23"/>
    <s v="No"/>
    <n v="23"/>
    <n v="610.96"/>
    <s v="No"/>
  </r>
  <r>
    <d v="2023-08-31T00:00:00"/>
    <x v="7"/>
    <s v="Smartphone"/>
    <n v="21"/>
    <s v="No"/>
    <n v="21"/>
    <n v="139.13999999999999"/>
    <s v="No"/>
  </r>
  <r>
    <d v="2023-04-30T00:00:00"/>
    <x v="11"/>
    <s v="Headphones"/>
    <n v="24"/>
    <s v="No"/>
    <n v="24"/>
    <n v="396.66"/>
    <s v="No"/>
  </r>
  <r>
    <d v="2023-10-31T00:00:00"/>
    <x v="9"/>
    <s v="Laptop"/>
    <n v="25"/>
    <s v="No"/>
    <n v="25"/>
    <n v="977.84"/>
    <s v="No"/>
  </r>
  <r>
    <d v="2023-06-30T00:00:00"/>
    <x v="0"/>
    <s v="Headphones"/>
    <n v="22"/>
    <s v="No"/>
    <n v="22"/>
    <n v="74.22"/>
    <s v="No"/>
  </r>
  <r>
    <d v="2023-04-30T00:00:00"/>
    <x v="11"/>
    <s v="Headphones"/>
    <n v="25"/>
    <s v="No"/>
    <n v="25"/>
    <n v="473.64"/>
    <s v="No"/>
  </r>
  <r>
    <d v="2023-11-30T00:00:00"/>
    <x v="8"/>
    <s v="Smartwatch"/>
    <n v="18"/>
    <s v="No"/>
    <n v="18"/>
    <n v="478.7"/>
    <s v="No"/>
  </r>
  <r>
    <d v="2023-06-30T00:00:00"/>
    <x v="0"/>
    <s v="Headphones"/>
    <n v="20"/>
    <s v="No"/>
    <n v="20"/>
    <n v="348.67"/>
    <s v="No"/>
  </r>
  <r>
    <d v="2023-03-31T00:00:00"/>
    <x v="6"/>
    <s v="Headphones"/>
    <n v="26"/>
    <s v="No"/>
    <n v="26"/>
    <n v="550.67999999999995"/>
    <s v="No"/>
  </r>
  <r>
    <d v="2023-06-30T00:00:00"/>
    <x v="0"/>
    <s v="Headphones"/>
    <n v="16"/>
    <s v="No"/>
    <n v="16"/>
    <n v="10.33"/>
    <s v="No"/>
  </r>
  <r>
    <d v="2023-11-30T00:00:00"/>
    <x v="8"/>
    <s v="Laptop"/>
    <n v="19"/>
    <s v="No"/>
    <n v="19"/>
    <n v="989.83"/>
    <s v="No"/>
  </r>
  <r>
    <d v="2023-05-31T00:00:00"/>
    <x v="5"/>
    <s v="Smartwatch"/>
    <n v="28"/>
    <s v="No"/>
    <n v="28"/>
    <n v="439.39"/>
    <s v="No"/>
  </r>
  <r>
    <d v="2023-05-31T00:00:00"/>
    <x v="5"/>
    <s v="Smartwatch"/>
    <n v="21"/>
    <s v="No"/>
    <n v="21"/>
    <n v="889.44"/>
    <s v="No"/>
  </r>
  <r>
    <d v="2023-10-31T00:00:00"/>
    <x v="9"/>
    <s v="Smartphone"/>
    <n v="23"/>
    <s v="No"/>
    <n v="23"/>
    <n v="606.82000000000005"/>
    <s v="No"/>
  </r>
  <r>
    <d v="2023-04-30T00:00:00"/>
    <x v="11"/>
    <s v="Smartphone"/>
    <n v="18"/>
    <s v="No"/>
    <n v="18"/>
    <n v="542.96"/>
    <s v="No"/>
  </r>
  <r>
    <d v="2023-01-31T00:00:00"/>
    <x v="1"/>
    <s v="Smartphone"/>
    <n v="26"/>
    <s v="No"/>
    <n v="26"/>
    <n v="347.53"/>
    <s v="No"/>
  </r>
  <r>
    <d v="2023-12-31T00:00:00"/>
    <x v="2"/>
    <s v="Tablet"/>
    <n v="15"/>
    <s v="No"/>
    <n v="15"/>
    <n v="260.31"/>
    <s v="No"/>
  </r>
  <r>
    <d v="2023-10-31T00:00:00"/>
    <x v="9"/>
    <s v="Smartphone"/>
    <n v="18"/>
    <s v="No"/>
    <n v="18"/>
    <n v="304.87"/>
    <s v="No"/>
  </r>
  <r>
    <d v="2023-02-28T00:00:00"/>
    <x v="4"/>
    <s v="Smartwatch"/>
    <n v="21"/>
    <s v="No"/>
    <n v="21"/>
    <n v="101.65"/>
    <s v="No"/>
  </r>
  <r>
    <d v="2023-08-31T00:00:00"/>
    <x v="7"/>
    <s v="Tablet"/>
    <n v="20"/>
    <s v="No"/>
    <n v="20"/>
    <n v="909.07"/>
    <s v="No"/>
  </r>
  <r>
    <d v="2023-10-31T00:00:00"/>
    <x v="9"/>
    <s v="Headphones"/>
    <n v="14"/>
    <s v="No"/>
    <n v="14"/>
    <n v="327.45999999999998"/>
    <s v="No"/>
  </r>
  <r>
    <d v="2023-02-28T00:00:00"/>
    <x v="4"/>
    <s v="Laptop"/>
    <n v="27"/>
    <s v="No"/>
    <n v="27"/>
    <n v="910.38"/>
    <s v="No"/>
  </r>
  <r>
    <d v="2023-09-30T00:00:00"/>
    <x v="10"/>
    <s v="Smartwatch"/>
    <n v="24"/>
    <s v="No"/>
    <n v="24"/>
    <n v="993.43"/>
    <s v="No"/>
  </r>
  <r>
    <d v="2023-08-31T00:00:00"/>
    <x v="7"/>
    <s v="Laptop"/>
    <n v="15"/>
    <s v="No"/>
    <n v="15"/>
    <n v="931.42"/>
    <s v="No"/>
  </r>
  <r>
    <d v="2023-02-28T00:00:00"/>
    <x v="4"/>
    <s v="Smartphone"/>
    <n v="32"/>
    <s v="No"/>
    <n v="32"/>
    <n v="154.63"/>
    <s v="No"/>
  </r>
  <r>
    <d v="2023-12-31T00:00:00"/>
    <x v="2"/>
    <s v="Smartphone"/>
    <n v="23"/>
    <s v="No"/>
    <n v="23"/>
    <n v="719.17"/>
    <s v="No"/>
  </r>
  <r>
    <d v="2023-01-31T00:00:00"/>
    <x v="1"/>
    <s v="Smartwatch"/>
    <n v="23"/>
    <s v="No"/>
    <n v="23"/>
    <n v="223.12"/>
    <s v="No"/>
  </r>
  <r>
    <d v="2023-12-31T00:00:00"/>
    <x v="2"/>
    <s v="Tablet"/>
    <n v="17"/>
    <s v="No"/>
    <n v="17"/>
    <n v="509.48"/>
    <s v="No"/>
  </r>
  <r>
    <d v="2023-11-30T00:00:00"/>
    <x v="8"/>
    <s v="Tablet"/>
    <n v="16"/>
    <s v="No"/>
    <n v="16"/>
    <n v="469.09"/>
    <s v="No"/>
  </r>
  <r>
    <d v="2023-08-31T00:00:00"/>
    <x v="7"/>
    <s v="Laptop"/>
    <n v="24"/>
    <s v="No"/>
    <n v="24"/>
    <n v="590.25"/>
    <s v="No"/>
  </r>
  <r>
    <d v="2023-11-30T00:00:00"/>
    <x v="8"/>
    <s v="Headphones"/>
    <n v="21"/>
    <s v="No"/>
    <n v="21"/>
    <n v="557.17999999999995"/>
    <s v="No"/>
  </r>
  <r>
    <d v="2023-08-31T00:00:00"/>
    <x v="7"/>
    <s v="Smartwatch"/>
    <n v="17"/>
    <s v="No"/>
    <n v="17"/>
    <n v="799.95"/>
    <s v="No"/>
  </r>
  <r>
    <d v="2023-05-31T00:00:00"/>
    <x v="5"/>
    <s v="Headphones"/>
    <n v="22"/>
    <s v="No"/>
    <n v="22"/>
    <n v="100.41"/>
    <s v="No"/>
  </r>
  <r>
    <d v="2023-09-30T00:00:00"/>
    <x v="10"/>
    <s v="Tablet"/>
    <n v="28"/>
    <s v="No"/>
    <n v="28"/>
    <n v="659.58"/>
    <s v="No"/>
  </r>
  <r>
    <d v="2023-10-31T00:00:00"/>
    <x v="9"/>
    <s v="Smartphone"/>
    <n v="24"/>
    <s v="No"/>
    <n v="24"/>
    <n v="237.79"/>
    <s v="No"/>
  </r>
  <r>
    <d v="2023-10-31T00:00:00"/>
    <x v="9"/>
    <s v="Laptop"/>
    <n v="11"/>
    <s v="No"/>
    <n v="11"/>
    <n v="830.99"/>
    <s v="No"/>
  </r>
  <r>
    <d v="2023-09-30T00:00:00"/>
    <x v="10"/>
    <s v="Laptop"/>
    <n v="18"/>
    <s v="No"/>
    <n v="18"/>
    <n v="554.19000000000005"/>
    <s v="No"/>
  </r>
  <r>
    <d v="2023-12-31T00:00:00"/>
    <x v="2"/>
    <s v="Headphones"/>
    <n v="23"/>
    <s v="No"/>
    <n v="23"/>
    <n v="274.54000000000002"/>
    <s v="No"/>
  </r>
  <r>
    <d v="2023-09-30T00:00:00"/>
    <x v="10"/>
    <s v="Laptop"/>
    <n v="18"/>
    <s v="No"/>
    <n v="18"/>
    <n v="344.73"/>
    <s v="No"/>
  </r>
  <r>
    <d v="2023-06-30T00:00:00"/>
    <x v="0"/>
    <s v="Tablet"/>
    <n v="15"/>
    <s v="No"/>
    <n v="15"/>
    <n v="390.32"/>
    <s v="No"/>
  </r>
  <r>
    <d v="2023-01-31T00:00:00"/>
    <x v="1"/>
    <s v="Headphones"/>
    <n v="24"/>
    <s v="No"/>
    <n v="24"/>
    <n v="89"/>
    <s v="No"/>
  </r>
  <r>
    <d v="2023-03-31T00:00:00"/>
    <x v="6"/>
    <s v="Headphones"/>
    <n v="21"/>
    <s v="No"/>
    <n v="21"/>
    <n v="895.75"/>
    <s v="No"/>
  </r>
  <r>
    <d v="2023-10-31T00:00:00"/>
    <x v="9"/>
    <s v="Tablet"/>
    <n v="21"/>
    <s v="No"/>
    <n v="21"/>
    <n v="722.31"/>
    <s v="No"/>
  </r>
  <r>
    <d v="2023-04-30T00:00:00"/>
    <x v="11"/>
    <s v="Laptop"/>
    <n v="19"/>
    <s v="No"/>
    <n v="19"/>
    <n v="919.01"/>
    <s v="No"/>
  </r>
  <r>
    <d v="2023-12-31T00:00:00"/>
    <x v="2"/>
    <s v="Laptop"/>
    <n v="21"/>
    <s v="No"/>
    <n v="21"/>
    <n v="464.75"/>
    <s v="No"/>
  </r>
  <r>
    <d v="2023-11-30T00:00:00"/>
    <x v="8"/>
    <s v="Headphones"/>
    <n v="21"/>
    <s v="No"/>
    <n v="21"/>
    <n v="586.54999999999995"/>
    <s v="No"/>
  </r>
  <r>
    <d v="2023-09-30T00:00:00"/>
    <x v="10"/>
    <s v="Smartwatch"/>
    <n v="25"/>
    <s v="No"/>
    <n v="25"/>
    <n v="239.02"/>
    <s v="No"/>
  </r>
  <r>
    <d v="2023-11-30T00:00:00"/>
    <x v="8"/>
    <s v="Smartwatch"/>
    <n v="18"/>
    <s v="No"/>
    <n v="18"/>
    <n v="484.9"/>
    <s v="No"/>
  </r>
  <r>
    <d v="2023-08-31T00:00:00"/>
    <x v="7"/>
    <s v="Headphones"/>
    <n v="16"/>
    <s v="No"/>
    <n v="16"/>
    <n v="278.82"/>
    <s v="No"/>
  </r>
  <r>
    <d v="2023-10-31T00:00:00"/>
    <x v="9"/>
    <s v="Smartphone"/>
    <n v="26"/>
    <s v="No"/>
    <n v="26"/>
    <n v="728.14"/>
    <s v="No"/>
  </r>
  <r>
    <d v="2023-01-31T00:00:00"/>
    <x v="1"/>
    <s v="Laptop"/>
    <n v="19"/>
    <s v="No"/>
    <n v="19"/>
    <n v="22.07"/>
    <s v="No"/>
  </r>
  <r>
    <d v="2023-04-30T00:00:00"/>
    <x v="11"/>
    <s v="Smartphone"/>
    <n v="24"/>
    <s v="No"/>
    <n v="24"/>
    <n v="908.22"/>
    <s v="No"/>
  </r>
  <r>
    <d v="2023-06-30T00:00:00"/>
    <x v="0"/>
    <s v="Tablet"/>
    <n v="17"/>
    <s v="No"/>
    <n v="17"/>
    <n v="498.06"/>
    <s v="No"/>
  </r>
  <r>
    <d v="2023-01-31T00:00:00"/>
    <x v="1"/>
    <s v="Laptop"/>
    <n v="20"/>
    <s v="No"/>
    <n v="20"/>
    <n v="615.24"/>
    <s v="No"/>
  </r>
  <r>
    <d v="2023-11-30T00:00:00"/>
    <x v="8"/>
    <s v="Headphones"/>
    <n v="19"/>
    <s v="No"/>
    <n v="19"/>
    <n v="245.15"/>
    <s v="No"/>
  </r>
  <r>
    <d v="2023-12-31T00:00:00"/>
    <x v="2"/>
    <s v="Smartphone"/>
    <n v="12"/>
    <s v="No"/>
    <n v="12"/>
    <n v="685.09"/>
    <s v="No"/>
  </r>
  <r>
    <d v="2023-03-31T00:00:00"/>
    <x v="6"/>
    <s v="Tablet"/>
    <n v="18"/>
    <s v="No"/>
    <n v="18"/>
    <n v="304.14999999999998"/>
    <s v="No"/>
  </r>
  <r>
    <d v="2023-04-30T00:00:00"/>
    <x v="11"/>
    <s v="Smartwatch"/>
    <n v="20"/>
    <s v="No"/>
    <n v="20"/>
    <n v="122.33"/>
    <s v="No"/>
  </r>
  <r>
    <d v="2023-01-31T00:00:00"/>
    <x v="1"/>
    <s v="Laptop"/>
    <n v="15"/>
    <s v="No"/>
    <n v="15"/>
    <n v="933.1"/>
    <s v="No"/>
  </r>
  <r>
    <d v="2023-03-31T00:00:00"/>
    <x v="6"/>
    <s v="Smartwatch"/>
    <n v="31"/>
    <s v="No"/>
    <n v="31"/>
    <n v="155.6"/>
    <s v="No"/>
  </r>
  <r>
    <d v="2023-07-31T00:00:00"/>
    <x v="3"/>
    <s v="Tablet"/>
    <n v="15"/>
    <s v="No"/>
    <n v="15"/>
    <n v="516.21"/>
    <s v="No"/>
  </r>
  <r>
    <d v="2023-04-30T00:00:00"/>
    <x v="11"/>
    <s v="Smartphone"/>
    <n v="19"/>
    <s v="No"/>
    <n v="19"/>
    <n v="319.45"/>
    <s v="No"/>
  </r>
  <r>
    <d v="2023-12-31T00:00:00"/>
    <x v="2"/>
    <s v="Tablet"/>
    <n v="25"/>
    <s v="No"/>
    <n v="25"/>
    <n v="389.14"/>
    <s v="No"/>
  </r>
  <r>
    <d v="2023-05-31T00:00:00"/>
    <x v="5"/>
    <s v="Tablet"/>
    <n v="20"/>
    <s v="No"/>
    <n v="20"/>
    <n v="462.73"/>
    <s v="No"/>
  </r>
  <r>
    <d v="2023-06-30T00:00:00"/>
    <x v="0"/>
    <s v="Smartwatch"/>
    <n v="19"/>
    <s v="No"/>
    <n v="19"/>
    <n v="638.14"/>
    <s v="No"/>
  </r>
  <r>
    <d v="2023-08-31T00:00:00"/>
    <x v="7"/>
    <s v="Tablet"/>
    <n v="12"/>
    <s v="No"/>
    <n v="12"/>
    <n v="519.07000000000005"/>
    <s v="No"/>
  </r>
  <r>
    <d v="2023-12-31T00:00:00"/>
    <x v="2"/>
    <s v="Smartphone"/>
    <n v="18"/>
    <s v="No"/>
    <n v="18"/>
    <n v="527.95000000000005"/>
    <s v="No"/>
  </r>
  <r>
    <d v="2023-10-31T00:00:00"/>
    <x v="9"/>
    <s v="Headphones"/>
    <n v="23"/>
    <s v="No"/>
    <n v="23"/>
    <n v="382.4"/>
    <s v="No"/>
  </r>
  <r>
    <d v="2023-10-31T00:00:00"/>
    <x v="9"/>
    <s v="Tablet"/>
    <n v="21"/>
    <s v="No"/>
    <n v="21"/>
    <n v="190.12"/>
    <s v="No"/>
  </r>
  <r>
    <d v="2023-04-30T00:00:00"/>
    <x v="11"/>
    <s v="Smartwatch"/>
    <n v="21"/>
    <s v="No"/>
    <n v="21"/>
    <n v="857.68"/>
    <s v="No"/>
  </r>
  <r>
    <d v="2023-10-31T00:00:00"/>
    <x v="9"/>
    <s v="Headphones"/>
    <n v="21"/>
    <s v="No"/>
    <n v="21"/>
    <n v="797.5"/>
    <s v="No"/>
  </r>
  <r>
    <d v="2023-10-31T00:00:00"/>
    <x v="9"/>
    <s v="Smartphone"/>
    <n v="20"/>
    <s v="No"/>
    <n v="20"/>
    <n v="378.64"/>
    <s v="No"/>
  </r>
  <r>
    <d v="2023-03-31T00:00:00"/>
    <x v="6"/>
    <s v="Tablet"/>
    <n v="29"/>
    <s v="No"/>
    <n v="29"/>
    <n v="806.51"/>
    <s v="No"/>
  </r>
  <r>
    <d v="2023-04-30T00:00:00"/>
    <x v="11"/>
    <s v="Headphones"/>
    <n v="20"/>
    <s v="No"/>
    <n v="20"/>
    <n v="445.25"/>
    <s v="No"/>
  </r>
  <r>
    <d v="2023-03-31T00:00:00"/>
    <x v="6"/>
    <s v="Tablet"/>
    <n v="20"/>
    <s v="No"/>
    <n v="20"/>
    <n v="160.09"/>
    <s v="No"/>
  </r>
  <r>
    <d v="2023-03-31T00:00:00"/>
    <x v="6"/>
    <s v="Laptop"/>
    <n v="22"/>
    <s v="No"/>
    <n v="22"/>
    <n v="881.54"/>
    <s v="No"/>
  </r>
  <r>
    <d v="2023-08-31T00:00:00"/>
    <x v="7"/>
    <s v="Laptop"/>
    <n v="19"/>
    <s v="No"/>
    <n v="19"/>
    <n v="834.4"/>
    <s v="No"/>
  </r>
  <r>
    <d v="2023-12-31T00:00:00"/>
    <x v="2"/>
    <s v="Smartphone"/>
    <n v="27"/>
    <s v="No"/>
    <n v="27"/>
    <n v="365.52"/>
    <s v="No"/>
  </r>
  <r>
    <d v="2023-05-31T00:00:00"/>
    <x v="5"/>
    <s v="Tablet"/>
    <n v="22"/>
    <s v="No"/>
    <n v="22"/>
    <n v="960.34"/>
    <s v="No"/>
  </r>
  <r>
    <d v="2023-08-31T00:00:00"/>
    <x v="7"/>
    <s v="Laptop"/>
    <n v="27"/>
    <s v="No"/>
    <n v="27"/>
    <n v="411.13"/>
    <s v="No"/>
  </r>
  <r>
    <d v="2023-02-28T00:00:00"/>
    <x v="4"/>
    <s v="Smartwatch"/>
    <n v="19"/>
    <s v="No"/>
    <n v="19"/>
    <n v="348.96"/>
    <s v="No"/>
  </r>
  <r>
    <d v="2023-04-30T00:00:00"/>
    <x v="11"/>
    <s v="Laptop"/>
    <n v="23"/>
    <s v="No"/>
    <n v="23"/>
    <n v="78.62"/>
    <s v="No"/>
  </r>
  <r>
    <d v="2023-12-31T00:00:00"/>
    <x v="2"/>
    <s v="Smartphone"/>
    <n v="19"/>
    <s v="No"/>
    <n v="19"/>
    <n v="840.49"/>
    <s v="No"/>
  </r>
  <r>
    <d v="2023-01-31T00:00:00"/>
    <x v="1"/>
    <s v="Smartphone"/>
    <n v="16"/>
    <s v="No"/>
    <n v="16"/>
    <n v="433.81"/>
    <s v="No"/>
  </r>
  <r>
    <d v="2023-03-31T00:00:00"/>
    <x v="6"/>
    <s v="Tablet"/>
    <n v="28"/>
    <s v="No"/>
    <n v="28"/>
    <n v="241.83"/>
    <s v="No"/>
  </r>
  <r>
    <d v="2023-10-31T00:00:00"/>
    <x v="9"/>
    <s v="Smartphone"/>
    <n v="20"/>
    <s v="No"/>
    <n v="20"/>
    <n v="78.239999999999995"/>
    <s v="No"/>
  </r>
  <r>
    <d v="2023-12-31T00:00:00"/>
    <x v="2"/>
    <s v="Headphones"/>
    <n v="13"/>
    <s v="No"/>
    <n v="13"/>
    <n v="926.08"/>
    <s v="No"/>
  </r>
  <r>
    <d v="2023-06-30T00:00:00"/>
    <x v="0"/>
    <s v="Laptop"/>
    <n v="24"/>
    <s v="No"/>
    <n v="24"/>
    <n v="563.23"/>
    <s v="No"/>
  </r>
  <r>
    <d v="2023-09-30T00:00:00"/>
    <x v="10"/>
    <s v="Headphones"/>
    <n v="22"/>
    <s v="No"/>
    <n v="22"/>
    <n v="891.77"/>
    <s v="No"/>
  </r>
  <r>
    <d v="2023-03-31T00:00:00"/>
    <x v="6"/>
    <s v="Tablet"/>
    <n v="25"/>
    <s v="No"/>
    <n v="25"/>
    <n v="796.68"/>
    <s v="No"/>
  </r>
  <r>
    <d v="2023-09-30T00:00:00"/>
    <x v="10"/>
    <s v="Laptop"/>
    <n v="13"/>
    <s v="No"/>
    <n v="13"/>
    <n v="498.83"/>
    <s v="No"/>
  </r>
  <r>
    <d v="2023-04-30T00:00:00"/>
    <x v="11"/>
    <s v="Laptop"/>
    <n v="16"/>
    <s v="No"/>
    <n v="16"/>
    <n v="287.19"/>
    <s v="No"/>
  </r>
  <r>
    <d v="2023-02-28T00:00:00"/>
    <x v="4"/>
    <s v="Smartphone"/>
    <n v="18"/>
    <s v="No"/>
    <n v="18"/>
    <n v="721.18"/>
    <s v="No"/>
  </r>
  <r>
    <d v="2023-11-30T00:00:00"/>
    <x v="8"/>
    <s v="Smartwatch"/>
    <n v="16"/>
    <s v="No"/>
    <n v="16"/>
    <n v="412.34"/>
    <s v="No"/>
  </r>
  <r>
    <d v="2023-07-31T00:00:00"/>
    <x v="3"/>
    <s v="Smartphone"/>
    <n v="20"/>
    <s v="No"/>
    <n v="20"/>
    <n v="493.27"/>
    <s v="No"/>
  </r>
  <r>
    <d v="2023-10-31T00:00:00"/>
    <x v="9"/>
    <s v="Tablet"/>
    <n v="26"/>
    <s v="No"/>
    <n v="26"/>
    <n v="132.02000000000001"/>
    <s v="No"/>
  </r>
  <r>
    <d v="2023-08-31T00:00:00"/>
    <x v="7"/>
    <s v="Smartphone"/>
    <n v="21"/>
    <s v="No"/>
    <n v="21"/>
    <n v="922.9"/>
    <s v="No"/>
  </r>
  <r>
    <d v="2023-12-31T00:00:00"/>
    <x v="2"/>
    <s v="Smartwatch"/>
    <n v="30"/>
    <s v="No"/>
    <n v="30"/>
    <n v="82.65"/>
    <s v="No"/>
  </r>
  <r>
    <d v="2023-04-30T00:00:00"/>
    <x v="11"/>
    <s v="Smartwatch"/>
    <n v="12"/>
    <s v="No"/>
    <n v="12"/>
    <n v="401.66"/>
    <s v="No"/>
  </r>
  <r>
    <d v="2023-02-28T00:00:00"/>
    <x v="4"/>
    <s v="Smartwatch"/>
    <n v="17"/>
    <s v="No"/>
    <n v="17"/>
    <n v="921.07"/>
    <s v="No"/>
  </r>
  <r>
    <d v="2023-10-31T00:00:00"/>
    <x v="9"/>
    <s v="Smartphone"/>
    <n v="24"/>
    <s v="No"/>
    <n v="24"/>
    <n v="73.36"/>
    <s v="No"/>
  </r>
  <r>
    <d v="2023-07-31T00:00:00"/>
    <x v="3"/>
    <s v="Smartwatch"/>
    <n v="17"/>
    <s v="No"/>
    <n v="17"/>
    <n v="938.09"/>
    <s v="No"/>
  </r>
  <r>
    <d v="2023-12-31T00:00:00"/>
    <x v="2"/>
    <s v="Headphones"/>
    <n v="17"/>
    <s v="No"/>
    <n v="17"/>
    <n v="926.07"/>
    <s v="No"/>
  </r>
  <r>
    <d v="2023-08-31T00:00:00"/>
    <x v="7"/>
    <s v="Smartphone"/>
    <n v="22"/>
    <s v="No"/>
    <n v="22"/>
    <n v="298.49"/>
    <s v="No"/>
  </r>
  <r>
    <d v="2023-09-30T00:00:00"/>
    <x v="10"/>
    <s v="Smartphone"/>
    <n v="28"/>
    <s v="No"/>
    <n v="28"/>
    <n v="689.56"/>
    <s v="No"/>
  </r>
  <r>
    <d v="2023-12-31T00:00:00"/>
    <x v="2"/>
    <s v="Headphones"/>
    <n v="19"/>
    <s v="No"/>
    <n v="19"/>
    <n v="396.8"/>
    <s v="No"/>
  </r>
  <r>
    <d v="2023-01-31T00:00:00"/>
    <x v="1"/>
    <s v="Headphones"/>
    <n v="16"/>
    <s v="No"/>
    <n v="16"/>
    <n v="155.83000000000001"/>
    <s v="No"/>
  </r>
  <r>
    <d v="2023-06-30T00:00:00"/>
    <x v="0"/>
    <s v="Tablet"/>
    <n v="21"/>
    <s v="No"/>
    <n v="21"/>
    <n v="742.42"/>
    <s v="No"/>
  </r>
  <r>
    <d v="2023-12-31T00:00:00"/>
    <x v="2"/>
    <s v="Laptop"/>
    <n v="19"/>
    <s v="No"/>
    <n v="19"/>
    <n v="744.19"/>
    <s v="No"/>
  </r>
  <r>
    <d v="2023-09-30T00:00:00"/>
    <x v="10"/>
    <s v="Smartphone"/>
    <n v="12"/>
    <s v="No"/>
    <n v="12"/>
    <n v="433.03"/>
    <s v="No"/>
  </r>
  <r>
    <d v="2023-01-31T00:00:00"/>
    <x v="1"/>
    <s v="Laptop"/>
    <n v="28"/>
    <s v="No"/>
    <n v="28"/>
    <n v="439.74"/>
    <s v="No"/>
  </r>
  <r>
    <d v="2023-01-31T00:00:00"/>
    <x v="1"/>
    <s v="Smartphone"/>
    <n v="16"/>
    <s v="No"/>
    <n v="16"/>
    <n v="620.66999999999996"/>
    <s v="No"/>
  </r>
  <r>
    <d v="2023-07-31T00:00:00"/>
    <x v="3"/>
    <s v="Smartwatch"/>
    <n v="23"/>
    <s v="No"/>
    <n v="23"/>
    <n v="525.16999999999996"/>
    <s v="No"/>
  </r>
  <r>
    <d v="2023-02-28T00:00:00"/>
    <x v="4"/>
    <s v="Headphones"/>
    <n v="14"/>
    <s v="No"/>
    <n v="14"/>
    <n v="331.37"/>
    <s v="No"/>
  </r>
  <r>
    <d v="2023-11-30T00:00:00"/>
    <x v="8"/>
    <s v="Headphones"/>
    <n v="15"/>
    <s v="No"/>
    <n v="15"/>
    <n v="876.82"/>
    <s v="No"/>
  </r>
  <r>
    <d v="2023-09-30T00:00:00"/>
    <x v="10"/>
    <s v="Smartphone"/>
    <n v="27"/>
    <s v="No"/>
    <n v="27"/>
    <n v="367.87"/>
    <s v="No"/>
  </r>
  <r>
    <d v="2023-07-31T00:00:00"/>
    <x v="3"/>
    <s v="Headphones"/>
    <n v="18"/>
    <s v="No"/>
    <n v="18"/>
    <n v="358.96"/>
    <s v="No"/>
  </r>
  <r>
    <d v="2023-06-30T00:00:00"/>
    <x v="0"/>
    <s v="Smartphone"/>
    <n v="13"/>
    <s v="No"/>
    <n v="13"/>
    <n v="149.19999999999999"/>
    <s v="No"/>
  </r>
  <r>
    <d v="2023-06-30T00:00:00"/>
    <x v="0"/>
    <s v="Smartwatch"/>
    <n v="22"/>
    <s v="No"/>
    <n v="22"/>
    <n v="547.52"/>
    <s v="No"/>
  </r>
  <r>
    <d v="2023-08-31T00:00:00"/>
    <x v="7"/>
    <s v="Laptop"/>
    <n v="22"/>
    <s v="No"/>
    <n v="22"/>
    <n v="491.14"/>
    <s v="No"/>
  </r>
  <r>
    <d v="2023-08-31T00:00:00"/>
    <x v="7"/>
    <s v="Smartphone"/>
    <n v="16"/>
    <s v="No"/>
    <n v="16"/>
    <n v="414.9"/>
    <s v="No"/>
  </r>
  <r>
    <d v="2023-04-30T00:00:00"/>
    <x v="11"/>
    <s v="Smartwatch"/>
    <n v="23"/>
    <s v="No"/>
    <n v="23"/>
    <n v="921.82"/>
    <s v="No"/>
  </r>
  <r>
    <d v="2023-12-31T00:00:00"/>
    <x v="2"/>
    <s v="Smartphone"/>
    <n v="13"/>
    <s v="No"/>
    <n v="13"/>
    <n v="712.73"/>
    <s v="No"/>
  </r>
  <r>
    <d v="2023-05-31T00:00:00"/>
    <x v="5"/>
    <s v="Laptop"/>
    <n v="16"/>
    <s v="No"/>
    <n v="16"/>
    <n v="775.68"/>
    <s v="No"/>
  </r>
  <r>
    <d v="2023-05-31T00:00:00"/>
    <x v="5"/>
    <s v="Smartwatch"/>
    <n v="15"/>
    <s v="No"/>
    <n v="15"/>
    <n v="280.60000000000002"/>
    <s v="No"/>
  </r>
  <r>
    <d v="2023-02-28T00:00:00"/>
    <x v="4"/>
    <s v="Laptop"/>
    <n v="26"/>
    <s v="No"/>
    <n v="26"/>
    <n v="211.61"/>
    <s v="No"/>
  </r>
  <r>
    <d v="2023-09-30T00:00:00"/>
    <x v="10"/>
    <s v="Laptop"/>
    <n v="18"/>
    <s v="No"/>
    <n v="18"/>
    <n v="352.72"/>
    <s v="No"/>
  </r>
  <r>
    <d v="2023-07-31T00:00:00"/>
    <x v="3"/>
    <s v="Smartphone"/>
    <n v="23"/>
    <s v="No"/>
    <n v="23"/>
    <n v="879.55"/>
    <s v="No"/>
  </r>
  <r>
    <d v="2023-05-31T00:00:00"/>
    <x v="5"/>
    <s v="Tablet"/>
    <n v="20"/>
    <s v="No"/>
    <n v="20"/>
    <n v="799.01"/>
    <s v="No"/>
  </r>
  <r>
    <d v="2023-09-30T00:00:00"/>
    <x v="10"/>
    <s v="Smartwatch"/>
    <n v="31"/>
    <s v="No"/>
    <n v="31"/>
    <n v="100.5"/>
    <s v="No"/>
  </r>
  <r>
    <d v="2023-02-28T00:00:00"/>
    <x v="4"/>
    <s v="Smartphone"/>
    <n v="20"/>
    <s v="No"/>
    <n v="20"/>
    <n v="515.89"/>
    <s v="No"/>
  </r>
  <r>
    <d v="2023-08-31T00:00:00"/>
    <x v="7"/>
    <s v="Smartphone"/>
    <n v="30"/>
    <s v="No"/>
    <n v="30"/>
    <n v="362.69"/>
    <s v="No"/>
  </r>
  <r>
    <d v="2023-06-30T00:00:00"/>
    <x v="0"/>
    <s v="Smartphone"/>
    <n v="26"/>
    <s v="No"/>
    <n v="26"/>
    <n v="567.07000000000005"/>
    <s v="No"/>
  </r>
  <r>
    <d v="2023-08-31T00:00:00"/>
    <x v="7"/>
    <s v="Tablet"/>
    <n v="26"/>
    <s v="No"/>
    <n v="26"/>
    <n v="509.48"/>
    <s v="No"/>
  </r>
  <r>
    <d v="2023-10-31T00:00:00"/>
    <x v="9"/>
    <s v="Smartphone"/>
    <n v="22"/>
    <s v="No"/>
    <n v="22"/>
    <n v="225.06"/>
    <s v="No"/>
  </r>
  <r>
    <d v="2023-03-31T00:00:00"/>
    <x v="6"/>
    <s v="Smartwatch"/>
    <n v="18"/>
    <s v="No"/>
    <n v="18"/>
    <n v="974.79"/>
    <s v="No"/>
  </r>
  <r>
    <d v="2023-12-31T00:00:00"/>
    <x v="2"/>
    <s v="Smartphone"/>
    <n v="28"/>
    <s v="No"/>
    <n v="28"/>
    <n v="304.54000000000002"/>
    <s v="No"/>
  </r>
  <r>
    <d v="2023-02-28T00:00:00"/>
    <x v="4"/>
    <s v="Smartwatch"/>
    <n v="22"/>
    <s v="No"/>
    <n v="22"/>
    <n v="210.19"/>
    <s v="No"/>
  </r>
  <r>
    <d v="2023-07-31T00:00:00"/>
    <x v="3"/>
    <s v="Tablet"/>
    <n v="13"/>
    <s v="No"/>
    <n v="13"/>
    <n v="304.7"/>
    <s v="No"/>
  </r>
  <r>
    <d v="2023-06-30T00:00:00"/>
    <x v="0"/>
    <s v="Smartphone"/>
    <n v="20"/>
    <s v="No"/>
    <n v="20"/>
    <n v="640.53"/>
    <s v="No"/>
  </r>
  <r>
    <d v="2023-03-31T00:00:00"/>
    <x v="6"/>
    <s v="Tablet"/>
    <n v="25"/>
    <s v="No"/>
    <n v="25"/>
    <n v="841.46"/>
    <s v="No"/>
  </r>
  <r>
    <d v="2023-12-31T00:00:00"/>
    <x v="2"/>
    <s v="Tablet"/>
    <n v="28"/>
    <s v="No"/>
    <n v="28"/>
    <n v="628.96"/>
    <s v="No"/>
  </r>
  <r>
    <d v="2023-09-30T00:00:00"/>
    <x v="10"/>
    <s v="Laptop"/>
    <n v="23"/>
    <s v="No"/>
    <n v="23"/>
    <n v="697.94"/>
    <s v="No"/>
  </r>
  <r>
    <d v="2023-05-31T00:00:00"/>
    <x v="5"/>
    <s v="Smartwatch"/>
    <n v="21"/>
    <s v="No"/>
    <n v="21"/>
    <n v="105.72"/>
    <s v="No"/>
  </r>
  <r>
    <d v="2023-10-31T00:00:00"/>
    <x v="9"/>
    <s v="Laptop"/>
    <n v="32"/>
    <s v="No"/>
    <n v="32"/>
    <n v="272.82"/>
    <s v="No"/>
  </r>
  <r>
    <d v="2023-03-31T00:00:00"/>
    <x v="6"/>
    <s v="Tablet"/>
    <n v="26"/>
    <s v="No"/>
    <n v="26"/>
    <n v="34.770000000000003"/>
    <s v="No"/>
  </r>
  <r>
    <d v="2023-11-30T00:00:00"/>
    <x v="8"/>
    <s v="Smartwatch"/>
    <n v="21"/>
    <s v="No"/>
    <n v="21"/>
    <n v="200.83"/>
    <s v="No"/>
  </r>
  <r>
    <d v="2023-07-31T00:00:00"/>
    <x v="3"/>
    <s v="Smartphone"/>
    <n v="27"/>
    <s v="No"/>
    <n v="27"/>
    <n v="690.73"/>
    <s v="No"/>
  </r>
  <r>
    <d v="2023-06-30T00:00:00"/>
    <x v="0"/>
    <s v="Smartwatch"/>
    <n v="22"/>
    <s v="No"/>
    <n v="22"/>
    <n v="251.7"/>
    <s v="No"/>
  </r>
  <r>
    <d v="2023-05-31T00:00:00"/>
    <x v="5"/>
    <s v="Headphones"/>
    <n v="19"/>
    <s v="No"/>
    <n v="19"/>
    <n v="898.09"/>
    <s v="No"/>
  </r>
  <r>
    <d v="2023-11-30T00:00:00"/>
    <x v="8"/>
    <s v="Tablet"/>
    <n v="22"/>
    <s v="No"/>
    <n v="22"/>
    <n v="552.49"/>
    <s v="No"/>
  </r>
  <r>
    <d v="2023-10-31T00:00:00"/>
    <x v="9"/>
    <s v="Smartwatch"/>
    <n v="21"/>
    <s v="No"/>
    <n v="21"/>
    <n v="781.84"/>
    <s v="No"/>
  </r>
  <r>
    <d v="2023-10-31T00:00:00"/>
    <x v="9"/>
    <s v="Smartwatch"/>
    <n v="17"/>
    <s v="No"/>
    <n v="17"/>
    <n v="386.11"/>
    <s v="No"/>
  </r>
  <r>
    <d v="2023-10-31T00:00:00"/>
    <x v="9"/>
    <s v="Smartwatch"/>
    <n v="18"/>
    <s v="No"/>
    <n v="18"/>
    <n v="778.21"/>
    <s v="No"/>
  </r>
  <r>
    <d v="2023-06-30T00:00:00"/>
    <x v="0"/>
    <s v="Smartwatch"/>
    <n v="15"/>
    <s v="No"/>
    <n v="15"/>
    <n v="593.16999999999996"/>
    <s v="No"/>
  </r>
  <r>
    <d v="2023-12-31T00:00:00"/>
    <x v="2"/>
    <s v="Tablet"/>
    <n v="22"/>
    <s v="No"/>
    <n v="22"/>
    <n v="509.48"/>
    <s v="No"/>
  </r>
  <r>
    <d v="2023-08-31T00:00:00"/>
    <x v="7"/>
    <s v="Laptop"/>
    <n v="20"/>
    <s v="No"/>
    <n v="20"/>
    <n v="793.63"/>
    <s v="No"/>
  </r>
  <r>
    <d v="2023-12-31T00:00:00"/>
    <x v="2"/>
    <s v="Smartphone"/>
    <n v="20"/>
    <s v="No"/>
    <n v="20"/>
    <n v="839.77"/>
    <s v="No"/>
  </r>
  <r>
    <d v="2023-10-31T00:00:00"/>
    <x v="9"/>
    <s v="Headphones"/>
    <n v="22"/>
    <s v="No"/>
    <n v="22"/>
    <n v="50.37"/>
    <s v="No"/>
  </r>
  <r>
    <d v="2023-02-28T00:00:00"/>
    <x v="4"/>
    <s v="Laptop"/>
    <n v="22"/>
    <s v="No"/>
    <n v="22"/>
    <n v="303.16000000000003"/>
    <s v="No"/>
  </r>
  <r>
    <d v="2023-01-31T00:00:00"/>
    <x v="1"/>
    <s v="Laptop"/>
    <n v="22"/>
    <s v="No"/>
    <n v="22"/>
    <n v="509.48"/>
    <s v="No"/>
  </r>
  <r>
    <d v="2023-09-30T00:00:00"/>
    <x v="10"/>
    <s v="Laptop"/>
    <n v="22"/>
    <s v="No"/>
    <n v="22"/>
    <n v="625.84"/>
    <s v="No"/>
  </r>
  <r>
    <d v="2023-02-28T00:00:00"/>
    <x v="4"/>
    <s v="Headphones"/>
    <n v="19"/>
    <s v="No"/>
    <n v="19"/>
    <n v="360.46"/>
    <s v="No"/>
  </r>
  <r>
    <d v="2023-11-30T00:00:00"/>
    <x v="8"/>
    <s v="Laptop"/>
    <n v="19"/>
    <s v="No"/>
    <n v="19"/>
    <n v="544.02"/>
    <s v="No"/>
  </r>
  <r>
    <d v="2023-11-30T00:00:00"/>
    <x v="8"/>
    <s v="Smartwatch"/>
    <n v="19"/>
    <s v="No"/>
    <n v="19"/>
    <n v="397.36"/>
    <s v="No"/>
  </r>
  <r>
    <d v="2023-07-31T00:00:00"/>
    <x v="3"/>
    <s v="Smartphone"/>
    <n v="19"/>
    <s v="No"/>
    <n v="19"/>
    <n v="675.55"/>
    <s v="No"/>
  </r>
  <r>
    <d v="2023-09-30T00:00:00"/>
    <x v="10"/>
    <s v="Laptop"/>
    <n v="22"/>
    <s v="No"/>
    <n v="22"/>
    <n v="749.38"/>
    <s v="No"/>
  </r>
  <r>
    <d v="2023-09-30T00:00:00"/>
    <x v="10"/>
    <s v="Smartwatch"/>
    <n v="19"/>
    <s v="No"/>
    <n v="19"/>
    <n v="589.25"/>
    <s v="No"/>
  </r>
  <r>
    <d v="2023-01-31T00:00:00"/>
    <x v="1"/>
    <s v="Tablet"/>
    <n v="21"/>
    <s v="No"/>
    <n v="21"/>
    <n v="749.28"/>
    <s v="No"/>
  </r>
  <r>
    <d v="2023-10-31T00:00:00"/>
    <x v="9"/>
    <s v="Tablet"/>
    <n v="21"/>
    <s v="No"/>
    <n v="21"/>
    <n v="278.75"/>
    <s v="No"/>
  </r>
  <r>
    <d v="2023-10-31T00:00:00"/>
    <x v="9"/>
    <s v="Smartwatch"/>
    <n v="14"/>
    <s v="No"/>
    <n v="14"/>
    <n v="612.42999999999995"/>
    <s v="No"/>
  </r>
  <r>
    <d v="2023-02-28T00:00:00"/>
    <x v="4"/>
    <s v="Smartphone"/>
    <n v="17"/>
    <s v="No"/>
    <n v="17"/>
    <n v="19.149999999999999"/>
    <s v="No"/>
  </r>
  <r>
    <d v="2023-05-31T00:00:00"/>
    <x v="5"/>
    <s v="Laptop"/>
    <n v="20"/>
    <s v="No"/>
    <n v="20"/>
    <n v="194.82"/>
    <s v="No"/>
  </r>
  <r>
    <d v="2023-03-31T00:00:00"/>
    <x v="6"/>
    <s v="Smartphone"/>
    <n v="18"/>
    <s v="No"/>
    <n v="18"/>
    <n v="732.58"/>
    <s v="No"/>
  </r>
  <r>
    <d v="2023-01-31T00:00:00"/>
    <x v="1"/>
    <s v="Tablet"/>
    <n v="13"/>
    <s v="No"/>
    <n v="13"/>
    <n v="411.95"/>
    <s v="No"/>
  </r>
  <r>
    <d v="2023-05-31T00:00:00"/>
    <x v="5"/>
    <s v="Laptop"/>
    <n v="19"/>
    <s v="No"/>
    <n v="19"/>
    <n v="665.2"/>
    <s v="No"/>
  </r>
  <r>
    <d v="2023-12-31T00:00:00"/>
    <x v="2"/>
    <s v="Smartwatch"/>
    <n v="16"/>
    <s v="No"/>
    <n v="16"/>
    <n v="824.4"/>
    <s v="No"/>
  </r>
  <r>
    <d v="2023-08-31T00:00:00"/>
    <x v="7"/>
    <s v="Smartphone"/>
    <n v="18"/>
    <s v="No"/>
    <n v="18"/>
    <n v="690.25"/>
    <s v="No"/>
  </r>
  <r>
    <d v="2023-12-31T00:00:00"/>
    <x v="2"/>
    <s v="Smartphone"/>
    <n v="14"/>
    <s v="No"/>
    <n v="14"/>
    <n v="317.64999999999998"/>
    <s v="No"/>
  </r>
  <r>
    <d v="2023-04-30T00:00:00"/>
    <x v="11"/>
    <s v="Smartwatch"/>
    <n v="19"/>
    <s v="No"/>
    <n v="19"/>
    <n v="509.48"/>
    <s v="No"/>
  </r>
  <r>
    <d v="2023-10-31T00:00:00"/>
    <x v="9"/>
    <s v="Smartwatch"/>
    <n v="22"/>
    <s v="No"/>
    <n v="22"/>
    <n v="581.63"/>
    <s v="No"/>
  </r>
  <r>
    <d v="2023-01-31T00:00:00"/>
    <x v="1"/>
    <s v="Laptop"/>
    <n v="21"/>
    <s v="No"/>
    <n v="21"/>
    <n v="863.04"/>
    <s v="No"/>
  </r>
  <r>
    <d v="2023-09-30T00:00:00"/>
    <x v="10"/>
    <s v="Laptop"/>
    <n v="17"/>
    <s v="No"/>
    <n v="17"/>
    <n v="152.75"/>
    <s v="No"/>
  </r>
  <r>
    <d v="2023-08-31T00:00:00"/>
    <x v="7"/>
    <s v="Laptop"/>
    <n v="21"/>
    <s v="No"/>
    <n v="21"/>
    <n v="976.13"/>
    <s v="No"/>
  </r>
  <r>
    <d v="2023-12-31T00:00:00"/>
    <x v="2"/>
    <s v="Tablet"/>
    <n v="13"/>
    <s v="No"/>
    <n v="13"/>
    <n v="114.17"/>
    <s v="No"/>
  </r>
  <r>
    <d v="2023-02-28T00:00:00"/>
    <x v="4"/>
    <s v="Smartphone"/>
    <n v="23"/>
    <s v="No"/>
    <n v="23"/>
    <n v="617.91999999999996"/>
    <s v="No"/>
  </r>
  <r>
    <d v="2023-04-30T00:00:00"/>
    <x v="11"/>
    <s v="Laptop"/>
    <n v="20"/>
    <s v="No"/>
    <n v="20"/>
    <n v="208.36"/>
    <s v="No"/>
  </r>
  <r>
    <d v="2023-01-31T00:00:00"/>
    <x v="1"/>
    <s v="Smartwatch"/>
    <n v="19"/>
    <s v="No"/>
    <n v="19"/>
    <n v="649.01"/>
    <s v="No"/>
  </r>
  <r>
    <d v="2023-05-31T00:00:00"/>
    <x v="5"/>
    <s v="Laptop"/>
    <n v="26"/>
    <s v="No"/>
    <n v="26"/>
    <n v="822.42"/>
    <s v="No"/>
  </r>
  <r>
    <d v="2023-07-31T00:00:00"/>
    <x v="3"/>
    <s v="Tablet"/>
    <n v="23"/>
    <s v="No"/>
    <n v="23"/>
    <n v="936.79"/>
    <s v="No"/>
  </r>
  <r>
    <d v="2023-10-31T00:00:00"/>
    <x v="9"/>
    <s v="Smartwatch"/>
    <n v="21"/>
    <s v="No"/>
    <n v="21"/>
    <n v="388.43"/>
    <s v="No"/>
  </r>
  <r>
    <d v="2023-09-30T00:00:00"/>
    <x v="10"/>
    <s v="Headphones"/>
    <n v="22"/>
    <s v="No"/>
    <n v="22"/>
    <n v="679.97"/>
    <s v="No"/>
  </r>
  <r>
    <d v="2023-05-31T00:00:00"/>
    <x v="5"/>
    <s v="Smartwatch"/>
    <n v="19"/>
    <s v="No"/>
    <n v="19"/>
    <n v="417.21"/>
    <s v="No"/>
  </r>
  <r>
    <d v="2023-06-30T00:00:00"/>
    <x v="0"/>
    <s v="Headphones"/>
    <n v="21"/>
    <s v="No"/>
    <n v="21"/>
    <n v="41.87"/>
    <s v="No"/>
  </r>
  <r>
    <d v="2023-10-31T00:00:00"/>
    <x v="9"/>
    <s v="Laptop"/>
    <n v="23"/>
    <s v="No"/>
    <n v="23"/>
    <n v="889.2"/>
    <s v="No"/>
  </r>
  <r>
    <d v="2023-09-30T00:00:00"/>
    <x v="10"/>
    <s v="Laptop"/>
    <n v="15"/>
    <s v="No"/>
    <n v="15"/>
    <n v="202.22"/>
    <s v="No"/>
  </r>
  <r>
    <d v="2023-03-31T00:00:00"/>
    <x v="6"/>
    <s v="Smartphone"/>
    <n v="23"/>
    <s v="No"/>
    <n v="23"/>
    <n v="223.71"/>
    <s v="No"/>
  </r>
  <r>
    <d v="2023-02-28T00:00:00"/>
    <x v="4"/>
    <s v="Smartwatch"/>
    <n v="16"/>
    <s v="No"/>
    <n v="16"/>
    <n v="983.33"/>
    <s v="No"/>
  </r>
  <r>
    <d v="2023-03-31T00:00:00"/>
    <x v="6"/>
    <s v="Tablet"/>
    <n v="28"/>
    <s v="No"/>
    <n v="28"/>
    <n v="424.42"/>
    <s v="No"/>
  </r>
  <r>
    <d v="2023-06-30T00:00:00"/>
    <x v="0"/>
    <s v="Tablet"/>
    <n v="29"/>
    <s v="No"/>
    <n v="29"/>
    <n v="672.26"/>
    <s v="No"/>
  </r>
  <r>
    <d v="2023-04-30T00:00:00"/>
    <x v="11"/>
    <s v="Tablet"/>
    <n v="20"/>
    <s v="No"/>
    <n v="20"/>
    <n v="628.16"/>
    <s v="No"/>
  </r>
  <r>
    <d v="2023-01-31T00:00:00"/>
    <x v="1"/>
    <s v="Smartphone"/>
    <n v="25"/>
    <s v="No"/>
    <n v="25"/>
    <n v="145.72999999999999"/>
    <s v="No"/>
  </r>
  <r>
    <d v="2023-03-31T00:00:00"/>
    <x v="6"/>
    <s v="Headphones"/>
    <n v="18"/>
    <s v="No"/>
    <n v="18"/>
    <n v="557.11"/>
    <s v="No"/>
  </r>
  <r>
    <d v="2023-07-31T00:00:00"/>
    <x v="3"/>
    <s v="Smartphone"/>
    <n v="20"/>
    <s v="No"/>
    <n v="20"/>
    <n v="430.19"/>
    <s v="No"/>
  </r>
  <r>
    <d v="2023-05-31T00:00:00"/>
    <x v="5"/>
    <s v="Tablet"/>
    <n v="16"/>
    <s v="No"/>
    <n v="16"/>
    <n v="253.35"/>
    <s v="No"/>
  </r>
  <r>
    <d v="2023-05-31T00:00:00"/>
    <x v="5"/>
    <s v="Smartwatch"/>
    <n v="17"/>
    <s v="No"/>
    <n v="17"/>
    <n v="411.17"/>
    <s v="No"/>
  </r>
  <r>
    <d v="2023-09-30T00:00:00"/>
    <x v="10"/>
    <s v="Smartphone"/>
    <n v="19"/>
    <s v="No"/>
    <n v="19"/>
    <n v="570.94000000000005"/>
    <s v="No"/>
  </r>
  <r>
    <d v="2023-02-28T00:00:00"/>
    <x v="4"/>
    <s v="Smartphone"/>
    <n v="17"/>
    <s v="No"/>
    <n v="17"/>
    <n v="879.43"/>
    <s v="No"/>
  </r>
  <r>
    <d v="2023-12-31T00:00:00"/>
    <x v="2"/>
    <s v="Smartphone"/>
    <n v="14"/>
    <s v="No"/>
    <n v="14"/>
    <n v="495"/>
    <s v="No"/>
  </r>
  <r>
    <d v="2023-04-30T00:00:00"/>
    <x v="11"/>
    <s v="Smartphone"/>
    <n v="17"/>
    <s v="No"/>
    <n v="17"/>
    <n v="767.78"/>
    <s v="No"/>
  </r>
  <r>
    <d v="2023-04-30T00:00:00"/>
    <x v="11"/>
    <s v="Headphones"/>
    <n v="24"/>
    <s v="No"/>
    <n v="24"/>
    <n v="625.09"/>
    <s v="No"/>
  </r>
  <r>
    <d v="2023-03-31T00:00:00"/>
    <x v="6"/>
    <s v="Tablet"/>
    <n v="12"/>
    <s v="No"/>
    <n v="12"/>
    <n v="425.93"/>
    <s v="No"/>
  </r>
  <r>
    <d v="2023-02-28T00:00:00"/>
    <x v="4"/>
    <s v="Smartwatch"/>
    <n v="22"/>
    <s v="No"/>
    <n v="22"/>
    <n v="994.06"/>
    <s v="No"/>
  </r>
  <r>
    <d v="2023-02-28T00:00:00"/>
    <x v="4"/>
    <s v="Smartwatch"/>
    <n v="19"/>
    <s v="No"/>
    <n v="19"/>
    <n v="254.7"/>
    <s v="No"/>
  </r>
  <r>
    <d v="2023-06-30T00:00:00"/>
    <x v="0"/>
    <s v="Headphones"/>
    <n v="14"/>
    <s v="No"/>
    <n v="14"/>
    <n v="814.96"/>
    <s v="No"/>
  </r>
  <r>
    <d v="2023-01-31T00:00:00"/>
    <x v="1"/>
    <s v="Headphones"/>
    <n v="22"/>
    <s v="No"/>
    <n v="22"/>
    <n v="461.95"/>
    <s v="No"/>
  </r>
  <r>
    <d v="2023-04-30T00:00:00"/>
    <x v="11"/>
    <s v="Smartphone"/>
    <n v="19"/>
    <s v="No"/>
    <n v="19"/>
    <n v="307.63"/>
    <s v="No"/>
  </r>
  <r>
    <d v="2023-11-30T00:00:00"/>
    <x v="8"/>
    <s v="Tablet"/>
    <n v="18"/>
    <s v="No"/>
    <n v="18"/>
    <n v="752.81"/>
    <s v="No"/>
  </r>
  <r>
    <d v="2023-08-31T00:00:00"/>
    <x v="7"/>
    <s v="Laptop"/>
    <n v="18"/>
    <s v="No"/>
    <n v="18"/>
    <n v="705.61"/>
    <s v="No"/>
  </r>
  <r>
    <d v="2023-07-31T00:00:00"/>
    <x v="3"/>
    <s v="Headphones"/>
    <n v="18"/>
    <s v="No"/>
    <n v="18"/>
    <n v="714.4"/>
    <s v="No"/>
  </r>
  <r>
    <d v="2023-10-31T00:00:00"/>
    <x v="9"/>
    <s v="Laptop"/>
    <n v="22"/>
    <s v="No"/>
    <n v="22"/>
    <n v="447.09"/>
    <s v="No"/>
  </r>
  <r>
    <d v="2023-08-31T00:00:00"/>
    <x v="7"/>
    <s v="Smartwatch"/>
    <n v="23"/>
    <s v="No"/>
    <n v="23"/>
    <n v="858.93"/>
    <s v="No"/>
  </r>
  <r>
    <d v="2023-06-30T00:00:00"/>
    <x v="0"/>
    <s v="Headphones"/>
    <n v="16"/>
    <s v="No"/>
    <n v="16"/>
    <n v="123.18"/>
    <s v="No"/>
  </r>
  <r>
    <d v="2023-04-30T00:00:00"/>
    <x v="11"/>
    <s v="Tablet"/>
    <n v="27"/>
    <s v="No"/>
    <n v="27"/>
    <n v="733.25"/>
    <s v="No"/>
  </r>
  <r>
    <d v="2023-04-30T00:00:00"/>
    <x v="11"/>
    <s v="Smartwatch"/>
    <n v="14"/>
    <s v="No"/>
    <n v="14"/>
    <n v="311.39999999999998"/>
    <s v="No"/>
  </r>
  <r>
    <d v="2023-11-30T00:00:00"/>
    <x v="8"/>
    <s v="Smartphone"/>
    <n v="22"/>
    <s v="No"/>
    <n v="22"/>
    <n v="542.01"/>
    <s v="No"/>
  </r>
  <r>
    <d v="2023-05-31T00:00:00"/>
    <x v="5"/>
    <s v="Headphones"/>
    <n v="17"/>
    <s v="No"/>
    <n v="17"/>
    <n v="905.12"/>
    <s v="No"/>
  </r>
  <r>
    <d v="2023-05-31T00:00:00"/>
    <x v="5"/>
    <s v="Smartphone"/>
    <n v="23"/>
    <s v="No"/>
    <n v="23"/>
    <n v="518.16"/>
    <s v="No"/>
  </r>
  <r>
    <d v="2023-08-31T00:00:00"/>
    <x v="7"/>
    <s v="Headphones"/>
    <n v="21"/>
    <s v="No"/>
    <n v="21"/>
    <n v="477.22"/>
    <s v="No"/>
  </r>
  <r>
    <d v="2023-01-31T00:00:00"/>
    <x v="1"/>
    <s v="Smartphone"/>
    <n v="21"/>
    <s v="No"/>
    <n v="21"/>
    <n v="188.47"/>
    <s v="No"/>
  </r>
  <r>
    <d v="2023-02-28T00:00:00"/>
    <x v="4"/>
    <s v="Laptop"/>
    <n v="26"/>
    <s v="No"/>
    <n v="26"/>
    <n v="509.48"/>
    <s v="No"/>
  </r>
  <r>
    <d v="2023-06-30T00:00:00"/>
    <x v="0"/>
    <s v="Laptop"/>
    <n v="27"/>
    <s v="No"/>
    <n v="27"/>
    <n v="855.01"/>
    <s v="No"/>
  </r>
  <r>
    <d v="2023-08-31T00:00:00"/>
    <x v="7"/>
    <s v="Smartphone"/>
    <n v="27"/>
    <s v="No"/>
    <n v="27"/>
    <n v="346.91"/>
    <s v="No"/>
  </r>
  <r>
    <d v="2023-07-31T00:00:00"/>
    <x v="3"/>
    <s v="Smartwatch"/>
    <n v="21"/>
    <s v="No"/>
    <n v="21"/>
    <n v="635.61"/>
    <s v="No"/>
  </r>
  <r>
    <d v="2023-05-31T00:00:00"/>
    <x v="5"/>
    <s v="Laptop"/>
    <n v="19"/>
    <s v="No"/>
    <n v="19"/>
    <n v="528.46"/>
    <s v="No"/>
  </r>
  <r>
    <d v="2023-01-31T00:00:00"/>
    <x v="1"/>
    <s v="Headphones"/>
    <n v="10"/>
    <s v="No"/>
    <n v="10"/>
    <n v="800.76"/>
    <s v="No"/>
  </r>
  <r>
    <d v="2023-02-28T00:00:00"/>
    <x v="4"/>
    <s v="Tablet"/>
    <n v="18"/>
    <s v="No"/>
    <n v="18"/>
    <n v="261.82"/>
    <s v="No"/>
  </r>
  <r>
    <d v="2023-09-30T00:00:00"/>
    <x v="10"/>
    <s v="Headphones"/>
    <n v="25"/>
    <s v="No"/>
    <n v="25"/>
    <n v="665.51"/>
    <s v="No"/>
  </r>
  <r>
    <d v="2023-09-30T00:00:00"/>
    <x v="10"/>
    <s v="Tablet"/>
    <n v="22"/>
    <s v="No"/>
    <n v="22"/>
    <n v="755.53"/>
    <s v="No"/>
  </r>
  <r>
    <d v="2023-01-31T00:00:00"/>
    <x v="1"/>
    <s v="Headphones"/>
    <n v="22"/>
    <s v="No"/>
    <n v="22"/>
    <n v="759.73"/>
    <s v="No"/>
  </r>
  <r>
    <d v="2023-02-28T00:00:00"/>
    <x v="4"/>
    <s v="Smartwatch"/>
    <n v="16"/>
    <s v="No"/>
    <n v="16"/>
    <n v="452.37"/>
    <s v="No"/>
  </r>
  <r>
    <d v="2023-01-31T00:00:00"/>
    <x v="1"/>
    <s v="Laptop"/>
    <n v="29"/>
    <s v="No"/>
    <n v="29"/>
    <n v="279.17"/>
    <s v="No"/>
  </r>
  <r>
    <d v="2023-08-31T00:00:00"/>
    <x v="7"/>
    <s v="Laptop"/>
    <n v="20"/>
    <s v="No"/>
    <n v="20"/>
    <n v="731.81"/>
    <s v="No"/>
  </r>
  <r>
    <d v="2023-05-31T00:00:00"/>
    <x v="5"/>
    <s v="Headphones"/>
    <n v="15"/>
    <s v="No"/>
    <n v="15"/>
    <n v="273.99"/>
    <s v="No"/>
  </r>
  <r>
    <d v="2023-02-28T00:00:00"/>
    <x v="4"/>
    <s v="Laptop"/>
    <n v="24"/>
    <s v="No"/>
    <n v="24"/>
    <n v="846.36"/>
    <s v="No"/>
  </r>
  <r>
    <d v="2023-02-28T00:00:00"/>
    <x v="4"/>
    <s v="Smartphone"/>
    <n v="18"/>
    <s v="No"/>
    <n v="18"/>
    <n v="833.74"/>
    <s v="No"/>
  </r>
  <r>
    <d v="2023-11-30T00:00:00"/>
    <x v="8"/>
    <s v="Tablet"/>
    <n v="21"/>
    <s v="No"/>
    <n v="21"/>
    <n v="115.94"/>
    <s v="No"/>
  </r>
  <r>
    <d v="2023-10-31T00:00:00"/>
    <x v="9"/>
    <s v="Laptop"/>
    <n v="23"/>
    <s v="No"/>
    <n v="23"/>
    <n v="917.81"/>
    <s v="No"/>
  </r>
  <r>
    <d v="2023-02-28T00:00:00"/>
    <x v="4"/>
    <s v="Tablet"/>
    <n v="16"/>
    <s v="No"/>
    <n v="16"/>
    <n v="259.7"/>
    <s v="No"/>
  </r>
  <r>
    <d v="2023-08-31T00:00:00"/>
    <x v="7"/>
    <s v="Tablet"/>
    <n v="21"/>
    <s v="No"/>
    <n v="21"/>
    <n v="462.43"/>
    <s v="No"/>
  </r>
  <r>
    <d v="2023-10-31T00:00:00"/>
    <x v="9"/>
    <s v="Smartphone"/>
    <n v="16"/>
    <s v="No"/>
    <n v="16"/>
    <n v="895.61"/>
    <s v="No"/>
  </r>
  <r>
    <d v="2023-03-31T00:00:00"/>
    <x v="6"/>
    <s v="Laptop"/>
    <n v="19"/>
    <s v="No"/>
    <n v="19"/>
    <n v="48.93"/>
    <s v="No"/>
  </r>
  <r>
    <d v="2023-05-31T00:00:00"/>
    <x v="5"/>
    <s v="Smartwatch"/>
    <n v="20"/>
    <s v="No"/>
    <n v="20"/>
    <n v="843.62"/>
    <s v="No"/>
  </r>
  <r>
    <d v="2023-10-31T00:00:00"/>
    <x v="9"/>
    <s v="Headphones"/>
    <n v="25"/>
    <s v="No"/>
    <n v="25"/>
    <n v="604.47"/>
    <s v="No"/>
  </r>
  <r>
    <d v="2023-11-30T00:00:00"/>
    <x v="8"/>
    <s v="Tablet"/>
    <n v="19"/>
    <s v="No"/>
    <n v="19"/>
    <n v="96.56"/>
    <s v="No"/>
  </r>
  <r>
    <d v="2023-01-31T00:00:00"/>
    <x v="1"/>
    <s v="Smartwatch"/>
    <n v="22"/>
    <s v="No"/>
    <n v="22"/>
    <n v="883.98"/>
    <s v="No"/>
  </r>
  <r>
    <d v="2023-10-31T00:00:00"/>
    <x v="9"/>
    <s v="Laptop"/>
    <n v="22"/>
    <s v="No"/>
    <n v="22"/>
    <n v="316.16000000000003"/>
    <s v="No"/>
  </r>
  <r>
    <d v="2023-05-31T00:00:00"/>
    <x v="5"/>
    <s v="Smartwatch"/>
    <n v="18"/>
    <s v="No"/>
    <n v="18"/>
    <n v="362.58"/>
    <s v="No"/>
  </r>
  <r>
    <d v="2023-09-30T00:00:00"/>
    <x v="10"/>
    <s v="Headphones"/>
    <n v="15"/>
    <s v="No"/>
    <n v="15"/>
    <n v="709.17"/>
    <s v="No"/>
  </r>
  <r>
    <d v="2023-09-30T00:00:00"/>
    <x v="10"/>
    <s v="Laptop"/>
    <n v="18"/>
    <s v="No"/>
    <n v="18"/>
    <n v="927.74"/>
    <s v="No"/>
  </r>
  <r>
    <d v="2023-09-30T00:00:00"/>
    <x v="10"/>
    <s v="Tablet"/>
    <n v="16"/>
    <s v="No"/>
    <n v="16"/>
    <n v="442.12"/>
    <s v="No"/>
  </r>
  <r>
    <d v="2023-09-30T00:00:00"/>
    <x v="10"/>
    <s v="Tablet"/>
    <n v="17"/>
    <s v="No"/>
    <n v="17"/>
    <n v="632.4"/>
    <s v="No"/>
  </r>
  <r>
    <d v="2023-05-31T00:00:00"/>
    <x v="5"/>
    <s v="Smartphone"/>
    <n v="36"/>
    <s v="Yes"/>
    <n v="22"/>
    <n v="760.97"/>
    <s v="No"/>
  </r>
  <r>
    <d v="2023-05-31T00:00:00"/>
    <x v="5"/>
    <s v="Headphones"/>
    <n v="21"/>
    <s v="No"/>
    <n v="21"/>
    <n v="169.55"/>
    <s v="No"/>
  </r>
  <r>
    <d v="2023-04-30T00:00:00"/>
    <x v="11"/>
    <s v="Smartwatch"/>
    <n v="13"/>
    <s v="No"/>
    <n v="13"/>
    <n v="14.02"/>
    <s v="No"/>
  </r>
  <r>
    <d v="2023-02-28T00:00:00"/>
    <x v="4"/>
    <s v="Smartphone"/>
    <n v="23"/>
    <s v="No"/>
    <n v="23"/>
    <n v="780.73"/>
    <s v="No"/>
  </r>
  <r>
    <d v="2023-12-31T00:00:00"/>
    <x v="2"/>
    <s v="Headphones"/>
    <n v="20"/>
    <s v="No"/>
    <n v="20"/>
    <n v="258"/>
    <s v="No"/>
  </r>
  <r>
    <d v="2023-12-31T00:00:00"/>
    <x v="2"/>
    <s v="Laptop"/>
    <n v="28"/>
    <s v="No"/>
    <n v="28"/>
    <n v="471.93"/>
    <s v="No"/>
  </r>
  <r>
    <d v="2023-02-28T00:00:00"/>
    <x v="4"/>
    <s v="Tablet"/>
    <n v="18"/>
    <s v="No"/>
    <n v="18"/>
    <n v="288.5"/>
    <s v="No"/>
  </r>
  <r>
    <d v="2023-12-31T00:00:00"/>
    <x v="2"/>
    <s v="Smartphone"/>
    <n v="18"/>
    <s v="No"/>
    <n v="18"/>
    <n v="593.20000000000005"/>
    <s v="No"/>
  </r>
  <r>
    <d v="2023-06-30T00:00:00"/>
    <x v="0"/>
    <s v="Tablet"/>
    <n v="18"/>
    <s v="No"/>
    <n v="18"/>
    <n v="948.05"/>
    <s v="No"/>
  </r>
  <r>
    <d v="2023-01-31T00:00:00"/>
    <x v="1"/>
    <s v="Smartwatch"/>
    <n v="13"/>
    <s v="No"/>
    <n v="13"/>
    <n v="36.020000000000003"/>
    <s v="No"/>
  </r>
  <r>
    <d v="2023-03-31T00:00:00"/>
    <x v="6"/>
    <s v="Smartwatch"/>
    <n v="20"/>
    <s v="No"/>
    <n v="20"/>
    <n v="349.07"/>
    <s v="No"/>
  </r>
  <r>
    <d v="2023-01-31T00:00:00"/>
    <x v="1"/>
    <s v="Smartwatch"/>
    <n v="19"/>
    <s v="No"/>
    <n v="19"/>
    <n v="633.27"/>
    <s v="No"/>
  </r>
  <r>
    <d v="2023-11-30T00:00:00"/>
    <x v="8"/>
    <s v="Laptop"/>
    <n v="22"/>
    <s v="No"/>
    <n v="22"/>
    <n v="367.63"/>
    <s v="No"/>
  </r>
  <r>
    <d v="2023-06-30T00:00:00"/>
    <x v="0"/>
    <s v="Laptop"/>
    <n v="20"/>
    <s v="No"/>
    <n v="20"/>
    <n v="495.55"/>
    <s v="No"/>
  </r>
  <r>
    <d v="2023-07-31T00:00:00"/>
    <x v="3"/>
    <s v="Headphones"/>
    <n v="21"/>
    <s v="No"/>
    <n v="21"/>
    <n v="896.91"/>
    <s v="No"/>
  </r>
  <r>
    <d v="2023-03-31T00:00:00"/>
    <x v="6"/>
    <s v="Laptop"/>
    <n v="17"/>
    <s v="No"/>
    <n v="17"/>
    <n v="693.65"/>
    <s v="No"/>
  </r>
  <r>
    <d v="2023-01-31T00:00:00"/>
    <x v="1"/>
    <s v="Smartphone"/>
    <n v="21"/>
    <s v="No"/>
    <n v="21"/>
    <n v="678.05"/>
    <s v="No"/>
  </r>
  <r>
    <d v="2023-04-30T00:00:00"/>
    <x v="11"/>
    <s v="Laptop"/>
    <n v="24"/>
    <s v="No"/>
    <n v="24"/>
    <n v="646.29"/>
    <s v="No"/>
  </r>
  <r>
    <d v="2023-08-31T00:00:00"/>
    <x v="7"/>
    <s v="Smartwatch"/>
    <n v="24"/>
    <s v="No"/>
    <n v="24"/>
    <n v="244.67"/>
    <s v="No"/>
  </r>
  <r>
    <d v="2023-04-30T00:00:00"/>
    <x v="11"/>
    <s v="Headphones"/>
    <n v="12"/>
    <s v="No"/>
    <n v="12"/>
    <n v="748.63"/>
    <s v="No"/>
  </r>
  <r>
    <d v="2023-12-31T00:00:00"/>
    <x v="2"/>
    <s v="Smartwatch"/>
    <n v="23"/>
    <s v="No"/>
    <n v="23"/>
    <n v="791.11"/>
    <s v="No"/>
  </r>
  <r>
    <d v="2023-04-30T00:00:00"/>
    <x v="11"/>
    <s v="Smartphone"/>
    <n v="23"/>
    <s v="No"/>
    <n v="23"/>
    <n v="650.13"/>
    <s v="No"/>
  </r>
  <r>
    <d v="2023-12-31T00:00:00"/>
    <x v="2"/>
    <s v="Smartwatch"/>
    <n v="16"/>
    <s v="No"/>
    <n v="16"/>
    <n v="256.52999999999997"/>
    <s v="No"/>
  </r>
  <r>
    <d v="2023-01-31T00:00:00"/>
    <x v="1"/>
    <s v="Smartphone"/>
    <n v="16"/>
    <s v="No"/>
    <n v="16"/>
    <n v="461.05"/>
    <s v="No"/>
  </r>
  <r>
    <d v="2023-07-31T00:00:00"/>
    <x v="3"/>
    <s v="Smartwatch"/>
    <n v="16"/>
    <s v="No"/>
    <n v="16"/>
    <n v="151.72999999999999"/>
    <s v="No"/>
  </r>
  <r>
    <d v="2023-12-31T00:00:00"/>
    <x v="2"/>
    <s v="Smartphone"/>
    <n v="26"/>
    <s v="No"/>
    <n v="26"/>
    <n v="880.77"/>
    <s v="No"/>
  </r>
  <r>
    <d v="2023-03-31T00:00:00"/>
    <x v="6"/>
    <s v="Tablet"/>
    <n v="28"/>
    <s v="No"/>
    <n v="28"/>
    <n v="811.19"/>
    <s v="No"/>
  </r>
  <r>
    <d v="2023-03-31T00:00:00"/>
    <x v="6"/>
    <s v="Smartphone"/>
    <n v="11"/>
    <s v="No"/>
    <n v="11"/>
    <n v="314.3"/>
    <s v="No"/>
  </r>
  <r>
    <d v="2023-04-30T00:00:00"/>
    <x v="11"/>
    <s v="Smartphone"/>
    <n v="19"/>
    <s v="No"/>
    <n v="19"/>
    <n v="904.69"/>
    <s v="No"/>
  </r>
  <r>
    <d v="2023-07-31T00:00:00"/>
    <x v="3"/>
    <s v="Smartphone"/>
    <n v="20"/>
    <s v="No"/>
    <n v="20"/>
    <n v="91.58"/>
    <s v="No"/>
  </r>
  <r>
    <d v="2023-05-31T00:00:00"/>
    <x v="5"/>
    <s v="Tablet"/>
    <n v="15"/>
    <s v="No"/>
    <n v="15"/>
    <n v="699.57"/>
    <s v="No"/>
  </r>
  <r>
    <d v="2023-11-30T00:00:00"/>
    <x v="8"/>
    <s v="Smartwatch"/>
    <n v="22"/>
    <s v="No"/>
    <n v="22"/>
    <n v="486.87"/>
    <s v="No"/>
  </r>
  <r>
    <d v="2023-07-31T00:00:00"/>
    <x v="3"/>
    <s v="Tablet"/>
    <n v="23"/>
    <s v="No"/>
    <n v="23"/>
    <n v="909.57"/>
    <s v="No"/>
  </r>
  <r>
    <d v="2023-03-31T00:00:00"/>
    <x v="6"/>
    <s v="Laptop"/>
    <n v="21"/>
    <s v="No"/>
    <n v="21"/>
    <n v="664.79"/>
    <s v="No"/>
  </r>
  <r>
    <d v="2023-08-31T00:00:00"/>
    <x v="7"/>
    <s v="Headphones"/>
    <n v="25"/>
    <s v="No"/>
    <n v="25"/>
    <n v="298.39"/>
    <s v="No"/>
  </r>
  <r>
    <d v="2023-01-31T00:00:00"/>
    <x v="1"/>
    <s v="Tablet"/>
    <n v="22"/>
    <s v="No"/>
    <n v="22"/>
    <n v="509.48"/>
    <s v="No"/>
  </r>
  <r>
    <d v="2023-02-28T00:00:00"/>
    <x v="4"/>
    <s v="Smartphone"/>
    <n v="24"/>
    <s v="No"/>
    <n v="24"/>
    <n v="457.12"/>
    <s v="No"/>
  </r>
  <r>
    <d v="2023-10-31T00:00:00"/>
    <x v="9"/>
    <s v="Smartwatch"/>
    <n v="16"/>
    <s v="No"/>
    <n v="16"/>
    <n v="41.09"/>
    <s v="No"/>
  </r>
  <r>
    <d v="2023-05-31T00:00:00"/>
    <x v="5"/>
    <s v="Laptop"/>
    <n v="21"/>
    <s v="No"/>
    <n v="21"/>
    <n v="889.85"/>
    <s v="No"/>
  </r>
  <r>
    <d v="2023-04-30T00:00:00"/>
    <x v="11"/>
    <s v="Smartphone"/>
    <n v="25"/>
    <s v="No"/>
    <n v="25"/>
    <n v="857.57"/>
    <s v="No"/>
  </r>
  <r>
    <d v="2023-04-30T00:00:00"/>
    <x v="11"/>
    <s v="Headphones"/>
    <n v="20"/>
    <s v="No"/>
    <n v="20"/>
    <n v="886.43"/>
    <s v="No"/>
  </r>
  <r>
    <d v="2023-07-31T00:00:00"/>
    <x v="3"/>
    <s v="Laptop"/>
    <n v="21"/>
    <s v="No"/>
    <n v="21"/>
    <n v="86.04"/>
    <s v="No"/>
  </r>
  <r>
    <d v="2023-08-31T00:00:00"/>
    <x v="7"/>
    <s v="Tablet"/>
    <n v="16"/>
    <s v="No"/>
    <n v="16"/>
    <n v="964.5"/>
    <s v="No"/>
  </r>
  <r>
    <d v="2023-02-28T00:00:00"/>
    <x v="4"/>
    <s v="Smartwatch"/>
    <n v="18"/>
    <s v="No"/>
    <n v="18"/>
    <n v="590.5"/>
    <s v="No"/>
  </r>
  <r>
    <d v="2023-02-28T00:00:00"/>
    <x v="4"/>
    <s v="Tablet"/>
    <n v="23"/>
    <s v="No"/>
    <n v="23"/>
    <n v="340.12"/>
    <s v="No"/>
  </r>
  <r>
    <d v="2023-04-30T00:00:00"/>
    <x v="11"/>
    <s v="Smartwatch"/>
    <n v="20"/>
    <s v="No"/>
    <n v="20"/>
    <n v="82.58"/>
    <s v="No"/>
  </r>
  <r>
    <d v="2023-12-31T00:00:00"/>
    <x v="2"/>
    <s v="Smartwatch"/>
    <n v="20"/>
    <s v="No"/>
    <n v="20"/>
    <n v="700.52"/>
    <s v="No"/>
  </r>
  <r>
    <d v="2023-02-28T00:00:00"/>
    <x v="4"/>
    <s v="Tablet"/>
    <n v="23"/>
    <s v="No"/>
    <n v="23"/>
    <n v="589.66"/>
    <s v="No"/>
  </r>
  <r>
    <d v="2023-12-31T00:00:00"/>
    <x v="2"/>
    <s v="Laptop"/>
    <n v="20"/>
    <s v="No"/>
    <n v="20"/>
    <n v="572.62"/>
    <s v="No"/>
  </r>
  <r>
    <d v="2023-02-28T00:00:00"/>
    <x v="4"/>
    <s v="Smartwatch"/>
    <n v="21"/>
    <s v="No"/>
    <n v="21"/>
    <n v="19.38"/>
    <s v="No"/>
  </r>
  <r>
    <d v="2023-09-30T00:00:00"/>
    <x v="10"/>
    <s v="Smartphone"/>
    <n v="24"/>
    <s v="No"/>
    <n v="24"/>
    <n v="744.67"/>
    <s v="No"/>
  </r>
  <r>
    <d v="2023-02-28T00:00:00"/>
    <x v="4"/>
    <s v="Tablet"/>
    <n v="14"/>
    <s v="No"/>
    <n v="14"/>
    <n v="870.18"/>
    <s v="No"/>
  </r>
  <r>
    <d v="2023-04-30T00:00:00"/>
    <x v="11"/>
    <s v="Laptop"/>
    <n v="17"/>
    <s v="No"/>
    <n v="17"/>
    <n v="531.53"/>
    <s v="No"/>
  </r>
  <r>
    <d v="2023-01-31T00:00:00"/>
    <x v="1"/>
    <s v="Tablet"/>
    <n v="18"/>
    <s v="No"/>
    <n v="18"/>
    <n v="526.17999999999995"/>
    <s v="No"/>
  </r>
  <r>
    <d v="2023-07-31T00:00:00"/>
    <x v="3"/>
    <s v="Smartphone"/>
    <n v="21"/>
    <s v="No"/>
    <n v="21"/>
    <n v="408.13"/>
    <s v="No"/>
  </r>
  <r>
    <d v="2023-09-30T00:00:00"/>
    <x v="10"/>
    <s v="Smartphone"/>
    <n v="15"/>
    <s v="No"/>
    <n v="15"/>
    <n v="664.58"/>
    <s v="No"/>
  </r>
  <r>
    <d v="2023-08-31T00:00:00"/>
    <x v="7"/>
    <s v="Smartphone"/>
    <n v="22"/>
    <s v="No"/>
    <n v="22"/>
    <n v="562.13"/>
    <s v="No"/>
  </r>
  <r>
    <d v="2023-06-30T00:00:00"/>
    <x v="0"/>
    <s v="Smartphone"/>
    <n v="18"/>
    <s v="No"/>
    <n v="18"/>
    <n v="278.88"/>
    <s v="No"/>
  </r>
  <r>
    <d v="2023-10-31T00:00:00"/>
    <x v="9"/>
    <s v="Tablet"/>
    <n v="20"/>
    <s v="No"/>
    <n v="20"/>
    <n v="481.04"/>
    <s v="No"/>
  </r>
  <r>
    <d v="2023-08-31T00:00:00"/>
    <x v="7"/>
    <s v="Headphones"/>
    <n v="24"/>
    <s v="No"/>
    <n v="24"/>
    <n v="388.02"/>
    <s v="No"/>
  </r>
  <r>
    <d v="2023-08-31T00:00:00"/>
    <x v="7"/>
    <s v="Smartwatch"/>
    <n v="26"/>
    <s v="No"/>
    <n v="26"/>
    <n v="987.01"/>
    <s v="No"/>
  </r>
  <r>
    <d v="2023-09-30T00:00:00"/>
    <x v="10"/>
    <s v="Smartphone"/>
    <n v="18"/>
    <s v="No"/>
    <n v="18"/>
    <n v="590.26"/>
    <s v="No"/>
  </r>
  <r>
    <d v="2023-06-30T00:00:00"/>
    <x v="0"/>
    <s v="Smartphone"/>
    <n v="16"/>
    <s v="No"/>
    <n v="16"/>
    <n v="198.81"/>
    <s v="No"/>
  </r>
  <r>
    <d v="2023-06-30T00:00:00"/>
    <x v="0"/>
    <s v="Laptop"/>
    <n v="21"/>
    <s v="No"/>
    <n v="21"/>
    <n v="59.86"/>
    <s v="No"/>
  </r>
  <r>
    <d v="2023-06-30T00:00:00"/>
    <x v="0"/>
    <s v="Laptop"/>
    <n v="29"/>
    <s v="No"/>
    <n v="29"/>
    <n v="415.1"/>
    <s v="No"/>
  </r>
  <r>
    <d v="2023-12-31T00:00:00"/>
    <x v="2"/>
    <s v="Laptop"/>
    <n v="16"/>
    <s v="No"/>
    <n v="16"/>
    <n v="884.94"/>
    <s v="No"/>
  </r>
  <r>
    <d v="2023-10-31T00:00:00"/>
    <x v="9"/>
    <s v="Tablet"/>
    <n v="16"/>
    <s v="No"/>
    <n v="16"/>
    <n v="937.68"/>
    <s v="No"/>
  </r>
  <r>
    <d v="2023-02-28T00:00:00"/>
    <x v="4"/>
    <s v="Laptop"/>
    <n v="22"/>
    <s v="No"/>
    <n v="22"/>
    <n v="291.81"/>
    <s v="No"/>
  </r>
  <r>
    <d v="2023-08-31T00:00:00"/>
    <x v="7"/>
    <s v="Tablet"/>
    <n v="17"/>
    <s v="No"/>
    <n v="17"/>
    <n v="634.76"/>
    <s v="No"/>
  </r>
  <r>
    <d v="2023-03-31T00:00:00"/>
    <x v="6"/>
    <s v="Headphones"/>
    <n v="24"/>
    <s v="No"/>
    <n v="24"/>
    <n v="135.26"/>
    <s v="No"/>
  </r>
  <r>
    <d v="2023-11-30T00:00:00"/>
    <x v="8"/>
    <s v="Smartphone"/>
    <n v="26"/>
    <s v="No"/>
    <n v="26"/>
    <n v="674.02"/>
    <s v="No"/>
  </r>
  <r>
    <d v="2023-07-31T00:00:00"/>
    <x v="3"/>
    <s v="Laptop"/>
    <n v="22"/>
    <s v="No"/>
    <n v="22"/>
    <n v="549.13"/>
    <s v="No"/>
  </r>
  <r>
    <d v="2023-10-31T00:00:00"/>
    <x v="9"/>
    <s v="Laptop"/>
    <n v="16"/>
    <s v="No"/>
    <n v="16"/>
    <n v="355.37"/>
    <s v="No"/>
  </r>
  <r>
    <d v="2023-09-30T00:00:00"/>
    <x v="10"/>
    <s v="Smartphone"/>
    <n v="14"/>
    <s v="No"/>
    <n v="14"/>
    <n v="44.65"/>
    <s v="No"/>
  </r>
  <r>
    <d v="2023-06-30T00:00:00"/>
    <x v="0"/>
    <s v="Smartphone"/>
    <n v="18"/>
    <s v="No"/>
    <n v="18"/>
    <n v="536.71"/>
    <s v="No"/>
  </r>
  <r>
    <d v="2023-04-30T00:00:00"/>
    <x v="11"/>
    <s v="Smartwatch"/>
    <n v="23"/>
    <s v="No"/>
    <n v="23"/>
    <n v="571.76"/>
    <s v="No"/>
  </r>
  <r>
    <d v="2023-10-31T00:00:00"/>
    <x v="9"/>
    <s v="Laptop"/>
    <n v="19"/>
    <s v="No"/>
    <n v="19"/>
    <n v="58.75"/>
    <s v="No"/>
  </r>
  <r>
    <d v="2023-08-31T00:00:00"/>
    <x v="7"/>
    <s v="Tablet"/>
    <n v="19"/>
    <s v="No"/>
    <n v="19"/>
    <n v="89.71"/>
    <s v="No"/>
  </r>
  <r>
    <d v="2023-08-31T00:00:00"/>
    <x v="7"/>
    <s v="Laptop"/>
    <n v="15"/>
    <s v="No"/>
    <n v="15"/>
    <n v="952.6"/>
    <s v="No"/>
  </r>
  <r>
    <d v="2023-07-31T00:00:00"/>
    <x v="3"/>
    <s v="Smartphone"/>
    <n v="10"/>
    <s v="No"/>
    <n v="10"/>
    <n v="149.61000000000001"/>
    <s v="No"/>
  </r>
  <r>
    <d v="2023-10-31T00:00:00"/>
    <x v="9"/>
    <s v="Headphones"/>
    <n v="20"/>
    <s v="No"/>
    <n v="20"/>
    <n v="780.34"/>
    <s v="No"/>
  </r>
  <r>
    <d v="2023-04-30T00:00:00"/>
    <x v="11"/>
    <s v="Smartwatch"/>
    <n v="17"/>
    <s v="No"/>
    <n v="17"/>
    <n v="673.19"/>
    <s v="No"/>
  </r>
  <r>
    <d v="2023-10-31T00:00:00"/>
    <x v="9"/>
    <s v="Tablet"/>
    <n v="28"/>
    <s v="No"/>
    <n v="28"/>
    <n v="689.95"/>
    <s v="No"/>
  </r>
  <r>
    <d v="2023-08-31T00:00:00"/>
    <x v="7"/>
    <s v="Laptop"/>
    <n v="19"/>
    <s v="No"/>
    <n v="19"/>
    <n v="523.9"/>
    <s v="No"/>
  </r>
  <r>
    <d v="2023-08-31T00:00:00"/>
    <x v="7"/>
    <s v="Tablet"/>
    <n v="25"/>
    <s v="No"/>
    <n v="25"/>
    <n v="903.98"/>
    <s v="No"/>
  </r>
  <r>
    <d v="2023-10-31T00:00:00"/>
    <x v="9"/>
    <s v="Headphones"/>
    <n v="17"/>
    <s v="No"/>
    <n v="17"/>
    <n v="377.72"/>
    <s v="No"/>
  </r>
  <r>
    <d v="2023-11-30T00:00:00"/>
    <x v="8"/>
    <s v="Headphones"/>
    <n v="20"/>
    <s v="No"/>
    <n v="20"/>
    <n v="619.25"/>
    <s v="No"/>
  </r>
  <r>
    <d v="2023-11-30T00:00:00"/>
    <x v="8"/>
    <s v="Headphones"/>
    <n v="20"/>
    <s v="No"/>
    <n v="20"/>
    <n v="742.02"/>
    <s v="No"/>
  </r>
  <r>
    <d v="2023-10-31T00:00:00"/>
    <x v="9"/>
    <s v="Smartphone"/>
    <n v="14"/>
    <s v="No"/>
    <n v="14"/>
    <n v="131.01"/>
    <s v="No"/>
  </r>
  <r>
    <d v="2023-08-31T00:00:00"/>
    <x v="7"/>
    <s v="Smartwatch"/>
    <n v="16"/>
    <s v="No"/>
    <n v="16"/>
    <n v="198.88"/>
    <s v="No"/>
  </r>
  <r>
    <d v="2023-10-31T00:00:00"/>
    <x v="9"/>
    <s v="Tablet"/>
    <n v="20"/>
    <s v="No"/>
    <n v="20"/>
    <n v="102.31"/>
    <s v="No"/>
  </r>
  <r>
    <d v="2023-10-31T00:00:00"/>
    <x v="9"/>
    <s v="Tablet"/>
    <n v="24"/>
    <s v="No"/>
    <n v="24"/>
    <n v="220.72"/>
    <s v="No"/>
  </r>
  <r>
    <d v="2023-05-31T00:00:00"/>
    <x v="5"/>
    <s v="Smartwatch"/>
    <n v="27"/>
    <s v="No"/>
    <n v="27"/>
    <n v="80.819999999999993"/>
    <s v="No"/>
  </r>
  <r>
    <d v="2023-12-31T00:00:00"/>
    <x v="2"/>
    <s v="Smartwatch"/>
    <n v="16"/>
    <s v="No"/>
    <n v="16"/>
    <n v="938.41"/>
    <s v="No"/>
  </r>
  <r>
    <d v="2023-06-30T00:00:00"/>
    <x v="0"/>
    <s v="Smartwatch"/>
    <n v="17"/>
    <s v="No"/>
    <n v="17"/>
    <n v="433.85"/>
    <s v="No"/>
  </r>
  <r>
    <d v="2023-04-30T00:00:00"/>
    <x v="11"/>
    <s v="Smartphone"/>
    <n v="21"/>
    <s v="No"/>
    <n v="21"/>
    <n v="764.55"/>
    <s v="No"/>
  </r>
  <r>
    <d v="2023-08-31T00:00:00"/>
    <x v="7"/>
    <s v="Smartphone"/>
    <n v="19"/>
    <s v="No"/>
    <n v="19"/>
    <n v="711.28"/>
    <s v="No"/>
  </r>
  <r>
    <d v="2023-02-28T00:00:00"/>
    <x v="4"/>
    <s v="Smartphone"/>
    <n v="15"/>
    <s v="No"/>
    <n v="15"/>
    <n v="169.35"/>
    <s v="No"/>
  </r>
  <r>
    <d v="2023-07-31T00:00:00"/>
    <x v="3"/>
    <s v="Laptop"/>
    <n v="19"/>
    <s v="No"/>
    <n v="19"/>
    <n v="915.07"/>
    <s v="No"/>
  </r>
  <r>
    <d v="2023-07-31T00:00:00"/>
    <x v="3"/>
    <s v="Headphones"/>
    <n v="21"/>
    <s v="No"/>
    <n v="21"/>
    <n v="553.15"/>
    <s v="No"/>
  </r>
  <r>
    <d v="2023-10-31T00:00:00"/>
    <x v="9"/>
    <s v="Headphones"/>
    <n v="16"/>
    <s v="No"/>
    <n v="16"/>
    <n v="251.01"/>
    <s v="No"/>
  </r>
  <r>
    <d v="2023-05-31T00:00:00"/>
    <x v="5"/>
    <s v="Headphones"/>
    <n v="19"/>
    <s v="No"/>
    <n v="19"/>
    <n v="828.88"/>
    <s v="No"/>
  </r>
  <r>
    <d v="2023-09-30T00:00:00"/>
    <x v="10"/>
    <s v="Smartwatch"/>
    <n v="19"/>
    <s v="No"/>
    <n v="19"/>
    <n v="878.77"/>
    <s v="No"/>
  </r>
  <r>
    <d v="2023-07-31T00:00:00"/>
    <x v="3"/>
    <s v="Smartwatch"/>
    <n v="18"/>
    <s v="No"/>
    <n v="18"/>
    <n v="285.83999999999997"/>
    <s v="No"/>
  </r>
  <r>
    <d v="2023-09-30T00:00:00"/>
    <x v="10"/>
    <s v="Tablet"/>
    <n v="19"/>
    <s v="No"/>
    <n v="19"/>
    <n v="859.43"/>
    <s v="No"/>
  </r>
  <r>
    <d v="2023-06-30T00:00:00"/>
    <x v="0"/>
    <s v="Tablet"/>
    <n v="25"/>
    <s v="No"/>
    <n v="25"/>
    <n v="810.03"/>
    <s v="No"/>
  </r>
  <r>
    <d v="2023-08-31T00:00:00"/>
    <x v="7"/>
    <s v="Smartwatch"/>
    <n v="20"/>
    <s v="No"/>
    <n v="20"/>
    <n v="401.2"/>
    <s v="No"/>
  </r>
  <r>
    <d v="2023-09-30T00:00:00"/>
    <x v="10"/>
    <s v="Tablet"/>
    <n v="18"/>
    <s v="No"/>
    <n v="18"/>
    <n v="702"/>
    <s v="No"/>
  </r>
  <r>
    <d v="2023-09-30T00:00:00"/>
    <x v="10"/>
    <s v="Tablet"/>
    <n v="15"/>
    <s v="No"/>
    <n v="15"/>
    <n v="715.48"/>
    <s v="No"/>
  </r>
  <r>
    <d v="2023-01-31T00:00:00"/>
    <x v="1"/>
    <s v="Smartwatch"/>
    <n v="24"/>
    <s v="No"/>
    <n v="24"/>
    <n v="643"/>
    <s v="No"/>
  </r>
  <r>
    <d v="2023-11-30T00:00:00"/>
    <x v="8"/>
    <s v="Laptop"/>
    <n v="28"/>
    <s v="No"/>
    <n v="28"/>
    <n v="551.13"/>
    <s v="No"/>
  </r>
  <r>
    <d v="2023-05-31T00:00:00"/>
    <x v="5"/>
    <s v="Tablet"/>
    <n v="10"/>
    <s v="No"/>
    <n v="10"/>
    <n v="568.17999999999995"/>
    <s v="No"/>
  </r>
  <r>
    <d v="2023-04-30T00:00:00"/>
    <x v="11"/>
    <s v="Smartphone"/>
    <n v="18"/>
    <s v="No"/>
    <n v="18"/>
    <n v="766.79"/>
    <s v="No"/>
  </r>
  <r>
    <d v="2023-06-30T00:00:00"/>
    <x v="0"/>
    <s v="Laptop"/>
    <n v="20"/>
    <s v="No"/>
    <n v="20"/>
    <n v="969.21"/>
    <s v="No"/>
  </r>
  <r>
    <d v="2023-05-31T00:00:00"/>
    <x v="5"/>
    <s v="Laptop"/>
    <n v="15"/>
    <s v="No"/>
    <n v="15"/>
    <n v="361.37"/>
    <s v="No"/>
  </r>
  <r>
    <d v="2023-02-28T00:00:00"/>
    <x v="4"/>
    <s v="Smartphone"/>
    <n v="17"/>
    <s v="No"/>
    <n v="17"/>
    <n v="368.07"/>
    <s v="No"/>
  </r>
  <r>
    <d v="2023-11-30T00:00:00"/>
    <x v="8"/>
    <s v="Smartwatch"/>
    <n v="17"/>
    <s v="No"/>
    <n v="17"/>
    <n v="465.22"/>
    <s v="No"/>
  </r>
  <r>
    <d v="2023-08-31T00:00:00"/>
    <x v="7"/>
    <s v="Smartphone"/>
    <n v="25"/>
    <s v="No"/>
    <n v="25"/>
    <n v="218.95"/>
    <s v="No"/>
  </r>
  <r>
    <d v="2023-06-30T00:00:00"/>
    <x v="0"/>
    <s v="Headphones"/>
    <n v="25"/>
    <s v="No"/>
    <n v="25"/>
    <n v="23.31"/>
    <s v="No"/>
  </r>
  <r>
    <d v="2023-12-31T00:00:00"/>
    <x v="2"/>
    <s v="Laptop"/>
    <n v="18"/>
    <s v="No"/>
    <n v="18"/>
    <n v="223.3"/>
    <s v="No"/>
  </r>
  <r>
    <d v="2023-09-30T00:00:00"/>
    <x v="10"/>
    <s v="Smartphone"/>
    <n v="17"/>
    <s v="No"/>
    <n v="17"/>
    <n v="385.35"/>
    <s v="No"/>
  </r>
  <r>
    <d v="2023-03-31T00:00:00"/>
    <x v="6"/>
    <s v="Smartwatch"/>
    <n v="22"/>
    <s v="No"/>
    <n v="22"/>
    <n v="886.14"/>
    <s v="No"/>
  </r>
  <r>
    <d v="2023-01-31T00:00:00"/>
    <x v="1"/>
    <s v="Smartphone"/>
    <n v="21"/>
    <s v="No"/>
    <n v="21"/>
    <n v="585.34"/>
    <s v="No"/>
  </r>
  <r>
    <d v="2023-06-30T00:00:00"/>
    <x v="0"/>
    <s v="Headphones"/>
    <n v="14"/>
    <s v="No"/>
    <n v="14"/>
    <n v="959.6"/>
    <s v="No"/>
  </r>
  <r>
    <d v="2023-12-31T00:00:00"/>
    <x v="2"/>
    <s v="Headphones"/>
    <n v="26"/>
    <s v="No"/>
    <n v="26"/>
    <n v="567.14"/>
    <s v="No"/>
  </r>
  <r>
    <d v="2023-03-31T00:00:00"/>
    <x v="6"/>
    <s v="Headphones"/>
    <n v="20"/>
    <s v="No"/>
    <n v="20"/>
    <n v="338.75"/>
    <s v="No"/>
  </r>
  <r>
    <d v="2023-07-31T00:00:00"/>
    <x v="3"/>
    <s v="Headphones"/>
    <n v="19"/>
    <s v="No"/>
    <n v="19"/>
    <n v="809.24"/>
    <s v="No"/>
  </r>
  <r>
    <d v="2023-11-30T00:00:00"/>
    <x v="8"/>
    <s v="Smartphone"/>
    <n v="20"/>
    <s v="No"/>
    <n v="20"/>
    <n v="229.06"/>
    <s v="No"/>
  </r>
  <r>
    <d v="2023-07-31T00:00:00"/>
    <x v="3"/>
    <s v="Tablet"/>
    <n v="10"/>
    <s v="No"/>
    <n v="10"/>
    <n v="711.62"/>
    <s v="No"/>
  </r>
  <r>
    <d v="2023-05-31T00:00:00"/>
    <x v="5"/>
    <s v="Headphones"/>
    <n v="19"/>
    <s v="No"/>
    <n v="19"/>
    <n v="864.56"/>
    <s v="No"/>
  </r>
  <r>
    <d v="2023-08-31T00:00:00"/>
    <x v="7"/>
    <s v="Smartwatch"/>
    <n v="25"/>
    <s v="No"/>
    <n v="25"/>
    <n v="880.91"/>
    <s v="No"/>
  </r>
  <r>
    <d v="2023-01-31T00:00:00"/>
    <x v="1"/>
    <s v="Laptop"/>
    <n v="27"/>
    <s v="No"/>
    <n v="27"/>
    <n v="618.24"/>
    <s v="No"/>
  </r>
  <r>
    <d v="2023-12-31T00:00:00"/>
    <x v="2"/>
    <s v="Headphones"/>
    <n v="24"/>
    <s v="No"/>
    <n v="24"/>
    <n v="107.96"/>
    <s v="No"/>
  </r>
  <r>
    <d v="2023-12-31T00:00:00"/>
    <x v="2"/>
    <s v="Laptop"/>
    <n v="20"/>
    <s v="No"/>
    <n v="20"/>
    <n v="146.18"/>
    <s v="No"/>
  </r>
  <r>
    <d v="2023-05-31T00:00:00"/>
    <x v="5"/>
    <s v="Smartwatch"/>
    <n v="24"/>
    <s v="No"/>
    <n v="24"/>
    <n v="741.01"/>
    <s v="No"/>
  </r>
  <r>
    <d v="2023-10-31T00:00:00"/>
    <x v="9"/>
    <s v="Tablet"/>
    <n v="16"/>
    <s v="No"/>
    <n v="16"/>
    <n v="299.08999999999997"/>
    <s v="No"/>
  </r>
  <r>
    <d v="2023-03-31T00:00:00"/>
    <x v="6"/>
    <s v="Headphones"/>
    <n v="14"/>
    <s v="No"/>
    <n v="14"/>
    <n v="860.06"/>
    <s v="No"/>
  </r>
  <r>
    <d v="2023-10-31T00:00:00"/>
    <x v="9"/>
    <s v="Smartwatch"/>
    <n v="17"/>
    <s v="No"/>
    <n v="17"/>
    <n v="545.36"/>
    <s v="No"/>
  </r>
  <r>
    <d v="2023-06-30T00:00:00"/>
    <x v="0"/>
    <s v="Smartphone"/>
    <n v="15"/>
    <s v="No"/>
    <n v="15"/>
    <n v="196.17"/>
    <s v="No"/>
  </r>
  <r>
    <d v="2023-06-30T00:00:00"/>
    <x v="0"/>
    <s v="Smartwatch"/>
    <n v="17"/>
    <s v="No"/>
    <n v="17"/>
    <n v="151.77000000000001"/>
    <s v="No"/>
  </r>
  <r>
    <d v="2023-06-30T00:00:00"/>
    <x v="0"/>
    <s v="Smartphone"/>
    <n v="20"/>
    <s v="No"/>
    <n v="20"/>
    <n v="42.33"/>
    <s v="No"/>
  </r>
  <r>
    <d v="2023-01-31T00:00:00"/>
    <x v="1"/>
    <s v="Headphones"/>
    <n v="22"/>
    <s v="No"/>
    <n v="22"/>
    <n v="425.71"/>
    <s v="No"/>
  </r>
  <r>
    <d v="2023-06-30T00:00:00"/>
    <x v="0"/>
    <s v="Laptop"/>
    <n v="14"/>
    <s v="No"/>
    <n v="14"/>
    <n v="687.7"/>
    <s v="No"/>
  </r>
  <r>
    <d v="2023-03-31T00:00:00"/>
    <x v="6"/>
    <s v="Laptop"/>
    <n v="18"/>
    <s v="No"/>
    <n v="18"/>
    <n v="519.41"/>
    <s v="No"/>
  </r>
  <r>
    <d v="2023-02-28T00:00:00"/>
    <x v="4"/>
    <s v="Tablet"/>
    <n v="17"/>
    <s v="No"/>
    <n v="17"/>
    <n v="654.37"/>
    <s v="No"/>
  </r>
  <r>
    <d v="2023-07-31T00:00:00"/>
    <x v="3"/>
    <s v="Smartphone"/>
    <n v="16"/>
    <s v="No"/>
    <n v="16"/>
    <n v="331.33"/>
    <s v="No"/>
  </r>
  <r>
    <d v="2023-08-31T00:00:00"/>
    <x v="7"/>
    <s v="Smartphone"/>
    <n v="20"/>
    <s v="No"/>
    <n v="20"/>
    <n v="478.95"/>
    <s v="No"/>
  </r>
  <r>
    <d v="2023-09-30T00:00:00"/>
    <x v="10"/>
    <s v="Tablet"/>
    <n v="22"/>
    <s v="No"/>
    <n v="22"/>
    <n v="246.64"/>
    <s v="No"/>
  </r>
  <r>
    <d v="2023-03-31T00:00:00"/>
    <x v="6"/>
    <s v="Laptop"/>
    <n v="18"/>
    <s v="No"/>
    <n v="18"/>
    <n v="403.7"/>
    <s v="No"/>
  </r>
  <r>
    <d v="2023-06-30T00:00:00"/>
    <x v="0"/>
    <s v="Smartwatch"/>
    <n v="12"/>
    <s v="No"/>
    <n v="12"/>
    <n v="837.45"/>
    <s v="No"/>
  </r>
  <r>
    <d v="2023-08-31T00:00:00"/>
    <x v="7"/>
    <s v="Headphones"/>
    <n v="18"/>
    <s v="No"/>
    <n v="18"/>
    <n v="607.57000000000005"/>
    <s v="No"/>
  </r>
  <r>
    <d v="2023-03-31T00:00:00"/>
    <x v="6"/>
    <s v="Tablet"/>
    <n v="21"/>
    <s v="No"/>
    <n v="21"/>
    <n v="141.16999999999999"/>
    <s v="No"/>
  </r>
  <r>
    <d v="2023-06-30T00:00:00"/>
    <x v="0"/>
    <s v="Smartphone"/>
    <n v="14"/>
    <s v="No"/>
    <n v="14"/>
    <n v="165.49"/>
    <s v="No"/>
  </r>
  <r>
    <d v="2023-01-31T00:00:00"/>
    <x v="1"/>
    <s v="Tablet"/>
    <n v="17"/>
    <s v="No"/>
    <n v="17"/>
    <n v="149.63999999999999"/>
    <s v="No"/>
  </r>
  <r>
    <d v="2023-11-30T00:00:00"/>
    <x v="8"/>
    <s v="Smartwatch"/>
    <n v="19"/>
    <s v="No"/>
    <n v="19"/>
    <n v="584.41999999999996"/>
    <s v="No"/>
  </r>
  <r>
    <d v="2023-01-31T00:00:00"/>
    <x v="1"/>
    <s v="Tablet"/>
    <n v="17"/>
    <s v="No"/>
    <n v="17"/>
    <n v="276.74"/>
    <s v="No"/>
  </r>
  <r>
    <d v="2023-10-31T00:00:00"/>
    <x v="9"/>
    <s v="Smartphone"/>
    <n v="9"/>
    <s v="No"/>
    <n v="9"/>
    <n v="649.23"/>
    <s v="No"/>
  </r>
  <r>
    <d v="2023-01-31T00:00:00"/>
    <x v="1"/>
    <s v="Smartwatch"/>
    <n v="22"/>
    <s v="No"/>
    <n v="22"/>
    <n v="84.59"/>
    <s v="No"/>
  </r>
  <r>
    <d v="2023-04-30T00:00:00"/>
    <x v="11"/>
    <s v="Tablet"/>
    <n v="19"/>
    <s v="No"/>
    <n v="19"/>
    <n v="143.53"/>
    <s v="No"/>
  </r>
  <r>
    <d v="2023-07-31T00:00:00"/>
    <x v="3"/>
    <s v="Tablet"/>
    <n v="21"/>
    <s v="No"/>
    <n v="21"/>
    <n v="93.93"/>
    <s v="No"/>
  </r>
  <r>
    <d v="2023-06-30T00:00:00"/>
    <x v="0"/>
    <s v="Headphones"/>
    <n v="20"/>
    <s v="No"/>
    <n v="20"/>
    <n v="565.66"/>
    <s v="No"/>
  </r>
  <r>
    <d v="2023-03-31T00:00:00"/>
    <x v="6"/>
    <s v="Smartwatch"/>
    <n v="16"/>
    <s v="No"/>
    <n v="16"/>
    <n v="209.51"/>
    <s v="No"/>
  </r>
  <r>
    <d v="2023-07-31T00:00:00"/>
    <x v="3"/>
    <s v="Tablet"/>
    <n v="25"/>
    <s v="No"/>
    <n v="25"/>
    <n v="562.28"/>
    <s v="No"/>
  </r>
  <r>
    <d v="2023-07-31T00:00:00"/>
    <x v="3"/>
    <s v="Headphones"/>
    <n v="21"/>
    <s v="No"/>
    <n v="21"/>
    <n v="18.47"/>
    <s v="No"/>
  </r>
  <r>
    <d v="2023-01-31T00:00:00"/>
    <x v="1"/>
    <s v="Smartwatch"/>
    <n v="20"/>
    <s v="No"/>
    <n v="20"/>
    <n v="561.25"/>
    <s v="No"/>
  </r>
  <r>
    <d v="2023-12-31T00:00:00"/>
    <x v="2"/>
    <s v="Tablet"/>
    <n v="18"/>
    <s v="No"/>
    <n v="18"/>
    <n v="261.43"/>
    <s v="No"/>
  </r>
  <r>
    <d v="2023-11-30T00:00:00"/>
    <x v="8"/>
    <s v="Smartwatch"/>
    <n v="23"/>
    <s v="No"/>
    <n v="23"/>
    <n v="958.7"/>
    <s v="No"/>
  </r>
  <r>
    <d v="2023-11-30T00:00:00"/>
    <x v="8"/>
    <s v="Laptop"/>
    <n v="19"/>
    <s v="No"/>
    <n v="19"/>
    <n v="683.75"/>
    <s v="No"/>
  </r>
  <r>
    <d v="2023-09-30T00:00:00"/>
    <x v="10"/>
    <s v="Headphones"/>
    <n v="26"/>
    <s v="No"/>
    <n v="26"/>
    <n v="534.27"/>
    <s v="No"/>
  </r>
  <r>
    <d v="2023-05-31T00:00:00"/>
    <x v="5"/>
    <s v="Headphones"/>
    <n v="22"/>
    <s v="No"/>
    <n v="22"/>
    <n v="785.16"/>
    <s v="No"/>
  </r>
  <r>
    <d v="2023-01-31T00:00:00"/>
    <x v="1"/>
    <s v="Headphones"/>
    <n v="17"/>
    <s v="No"/>
    <n v="17"/>
    <n v="933.3"/>
    <s v="No"/>
  </r>
  <r>
    <d v="2023-09-30T00:00:00"/>
    <x v="10"/>
    <s v="Headphones"/>
    <n v="27"/>
    <s v="No"/>
    <n v="27"/>
    <n v="306.08999999999997"/>
    <s v="No"/>
  </r>
  <r>
    <d v="2023-04-30T00:00:00"/>
    <x v="11"/>
    <s v="Smartphone"/>
    <n v="23"/>
    <s v="No"/>
    <n v="23"/>
    <n v="392"/>
    <s v="No"/>
  </r>
  <r>
    <d v="2023-02-28T00:00:00"/>
    <x v="4"/>
    <s v="Smartphone"/>
    <n v="22"/>
    <s v="No"/>
    <n v="22"/>
    <n v="380.58"/>
    <s v="No"/>
  </r>
  <r>
    <d v="2023-10-31T00:00:00"/>
    <x v="9"/>
    <s v="Smartwatch"/>
    <n v="22"/>
    <s v="No"/>
    <n v="22"/>
    <n v="691.51"/>
    <s v="No"/>
  </r>
  <r>
    <d v="2023-06-30T00:00:00"/>
    <x v="0"/>
    <s v="Tablet"/>
    <n v="13"/>
    <s v="No"/>
    <n v="13"/>
    <n v="824.43"/>
    <s v="No"/>
  </r>
  <r>
    <d v="2023-05-31T00:00:00"/>
    <x v="5"/>
    <s v="Tablet"/>
    <n v="20"/>
    <s v="No"/>
    <n v="20"/>
    <n v="979.36"/>
    <s v="No"/>
  </r>
  <r>
    <d v="2023-09-30T00:00:00"/>
    <x v="10"/>
    <s v="Laptop"/>
    <n v="22"/>
    <s v="No"/>
    <n v="22"/>
    <n v="407.9"/>
    <s v="No"/>
  </r>
  <r>
    <d v="2023-08-31T00:00:00"/>
    <x v="7"/>
    <s v="Tablet"/>
    <n v="13"/>
    <s v="No"/>
    <n v="13"/>
    <n v="345.2"/>
    <s v="No"/>
  </r>
  <r>
    <d v="2023-06-30T00:00:00"/>
    <x v="0"/>
    <s v="Smartwatch"/>
    <n v="27"/>
    <s v="No"/>
    <n v="27"/>
    <n v="145.85"/>
    <s v="No"/>
  </r>
  <r>
    <d v="2023-09-30T00:00:00"/>
    <x v="10"/>
    <s v="Headphones"/>
    <n v="26"/>
    <s v="No"/>
    <n v="26"/>
    <n v="945.26"/>
    <s v="No"/>
  </r>
  <r>
    <d v="2023-11-30T00:00:00"/>
    <x v="8"/>
    <s v="Headphones"/>
    <n v="31"/>
    <s v="No"/>
    <n v="31"/>
    <n v="316.58"/>
    <s v="No"/>
  </r>
  <r>
    <d v="2023-07-31T00:00:00"/>
    <x v="3"/>
    <s v="Tablet"/>
    <n v="21"/>
    <s v="No"/>
    <n v="21"/>
    <n v="256.41000000000003"/>
    <s v="No"/>
  </r>
  <r>
    <d v="2023-02-28T00:00:00"/>
    <x v="4"/>
    <s v="Laptop"/>
    <n v="22"/>
    <s v="No"/>
    <n v="22"/>
    <n v="713.01"/>
    <s v="No"/>
  </r>
  <r>
    <d v="2023-03-31T00:00:00"/>
    <x v="6"/>
    <s v="Laptop"/>
    <n v="19"/>
    <s v="No"/>
    <n v="19"/>
    <n v="591.51"/>
    <s v="No"/>
  </r>
  <r>
    <d v="2023-08-31T00:00:00"/>
    <x v="7"/>
    <s v="Smartphone"/>
    <n v="14"/>
    <s v="No"/>
    <n v="14"/>
    <n v="644.95000000000005"/>
    <s v="No"/>
  </r>
  <r>
    <d v="2023-12-31T00:00:00"/>
    <x v="2"/>
    <s v="Tablet"/>
    <n v="18"/>
    <s v="No"/>
    <n v="18"/>
    <n v="325.89999999999998"/>
    <s v="No"/>
  </r>
  <r>
    <d v="2023-04-30T00:00:00"/>
    <x v="11"/>
    <s v="Headphones"/>
    <n v="22"/>
    <s v="No"/>
    <n v="22"/>
    <n v="351.53"/>
    <s v="No"/>
  </r>
  <r>
    <d v="2023-02-28T00:00:00"/>
    <x v="4"/>
    <s v="Smartphone"/>
    <n v="22"/>
    <s v="No"/>
    <n v="22"/>
    <n v="509.48"/>
    <s v="No"/>
  </r>
  <r>
    <d v="2023-12-31T00:00:00"/>
    <x v="2"/>
    <s v="Headphones"/>
    <n v="21"/>
    <s v="No"/>
    <n v="21"/>
    <n v="315.77999999999997"/>
    <s v="No"/>
  </r>
  <r>
    <d v="2023-03-31T00:00:00"/>
    <x v="6"/>
    <s v="Smartphone"/>
    <n v="25"/>
    <s v="No"/>
    <n v="25"/>
    <n v="178.12"/>
    <s v="No"/>
  </r>
  <r>
    <d v="2023-05-31T00:00:00"/>
    <x v="5"/>
    <s v="Smartphone"/>
    <n v="23"/>
    <s v="No"/>
    <n v="23"/>
    <n v="377.87"/>
    <s v="No"/>
  </r>
  <r>
    <d v="2023-07-31T00:00:00"/>
    <x v="3"/>
    <s v="Headphones"/>
    <n v="18"/>
    <s v="No"/>
    <n v="18"/>
    <n v="484.04"/>
    <s v="No"/>
  </r>
  <r>
    <d v="2023-03-31T00:00:00"/>
    <x v="6"/>
    <s v="Smartphone"/>
    <n v="21"/>
    <s v="No"/>
    <n v="21"/>
    <n v="800.72"/>
    <s v="No"/>
  </r>
  <r>
    <d v="2023-05-31T00:00:00"/>
    <x v="5"/>
    <s v="Smartwatch"/>
    <n v="20"/>
    <s v="No"/>
    <n v="20"/>
    <n v="135.16"/>
    <s v="No"/>
  </r>
  <r>
    <d v="2023-02-28T00:00:00"/>
    <x v="4"/>
    <s v="Tablet"/>
    <n v="22"/>
    <s v="No"/>
    <n v="22"/>
    <n v="175.08"/>
    <s v="No"/>
  </r>
  <r>
    <d v="2023-12-31T00:00:00"/>
    <x v="2"/>
    <s v="Laptop"/>
    <n v="20"/>
    <s v="No"/>
    <n v="20"/>
    <n v="108.47"/>
    <s v="No"/>
  </r>
  <r>
    <d v="2023-03-31T00:00:00"/>
    <x v="6"/>
    <s v="Laptop"/>
    <n v="18"/>
    <s v="No"/>
    <n v="18"/>
    <n v="378.7"/>
    <s v="No"/>
  </r>
  <r>
    <d v="2023-01-31T00:00:00"/>
    <x v="1"/>
    <s v="Smartwatch"/>
    <n v="20"/>
    <s v="No"/>
    <n v="20"/>
    <n v="224.98"/>
    <s v="No"/>
  </r>
  <r>
    <d v="2023-07-31T00:00:00"/>
    <x v="3"/>
    <s v="Smartphone"/>
    <n v="25"/>
    <s v="No"/>
    <n v="25"/>
    <n v="83.25"/>
    <s v="No"/>
  </r>
  <r>
    <d v="2023-09-30T00:00:00"/>
    <x v="10"/>
    <s v="Smartphone"/>
    <n v="20"/>
    <s v="No"/>
    <n v="20"/>
    <n v="644.48"/>
    <s v="No"/>
  </r>
  <r>
    <d v="2023-12-31T00:00:00"/>
    <x v="2"/>
    <s v="Smartwatch"/>
    <n v="20"/>
    <s v="No"/>
    <n v="20"/>
    <n v="883.46"/>
    <s v="No"/>
  </r>
  <r>
    <d v="2023-05-31T00:00:00"/>
    <x v="5"/>
    <s v="Laptop"/>
    <n v="32"/>
    <s v="No"/>
    <n v="32"/>
    <n v="334.82"/>
    <s v="No"/>
  </r>
  <r>
    <d v="2023-12-31T00:00:00"/>
    <x v="2"/>
    <s v="Smartwatch"/>
    <n v="26"/>
    <s v="No"/>
    <n v="26"/>
    <n v="804.96"/>
    <s v="No"/>
  </r>
  <r>
    <d v="2023-08-31T00:00:00"/>
    <x v="7"/>
    <s v="Smartphone"/>
    <n v="13"/>
    <s v="No"/>
    <n v="13"/>
    <n v="806.69"/>
    <s v="No"/>
  </r>
  <r>
    <d v="2023-02-28T00:00:00"/>
    <x v="4"/>
    <s v="Tablet"/>
    <n v="13"/>
    <s v="No"/>
    <n v="13"/>
    <n v="82.5"/>
    <s v="No"/>
  </r>
  <r>
    <d v="2023-03-31T00:00:00"/>
    <x v="6"/>
    <s v="Headphones"/>
    <n v="20"/>
    <s v="No"/>
    <n v="20"/>
    <n v="832.83"/>
    <s v="No"/>
  </r>
  <r>
    <d v="2023-10-31T00:00:00"/>
    <x v="9"/>
    <s v="Laptop"/>
    <n v="14"/>
    <s v="No"/>
    <n v="14"/>
    <n v="477.98"/>
    <s v="No"/>
  </r>
  <r>
    <d v="2023-08-31T00:00:00"/>
    <x v="7"/>
    <s v="Smartphone"/>
    <n v="13"/>
    <s v="No"/>
    <n v="13"/>
    <n v="654.07000000000005"/>
    <s v="No"/>
  </r>
  <r>
    <d v="2023-03-31T00:00:00"/>
    <x v="6"/>
    <s v="Tablet"/>
    <n v="18"/>
    <s v="No"/>
    <n v="18"/>
    <n v="759.59"/>
    <s v="No"/>
  </r>
  <r>
    <d v="2023-12-31T00:00:00"/>
    <x v="2"/>
    <s v="Smartphone"/>
    <n v="17"/>
    <s v="No"/>
    <n v="17"/>
    <n v="562.37"/>
    <s v="No"/>
  </r>
  <r>
    <d v="2023-03-31T00:00:00"/>
    <x v="6"/>
    <s v="Smartphone"/>
    <n v="17"/>
    <s v="No"/>
    <n v="17"/>
    <n v="258.3"/>
    <s v="No"/>
  </r>
  <r>
    <d v="2023-12-31T00:00:00"/>
    <x v="2"/>
    <s v="Laptop"/>
    <n v="16"/>
    <s v="No"/>
    <n v="16"/>
    <n v="952.54"/>
    <s v="No"/>
  </r>
  <r>
    <d v="2023-06-30T00:00:00"/>
    <x v="0"/>
    <s v="Laptop"/>
    <n v="21"/>
    <s v="No"/>
    <n v="21"/>
    <n v="972.5"/>
    <s v="No"/>
  </r>
  <r>
    <d v="2023-11-30T00:00:00"/>
    <x v="8"/>
    <s v="Headphones"/>
    <n v="21"/>
    <s v="No"/>
    <n v="21"/>
    <n v="725.08"/>
    <s v="No"/>
  </r>
  <r>
    <d v="2023-02-28T00:00:00"/>
    <x v="4"/>
    <s v="Smartphone"/>
    <n v="20"/>
    <s v="No"/>
    <n v="20"/>
    <n v="472.43"/>
    <s v="No"/>
  </r>
  <r>
    <d v="2023-09-30T00:00:00"/>
    <x v="10"/>
    <s v="Laptop"/>
    <n v="29"/>
    <s v="No"/>
    <n v="29"/>
    <n v="637.51"/>
    <s v="No"/>
  </r>
  <r>
    <d v="2023-08-31T00:00:00"/>
    <x v="7"/>
    <s v="Headphones"/>
    <n v="16"/>
    <s v="No"/>
    <n v="16"/>
    <n v="760.23"/>
    <s v="No"/>
  </r>
  <r>
    <d v="2023-06-30T00:00:00"/>
    <x v="0"/>
    <s v="Tablet"/>
    <n v="20"/>
    <s v="No"/>
    <n v="20"/>
    <n v="869.78"/>
    <s v="No"/>
  </r>
  <r>
    <d v="2023-09-30T00:00:00"/>
    <x v="10"/>
    <s v="Tablet"/>
    <n v="180"/>
    <s v="Yes"/>
    <n v="22"/>
    <n v="702"/>
    <s v="No"/>
  </r>
  <r>
    <d v="2023-12-31T00:00:00"/>
    <x v="2"/>
    <s v="Tablet"/>
    <n v="18"/>
    <s v="No"/>
    <n v="18"/>
    <n v="367.61"/>
    <s v="No"/>
  </r>
  <r>
    <d v="2023-03-31T00:00:00"/>
    <x v="6"/>
    <s v="Smartwatch"/>
    <n v="19"/>
    <s v="No"/>
    <n v="19"/>
    <n v="642.95000000000005"/>
    <s v="No"/>
  </r>
  <r>
    <d v="2023-11-30T00:00:00"/>
    <x v="8"/>
    <s v="Smartphone"/>
    <n v="20"/>
    <s v="No"/>
    <n v="20"/>
    <n v="620.41999999999996"/>
    <s v="No"/>
  </r>
  <r>
    <d v="2023-11-30T00:00:00"/>
    <x v="8"/>
    <s v="Smartphone"/>
    <n v="21"/>
    <s v="No"/>
    <n v="21"/>
    <n v="851.86"/>
    <s v="No"/>
  </r>
  <r>
    <d v="2023-01-31T00:00:00"/>
    <x v="1"/>
    <s v="Smartwatch"/>
    <n v="19"/>
    <s v="No"/>
    <n v="19"/>
    <n v="340.67"/>
    <s v="No"/>
  </r>
  <r>
    <d v="2023-07-31T00:00:00"/>
    <x v="3"/>
    <s v="Smartwatch"/>
    <n v="24"/>
    <s v="No"/>
    <n v="24"/>
    <n v="906.03"/>
    <s v="No"/>
  </r>
  <r>
    <d v="2023-07-31T00:00:00"/>
    <x v="3"/>
    <s v="Laptop"/>
    <n v="19"/>
    <s v="No"/>
    <n v="19"/>
    <n v="518.39"/>
    <s v="No"/>
  </r>
  <r>
    <d v="2023-06-30T00:00:00"/>
    <x v="0"/>
    <s v="Tablet"/>
    <n v="21"/>
    <s v="No"/>
    <n v="21"/>
    <n v="499.04"/>
    <s v="No"/>
  </r>
  <r>
    <d v="2023-04-30T00:00:00"/>
    <x v="11"/>
    <s v="Smartphone"/>
    <n v="23"/>
    <s v="No"/>
    <n v="23"/>
    <n v="800.63"/>
    <s v="No"/>
  </r>
  <r>
    <d v="2023-07-31T00:00:00"/>
    <x v="3"/>
    <s v="Headphones"/>
    <n v="24"/>
    <s v="No"/>
    <n v="24"/>
    <n v="581.42999999999995"/>
    <s v="No"/>
  </r>
  <r>
    <d v="2023-07-31T00:00:00"/>
    <x v="3"/>
    <s v="Tablet"/>
    <n v="26"/>
    <s v="No"/>
    <n v="26"/>
    <n v="647.76"/>
    <s v="No"/>
  </r>
  <r>
    <d v="2023-02-28T00:00:00"/>
    <x v="4"/>
    <s v="Laptop"/>
    <n v="22"/>
    <s v="No"/>
    <n v="22"/>
    <n v="540.28"/>
    <s v="No"/>
  </r>
  <r>
    <d v="2023-04-30T00:00:00"/>
    <x v="11"/>
    <s v="Smartwatch"/>
    <n v="27"/>
    <s v="No"/>
    <n v="27"/>
    <n v="222.61"/>
    <s v="No"/>
  </r>
  <r>
    <d v="2023-12-31T00:00:00"/>
    <x v="2"/>
    <s v="Smartwatch"/>
    <n v="19"/>
    <s v="No"/>
    <n v="19"/>
    <n v="359"/>
    <s v="No"/>
  </r>
  <r>
    <d v="2023-01-31T00:00:00"/>
    <x v="1"/>
    <s v="Smartphone"/>
    <n v="23"/>
    <s v="No"/>
    <n v="23"/>
    <n v="105.12"/>
    <s v="No"/>
  </r>
  <r>
    <d v="2023-07-31T00:00:00"/>
    <x v="3"/>
    <s v="Smartphone"/>
    <n v="23"/>
    <s v="No"/>
    <n v="23"/>
    <n v="357.25"/>
    <s v="No"/>
  </r>
  <r>
    <d v="2023-07-31T00:00:00"/>
    <x v="3"/>
    <s v="Laptop"/>
    <n v="16"/>
    <s v="No"/>
    <n v="16"/>
    <n v="991.96"/>
    <s v="No"/>
  </r>
  <r>
    <d v="2023-05-31T00:00:00"/>
    <x v="5"/>
    <s v="Smartwatch"/>
    <n v="20"/>
    <s v="No"/>
    <n v="20"/>
    <n v="316.23"/>
    <s v="No"/>
  </r>
  <r>
    <d v="2023-09-30T00:00:00"/>
    <x v="10"/>
    <s v="Smartphone"/>
    <n v="19"/>
    <s v="No"/>
    <n v="19"/>
    <n v="577.92999999999995"/>
    <s v="No"/>
  </r>
  <r>
    <d v="2023-09-30T00:00:00"/>
    <x v="10"/>
    <s v="Laptop"/>
    <n v="14"/>
    <s v="No"/>
    <n v="14"/>
    <n v="528.73"/>
    <s v="No"/>
  </r>
  <r>
    <d v="2023-04-30T00:00:00"/>
    <x v="11"/>
    <s v="Laptop"/>
    <n v="20"/>
    <s v="No"/>
    <n v="20"/>
    <n v="712.3"/>
    <s v="No"/>
  </r>
  <r>
    <d v="2023-11-30T00:00:00"/>
    <x v="8"/>
    <s v="Tablet"/>
    <n v="15"/>
    <s v="No"/>
    <n v="15"/>
    <n v="262.27"/>
    <s v="No"/>
  </r>
  <r>
    <d v="2023-02-28T00:00:00"/>
    <x v="4"/>
    <s v="Tablet"/>
    <n v="22"/>
    <s v="No"/>
    <n v="22"/>
    <n v="233.25"/>
    <s v="No"/>
  </r>
  <r>
    <d v="2023-07-31T00:00:00"/>
    <x v="3"/>
    <s v="Smartwatch"/>
    <n v="20"/>
    <s v="No"/>
    <n v="20"/>
    <n v="131.51"/>
    <s v="No"/>
  </r>
  <r>
    <d v="2023-04-30T00:00:00"/>
    <x v="11"/>
    <s v="Smartphone"/>
    <n v="28"/>
    <s v="No"/>
    <n v="28"/>
    <n v="456.69"/>
    <s v="No"/>
  </r>
  <r>
    <d v="2023-11-30T00:00:00"/>
    <x v="8"/>
    <s v="Laptop"/>
    <n v="29"/>
    <s v="No"/>
    <n v="29"/>
    <n v="92.47"/>
    <s v="No"/>
  </r>
  <r>
    <d v="2023-11-30T00:00:00"/>
    <x v="8"/>
    <s v="Laptop"/>
    <n v="21"/>
    <s v="No"/>
    <n v="21"/>
    <n v="896.98"/>
    <s v="No"/>
  </r>
  <r>
    <d v="2023-08-31T00:00:00"/>
    <x v="7"/>
    <s v="Smartphone"/>
    <n v="26"/>
    <s v="No"/>
    <n v="26"/>
    <n v="274.66000000000003"/>
    <s v="No"/>
  </r>
  <r>
    <d v="2023-05-31T00:00:00"/>
    <x v="5"/>
    <s v="Tablet"/>
    <n v="21"/>
    <s v="No"/>
    <n v="21"/>
    <n v="433.16"/>
    <s v="No"/>
  </r>
  <r>
    <d v="2023-06-30T00:00:00"/>
    <x v="0"/>
    <s v="Headphones"/>
    <n v="11"/>
    <s v="No"/>
    <n v="11"/>
    <n v="292.41000000000003"/>
    <s v="No"/>
  </r>
  <r>
    <d v="2023-06-30T00:00:00"/>
    <x v="0"/>
    <s v="Tablet"/>
    <n v="13"/>
    <s v="No"/>
    <n v="13"/>
    <n v="87.32"/>
    <s v="No"/>
  </r>
  <r>
    <d v="2023-09-30T00:00:00"/>
    <x v="10"/>
    <s v="Smartwatch"/>
    <n v="19"/>
    <s v="No"/>
    <n v="19"/>
    <n v="955.07"/>
    <s v="No"/>
  </r>
  <r>
    <d v="2023-12-31T00:00:00"/>
    <x v="2"/>
    <s v="Smartphone"/>
    <n v="15"/>
    <s v="No"/>
    <n v="15"/>
    <n v="210.06"/>
    <s v="No"/>
  </r>
  <r>
    <d v="2023-09-30T00:00:00"/>
    <x v="10"/>
    <s v="Smartwatch"/>
    <n v="22"/>
    <s v="No"/>
    <n v="22"/>
    <n v="351.23"/>
    <s v="No"/>
  </r>
  <r>
    <d v="2023-10-31T00:00:00"/>
    <x v="9"/>
    <s v="Smartwatch"/>
    <n v="17"/>
    <s v="No"/>
    <n v="17"/>
    <n v="633.58000000000004"/>
    <s v="No"/>
  </r>
  <r>
    <d v="2023-07-31T00:00:00"/>
    <x v="3"/>
    <s v="Smartwatch"/>
    <n v="16"/>
    <s v="No"/>
    <n v="16"/>
    <n v="200.49"/>
    <s v="No"/>
  </r>
  <r>
    <d v="2023-03-31T00:00:00"/>
    <x v="6"/>
    <s v="Tablet"/>
    <n v="17"/>
    <s v="No"/>
    <n v="17"/>
    <n v="509.48"/>
    <s v="No"/>
  </r>
  <r>
    <d v="2023-10-31T00:00:00"/>
    <x v="9"/>
    <s v="Tablet"/>
    <n v="19"/>
    <s v="No"/>
    <n v="19"/>
    <n v="222.98"/>
    <s v="No"/>
  </r>
  <r>
    <d v="2023-06-30T00:00:00"/>
    <x v="0"/>
    <s v="Smartphone"/>
    <n v="25"/>
    <s v="No"/>
    <n v="25"/>
    <n v="792.6"/>
    <s v="No"/>
  </r>
  <r>
    <d v="2023-09-30T00:00:00"/>
    <x v="10"/>
    <s v="Headphones"/>
    <n v="23"/>
    <s v="No"/>
    <n v="23"/>
    <n v="601.17999999999995"/>
    <s v="No"/>
  </r>
  <r>
    <d v="2023-03-31T00:00:00"/>
    <x v="6"/>
    <s v="Laptop"/>
    <n v="30"/>
    <s v="No"/>
    <n v="30"/>
    <n v="173.79"/>
    <s v="No"/>
  </r>
  <r>
    <d v="2023-01-31T00:00:00"/>
    <x v="1"/>
    <s v="Smartphone"/>
    <n v="23"/>
    <s v="No"/>
    <n v="23"/>
    <n v="747.63"/>
    <s v="No"/>
  </r>
  <r>
    <d v="2023-05-31T00:00:00"/>
    <x v="5"/>
    <s v="Laptop"/>
    <n v="20"/>
    <s v="No"/>
    <n v="20"/>
    <n v="326.35000000000002"/>
    <s v="No"/>
  </r>
  <r>
    <d v="2023-01-31T00:00:00"/>
    <x v="1"/>
    <s v="Headphones"/>
    <n v="26"/>
    <s v="No"/>
    <n v="26"/>
    <n v="905.42"/>
    <s v="No"/>
  </r>
  <r>
    <d v="2023-01-31T00:00:00"/>
    <x v="1"/>
    <s v="Tablet"/>
    <n v="16"/>
    <s v="No"/>
    <n v="16"/>
    <n v="183.09"/>
    <s v="No"/>
  </r>
  <r>
    <d v="2023-09-30T00:00:00"/>
    <x v="10"/>
    <s v="Smartphone"/>
    <n v="17"/>
    <s v="No"/>
    <n v="17"/>
    <n v="282.88"/>
    <s v="No"/>
  </r>
  <r>
    <d v="2023-03-31T00:00:00"/>
    <x v="6"/>
    <s v="Tablet"/>
    <n v="13"/>
    <s v="No"/>
    <n v="13"/>
    <n v="41.52"/>
    <s v="No"/>
  </r>
  <r>
    <d v="2023-09-30T00:00:00"/>
    <x v="10"/>
    <s v="Smartphone"/>
    <n v="18"/>
    <s v="No"/>
    <n v="18"/>
    <n v="966.77"/>
    <s v="No"/>
  </r>
  <r>
    <d v="2023-01-31T00:00:00"/>
    <x v="1"/>
    <s v="Headphones"/>
    <n v="23"/>
    <s v="No"/>
    <n v="23"/>
    <n v="857.07"/>
    <s v="No"/>
  </r>
  <r>
    <d v="2023-11-30T00:00:00"/>
    <x v="8"/>
    <s v="Smartwatch"/>
    <n v="25"/>
    <s v="No"/>
    <n v="25"/>
    <n v="305.83"/>
    <s v="No"/>
  </r>
  <r>
    <d v="2023-04-30T00:00:00"/>
    <x v="11"/>
    <s v="Tablet"/>
    <n v="21"/>
    <s v="No"/>
    <n v="21"/>
    <n v="796.72"/>
    <s v="No"/>
  </r>
  <r>
    <d v="2023-09-30T00:00:00"/>
    <x v="10"/>
    <s v="Headphones"/>
    <n v="22"/>
    <s v="No"/>
    <n v="22"/>
    <n v="247.07"/>
    <s v="No"/>
  </r>
  <r>
    <d v="2023-03-31T00:00:00"/>
    <x v="6"/>
    <s v="Tablet"/>
    <n v="19"/>
    <s v="No"/>
    <n v="19"/>
    <n v="102.56"/>
    <s v="No"/>
  </r>
  <r>
    <d v="2023-01-31T00:00:00"/>
    <x v="1"/>
    <s v="Headphones"/>
    <n v="19"/>
    <s v="No"/>
    <n v="19"/>
    <n v="674.01"/>
    <s v="No"/>
  </r>
  <r>
    <d v="2023-11-30T00:00:00"/>
    <x v="8"/>
    <s v="Tablet"/>
    <n v="24"/>
    <s v="No"/>
    <n v="24"/>
    <n v="138.22999999999999"/>
    <s v="No"/>
  </r>
  <r>
    <d v="2023-05-31T00:00:00"/>
    <x v="5"/>
    <s v="Smartphone"/>
    <n v="22"/>
    <s v="No"/>
    <n v="22"/>
    <n v="36.43"/>
    <s v="No"/>
  </r>
  <r>
    <d v="2023-03-31T00:00:00"/>
    <x v="6"/>
    <s v="Smartwatch"/>
    <n v="16"/>
    <s v="No"/>
    <n v="16"/>
    <n v="764.9"/>
    <s v="No"/>
  </r>
  <r>
    <d v="2023-06-30T00:00:00"/>
    <x v="0"/>
    <s v="Smartwatch"/>
    <n v="24"/>
    <s v="No"/>
    <n v="24"/>
    <n v="521.07000000000005"/>
    <s v="No"/>
  </r>
  <r>
    <d v="2023-04-30T00:00:00"/>
    <x v="11"/>
    <s v="Laptop"/>
    <n v="22"/>
    <s v="No"/>
    <n v="22"/>
    <n v="57.14"/>
    <s v="No"/>
  </r>
  <r>
    <d v="2023-03-31T00:00:00"/>
    <x v="6"/>
    <s v="Smartphone"/>
    <n v="20"/>
    <s v="No"/>
    <n v="20"/>
    <n v="22.02"/>
    <s v="No"/>
  </r>
  <r>
    <d v="2023-01-31T00:00:00"/>
    <x v="1"/>
    <s v="Smartwatch"/>
    <n v="13"/>
    <s v="No"/>
    <n v="13"/>
    <n v="767.39"/>
    <s v="No"/>
  </r>
  <r>
    <d v="2023-09-30T00:00:00"/>
    <x v="10"/>
    <s v="Tablet"/>
    <n v="20"/>
    <s v="No"/>
    <n v="20"/>
    <n v="509.48"/>
    <s v="No"/>
  </r>
  <r>
    <d v="2023-06-30T00:00:00"/>
    <x v="0"/>
    <s v="Laptop"/>
    <n v="14"/>
    <s v="No"/>
    <n v="14"/>
    <n v="595.49"/>
    <s v="No"/>
  </r>
  <r>
    <d v="2023-12-31T00:00:00"/>
    <x v="2"/>
    <s v="Smartwatch"/>
    <n v="30"/>
    <s v="No"/>
    <n v="30"/>
    <n v="522.55999999999995"/>
    <s v="No"/>
  </r>
  <r>
    <d v="2023-04-30T00:00:00"/>
    <x v="11"/>
    <s v="Laptop"/>
    <n v="18"/>
    <s v="No"/>
    <n v="18"/>
    <n v="464.14"/>
    <s v="No"/>
  </r>
  <r>
    <d v="2023-09-30T00:00:00"/>
    <x v="10"/>
    <s v="Smartwatch"/>
    <n v="22"/>
    <s v="No"/>
    <n v="22"/>
    <n v="438.33"/>
    <s v="No"/>
  </r>
  <r>
    <d v="2023-06-30T00:00:00"/>
    <x v="0"/>
    <s v="Smartphone"/>
    <n v="20"/>
    <s v="No"/>
    <n v="20"/>
    <n v="252.36"/>
    <s v="No"/>
  </r>
  <r>
    <d v="2023-08-31T00:00:00"/>
    <x v="7"/>
    <s v="Headphones"/>
    <n v="17"/>
    <s v="No"/>
    <n v="17"/>
    <n v="355.93"/>
    <s v="No"/>
  </r>
  <r>
    <d v="2023-11-30T00:00:00"/>
    <x v="8"/>
    <s v="Headphones"/>
    <n v="14"/>
    <s v="No"/>
    <n v="14"/>
    <n v="973.65"/>
    <s v="No"/>
  </r>
  <r>
    <d v="2023-07-31T00:00:00"/>
    <x v="3"/>
    <s v="Smartphone"/>
    <n v="19"/>
    <s v="No"/>
    <n v="19"/>
    <n v="21.51"/>
    <s v="No"/>
  </r>
  <r>
    <d v="2023-01-31T00:00:00"/>
    <x v="1"/>
    <s v="Smartwatch"/>
    <n v="210"/>
    <s v="Yes"/>
    <n v="22"/>
    <n v="882.38"/>
    <s v="No"/>
  </r>
  <r>
    <d v="2023-04-30T00:00:00"/>
    <x v="11"/>
    <s v="Tablet"/>
    <n v="14"/>
    <s v="No"/>
    <n v="14"/>
    <n v="352.94"/>
    <s v="No"/>
  </r>
  <r>
    <d v="2023-12-31T00:00:00"/>
    <x v="2"/>
    <s v="Headphones"/>
    <n v="19"/>
    <s v="No"/>
    <n v="19"/>
    <n v="891.1"/>
    <s v="No"/>
  </r>
  <r>
    <d v="2023-10-31T00:00:00"/>
    <x v="9"/>
    <s v="Laptop"/>
    <n v="14"/>
    <s v="No"/>
    <n v="14"/>
    <n v="234.2"/>
    <s v="No"/>
  </r>
  <r>
    <d v="2023-11-30T00:00:00"/>
    <x v="8"/>
    <s v="Smartwatch"/>
    <n v="20"/>
    <s v="No"/>
    <n v="20"/>
    <n v="55.02"/>
    <s v="No"/>
  </r>
  <r>
    <d v="2023-08-31T00:00:00"/>
    <x v="7"/>
    <s v="Tablet"/>
    <n v="18"/>
    <s v="No"/>
    <n v="18"/>
    <n v="770.73"/>
    <s v="No"/>
  </r>
  <r>
    <d v="2023-04-30T00:00:00"/>
    <x v="11"/>
    <s v="Headphones"/>
    <n v="24"/>
    <s v="No"/>
    <n v="24"/>
    <n v="826.79"/>
    <s v="No"/>
  </r>
  <r>
    <d v="2023-09-30T00:00:00"/>
    <x v="10"/>
    <s v="Smartphone"/>
    <n v="17"/>
    <s v="No"/>
    <n v="17"/>
    <n v="770.26"/>
    <s v="No"/>
  </r>
  <r>
    <d v="2023-04-30T00:00:00"/>
    <x v="11"/>
    <s v="Headphones"/>
    <n v="20"/>
    <s v="No"/>
    <n v="20"/>
    <n v="306.99"/>
    <s v="No"/>
  </r>
  <r>
    <d v="2023-08-31T00:00:00"/>
    <x v="7"/>
    <s v="Laptop"/>
    <n v="23"/>
    <s v="No"/>
    <n v="23"/>
    <n v="605.65"/>
    <s v="No"/>
  </r>
  <r>
    <d v="2023-02-28T00:00:00"/>
    <x v="4"/>
    <s v="Smartwatch"/>
    <n v="18"/>
    <s v="No"/>
    <n v="18"/>
    <n v="27.12"/>
    <s v="No"/>
  </r>
  <r>
    <d v="2023-08-31T00:00:00"/>
    <x v="7"/>
    <s v="Headphones"/>
    <n v="19"/>
    <s v="No"/>
    <n v="19"/>
    <n v="275.87"/>
    <s v="No"/>
  </r>
  <r>
    <d v="2023-05-31T00:00:00"/>
    <x v="5"/>
    <s v="Headphones"/>
    <n v="26"/>
    <s v="No"/>
    <n v="26"/>
    <n v="120.85"/>
    <s v="No"/>
  </r>
  <r>
    <d v="2023-01-31T00:00:00"/>
    <x v="1"/>
    <s v="Smartphone"/>
    <n v="23"/>
    <s v="No"/>
    <n v="23"/>
    <n v="569.54999999999995"/>
    <s v="No"/>
  </r>
  <r>
    <d v="2023-01-31T00:00:00"/>
    <x v="1"/>
    <s v="Tablet"/>
    <n v="21"/>
    <s v="No"/>
    <n v="21"/>
    <n v="276.64999999999998"/>
    <s v="No"/>
  </r>
  <r>
    <d v="2023-10-31T00:00:00"/>
    <x v="9"/>
    <s v="Headphones"/>
    <n v="21"/>
    <s v="No"/>
    <n v="21"/>
    <n v="937.08"/>
    <s v="No"/>
  </r>
  <r>
    <d v="2023-09-30T00:00:00"/>
    <x v="10"/>
    <s v="Laptop"/>
    <n v="27"/>
    <s v="No"/>
    <n v="27"/>
    <n v="25.9"/>
    <s v="No"/>
  </r>
  <r>
    <d v="2023-03-31T00:00:00"/>
    <x v="6"/>
    <s v="Laptop"/>
    <n v="20"/>
    <s v="No"/>
    <n v="20"/>
    <n v="326.23"/>
    <s v="No"/>
  </r>
  <r>
    <d v="2023-07-31T00:00:00"/>
    <x v="3"/>
    <s v="Smartwatch"/>
    <n v="21"/>
    <s v="No"/>
    <n v="21"/>
    <n v="754.2"/>
    <s v="No"/>
  </r>
  <r>
    <d v="2023-12-31T00:00:00"/>
    <x v="2"/>
    <s v="Smartwatch"/>
    <n v="23"/>
    <s v="No"/>
    <n v="23"/>
    <n v="530.38"/>
    <s v="No"/>
  </r>
  <r>
    <d v="2023-08-31T00:00:00"/>
    <x v="7"/>
    <s v="Smartwatch"/>
    <n v="25"/>
    <s v="No"/>
    <n v="25"/>
    <n v="600.41999999999996"/>
    <s v="No"/>
  </r>
  <r>
    <d v="2023-01-31T00:00:00"/>
    <x v="1"/>
    <s v="Laptop"/>
    <n v="22"/>
    <s v="No"/>
    <n v="22"/>
    <n v="420.54"/>
    <s v="No"/>
  </r>
  <r>
    <d v="2023-09-30T00:00:00"/>
    <x v="10"/>
    <s v="Smartphone"/>
    <n v="20"/>
    <s v="No"/>
    <n v="20"/>
    <n v="262.33"/>
    <s v="No"/>
  </r>
  <r>
    <d v="2023-08-31T00:00:00"/>
    <x v="7"/>
    <s v="Tablet"/>
    <n v="19"/>
    <s v="No"/>
    <n v="19"/>
    <n v="86.5"/>
    <s v="No"/>
  </r>
  <r>
    <d v="2023-06-30T00:00:00"/>
    <x v="0"/>
    <s v="Smartwatch"/>
    <n v="28"/>
    <s v="No"/>
    <n v="28"/>
    <n v="811.15"/>
    <s v="No"/>
  </r>
  <r>
    <d v="2023-10-31T00:00:00"/>
    <x v="9"/>
    <s v="Smartwatch"/>
    <n v="18"/>
    <s v="No"/>
    <n v="18"/>
    <n v="46.34"/>
    <s v="No"/>
  </r>
  <r>
    <d v="2023-05-31T00:00:00"/>
    <x v="5"/>
    <s v="Smartphone"/>
    <n v="28"/>
    <s v="No"/>
    <n v="28"/>
    <n v="509.05"/>
    <s v="No"/>
  </r>
  <r>
    <d v="2023-02-28T00:00:00"/>
    <x v="4"/>
    <s v="Smartwatch"/>
    <n v="20"/>
    <s v="No"/>
    <n v="20"/>
    <n v="833.94"/>
    <s v="No"/>
  </r>
  <r>
    <d v="2023-12-31T00:00:00"/>
    <x v="2"/>
    <s v="Headphones"/>
    <n v="23"/>
    <s v="No"/>
    <n v="23"/>
    <n v="23.27"/>
    <s v="No"/>
  </r>
  <r>
    <d v="2023-12-31T00:00:00"/>
    <x v="2"/>
    <s v="Headphones"/>
    <n v="16"/>
    <s v="No"/>
    <n v="16"/>
    <n v="217.64"/>
    <s v="No"/>
  </r>
  <r>
    <d v="2023-01-31T00:00:00"/>
    <x v="1"/>
    <s v="Headphones"/>
    <n v="19"/>
    <s v="No"/>
    <n v="19"/>
    <n v="770.35"/>
    <s v="No"/>
  </r>
  <r>
    <d v="2023-09-30T00:00:00"/>
    <x v="10"/>
    <s v="Smartphone"/>
    <n v="21"/>
    <s v="No"/>
    <n v="21"/>
    <n v="461.17"/>
    <s v="No"/>
  </r>
  <r>
    <d v="2023-11-30T00:00:00"/>
    <x v="8"/>
    <s v="Smartwatch"/>
    <n v="20"/>
    <s v="No"/>
    <n v="20"/>
    <n v="437.45"/>
    <s v="No"/>
  </r>
  <r>
    <d v="2023-01-31T00:00:00"/>
    <x v="1"/>
    <s v="Smartwatch"/>
    <n v="22"/>
    <s v="No"/>
    <n v="22"/>
    <n v="545.80999999999995"/>
    <s v="No"/>
  </r>
  <r>
    <d v="2023-10-31T00:00:00"/>
    <x v="9"/>
    <s v="Tablet"/>
    <n v="17"/>
    <s v="No"/>
    <n v="17"/>
    <n v="336.91"/>
    <s v="No"/>
  </r>
  <r>
    <d v="2023-05-31T00:00:00"/>
    <x v="5"/>
    <s v="Smartphone"/>
    <n v="18"/>
    <s v="No"/>
    <n v="18"/>
    <n v="901.27"/>
    <s v="No"/>
  </r>
  <r>
    <d v="2023-02-28T00:00:00"/>
    <x v="4"/>
    <s v="Headphones"/>
    <n v="19"/>
    <s v="No"/>
    <n v="19"/>
    <n v="684.17"/>
    <s v="No"/>
  </r>
  <r>
    <d v="2023-03-31T00:00:00"/>
    <x v="6"/>
    <s v="Tablet"/>
    <n v="24"/>
    <s v="No"/>
    <n v="24"/>
    <n v="956.66"/>
    <s v="No"/>
  </r>
  <r>
    <d v="2023-11-30T00:00:00"/>
    <x v="8"/>
    <s v="Smartphone"/>
    <n v="21"/>
    <s v="No"/>
    <n v="21"/>
    <n v="673.23"/>
    <s v="No"/>
  </r>
  <r>
    <d v="2023-01-31T00:00:00"/>
    <x v="1"/>
    <s v="Headphones"/>
    <n v="26"/>
    <s v="No"/>
    <n v="26"/>
    <n v="370.3"/>
    <s v="No"/>
  </r>
  <r>
    <d v="2023-04-30T00:00:00"/>
    <x v="11"/>
    <s v="Smartphone"/>
    <n v="22"/>
    <s v="No"/>
    <n v="22"/>
    <n v="520.1"/>
    <s v="No"/>
  </r>
  <r>
    <d v="2023-05-31T00:00:00"/>
    <x v="5"/>
    <s v="Smartphone"/>
    <n v="13"/>
    <s v="No"/>
    <n v="13"/>
    <n v="259.39"/>
    <s v="No"/>
  </r>
  <r>
    <d v="2023-04-30T00:00:00"/>
    <x v="11"/>
    <s v="Headphones"/>
    <n v="15"/>
    <s v="No"/>
    <n v="15"/>
    <n v="540.58000000000004"/>
    <s v="No"/>
  </r>
  <r>
    <d v="2023-12-31T00:00:00"/>
    <x v="2"/>
    <s v="Laptop"/>
    <n v="30"/>
    <s v="No"/>
    <n v="30"/>
    <n v="58.7"/>
    <s v="No"/>
  </r>
  <r>
    <d v="2023-09-30T00:00:00"/>
    <x v="10"/>
    <s v="Smartwatch"/>
    <n v="16"/>
    <s v="No"/>
    <n v="16"/>
    <n v="657.3"/>
    <s v="No"/>
  </r>
  <r>
    <d v="2023-02-28T00:00:00"/>
    <x v="4"/>
    <s v="Tablet"/>
    <n v="9"/>
    <s v="No"/>
    <n v="9"/>
    <n v="509.48"/>
    <s v="No"/>
  </r>
  <r>
    <d v="2023-05-31T00:00:00"/>
    <x v="5"/>
    <s v="Smartphone"/>
    <n v="22"/>
    <s v="No"/>
    <n v="22"/>
    <n v="112.4"/>
    <s v="No"/>
  </r>
  <r>
    <d v="2023-10-31T00:00:00"/>
    <x v="9"/>
    <s v="Tablet"/>
    <n v="21"/>
    <s v="No"/>
    <n v="21"/>
    <n v="158.32"/>
    <s v="No"/>
  </r>
  <r>
    <d v="2023-05-31T00:00:00"/>
    <x v="5"/>
    <s v="Laptop"/>
    <n v="21"/>
    <s v="No"/>
    <n v="21"/>
    <n v="934.53"/>
    <s v="No"/>
  </r>
  <r>
    <d v="2023-11-30T00:00:00"/>
    <x v="8"/>
    <s v="Tablet"/>
    <n v="17"/>
    <s v="No"/>
    <n v="17"/>
    <n v="624.42999999999995"/>
    <s v="No"/>
  </r>
  <r>
    <d v="2023-04-30T00:00:00"/>
    <x v="11"/>
    <s v="Tablet"/>
    <n v="19"/>
    <s v="No"/>
    <n v="19"/>
    <n v="463.34"/>
    <s v="No"/>
  </r>
  <r>
    <d v="2023-06-30T00:00:00"/>
    <x v="0"/>
    <s v="Smartwatch"/>
    <n v="17"/>
    <s v="No"/>
    <n v="17"/>
    <n v="55.32"/>
    <s v="No"/>
  </r>
  <r>
    <d v="2023-05-31T00:00:00"/>
    <x v="5"/>
    <s v="Smartwatch"/>
    <n v="20"/>
    <s v="No"/>
    <n v="20"/>
    <n v="338.91"/>
    <s v="No"/>
  </r>
  <r>
    <d v="2023-04-30T00:00:00"/>
    <x v="11"/>
    <s v="Smartphone"/>
    <n v="29"/>
    <s v="No"/>
    <n v="29"/>
    <n v="148.63999999999999"/>
    <s v="No"/>
  </r>
  <r>
    <d v="2023-03-31T00:00:00"/>
    <x v="6"/>
    <s v="Tablet"/>
    <n v="9"/>
    <s v="No"/>
    <n v="9"/>
    <n v="656.16"/>
    <s v="No"/>
  </r>
  <r>
    <d v="2023-03-31T00:00:00"/>
    <x v="6"/>
    <s v="Headphones"/>
    <n v="10"/>
    <s v="No"/>
    <n v="10"/>
    <n v="788.58"/>
    <s v="No"/>
  </r>
  <r>
    <d v="2023-11-30T00:00:00"/>
    <x v="8"/>
    <s v="Headphones"/>
    <n v="25"/>
    <s v="No"/>
    <n v="25"/>
    <n v="597.33000000000004"/>
    <s v="No"/>
  </r>
  <r>
    <d v="2023-07-31T00:00:00"/>
    <x v="3"/>
    <s v="Headphones"/>
    <n v="11"/>
    <s v="No"/>
    <n v="11"/>
    <n v="514.67999999999995"/>
    <s v="No"/>
  </r>
  <r>
    <d v="2023-11-30T00:00:00"/>
    <x v="8"/>
    <s v="Laptop"/>
    <n v="13"/>
    <s v="No"/>
    <n v="13"/>
    <n v="709.62"/>
    <s v="No"/>
  </r>
  <r>
    <d v="2023-05-31T00:00:00"/>
    <x v="5"/>
    <s v="Smartwatch"/>
    <n v="22"/>
    <s v="No"/>
    <n v="22"/>
    <n v="188.96"/>
    <s v="No"/>
  </r>
  <r>
    <d v="2023-08-31T00:00:00"/>
    <x v="7"/>
    <s v="Headphones"/>
    <n v="24"/>
    <s v="No"/>
    <n v="24"/>
    <n v="52.91"/>
    <s v="No"/>
  </r>
  <r>
    <d v="2023-12-31T00:00:00"/>
    <x v="2"/>
    <s v="Smartphone"/>
    <n v="19"/>
    <s v="No"/>
    <n v="19"/>
    <n v="461.68"/>
    <s v="No"/>
  </r>
  <r>
    <d v="2023-10-31T00:00:00"/>
    <x v="9"/>
    <s v="Smartphone"/>
    <n v="15"/>
    <s v="No"/>
    <n v="15"/>
    <n v="793.17"/>
    <s v="No"/>
  </r>
  <r>
    <d v="2023-06-30T00:00:00"/>
    <x v="0"/>
    <s v="Smartwatch"/>
    <n v="25"/>
    <s v="No"/>
    <n v="25"/>
    <n v="514.63"/>
    <s v="No"/>
  </r>
  <r>
    <d v="2023-12-31T00:00:00"/>
    <x v="2"/>
    <s v="Laptop"/>
    <n v="15"/>
    <s v="No"/>
    <n v="15"/>
    <n v="426.03"/>
    <s v="No"/>
  </r>
  <r>
    <d v="2023-04-30T00:00:00"/>
    <x v="11"/>
    <s v="Laptop"/>
    <n v="22"/>
    <s v="No"/>
    <n v="22"/>
    <n v="494.13"/>
    <s v="No"/>
  </r>
  <r>
    <d v="2023-01-31T00:00:00"/>
    <x v="1"/>
    <s v="Laptop"/>
    <n v="18"/>
    <s v="No"/>
    <n v="18"/>
    <n v="587.69000000000005"/>
    <s v="No"/>
  </r>
  <r>
    <d v="2023-10-31T00:00:00"/>
    <x v="9"/>
    <s v="Smartwatch"/>
    <n v="22"/>
    <s v="No"/>
    <n v="22"/>
    <n v="245.09"/>
    <s v="No"/>
  </r>
  <r>
    <d v="2023-03-31T00:00:00"/>
    <x v="6"/>
    <s v="Headphones"/>
    <n v="23"/>
    <s v="No"/>
    <n v="23"/>
    <n v="838.53"/>
    <s v="No"/>
  </r>
  <r>
    <d v="2023-01-31T00:00:00"/>
    <x v="1"/>
    <s v="Laptop"/>
    <n v="15"/>
    <s v="No"/>
    <n v="15"/>
    <n v="424.33"/>
    <s v="No"/>
  </r>
  <r>
    <d v="2023-06-30T00:00:00"/>
    <x v="0"/>
    <s v="Tablet"/>
    <n v="24"/>
    <s v="No"/>
    <n v="24"/>
    <n v="995.23"/>
    <s v="No"/>
  </r>
  <r>
    <d v="2023-03-31T00:00:00"/>
    <x v="6"/>
    <s v="Tablet"/>
    <n v="18"/>
    <s v="No"/>
    <n v="18"/>
    <n v="399.51"/>
    <s v="No"/>
  </r>
  <r>
    <d v="2023-09-30T00:00:00"/>
    <x v="10"/>
    <s v="Smartwatch"/>
    <n v="17"/>
    <s v="No"/>
    <n v="17"/>
    <n v="849.61"/>
    <s v="No"/>
  </r>
  <r>
    <d v="2023-04-30T00:00:00"/>
    <x v="11"/>
    <s v="Tablet"/>
    <n v="23"/>
    <s v="No"/>
    <n v="23"/>
    <n v="548.46"/>
    <s v="No"/>
  </r>
  <r>
    <d v="2023-04-30T00:00:00"/>
    <x v="11"/>
    <s v="Headphones"/>
    <n v="14"/>
    <s v="No"/>
    <n v="14"/>
    <n v="279.02"/>
    <s v="No"/>
  </r>
  <r>
    <d v="2023-01-31T00:00:00"/>
    <x v="1"/>
    <s v="Headphones"/>
    <n v="20"/>
    <s v="No"/>
    <n v="20"/>
    <n v="619.63"/>
    <s v="No"/>
  </r>
  <r>
    <d v="2023-11-30T00:00:00"/>
    <x v="8"/>
    <s v="Headphones"/>
    <n v="15"/>
    <s v="No"/>
    <n v="15"/>
    <n v="413.36"/>
    <s v="No"/>
  </r>
  <r>
    <d v="2023-11-30T00:00:00"/>
    <x v="8"/>
    <s v="Laptop"/>
    <n v="17"/>
    <s v="No"/>
    <n v="17"/>
    <n v="895.04"/>
    <s v="No"/>
  </r>
  <r>
    <d v="2023-03-31T00:00:00"/>
    <x v="6"/>
    <s v="Laptop"/>
    <n v="18"/>
    <s v="No"/>
    <n v="18"/>
    <n v="472.5"/>
    <s v="No"/>
  </r>
  <r>
    <d v="2023-07-31T00:00:00"/>
    <x v="3"/>
    <s v="Smartphone"/>
    <n v="22"/>
    <s v="No"/>
    <n v="22"/>
    <n v="816.36"/>
    <s v="No"/>
  </r>
  <r>
    <d v="2023-11-30T00:00:00"/>
    <x v="8"/>
    <s v="Smartphone"/>
    <n v="13"/>
    <s v="No"/>
    <n v="13"/>
    <n v="341.9"/>
    <s v="No"/>
  </r>
  <r>
    <d v="2023-04-30T00:00:00"/>
    <x v="11"/>
    <s v="Tablet"/>
    <n v="16"/>
    <s v="No"/>
    <n v="16"/>
    <n v="916.36"/>
    <s v="No"/>
  </r>
  <r>
    <d v="2023-04-30T00:00:00"/>
    <x v="11"/>
    <s v="Tablet"/>
    <n v="19"/>
    <s v="No"/>
    <n v="19"/>
    <n v="555.4"/>
    <s v="No"/>
  </r>
  <r>
    <d v="2023-04-30T00:00:00"/>
    <x v="11"/>
    <s v="Headphones"/>
    <n v="20"/>
    <s v="No"/>
    <n v="20"/>
    <n v="922.9"/>
    <s v="No"/>
  </r>
  <r>
    <d v="2023-07-31T00:00:00"/>
    <x v="3"/>
    <s v="Smartphone"/>
    <n v="31"/>
    <s v="No"/>
    <n v="31"/>
    <n v="912.13"/>
    <s v="No"/>
  </r>
  <r>
    <d v="2023-09-30T00:00:00"/>
    <x v="10"/>
    <s v="Headphones"/>
    <n v="19"/>
    <s v="No"/>
    <n v="19"/>
    <n v="800.19"/>
    <s v="No"/>
  </r>
  <r>
    <d v="2023-03-31T00:00:00"/>
    <x v="6"/>
    <s v="Tablet"/>
    <n v="22"/>
    <s v="No"/>
    <n v="22"/>
    <n v="573.04"/>
    <s v="No"/>
  </r>
  <r>
    <d v="2023-12-31T00:00:00"/>
    <x v="2"/>
    <s v="Laptop"/>
    <n v="12"/>
    <s v="No"/>
    <n v="12"/>
    <n v="352.51"/>
    <s v="No"/>
  </r>
  <r>
    <d v="2023-01-31T00:00:00"/>
    <x v="1"/>
    <s v="Tablet"/>
    <n v="19"/>
    <s v="No"/>
    <n v="19"/>
    <n v="88.16"/>
    <s v="No"/>
  </r>
  <r>
    <d v="2023-04-30T00:00:00"/>
    <x v="11"/>
    <s v="Laptop"/>
    <n v="17"/>
    <s v="No"/>
    <n v="17"/>
    <n v="58.05"/>
    <s v="No"/>
  </r>
  <r>
    <d v="2023-12-31T00:00:00"/>
    <x v="2"/>
    <s v="Headphones"/>
    <n v="18"/>
    <s v="No"/>
    <n v="18"/>
    <n v="42.59"/>
    <s v="No"/>
  </r>
  <r>
    <d v="2023-03-31T00:00:00"/>
    <x v="6"/>
    <s v="Tablet"/>
    <n v="23"/>
    <s v="No"/>
    <n v="23"/>
    <n v="645.32000000000005"/>
    <s v="No"/>
  </r>
  <r>
    <d v="2023-03-31T00:00:00"/>
    <x v="6"/>
    <s v="Tablet"/>
    <n v="12"/>
    <s v="No"/>
    <n v="12"/>
    <n v="34.53"/>
    <s v="No"/>
  </r>
  <r>
    <d v="2023-02-28T00:00:00"/>
    <x v="4"/>
    <s v="Smartphone"/>
    <n v="18"/>
    <s v="No"/>
    <n v="18"/>
    <n v="119.64"/>
    <s v="No"/>
  </r>
  <r>
    <d v="2023-06-30T00:00:00"/>
    <x v="0"/>
    <s v="Smartwatch"/>
    <n v="30"/>
    <s v="No"/>
    <n v="30"/>
    <n v="95.81"/>
    <s v="No"/>
  </r>
  <r>
    <d v="2023-10-31T00:00:00"/>
    <x v="9"/>
    <s v="Headphones"/>
    <n v="24"/>
    <s v="No"/>
    <n v="24"/>
    <n v="690.67"/>
    <s v="No"/>
  </r>
  <r>
    <d v="2023-07-31T00:00:00"/>
    <x v="3"/>
    <s v="Tablet"/>
    <n v="27"/>
    <s v="No"/>
    <n v="27"/>
    <n v="570.99"/>
    <s v="No"/>
  </r>
  <r>
    <d v="2023-07-31T00:00:00"/>
    <x v="3"/>
    <s v="Smartwatch"/>
    <n v="21"/>
    <s v="No"/>
    <n v="21"/>
    <n v="936.3"/>
    <s v="No"/>
  </r>
  <r>
    <d v="2023-11-30T00:00:00"/>
    <x v="8"/>
    <s v="Smartphone"/>
    <n v="22"/>
    <s v="No"/>
    <n v="22"/>
    <n v="516.39"/>
    <s v="No"/>
  </r>
  <r>
    <d v="2023-08-31T00:00:00"/>
    <x v="7"/>
    <s v="Laptop"/>
    <n v="14"/>
    <s v="No"/>
    <n v="14"/>
    <n v="248.11"/>
    <s v="No"/>
  </r>
  <r>
    <d v="2023-01-31T00:00:00"/>
    <x v="1"/>
    <s v="Laptop"/>
    <n v="18"/>
    <s v="No"/>
    <n v="18"/>
    <n v="587.69000000000005"/>
    <s v="No"/>
  </r>
  <r>
    <d v="2023-10-31T00:00:00"/>
    <x v="9"/>
    <s v="Smartwatch"/>
    <n v="17"/>
    <s v="No"/>
    <n v="17"/>
    <n v="181.39"/>
    <s v="No"/>
  </r>
  <r>
    <d v="2023-09-30T00:00:00"/>
    <x v="10"/>
    <s v="Tablet"/>
    <n v="180"/>
    <s v="Yes"/>
    <n v="22"/>
    <n v="731.28"/>
    <s v="No"/>
  </r>
  <r>
    <d v="2023-05-31T00:00:00"/>
    <x v="5"/>
    <s v="Smartwatch"/>
    <n v="21"/>
    <s v="No"/>
    <n v="21"/>
    <n v="457.49"/>
    <s v="No"/>
  </r>
  <r>
    <d v="2023-08-31T00:00:00"/>
    <x v="7"/>
    <s v="Tablet"/>
    <n v="22"/>
    <s v="No"/>
    <n v="22"/>
    <n v="819.3"/>
    <s v="No"/>
  </r>
  <r>
    <d v="2023-12-31T00:00:00"/>
    <x v="2"/>
    <s v="Smartwatch"/>
    <n v="22"/>
    <s v="No"/>
    <n v="22"/>
    <n v="883.39"/>
    <s v="No"/>
  </r>
  <r>
    <d v="2023-07-31T00:00:00"/>
    <x v="3"/>
    <s v="Smartwatch"/>
    <n v="23"/>
    <s v="No"/>
    <n v="23"/>
    <n v="417.4"/>
    <s v="No"/>
  </r>
  <r>
    <d v="2023-10-31T00:00:00"/>
    <x v="9"/>
    <s v="Smartphone"/>
    <n v="24"/>
    <s v="No"/>
    <n v="24"/>
    <n v="944.07"/>
    <s v="No"/>
  </r>
  <r>
    <d v="2023-08-31T00:00:00"/>
    <x v="7"/>
    <s v="Tablet"/>
    <n v="22"/>
    <s v="No"/>
    <n v="22"/>
    <n v="240.45"/>
    <s v="No"/>
  </r>
  <r>
    <d v="2023-06-30T00:00:00"/>
    <x v="0"/>
    <s v="Smartwatch"/>
    <n v="15"/>
    <s v="No"/>
    <n v="15"/>
    <n v="881.49"/>
    <s v="No"/>
  </r>
  <r>
    <d v="2023-06-30T00:00:00"/>
    <x v="0"/>
    <s v="Headphones"/>
    <n v="19"/>
    <s v="No"/>
    <n v="19"/>
    <n v="916.04"/>
    <s v="No"/>
  </r>
  <r>
    <d v="2023-11-30T00:00:00"/>
    <x v="8"/>
    <s v="Smartwatch"/>
    <n v="20"/>
    <s v="No"/>
    <n v="20"/>
    <n v="667.17"/>
    <s v="No"/>
  </r>
  <r>
    <d v="2023-05-31T00:00:00"/>
    <x v="5"/>
    <s v="Headphones"/>
    <n v="20"/>
    <s v="No"/>
    <n v="20"/>
    <n v="844.16"/>
    <s v="No"/>
  </r>
  <r>
    <d v="2023-05-31T00:00:00"/>
    <x v="5"/>
    <s v="Headphones"/>
    <n v="23"/>
    <s v="No"/>
    <n v="23"/>
    <n v="863.68"/>
    <s v="No"/>
  </r>
  <r>
    <d v="2023-04-30T00:00:00"/>
    <x v="11"/>
    <s v="Tablet"/>
    <n v="16"/>
    <s v="No"/>
    <n v="16"/>
    <n v="45.11"/>
    <s v="No"/>
  </r>
  <r>
    <d v="2023-12-31T00:00:00"/>
    <x v="2"/>
    <s v="Laptop"/>
    <n v="21"/>
    <s v="No"/>
    <n v="21"/>
    <n v="890.32"/>
    <s v="No"/>
  </r>
  <r>
    <d v="2023-03-31T00:00:00"/>
    <x v="6"/>
    <s v="Laptop"/>
    <n v="24"/>
    <s v="No"/>
    <n v="24"/>
    <n v="191.3"/>
    <s v="No"/>
  </r>
  <r>
    <d v="2023-06-30T00:00:00"/>
    <x v="0"/>
    <s v="Smartphone"/>
    <n v="22"/>
    <s v="No"/>
    <n v="22"/>
    <n v="895.77"/>
    <s v="No"/>
  </r>
  <r>
    <d v="2023-01-31T00:00:00"/>
    <x v="1"/>
    <s v="Tablet"/>
    <n v="21"/>
    <s v="No"/>
    <n v="21"/>
    <n v="899.71"/>
    <s v="No"/>
  </r>
  <r>
    <d v="2023-07-31T00:00:00"/>
    <x v="3"/>
    <s v="Laptop"/>
    <n v="22"/>
    <s v="No"/>
    <n v="22"/>
    <n v="861.42"/>
    <s v="No"/>
  </r>
  <r>
    <d v="2023-04-30T00:00:00"/>
    <x v="11"/>
    <s v="Tablet"/>
    <n v="17"/>
    <s v="No"/>
    <n v="17"/>
    <n v="722.09"/>
    <s v="No"/>
  </r>
  <r>
    <d v="2023-07-31T00:00:00"/>
    <x v="3"/>
    <s v="Smartphone"/>
    <n v="27"/>
    <s v="No"/>
    <n v="27"/>
    <n v="660.92"/>
    <s v="No"/>
  </r>
  <r>
    <d v="2023-10-31T00:00:00"/>
    <x v="9"/>
    <s v="Laptop"/>
    <n v="15"/>
    <s v="No"/>
    <n v="15"/>
    <n v="86.14"/>
    <s v="No"/>
  </r>
  <r>
    <d v="2023-06-30T00:00:00"/>
    <x v="0"/>
    <s v="Laptop"/>
    <n v="24"/>
    <s v="No"/>
    <n v="24"/>
    <n v="421.33"/>
    <s v="No"/>
  </r>
  <r>
    <d v="2023-01-31T00:00:00"/>
    <x v="1"/>
    <s v="Laptop"/>
    <n v="18"/>
    <s v="No"/>
    <n v="18"/>
    <n v="791.09"/>
    <s v="No"/>
  </r>
  <r>
    <d v="2023-07-31T00:00:00"/>
    <x v="3"/>
    <s v="Smartphone"/>
    <n v="15"/>
    <s v="No"/>
    <n v="15"/>
    <n v="86.71"/>
    <s v="No"/>
  </r>
  <r>
    <d v="2023-10-31T00:00:00"/>
    <x v="9"/>
    <s v="Laptop"/>
    <n v="23"/>
    <s v="No"/>
    <n v="23"/>
    <n v="942"/>
    <s v="No"/>
  </r>
  <r>
    <d v="2023-08-31T00:00:00"/>
    <x v="7"/>
    <s v="Tablet"/>
    <n v="18"/>
    <s v="No"/>
    <n v="18"/>
    <n v="410.95"/>
    <s v="No"/>
  </r>
  <r>
    <d v="2023-06-30T00:00:00"/>
    <x v="0"/>
    <s v="Laptop"/>
    <n v="19"/>
    <s v="No"/>
    <n v="19"/>
    <n v="986.1"/>
    <s v="No"/>
  </r>
  <r>
    <d v="2023-07-31T00:00:00"/>
    <x v="3"/>
    <s v="Smartphone"/>
    <n v="35"/>
    <s v="Yes"/>
    <n v="22"/>
    <n v="871.6"/>
    <s v="No"/>
  </r>
  <r>
    <d v="2023-09-30T00:00:00"/>
    <x v="10"/>
    <s v="Laptop"/>
    <n v="22"/>
    <s v="No"/>
    <n v="22"/>
    <n v="361.12"/>
    <s v="No"/>
  </r>
  <r>
    <d v="2023-04-30T00:00:00"/>
    <x v="11"/>
    <s v="Smartwatch"/>
    <n v="23"/>
    <s v="No"/>
    <n v="23"/>
    <n v="258.04000000000002"/>
    <s v="No"/>
  </r>
  <r>
    <d v="2023-07-31T00:00:00"/>
    <x v="3"/>
    <s v="Smartwatch"/>
    <n v="16"/>
    <s v="No"/>
    <n v="16"/>
    <n v="769.03"/>
    <s v="No"/>
  </r>
  <r>
    <d v="2023-09-30T00:00:00"/>
    <x v="10"/>
    <s v="Smartwatch"/>
    <n v="15"/>
    <s v="No"/>
    <n v="15"/>
    <n v="937.97"/>
    <s v="No"/>
  </r>
  <r>
    <d v="2023-05-31T00:00:00"/>
    <x v="5"/>
    <s v="Headphones"/>
    <n v="12"/>
    <s v="No"/>
    <n v="12"/>
    <n v="79.959999999999994"/>
    <s v="No"/>
  </r>
  <r>
    <d v="2023-12-31T00:00:00"/>
    <x v="2"/>
    <s v="Laptop"/>
    <n v="16"/>
    <s v="No"/>
    <n v="16"/>
    <n v="478.62"/>
    <s v="No"/>
  </r>
  <r>
    <d v="2023-09-30T00:00:00"/>
    <x v="10"/>
    <s v="Smartphone"/>
    <n v="15"/>
    <s v="No"/>
    <n v="15"/>
    <n v="396.29"/>
    <s v="No"/>
  </r>
  <r>
    <d v="2023-03-31T00:00:00"/>
    <x v="6"/>
    <s v="Smartphone"/>
    <n v="20"/>
    <s v="No"/>
    <n v="20"/>
    <n v="450.95"/>
    <s v="No"/>
  </r>
  <r>
    <d v="2023-09-30T00:00:00"/>
    <x v="10"/>
    <s v="Laptop"/>
    <n v="29"/>
    <s v="No"/>
    <n v="29"/>
    <n v="57.33"/>
    <s v="No"/>
  </r>
  <r>
    <d v="2023-10-31T00:00:00"/>
    <x v="9"/>
    <s v="Tablet"/>
    <n v="24"/>
    <s v="No"/>
    <n v="24"/>
    <n v="438.38"/>
    <s v="No"/>
  </r>
  <r>
    <d v="2023-06-30T00:00:00"/>
    <x v="0"/>
    <s v="Headphones"/>
    <n v="15"/>
    <s v="No"/>
    <n v="15"/>
    <n v="191.14"/>
    <s v="No"/>
  </r>
  <r>
    <d v="2023-03-31T00:00:00"/>
    <x v="6"/>
    <s v="Tablet"/>
    <n v="22"/>
    <s v="No"/>
    <n v="22"/>
    <n v="509.48"/>
    <s v="No"/>
  </r>
  <r>
    <d v="2023-02-28T00:00:00"/>
    <x v="4"/>
    <s v="Laptop"/>
    <n v="16"/>
    <s v="No"/>
    <n v="16"/>
    <n v="707.78"/>
    <s v="No"/>
  </r>
  <r>
    <d v="2023-11-30T00:00:00"/>
    <x v="8"/>
    <s v="Tablet"/>
    <n v="24"/>
    <s v="No"/>
    <n v="24"/>
    <n v="377.21"/>
    <s v="No"/>
  </r>
  <r>
    <d v="2023-06-30T00:00:00"/>
    <x v="0"/>
    <s v="Smartphone"/>
    <n v="21"/>
    <s v="No"/>
    <n v="21"/>
    <n v="837.95"/>
    <s v="No"/>
  </r>
  <r>
    <d v="2023-03-31T00:00:00"/>
    <x v="6"/>
    <s v="Laptop"/>
    <n v="20"/>
    <s v="No"/>
    <n v="20"/>
    <n v="852.78"/>
    <s v="No"/>
  </r>
  <r>
    <d v="2023-12-31T00:00:00"/>
    <x v="2"/>
    <s v="Headphones"/>
    <n v="30"/>
    <s v="No"/>
    <n v="30"/>
    <n v="454.84"/>
    <s v="No"/>
  </r>
  <r>
    <d v="2023-04-30T00:00:00"/>
    <x v="11"/>
    <s v="Smartwatch"/>
    <n v="19"/>
    <s v="No"/>
    <n v="19"/>
    <n v="985.49"/>
    <s v="No"/>
  </r>
  <r>
    <d v="2023-12-31T00:00:00"/>
    <x v="2"/>
    <s v="Laptop"/>
    <n v="18"/>
    <s v="No"/>
    <n v="18"/>
    <n v="894.95"/>
    <s v="No"/>
  </r>
  <r>
    <d v="2023-07-31T00:00:00"/>
    <x v="3"/>
    <s v="Smartphone"/>
    <n v="14"/>
    <s v="No"/>
    <n v="14"/>
    <n v="216.41"/>
    <s v="No"/>
  </r>
  <r>
    <d v="2023-01-31T00:00:00"/>
    <x v="1"/>
    <s v="Tablet"/>
    <n v="21"/>
    <s v="No"/>
    <n v="21"/>
    <n v="964.13"/>
    <s v="No"/>
  </r>
  <r>
    <d v="2023-08-31T00:00:00"/>
    <x v="7"/>
    <s v="Laptop"/>
    <n v="29"/>
    <s v="No"/>
    <n v="29"/>
    <n v="45.35"/>
    <s v="No"/>
  </r>
  <r>
    <d v="2023-05-31T00:00:00"/>
    <x v="5"/>
    <s v="Laptop"/>
    <n v="23"/>
    <s v="No"/>
    <n v="23"/>
    <n v="31.91"/>
    <s v="No"/>
  </r>
  <r>
    <d v="2023-05-31T00:00:00"/>
    <x v="5"/>
    <s v="Laptop"/>
    <n v="22"/>
    <s v="No"/>
    <n v="22"/>
    <n v="509.48"/>
    <s v="No"/>
  </r>
  <r>
    <d v="2023-12-31T00:00:00"/>
    <x v="2"/>
    <s v="Laptop"/>
    <n v="16"/>
    <s v="No"/>
    <n v="16"/>
    <n v="221.98"/>
    <s v="No"/>
  </r>
  <r>
    <d v="2023-09-30T00:00:00"/>
    <x v="10"/>
    <s v="Laptop"/>
    <n v="21"/>
    <s v="No"/>
    <n v="21"/>
    <n v="646.75"/>
    <s v="No"/>
  </r>
  <r>
    <d v="2023-07-31T00:00:00"/>
    <x v="3"/>
    <s v="Headphones"/>
    <n v="27"/>
    <s v="No"/>
    <n v="27"/>
    <n v="509.48"/>
    <s v="No"/>
  </r>
  <r>
    <d v="2023-11-30T00:00:00"/>
    <x v="8"/>
    <s v="Headphones"/>
    <n v="18"/>
    <s v="No"/>
    <n v="18"/>
    <n v="990.82"/>
    <s v="No"/>
  </r>
  <r>
    <d v="2023-02-28T00:00:00"/>
    <x v="4"/>
    <s v="Tablet"/>
    <n v="21"/>
    <s v="No"/>
    <n v="21"/>
    <n v="899.3"/>
    <s v="No"/>
  </r>
  <r>
    <d v="2023-03-31T00:00:00"/>
    <x v="6"/>
    <s v="Smartphone"/>
    <n v="17"/>
    <s v="No"/>
    <n v="17"/>
    <n v="300.58999999999997"/>
    <s v="No"/>
  </r>
  <r>
    <d v="2023-05-31T00:00:00"/>
    <x v="5"/>
    <s v="Smartphone"/>
    <n v="17"/>
    <s v="No"/>
    <n v="17"/>
    <n v="731.94"/>
    <s v="No"/>
  </r>
  <r>
    <d v="2023-03-31T00:00:00"/>
    <x v="6"/>
    <s v="Headphones"/>
    <n v="16"/>
    <s v="No"/>
    <n v="16"/>
    <n v="988.87"/>
    <s v="No"/>
  </r>
  <r>
    <d v="2023-12-31T00:00:00"/>
    <x v="2"/>
    <s v="Tablet"/>
    <n v="22"/>
    <s v="No"/>
    <n v="22"/>
    <n v="568.29"/>
    <s v="No"/>
  </r>
  <r>
    <d v="2023-03-31T00:00:00"/>
    <x v="6"/>
    <s v="Smartphone"/>
    <n v="18"/>
    <s v="No"/>
    <n v="18"/>
    <n v="582.69000000000005"/>
    <s v="No"/>
  </r>
  <r>
    <d v="2023-09-30T00:00:00"/>
    <x v="10"/>
    <s v="Headphones"/>
    <n v="17"/>
    <s v="No"/>
    <n v="17"/>
    <n v="992.86"/>
    <s v="No"/>
  </r>
  <r>
    <d v="2023-02-28T00:00:00"/>
    <x v="4"/>
    <s v="Smartphone"/>
    <n v="230"/>
    <s v="Yes"/>
    <n v="22"/>
    <n v="891.41"/>
    <s v="No"/>
  </r>
  <r>
    <d v="2023-11-30T00:00:00"/>
    <x v="8"/>
    <s v="Laptop"/>
    <n v="21"/>
    <s v="No"/>
    <n v="21"/>
    <n v="773.06"/>
    <s v="No"/>
  </r>
  <r>
    <d v="2023-12-31T00:00:00"/>
    <x v="2"/>
    <s v="Headphones"/>
    <n v="26"/>
    <s v="No"/>
    <n v="26"/>
    <n v="695.52"/>
    <s v="No"/>
  </r>
  <r>
    <d v="2023-12-31T00:00:00"/>
    <x v="2"/>
    <s v="Tablet"/>
    <n v="17"/>
    <s v="No"/>
    <n v="17"/>
    <n v="291.5"/>
    <s v="No"/>
  </r>
  <r>
    <d v="2023-04-30T00:00:00"/>
    <x v="11"/>
    <s v="Laptop"/>
    <n v="21"/>
    <s v="No"/>
    <n v="21"/>
    <n v="66.150000000000006"/>
    <s v="No"/>
  </r>
  <r>
    <d v="2023-07-31T00:00:00"/>
    <x v="3"/>
    <s v="Headphones"/>
    <n v="21"/>
    <s v="No"/>
    <n v="21"/>
    <n v="901.37"/>
    <s v="No"/>
  </r>
  <r>
    <d v="2023-04-30T00:00:00"/>
    <x v="11"/>
    <s v="Tablet"/>
    <n v="18"/>
    <s v="No"/>
    <n v="18"/>
    <n v="29.11"/>
    <s v="No"/>
  </r>
  <r>
    <d v="2023-05-31T00:00:00"/>
    <x v="5"/>
    <s v="Headphones"/>
    <n v="26"/>
    <s v="No"/>
    <n v="26"/>
    <n v="86.1"/>
    <s v="No"/>
  </r>
  <r>
    <d v="2023-09-30T00:00:00"/>
    <x v="10"/>
    <s v="Smartphone"/>
    <n v="20"/>
    <s v="No"/>
    <n v="20"/>
    <n v="444.72"/>
    <s v="No"/>
  </r>
  <r>
    <d v="2023-02-28T00:00:00"/>
    <x v="4"/>
    <s v="Smartphone"/>
    <n v="23"/>
    <s v="No"/>
    <n v="23"/>
    <n v="966.24"/>
    <s v="No"/>
  </r>
  <r>
    <d v="2023-01-31T00:00:00"/>
    <x v="1"/>
    <s v="Smartwatch"/>
    <n v="16"/>
    <s v="No"/>
    <n v="16"/>
    <n v="67.569999999999993"/>
    <s v="No"/>
  </r>
  <r>
    <d v="2023-11-30T00:00:00"/>
    <x v="8"/>
    <s v="Laptop"/>
    <n v="15"/>
    <s v="No"/>
    <n v="15"/>
    <n v="541.84"/>
    <s v="No"/>
  </r>
  <r>
    <d v="2023-02-28T00:00:00"/>
    <x v="4"/>
    <s v="Smartwatch"/>
    <n v="16"/>
    <s v="No"/>
    <n v="16"/>
    <n v="98.8"/>
    <s v="No"/>
  </r>
  <r>
    <d v="2023-09-30T00:00:00"/>
    <x v="10"/>
    <s v="Laptop"/>
    <n v="17"/>
    <s v="No"/>
    <n v="17"/>
    <n v="683.4"/>
    <s v="No"/>
  </r>
  <r>
    <d v="2023-09-30T00:00:00"/>
    <x v="10"/>
    <s v="Headphones"/>
    <n v="31"/>
    <s v="No"/>
    <n v="31"/>
    <n v="209.07"/>
    <s v="No"/>
  </r>
  <r>
    <d v="2023-05-31T00:00:00"/>
    <x v="5"/>
    <s v="Headphones"/>
    <n v="17"/>
    <s v="No"/>
    <n v="17"/>
    <n v="203.08"/>
    <s v="No"/>
  </r>
  <r>
    <d v="2023-03-31T00:00:00"/>
    <x v="6"/>
    <s v="Tablet"/>
    <n v="20"/>
    <s v="No"/>
    <n v="20"/>
    <n v="221.58"/>
    <s v="No"/>
  </r>
  <r>
    <d v="2023-07-31T00:00:00"/>
    <x v="3"/>
    <s v="Smartwatch"/>
    <n v="27"/>
    <s v="No"/>
    <n v="27"/>
    <n v="158.1"/>
    <s v="No"/>
  </r>
  <r>
    <d v="2023-05-31T00:00:00"/>
    <x v="5"/>
    <s v="Smartwatch"/>
    <n v="18"/>
    <s v="No"/>
    <n v="18"/>
    <n v="830.04"/>
    <s v="No"/>
  </r>
  <r>
    <d v="2023-12-31T00:00:00"/>
    <x v="2"/>
    <s v="Tablet"/>
    <n v="35"/>
    <s v="Yes"/>
    <n v="22"/>
    <n v="45.63"/>
    <s v="No"/>
  </r>
  <r>
    <d v="2023-08-31T00:00:00"/>
    <x v="7"/>
    <s v="Headphones"/>
    <n v="18"/>
    <s v="No"/>
    <n v="18"/>
    <n v="238.07"/>
    <s v="No"/>
  </r>
  <r>
    <d v="2023-08-31T00:00:00"/>
    <x v="7"/>
    <s v="Smartphone"/>
    <n v="21"/>
    <s v="No"/>
    <n v="21"/>
    <n v="205.23"/>
    <s v="No"/>
  </r>
  <r>
    <d v="2023-06-30T00:00:00"/>
    <x v="0"/>
    <s v="Laptop"/>
    <n v="31"/>
    <s v="No"/>
    <n v="31"/>
    <n v="632"/>
    <s v="No"/>
  </r>
  <r>
    <d v="2023-04-30T00:00:00"/>
    <x v="11"/>
    <s v="Tablet"/>
    <n v="31"/>
    <s v="No"/>
    <n v="31"/>
    <n v="328.97"/>
    <s v="No"/>
  </r>
  <r>
    <d v="2023-02-28T00:00:00"/>
    <x v="4"/>
    <s v="Headphones"/>
    <n v="14"/>
    <s v="No"/>
    <n v="14"/>
    <n v="38.75"/>
    <s v="No"/>
  </r>
  <r>
    <d v="2023-06-30T00:00:00"/>
    <x v="0"/>
    <s v="Headphones"/>
    <n v="33"/>
    <s v="Yes"/>
    <n v="22"/>
    <n v="891.06"/>
    <s v="No"/>
  </r>
  <r>
    <d v="2023-08-31T00:00:00"/>
    <x v="7"/>
    <s v="Smartwatch"/>
    <n v="15"/>
    <s v="No"/>
    <n v="15"/>
    <n v="794.66"/>
    <s v="No"/>
  </r>
  <r>
    <d v="2023-08-31T00:00:00"/>
    <x v="7"/>
    <s v="Tablet"/>
    <n v="32"/>
    <s v="No"/>
    <n v="32"/>
    <n v="926.75"/>
    <s v="No"/>
  </r>
  <r>
    <d v="2023-11-30T00:00:00"/>
    <x v="8"/>
    <s v="Headphones"/>
    <n v="28"/>
    <s v="No"/>
    <n v="28"/>
    <n v="382.61"/>
    <s v="No"/>
  </r>
  <r>
    <d v="2023-04-30T00:00:00"/>
    <x v="11"/>
    <s v="Smartphone"/>
    <n v="26"/>
    <s v="No"/>
    <n v="26"/>
    <n v="179.72"/>
    <s v="No"/>
  </r>
  <r>
    <d v="2023-12-31T00:00:00"/>
    <x v="2"/>
    <s v="Laptop"/>
    <n v="22"/>
    <s v="No"/>
    <n v="22"/>
    <n v="197.8"/>
    <s v="No"/>
  </r>
  <r>
    <d v="2023-12-31T00:00:00"/>
    <x v="2"/>
    <s v="Laptop"/>
    <n v="18"/>
    <s v="No"/>
    <n v="18"/>
    <n v="569.37"/>
    <s v="No"/>
  </r>
  <r>
    <d v="2023-04-30T00:00:00"/>
    <x v="11"/>
    <s v="Smartphone"/>
    <n v="160"/>
    <s v="Yes"/>
    <n v="22"/>
    <n v="310.45"/>
    <s v="No"/>
  </r>
  <r>
    <d v="2023-04-30T00:00:00"/>
    <x v="11"/>
    <s v="Headphones"/>
    <n v="23"/>
    <s v="No"/>
    <n v="23"/>
    <n v="721.69"/>
    <s v="No"/>
  </r>
  <r>
    <d v="2023-09-30T00:00:00"/>
    <x v="10"/>
    <s v="Headphones"/>
    <n v="16"/>
    <s v="No"/>
    <n v="16"/>
    <n v="462.69"/>
    <s v="No"/>
  </r>
  <r>
    <d v="2023-04-30T00:00:00"/>
    <x v="11"/>
    <s v="Smartphone"/>
    <n v="28"/>
    <s v="No"/>
    <n v="28"/>
    <n v="688.55"/>
    <s v="No"/>
  </r>
  <r>
    <d v="2023-04-30T00:00:00"/>
    <x v="11"/>
    <s v="Laptop"/>
    <n v="23"/>
    <s v="No"/>
    <n v="23"/>
    <n v="184.31"/>
    <s v="No"/>
  </r>
  <r>
    <d v="2023-08-31T00:00:00"/>
    <x v="7"/>
    <s v="Smartphone"/>
    <n v="22"/>
    <s v="No"/>
    <n v="22"/>
    <n v="411.07"/>
    <s v="No"/>
  </r>
  <r>
    <d v="2023-08-31T00:00:00"/>
    <x v="7"/>
    <s v="Headphones"/>
    <n v="12"/>
    <s v="No"/>
    <n v="12"/>
    <n v="106.08"/>
    <s v="No"/>
  </r>
  <r>
    <d v="2023-08-31T00:00:00"/>
    <x v="7"/>
    <s v="Smartwatch"/>
    <n v="13"/>
    <s v="No"/>
    <n v="13"/>
    <n v="191.06"/>
    <s v="No"/>
  </r>
  <r>
    <d v="2023-11-30T00:00:00"/>
    <x v="8"/>
    <s v="Smartwatch"/>
    <n v="29"/>
    <s v="No"/>
    <n v="29"/>
    <n v="80.2"/>
    <s v="No"/>
  </r>
  <r>
    <d v="2023-12-31T00:00:00"/>
    <x v="2"/>
    <s v="Tablet"/>
    <n v="23"/>
    <s v="No"/>
    <n v="23"/>
    <n v="903.89"/>
    <s v="No"/>
  </r>
  <r>
    <d v="2023-04-30T00:00:00"/>
    <x v="11"/>
    <s v="Smartphone"/>
    <n v="17"/>
    <s v="No"/>
    <n v="17"/>
    <n v="251.8"/>
    <s v="No"/>
  </r>
  <r>
    <d v="2023-03-31T00:00:00"/>
    <x v="6"/>
    <s v="Headphones"/>
    <n v="15"/>
    <s v="No"/>
    <n v="15"/>
    <n v="194.97"/>
    <s v="No"/>
  </r>
  <r>
    <d v="2023-09-30T00:00:00"/>
    <x v="10"/>
    <s v="Laptop"/>
    <n v="18"/>
    <s v="No"/>
    <n v="18"/>
    <n v="369.11"/>
    <s v="No"/>
  </r>
  <r>
    <d v="2023-05-31T00:00:00"/>
    <x v="5"/>
    <s v="Smartphone"/>
    <n v="17"/>
    <s v="No"/>
    <n v="17"/>
    <n v="742.9"/>
    <s v="No"/>
  </r>
  <r>
    <d v="2023-09-30T00:00:00"/>
    <x v="10"/>
    <s v="Laptop"/>
    <n v="20"/>
    <s v="No"/>
    <n v="20"/>
    <n v="35.799999999999997"/>
    <s v="No"/>
  </r>
  <r>
    <d v="2023-04-30T00:00:00"/>
    <x v="11"/>
    <s v="Headphones"/>
    <n v="17"/>
    <s v="No"/>
    <n v="17"/>
    <n v="44.39"/>
    <s v="No"/>
  </r>
  <r>
    <d v="2023-03-31T00:00:00"/>
    <x v="6"/>
    <s v="Tablet"/>
    <n v="22"/>
    <s v="No"/>
    <n v="22"/>
    <n v="621.67999999999995"/>
    <s v="No"/>
  </r>
  <r>
    <d v="2023-09-30T00:00:00"/>
    <x v="10"/>
    <s v="Tablet"/>
    <n v="22"/>
    <s v="No"/>
    <n v="22"/>
    <n v="509.48"/>
    <s v="No"/>
  </r>
  <r>
    <d v="2023-12-31T00:00:00"/>
    <x v="2"/>
    <s v="Smartphone"/>
    <n v="14"/>
    <s v="No"/>
    <n v="14"/>
    <n v="986.94"/>
    <s v="No"/>
  </r>
  <r>
    <d v="2023-07-31T00:00:00"/>
    <x v="3"/>
    <s v="Laptop"/>
    <n v="20"/>
    <s v="No"/>
    <n v="20"/>
    <n v="697.66"/>
    <s v="No"/>
  </r>
  <r>
    <d v="2023-09-30T00:00:00"/>
    <x v="10"/>
    <s v="Laptop"/>
    <n v="19"/>
    <s v="No"/>
    <n v="19"/>
    <n v="812.2"/>
    <s v="No"/>
  </r>
  <r>
    <d v="2023-08-31T00:00:00"/>
    <x v="7"/>
    <s v="Smartwatch"/>
    <n v="25"/>
    <s v="No"/>
    <n v="25"/>
    <n v="29.52"/>
    <s v="No"/>
  </r>
  <r>
    <d v="2023-09-30T00:00:00"/>
    <x v="10"/>
    <s v="Smartwatch"/>
    <n v="17"/>
    <s v="No"/>
    <n v="17"/>
    <n v="839.45"/>
    <s v="No"/>
  </r>
  <r>
    <d v="2023-12-31T00:00:00"/>
    <x v="2"/>
    <s v="Smartwatch"/>
    <n v="28"/>
    <s v="No"/>
    <n v="28"/>
    <n v="283.64999999999998"/>
    <s v="No"/>
  </r>
  <r>
    <d v="2023-05-31T00:00:00"/>
    <x v="5"/>
    <s v="Smartwatch"/>
    <n v="24"/>
    <s v="No"/>
    <n v="24"/>
    <n v="700.83"/>
    <s v="No"/>
  </r>
  <r>
    <d v="2023-02-28T00:00:00"/>
    <x v="4"/>
    <s v="Smartphone"/>
    <n v="22"/>
    <s v="No"/>
    <n v="22"/>
    <n v="359.62"/>
    <s v="No"/>
  </r>
  <r>
    <d v="2023-03-31T00:00:00"/>
    <x v="6"/>
    <s v="Tablet"/>
    <n v="13"/>
    <s v="No"/>
    <n v="13"/>
    <n v="335.54"/>
    <s v="No"/>
  </r>
  <r>
    <d v="2023-09-30T00:00:00"/>
    <x v="10"/>
    <s v="Headphones"/>
    <n v="21"/>
    <s v="No"/>
    <n v="21"/>
    <n v="530.63"/>
    <s v="No"/>
  </r>
  <r>
    <d v="2023-01-31T00:00:00"/>
    <x v="1"/>
    <s v="Smartphone"/>
    <n v="17"/>
    <s v="No"/>
    <n v="17"/>
    <n v="377.41"/>
    <s v="No"/>
  </r>
  <r>
    <d v="2023-05-31T00:00:00"/>
    <x v="5"/>
    <s v="Headphones"/>
    <n v="17"/>
    <s v="No"/>
    <n v="17"/>
    <n v="278.18"/>
    <s v="No"/>
  </r>
  <r>
    <d v="2023-10-31T00:00:00"/>
    <x v="9"/>
    <s v="Smartphone"/>
    <n v="17"/>
    <s v="No"/>
    <n v="17"/>
    <n v="675.53"/>
    <s v="No"/>
  </r>
  <r>
    <d v="2023-06-30T00:00:00"/>
    <x v="0"/>
    <s v="Smartwatch"/>
    <n v="22"/>
    <s v="No"/>
    <n v="22"/>
    <n v="874.43"/>
    <s v="No"/>
  </r>
  <r>
    <d v="2023-01-31T00:00:00"/>
    <x v="1"/>
    <s v="Smartwatch"/>
    <n v="16"/>
    <s v="No"/>
    <n v="16"/>
    <n v="202.29"/>
    <s v="No"/>
  </r>
  <r>
    <d v="2023-02-28T00:00:00"/>
    <x v="4"/>
    <s v="Tablet"/>
    <n v="24"/>
    <s v="No"/>
    <n v="24"/>
    <n v="579.62"/>
    <s v="No"/>
  </r>
  <r>
    <d v="2023-08-31T00:00:00"/>
    <x v="7"/>
    <s v="Laptop"/>
    <n v="17"/>
    <s v="No"/>
    <n v="17"/>
    <n v="455.17"/>
    <s v="No"/>
  </r>
  <r>
    <d v="2023-12-31T00:00:00"/>
    <x v="2"/>
    <s v="Smartphone"/>
    <n v="17"/>
    <s v="No"/>
    <n v="17"/>
    <n v="538.66"/>
    <s v="No"/>
  </r>
  <r>
    <d v="2023-01-31T00:00:00"/>
    <x v="1"/>
    <s v="Smartphone"/>
    <n v="25"/>
    <s v="No"/>
    <n v="25"/>
    <n v="592.09"/>
    <s v="No"/>
  </r>
  <r>
    <d v="2023-09-30T00:00:00"/>
    <x v="10"/>
    <s v="Tablet"/>
    <n v="13"/>
    <s v="No"/>
    <n v="13"/>
    <n v="272.64999999999998"/>
    <s v="No"/>
  </r>
  <r>
    <d v="2023-01-31T00:00:00"/>
    <x v="1"/>
    <s v="Tablet"/>
    <n v="19"/>
    <s v="No"/>
    <n v="19"/>
    <n v="85.84"/>
    <s v="No"/>
  </r>
  <r>
    <d v="2023-05-31T00:00:00"/>
    <x v="5"/>
    <s v="Smartphone"/>
    <n v="17"/>
    <s v="No"/>
    <n v="17"/>
    <n v="849.55"/>
    <s v="No"/>
  </r>
  <r>
    <d v="2023-01-31T00:00:00"/>
    <x v="1"/>
    <s v="Tablet"/>
    <n v="17"/>
    <s v="No"/>
    <n v="17"/>
    <n v="509.48"/>
    <s v="No"/>
  </r>
  <r>
    <d v="2023-03-31T00:00:00"/>
    <x v="6"/>
    <s v="Smartphone"/>
    <n v="21"/>
    <s v="No"/>
    <n v="21"/>
    <n v="657.03"/>
    <s v="No"/>
  </r>
  <r>
    <d v="2023-07-31T00:00:00"/>
    <x v="3"/>
    <s v="Headphones"/>
    <n v="19"/>
    <s v="No"/>
    <n v="19"/>
    <n v="509.48"/>
    <s v="No"/>
  </r>
  <r>
    <d v="2023-10-31T00:00:00"/>
    <x v="9"/>
    <s v="Tablet"/>
    <n v="19"/>
    <s v="No"/>
    <n v="19"/>
    <n v="616.54"/>
    <s v="No"/>
  </r>
  <r>
    <d v="2023-03-31T00:00:00"/>
    <x v="6"/>
    <s v="Smartphone"/>
    <n v="15"/>
    <s v="No"/>
    <n v="15"/>
    <n v="816.28"/>
    <s v="No"/>
  </r>
  <r>
    <d v="2023-09-30T00:00:00"/>
    <x v="10"/>
    <s v="Smartwatch"/>
    <n v="18"/>
    <s v="No"/>
    <n v="18"/>
    <n v="344.73"/>
    <s v="No"/>
  </r>
  <r>
    <d v="2023-01-31T00:00:00"/>
    <x v="1"/>
    <s v="Smartwatch"/>
    <n v="17"/>
    <s v="No"/>
    <n v="17"/>
    <n v="333.83"/>
    <s v="No"/>
  </r>
  <r>
    <d v="2023-10-31T00:00:00"/>
    <x v="9"/>
    <s v="Tablet"/>
    <n v="29"/>
    <s v="No"/>
    <n v="29"/>
    <n v="110.49"/>
    <s v="No"/>
  </r>
  <r>
    <d v="2023-02-28T00:00:00"/>
    <x v="4"/>
    <s v="Tablet"/>
    <n v="17"/>
    <s v="No"/>
    <n v="17"/>
    <n v="122.51"/>
    <s v="No"/>
  </r>
  <r>
    <d v="2023-04-30T00:00:00"/>
    <x v="11"/>
    <s v="Tablet"/>
    <n v="29"/>
    <s v="No"/>
    <n v="29"/>
    <n v="980.79"/>
    <s v="No"/>
  </r>
  <r>
    <d v="2023-08-31T00:00:00"/>
    <x v="7"/>
    <s v="Laptop"/>
    <n v="14"/>
    <s v="No"/>
    <n v="14"/>
    <n v="819.42"/>
    <s v="No"/>
  </r>
  <r>
    <d v="2023-07-31T00:00:00"/>
    <x v="3"/>
    <s v="Smartwatch"/>
    <n v="22"/>
    <s v="No"/>
    <n v="22"/>
    <n v="380.59"/>
    <s v="No"/>
  </r>
  <r>
    <d v="2023-02-28T00:00:00"/>
    <x v="4"/>
    <s v="Headphones"/>
    <n v="21"/>
    <s v="No"/>
    <n v="21"/>
    <n v="511.64"/>
    <s v="No"/>
  </r>
  <r>
    <d v="2023-12-31T00:00:00"/>
    <x v="2"/>
    <s v="Headphones"/>
    <n v="20"/>
    <s v="No"/>
    <n v="20"/>
    <n v="258"/>
    <s v="No"/>
  </r>
  <r>
    <d v="2023-10-31T00:00:00"/>
    <x v="9"/>
    <s v="Smartwatch"/>
    <n v="23"/>
    <s v="No"/>
    <n v="23"/>
    <n v="284.39"/>
    <s v="No"/>
  </r>
  <r>
    <d v="2023-08-31T00:00:00"/>
    <x v="7"/>
    <s v="Smartphone"/>
    <n v="18"/>
    <s v="No"/>
    <n v="18"/>
    <n v="938.98"/>
    <s v="No"/>
  </r>
  <r>
    <d v="2023-08-31T00:00:00"/>
    <x v="7"/>
    <s v="Headphones"/>
    <n v="16"/>
    <s v="No"/>
    <n v="16"/>
    <n v="264.99"/>
    <s v="No"/>
  </r>
  <r>
    <d v="2023-07-31T00:00:00"/>
    <x v="3"/>
    <s v="Smartphone"/>
    <n v="22"/>
    <s v="No"/>
    <n v="22"/>
    <n v="821.68"/>
    <s v="No"/>
  </r>
  <r>
    <d v="2023-01-31T00:00:00"/>
    <x v="1"/>
    <s v="Smartwatch"/>
    <n v="18"/>
    <s v="No"/>
    <n v="18"/>
    <n v="89.52"/>
    <s v="No"/>
  </r>
  <r>
    <d v="2023-08-31T00:00:00"/>
    <x v="7"/>
    <s v="Headphones"/>
    <n v="14"/>
    <s v="No"/>
    <n v="14"/>
    <n v="626.6"/>
    <s v="No"/>
  </r>
  <r>
    <d v="2023-08-31T00:00:00"/>
    <x v="7"/>
    <s v="Laptop"/>
    <n v="24"/>
    <s v="No"/>
    <n v="24"/>
    <n v="323.17"/>
    <s v="No"/>
  </r>
  <r>
    <d v="2023-04-30T00:00:00"/>
    <x v="11"/>
    <s v="Tablet"/>
    <n v="30"/>
    <s v="No"/>
    <n v="30"/>
    <n v="928.49"/>
    <s v="No"/>
  </r>
  <r>
    <d v="2023-04-30T00:00:00"/>
    <x v="11"/>
    <s v="Tablet"/>
    <n v="28"/>
    <s v="No"/>
    <n v="28"/>
    <n v="30.56"/>
    <s v="No"/>
  </r>
  <r>
    <d v="2023-06-30T00:00:00"/>
    <x v="0"/>
    <s v="Headphones"/>
    <n v="22"/>
    <s v="No"/>
    <n v="22"/>
    <n v="509.48"/>
    <s v="No"/>
  </r>
  <r>
    <d v="2023-12-31T00:00:00"/>
    <x v="2"/>
    <s v="Headphones"/>
    <n v="18"/>
    <s v="No"/>
    <n v="18"/>
    <n v="617.15"/>
    <s v="No"/>
  </r>
  <r>
    <d v="2023-10-31T00:00:00"/>
    <x v="9"/>
    <s v="Smartphone"/>
    <n v="20"/>
    <s v="No"/>
    <n v="20"/>
    <n v="260.18"/>
    <s v="No"/>
  </r>
  <r>
    <d v="2023-09-30T00:00:00"/>
    <x v="10"/>
    <s v="Tablet"/>
    <n v="20"/>
    <s v="No"/>
    <n v="20"/>
    <n v="443.74"/>
    <s v="No"/>
  </r>
  <r>
    <d v="2023-02-28T00:00:00"/>
    <x v="4"/>
    <s v="Laptop"/>
    <n v="24"/>
    <s v="No"/>
    <n v="24"/>
    <n v="408.43"/>
    <s v="No"/>
  </r>
  <r>
    <d v="2023-02-28T00:00:00"/>
    <x v="4"/>
    <s v="Smartwatch"/>
    <n v="11"/>
    <s v="No"/>
    <n v="11"/>
    <n v="625.66"/>
    <s v="No"/>
  </r>
  <r>
    <d v="2023-03-31T00:00:00"/>
    <x v="6"/>
    <s v="Headphones"/>
    <n v="23"/>
    <s v="No"/>
    <n v="23"/>
    <n v="726.56"/>
    <s v="No"/>
  </r>
  <r>
    <d v="2023-04-30T00:00:00"/>
    <x v="11"/>
    <s v="Smartwatch"/>
    <n v="23"/>
    <s v="No"/>
    <n v="23"/>
    <n v="716.82"/>
    <s v="No"/>
  </r>
  <r>
    <d v="2023-04-30T00:00:00"/>
    <x v="11"/>
    <s v="Laptop"/>
    <n v="16"/>
    <s v="No"/>
    <n v="16"/>
    <n v="32.03"/>
    <s v="No"/>
  </r>
  <r>
    <d v="2023-09-30T00:00:00"/>
    <x v="10"/>
    <s v="Laptop"/>
    <n v="19"/>
    <s v="No"/>
    <n v="19"/>
    <n v="671.08"/>
    <s v="No"/>
  </r>
  <r>
    <d v="2023-03-31T00:00:00"/>
    <x v="6"/>
    <s v="Laptop"/>
    <n v="28"/>
    <s v="No"/>
    <n v="28"/>
    <n v="413.01"/>
    <s v="No"/>
  </r>
  <r>
    <d v="2023-11-30T00:00:00"/>
    <x v="8"/>
    <s v="Smartphone"/>
    <n v="15"/>
    <s v="No"/>
    <n v="15"/>
    <n v="567.04"/>
    <s v="No"/>
  </r>
  <r>
    <d v="2023-03-31T00:00:00"/>
    <x v="6"/>
    <s v="Headphones"/>
    <n v="19"/>
    <s v="No"/>
    <n v="19"/>
    <n v="225.07"/>
    <s v="No"/>
  </r>
  <r>
    <d v="2023-06-30T00:00:00"/>
    <x v="0"/>
    <s v="Laptop"/>
    <n v="23"/>
    <s v="No"/>
    <n v="23"/>
    <n v="200.82"/>
    <s v="No"/>
  </r>
  <r>
    <d v="2023-10-31T00:00:00"/>
    <x v="9"/>
    <s v="Headphones"/>
    <n v="30"/>
    <s v="No"/>
    <n v="30"/>
    <n v="980.01"/>
    <s v="No"/>
  </r>
  <r>
    <d v="2023-11-30T00:00:00"/>
    <x v="8"/>
    <s v="Smartphone"/>
    <n v="24"/>
    <s v="No"/>
    <n v="24"/>
    <n v="971.93"/>
    <s v="No"/>
  </r>
  <r>
    <d v="2023-01-31T00:00:00"/>
    <x v="1"/>
    <s v="Smartphone"/>
    <n v="17"/>
    <s v="No"/>
    <n v="17"/>
    <n v="737.1"/>
    <s v="No"/>
  </r>
  <r>
    <d v="2023-11-30T00:00:00"/>
    <x v="8"/>
    <s v="Laptop"/>
    <n v="15"/>
    <s v="No"/>
    <n v="15"/>
    <n v="120.1"/>
    <s v="No"/>
  </r>
  <r>
    <d v="2023-08-31T00:00:00"/>
    <x v="7"/>
    <s v="Headphones"/>
    <n v="21"/>
    <s v="No"/>
    <n v="21"/>
    <n v="57.23"/>
    <s v="No"/>
  </r>
  <r>
    <d v="2023-09-30T00:00:00"/>
    <x v="10"/>
    <s v="Smartwatch"/>
    <n v="24"/>
    <s v="No"/>
    <n v="24"/>
    <n v="312.11"/>
    <s v="No"/>
  </r>
  <r>
    <d v="2023-01-31T00:00:00"/>
    <x v="1"/>
    <s v="Headphones"/>
    <n v="16"/>
    <s v="No"/>
    <n v="16"/>
    <n v="587.58000000000004"/>
    <s v="No"/>
  </r>
  <r>
    <d v="2023-03-31T00:00:00"/>
    <x v="6"/>
    <s v="Laptop"/>
    <n v="19"/>
    <s v="No"/>
    <n v="19"/>
    <n v="509.48"/>
    <s v="No"/>
  </r>
  <r>
    <d v="2023-10-31T00:00:00"/>
    <x v="9"/>
    <s v="Smartphone"/>
    <n v="19"/>
    <s v="No"/>
    <n v="19"/>
    <n v="41.02"/>
    <s v="No"/>
  </r>
  <r>
    <d v="2023-02-28T00:00:00"/>
    <x v="4"/>
    <s v="Tablet"/>
    <n v="20"/>
    <s v="No"/>
    <n v="20"/>
    <n v="379.08"/>
    <s v="No"/>
  </r>
  <r>
    <d v="2023-01-31T00:00:00"/>
    <x v="1"/>
    <s v="Smartphone"/>
    <n v="16"/>
    <s v="No"/>
    <n v="16"/>
    <n v="492.07"/>
    <s v="No"/>
  </r>
  <r>
    <d v="2023-03-31T00:00:00"/>
    <x v="6"/>
    <s v="Laptop"/>
    <n v="22"/>
    <s v="No"/>
    <n v="22"/>
    <n v="784.91"/>
    <s v="No"/>
  </r>
  <r>
    <d v="2023-01-31T00:00:00"/>
    <x v="1"/>
    <s v="Smartwatch"/>
    <n v="27"/>
    <s v="No"/>
    <n v="27"/>
    <n v="826.39"/>
    <s v="No"/>
  </r>
  <r>
    <d v="2023-02-28T00:00:00"/>
    <x v="4"/>
    <s v="Headphones"/>
    <n v="18"/>
    <s v="No"/>
    <n v="18"/>
    <n v="632.04999999999995"/>
    <s v="No"/>
  </r>
  <r>
    <d v="2023-07-31T00:00:00"/>
    <x v="3"/>
    <s v="Headphones"/>
    <n v="21"/>
    <s v="No"/>
    <n v="21"/>
    <n v="921.33"/>
    <s v="No"/>
  </r>
  <r>
    <d v="2023-12-31T00:00:00"/>
    <x v="2"/>
    <s v="Laptop"/>
    <n v="16"/>
    <s v="No"/>
    <n v="16"/>
    <n v="60.1"/>
    <s v="No"/>
  </r>
  <r>
    <d v="2023-11-30T00:00:00"/>
    <x v="8"/>
    <s v="Tablet"/>
    <n v="19"/>
    <s v="No"/>
    <n v="19"/>
    <n v="454.87"/>
    <s v="No"/>
  </r>
  <r>
    <d v="2023-09-30T00:00:00"/>
    <x v="10"/>
    <s v="Headphones"/>
    <n v="21"/>
    <s v="No"/>
    <n v="21"/>
    <n v="194.47"/>
    <s v="No"/>
  </r>
  <r>
    <d v="2023-09-30T00:00:00"/>
    <x v="10"/>
    <s v="Smartwatch"/>
    <n v="20"/>
    <s v="No"/>
    <n v="20"/>
    <n v="377.52"/>
    <s v="No"/>
  </r>
  <r>
    <d v="2023-04-30T00:00:00"/>
    <x v="11"/>
    <s v="Headphones"/>
    <n v="12"/>
    <s v="No"/>
    <n v="12"/>
    <n v="655.49"/>
    <s v="No"/>
  </r>
  <r>
    <d v="2023-01-31T00:00:00"/>
    <x v="1"/>
    <s v="Headphones"/>
    <n v="25"/>
    <s v="No"/>
    <n v="25"/>
    <n v="304.69"/>
    <s v="No"/>
  </r>
  <r>
    <d v="2023-04-30T00:00:00"/>
    <x v="11"/>
    <s v="Tablet"/>
    <n v="19"/>
    <s v="No"/>
    <n v="19"/>
    <n v="195.31"/>
    <s v="No"/>
  </r>
  <r>
    <d v="2023-12-31T00:00:00"/>
    <x v="2"/>
    <s v="Smartphone"/>
    <n v="30"/>
    <s v="No"/>
    <n v="30"/>
    <n v="674.3"/>
    <s v="No"/>
  </r>
  <r>
    <d v="2023-12-31T00:00:00"/>
    <x v="2"/>
    <s v="Smartphone"/>
    <n v="19"/>
    <s v="No"/>
    <n v="19"/>
    <n v="824.36"/>
    <s v="No"/>
  </r>
  <r>
    <d v="2023-01-31T00:00:00"/>
    <x v="1"/>
    <s v="Smartphone"/>
    <n v="16"/>
    <s v="No"/>
    <n v="16"/>
    <n v="156.13"/>
    <s v="No"/>
  </r>
  <r>
    <d v="2023-10-31T00:00:00"/>
    <x v="9"/>
    <s v="Headphones"/>
    <n v="19"/>
    <s v="No"/>
    <n v="19"/>
    <n v="794.1"/>
    <s v="No"/>
  </r>
  <r>
    <d v="2023-09-30T00:00:00"/>
    <x v="10"/>
    <s v="Smartphone"/>
    <n v="14"/>
    <s v="No"/>
    <n v="14"/>
    <n v="375.32"/>
    <s v="No"/>
  </r>
  <r>
    <d v="2023-05-31T00:00:00"/>
    <x v="5"/>
    <s v="Laptop"/>
    <n v="26"/>
    <s v="No"/>
    <n v="26"/>
    <n v="949.39"/>
    <s v="No"/>
  </r>
  <r>
    <d v="2023-01-31T00:00:00"/>
    <x v="1"/>
    <s v="Headphones"/>
    <n v="29"/>
    <s v="No"/>
    <n v="29"/>
    <n v="179.92"/>
    <s v="No"/>
  </r>
  <r>
    <d v="2023-05-31T00:00:00"/>
    <x v="5"/>
    <s v="Smartphone"/>
    <n v="16"/>
    <s v="No"/>
    <n v="16"/>
    <n v="389.21"/>
    <s v="No"/>
  </r>
  <r>
    <d v="2023-03-31T00:00:00"/>
    <x v="6"/>
    <s v="Smartphone"/>
    <n v="21"/>
    <s v="No"/>
    <n v="21"/>
    <n v="104.73"/>
    <s v="No"/>
  </r>
  <r>
    <d v="2023-02-28T00:00:00"/>
    <x v="4"/>
    <s v="Tablet"/>
    <n v="23"/>
    <s v="No"/>
    <n v="23"/>
    <n v="758.16"/>
    <s v="No"/>
  </r>
  <r>
    <d v="2023-05-31T00:00:00"/>
    <x v="5"/>
    <s v="Smartphone"/>
    <n v="18"/>
    <s v="No"/>
    <n v="18"/>
    <n v="655.59"/>
    <s v="No"/>
  </r>
  <r>
    <d v="2023-04-30T00:00:00"/>
    <x v="11"/>
    <s v="Smartphone"/>
    <n v="20"/>
    <s v="No"/>
    <n v="20"/>
    <n v="485.18"/>
    <s v="No"/>
  </r>
  <r>
    <d v="2023-06-30T00:00:00"/>
    <x v="0"/>
    <s v="Smartwatch"/>
    <n v="22"/>
    <s v="No"/>
    <n v="22"/>
    <n v="344.1"/>
    <s v="No"/>
  </r>
  <r>
    <d v="2023-05-31T00:00:00"/>
    <x v="5"/>
    <s v="Smartwatch"/>
    <n v="13"/>
    <s v="No"/>
    <n v="13"/>
    <n v="159.97"/>
    <s v="No"/>
  </r>
  <r>
    <d v="2023-12-31T00:00:00"/>
    <x v="2"/>
    <s v="Headphones"/>
    <n v="28"/>
    <s v="No"/>
    <n v="28"/>
    <n v="536.66"/>
    <s v="No"/>
  </r>
  <r>
    <d v="2023-08-31T00:00:00"/>
    <x v="7"/>
    <s v="Laptop"/>
    <n v="14"/>
    <s v="No"/>
    <n v="14"/>
    <n v="164.3"/>
    <s v="No"/>
  </r>
  <r>
    <d v="2023-12-31T00:00:00"/>
    <x v="2"/>
    <s v="Laptop"/>
    <n v="24"/>
    <s v="No"/>
    <n v="24"/>
    <n v="566.82000000000005"/>
    <s v="No"/>
  </r>
  <r>
    <d v="2023-07-31T00:00:00"/>
    <x v="3"/>
    <s v="Smartwatch"/>
    <n v="19"/>
    <s v="No"/>
    <n v="19"/>
    <n v="23.52"/>
    <s v="No"/>
  </r>
  <r>
    <d v="2023-10-31T00:00:00"/>
    <x v="9"/>
    <s v="Smartphone"/>
    <n v="16"/>
    <s v="No"/>
    <n v="16"/>
    <n v="648.63"/>
    <s v="No"/>
  </r>
  <r>
    <d v="2023-02-28T00:00:00"/>
    <x v="4"/>
    <s v="Headphones"/>
    <n v="18"/>
    <s v="No"/>
    <n v="18"/>
    <n v="203.83"/>
    <s v="No"/>
  </r>
  <r>
    <d v="2023-01-31T00:00:00"/>
    <x v="1"/>
    <s v="Laptop"/>
    <n v="15"/>
    <s v="No"/>
    <n v="15"/>
    <n v="787.75"/>
    <s v="No"/>
  </r>
  <r>
    <d v="2023-05-31T00:00:00"/>
    <x v="5"/>
    <s v="Smartwatch"/>
    <n v="23"/>
    <s v="No"/>
    <n v="23"/>
    <n v="335.77"/>
    <s v="No"/>
  </r>
  <r>
    <d v="2023-04-30T00:00:00"/>
    <x v="11"/>
    <s v="Headphones"/>
    <n v="14"/>
    <s v="No"/>
    <n v="14"/>
    <n v="45.89"/>
    <s v="No"/>
  </r>
  <r>
    <d v="2023-03-31T00:00:00"/>
    <x v="6"/>
    <s v="Smartwatch"/>
    <n v="20"/>
    <s v="No"/>
    <n v="20"/>
    <n v="355.77"/>
    <s v="No"/>
  </r>
  <r>
    <d v="2023-02-28T00:00:00"/>
    <x v="4"/>
    <s v="Tablet"/>
    <n v="16"/>
    <s v="No"/>
    <n v="16"/>
    <n v="203.31"/>
    <s v="No"/>
  </r>
  <r>
    <d v="2023-09-30T00:00:00"/>
    <x v="10"/>
    <s v="Smartphone"/>
    <n v="20"/>
    <s v="No"/>
    <n v="20"/>
    <n v="208.5"/>
    <s v="No"/>
  </r>
  <r>
    <d v="2023-01-31T00:00:00"/>
    <x v="1"/>
    <s v="Smartphone"/>
    <n v="14"/>
    <s v="No"/>
    <n v="14"/>
    <n v="328.61"/>
    <s v="No"/>
  </r>
  <r>
    <d v="2023-03-31T00:00:00"/>
    <x v="6"/>
    <s v="Laptop"/>
    <n v="23"/>
    <s v="No"/>
    <n v="23"/>
    <n v="517.85"/>
    <s v="No"/>
  </r>
  <r>
    <d v="2023-06-30T00:00:00"/>
    <x v="0"/>
    <s v="Tablet"/>
    <n v="17"/>
    <s v="No"/>
    <n v="17"/>
    <n v="515.27"/>
    <s v="No"/>
  </r>
  <r>
    <d v="2023-07-31T00:00:00"/>
    <x v="3"/>
    <s v="Smartphone"/>
    <n v="26"/>
    <s v="No"/>
    <n v="26"/>
    <n v="866.03"/>
    <s v="No"/>
  </r>
  <r>
    <d v="2023-05-31T00:00:00"/>
    <x v="5"/>
    <s v="Headphones"/>
    <n v="23"/>
    <s v="No"/>
    <n v="23"/>
    <n v="657.63"/>
    <s v="No"/>
  </r>
  <r>
    <d v="2023-12-31T00:00:00"/>
    <x v="2"/>
    <s v="Headphones"/>
    <n v="20"/>
    <s v="No"/>
    <n v="20"/>
    <n v="214.38"/>
    <s v="No"/>
  </r>
  <r>
    <d v="2023-12-31T00:00:00"/>
    <x v="2"/>
    <s v="Smartwatch"/>
    <n v="20"/>
    <s v="No"/>
    <n v="20"/>
    <n v="359.24"/>
    <s v="No"/>
  </r>
  <r>
    <d v="2023-01-31T00:00:00"/>
    <x v="1"/>
    <s v="Smartphone"/>
    <n v="14"/>
    <s v="No"/>
    <n v="14"/>
    <n v="739.19"/>
    <s v="No"/>
  </r>
  <r>
    <d v="2023-03-31T00:00:00"/>
    <x v="6"/>
    <s v="Headphones"/>
    <n v="23"/>
    <s v="No"/>
    <n v="23"/>
    <n v="615.22"/>
    <s v="No"/>
  </r>
  <r>
    <d v="2023-07-31T00:00:00"/>
    <x v="3"/>
    <s v="Smartphone"/>
    <n v="24"/>
    <s v="No"/>
    <n v="24"/>
    <n v="949.45"/>
    <s v="No"/>
  </r>
  <r>
    <d v="2023-03-31T00:00:00"/>
    <x v="6"/>
    <s v="Smartphone"/>
    <n v="25"/>
    <s v="No"/>
    <n v="25"/>
    <n v="800.69"/>
    <s v="No"/>
  </r>
  <r>
    <d v="2023-06-30T00:00:00"/>
    <x v="0"/>
    <s v="Laptop"/>
    <n v="16"/>
    <s v="No"/>
    <n v="16"/>
    <n v="876.9"/>
    <s v="No"/>
  </r>
  <r>
    <d v="2023-02-28T00:00:00"/>
    <x v="4"/>
    <s v="Smartphone"/>
    <n v="12"/>
    <s v="No"/>
    <n v="12"/>
    <n v="258.60000000000002"/>
    <s v="No"/>
  </r>
  <r>
    <d v="2023-03-31T00:00:00"/>
    <x v="6"/>
    <s v="Smartwatch"/>
    <n v="20"/>
    <s v="No"/>
    <n v="20"/>
    <n v="177.59"/>
    <s v="No"/>
  </r>
  <r>
    <d v="2023-09-30T00:00:00"/>
    <x v="10"/>
    <s v="Smartwatch"/>
    <n v="30"/>
    <s v="No"/>
    <n v="30"/>
    <n v="738.34"/>
    <s v="No"/>
  </r>
  <r>
    <d v="2023-05-31T00:00:00"/>
    <x v="5"/>
    <s v="Smartphone"/>
    <n v="19"/>
    <s v="No"/>
    <n v="19"/>
    <n v="18.690000000000001"/>
    <s v="No"/>
  </r>
  <r>
    <d v="2023-12-31T00:00:00"/>
    <x v="2"/>
    <s v="Headphones"/>
    <n v="21"/>
    <s v="No"/>
    <n v="21"/>
    <n v="832.77"/>
    <s v="No"/>
  </r>
  <r>
    <d v="2023-09-30T00:00:00"/>
    <x v="10"/>
    <s v="Smartwatch"/>
    <n v="24"/>
    <s v="No"/>
    <n v="24"/>
    <n v="288.22000000000003"/>
    <s v="No"/>
  </r>
  <r>
    <d v="2023-09-30T00:00:00"/>
    <x v="10"/>
    <s v="Tablet"/>
    <n v="220"/>
    <s v="Yes"/>
    <n v="22"/>
    <n v="137.81"/>
    <s v="No"/>
  </r>
  <r>
    <d v="2023-01-31T00:00:00"/>
    <x v="1"/>
    <s v="Smartphone"/>
    <n v="20"/>
    <s v="No"/>
    <n v="20"/>
    <n v="14.44"/>
    <s v="No"/>
  </r>
  <r>
    <d v="2023-01-31T00:00:00"/>
    <x v="1"/>
    <s v="Headphones"/>
    <n v="22"/>
    <s v="No"/>
    <n v="22"/>
    <n v="459.3"/>
    <s v="No"/>
  </r>
  <r>
    <d v="2023-11-30T00:00:00"/>
    <x v="8"/>
    <s v="Smartphone"/>
    <n v="14"/>
    <s v="No"/>
    <n v="14"/>
    <n v="737.76"/>
    <s v="No"/>
  </r>
  <r>
    <d v="2023-06-30T00:00:00"/>
    <x v="0"/>
    <s v="Smartwatch"/>
    <n v="25"/>
    <s v="No"/>
    <n v="25"/>
    <n v="755.42"/>
    <s v="No"/>
  </r>
  <r>
    <d v="2023-07-31T00:00:00"/>
    <x v="3"/>
    <s v="Laptop"/>
    <n v="25"/>
    <s v="No"/>
    <n v="25"/>
    <n v="309.48"/>
    <s v="No"/>
  </r>
  <r>
    <d v="2023-09-30T00:00:00"/>
    <x v="10"/>
    <s v="Laptop"/>
    <n v="16"/>
    <s v="No"/>
    <n v="16"/>
    <n v="318.85000000000002"/>
    <s v="No"/>
  </r>
  <r>
    <d v="2023-08-31T00:00:00"/>
    <x v="7"/>
    <s v="Smartwatch"/>
    <n v="19"/>
    <s v="No"/>
    <n v="19"/>
    <n v="602.74"/>
    <s v="No"/>
  </r>
  <r>
    <d v="2023-12-31T00:00:00"/>
    <x v="2"/>
    <s v="Smartphone"/>
    <n v="16"/>
    <s v="No"/>
    <n v="16"/>
    <n v="176.2"/>
    <s v="No"/>
  </r>
  <r>
    <d v="2023-12-31T00:00:00"/>
    <x v="2"/>
    <s v="Tablet"/>
    <n v="22"/>
    <s v="No"/>
    <n v="22"/>
    <n v="509.48"/>
    <s v="No"/>
  </r>
  <r>
    <d v="2023-02-28T00:00:00"/>
    <x v="4"/>
    <s v="Tablet"/>
    <n v="15"/>
    <s v="No"/>
    <n v="15"/>
    <n v="390.5"/>
    <s v="No"/>
  </r>
  <r>
    <d v="2023-08-31T00:00:00"/>
    <x v="7"/>
    <s v="Tablet"/>
    <n v="19"/>
    <s v="No"/>
    <n v="19"/>
    <n v="770.57"/>
    <s v="No"/>
  </r>
  <r>
    <d v="2023-04-30T00:00:00"/>
    <x v="11"/>
    <s v="Smartphone"/>
    <n v="19"/>
    <s v="No"/>
    <n v="19"/>
    <n v="916.99"/>
    <s v="No"/>
  </r>
  <r>
    <d v="2023-08-31T00:00:00"/>
    <x v="7"/>
    <s v="Smartphone"/>
    <n v="19"/>
    <s v="No"/>
    <n v="19"/>
    <n v="844.05"/>
    <s v="No"/>
  </r>
  <r>
    <d v="2023-10-31T00:00:00"/>
    <x v="9"/>
    <s v="Headphones"/>
    <n v="18"/>
    <s v="No"/>
    <n v="18"/>
    <n v="496.23"/>
    <s v="No"/>
  </r>
  <r>
    <d v="2023-05-31T00:00:00"/>
    <x v="5"/>
    <s v="Tablet"/>
    <n v="24"/>
    <s v="No"/>
    <n v="24"/>
    <n v="374.45"/>
    <s v="No"/>
  </r>
  <r>
    <d v="2023-06-30T00:00:00"/>
    <x v="0"/>
    <s v="Smartphone"/>
    <n v="20"/>
    <s v="No"/>
    <n v="20"/>
    <n v="474.55"/>
    <s v="No"/>
  </r>
  <r>
    <d v="2023-08-31T00:00:00"/>
    <x v="7"/>
    <s v="Smartphone"/>
    <n v="18"/>
    <s v="No"/>
    <n v="18"/>
    <n v="541.07000000000005"/>
    <s v="No"/>
  </r>
  <r>
    <d v="2023-01-31T00:00:00"/>
    <x v="1"/>
    <s v="Headphones"/>
    <n v="19"/>
    <s v="No"/>
    <n v="19"/>
    <n v="456.7"/>
    <s v="No"/>
  </r>
  <r>
    <d v="2023-12-31T00:00:00"/>
    <x v="2"/>
    <s v="Smartphone"/>
    <n v="8"/>
    <s v="No"/>
    <n v="8"/>
    <n v="440.26"/>
    <s v="No"/>
  </r>
  <r>
    <d v="2023-12-31T00:00:00"/>
    <x v="2"/>
    <s v="Smartwatch"/>
    <n v="25"/>
    <s v="No"/>
    <n v="25"/>
    <n v="79.489999999999995"/>
    <s v="No"/>
  </r>
  <r>
    <d v="2023-06-30T00:00:00"/>
    <x v="0"/>
    <s v="Smartwatch"/>
    <n v="21"/>
    <s v="No"/>
    <n v="21"/>
    <n v="55.27"/>
    <s v="No"/>
  </r>
  <r>
    <d v="2023-10-31T00:00:00"/>
    <x v="9"/>
    <s v="Smartwatch"/>
    <n v="150"/>
    <s v="Yes"/>
    <n v="22"/>
    <n v="457.62"/>
    <s v="No"/>
  </r>
  <r>
    <d v="2023-11-30T00:00:00"/>
    <x v="8"/>
    <s v="Headphones"/>
    <n v="20"/>
    <s v="No"/>
    <n v="20"/>
    <n v="192.69"/>
    <s v="No"/>
  </r>
  <r>
    <d v="2023-01-31T00:00:00"/>
    <x v="1"/>
    <s v="Laptop"/>
    <n v="29"/>
    <s v="No"/>
    <n v="29"/>
    <n v="129.47999999999999"/>
    <s v="No"/>
  </r>
  <r>
    <d v="2023-03-31T00:00:00"/>
    <x v="6"/>
    <s v="Laptop"/>
    <n v="23"/>
    <s v="No"/>
    <n v="23"/>
    <n v="741.17"/>
    <s v="No"/>
  </r>
  <r>
    <d v="2023-06-30T00:00:00"/>
    <x v="0"/>
    <s v="Tablet"/>
    <n v="20"/>
    <s v="No"/>
    <n v="20"/>
    <n v="576.84"/>
    <s v="No"/>
  </r>
  <r>
    <d v="2023-09-30T00:00:00"/>
    <x v="10"/>
    <s v="Tablet"/>
    <n v="19"/>
    <s v="No"/>
    <n v="19"/>
    <n v="308.08"/>
    <s v="No"/>
  </r>
  <r>
    <d v="2023-02-28T00:00:00"/>
    <x v="4"/>
    <s v="Tablet"/>
    <n v="15"/>
    <s v="No"/>
    <n v="15"/>
    <n v="328.37"/>
    <s v="No"/>
  </r>
  <r>
    <d v="2023-06-30T00:00:00"/>
    <x v="0"/>
    <s v="Smartwatch"/>
    <n v="17"/>
    <s v="No"/>
    <n v="17"/>
    <n v="218.86"/>
    <s v="No"/>
  </r>
  <r>
    <d v="2023-07-31T00:00:00"/>
    <x v="3"/>
    <s v="Smartwatch"/>
    <n v="17"/>
    <s v="No"/>
    <n v="17"/>
    <n v="820.95"/>
    <s v="No"/>
  </r>
  <r>
    <d v="2023-07-31T00:00:00"/>
    <x v="3"/>
    <s v="Headphones"/>
    <n v="21"/>
    <s v="No"/>
    <n v="21"/>
    <n v="931.71"/>
    <s v="No"/>
  </r>
  <r>
    <d v="2023-10-31T00:00:00"/>
    <x v="9"/>
    <s v="Tablet"/>
    <n v="22"/>
    <s v="No"/>
    <n v="22"/>
    <n v="439.05"/>
    <s v="No"/>
  </r>
  <r>
    <d v="2023-06-30T00:00:00"/>
    <x v="0"/>
    <s v="Headphones"/>
    <n v="29"/>
    <s v="No"/>
    <n v="29"/>
    <n v="162.61000000000001"/>
    <s v="No"/>
  </r>
  <r>
    <d v="2023-05-31T00:00:00"/>
    <x v="5"/>
    <s v="Smartwatch"/>
    <n v="14"/>
    <s v="No"/>
    <n v="14"/>
    <n v="239.12"/>
    <s v="No"/>
  </r>
  <r>
    <d v="2023-02-28T00:00:00"/>
    <x v="4"/>
    <s v="Smartwatch"/>
    <n v="19"/>
    <s v="No"/>
    <n v="19"/>
    <n v="305.60000000000002"/>
    <s v="No"/>
  </r>
  <r>
    <d v="2023-11-30T00:00:00"/>
    <x v="8"/>
    <s v="Headphones"/>
    <n v="19"/>
    <s v="No"/>
    <n v="19"/>
    <n v="213.65"/>
    <s v="No"/>
  </r>
  <r>
    <d v="2023-02-28T00:00:00"/>
    <x v="4"/>
    <s v="Tablet"/>
    <n v="16"/>
    <s v="No"/>
    <n v="16"/>
    <n v="292.58999999999997"/>
    <s v="No"/>
  </r>
  <r>
    <d v="2023-07-31T00:00:00"/>
    <x v="3"/>
    <s v="Tablet"/>
    <n v="12"/>
    <s v="No"/>
    <n v="12"/>
    <n v="38.700000000000003"/>
    <s v="No"/>
  </r>
  <r>
    <d v="2023-06-30T00:00:00"/>
    <x v="0"/>
    <s v="Smartphone"/>
    <n v="28"/>
    <s v="No"/>
    <n v="28"/>
    <n v="691.53"/>
    <s v="No"/>
  </r>
  <r>
    <d v="2023-09-30T00:00:00"/>
    <x v="10"/>
    <s v="Smartphone"/>
    <n v="15"/>
    <s v="No"/>
    <n v="15"/>
    <n v="527.76"/>
    <s v="No"/>
  </r>
  <r>
    <d v="2023-12-31T00:00:00"/>
    <x v="2"/>
    <s v="Smartwatch"/>
    <n v="15"/>
    <s v="No"/>
    <n v="15"/>
    <n v="895.11"/>
    <s v="No"/>
  </r>
  <r>
    <d v="2023-08-31T00:00:00"/>
    <x v="7"/>
    <s v="Headphones"/>
    <n v="21"/>
    <s v="No"/>
    <n v="21"/>
    <n v="432.02"/>
    <s v="No"/>
  </r>
  <r>
    <d v="2023-06-30T00:00:00"/>
    <x v="0"/>
    <s v="Smartwatch"/>
    <n v="22"/>
    <s v="No"/>
    <n v="22"/>
    <n v="76.510000000000005"/>
    <s v="No"/>
  </r>
  <r>
    <d v="2023-06-30T00:00:00"/>
    <x v="0"/>
    <s v="Smartwatch"/>
    <n v="22"/>
    <s v="No"/>
    <n v="22"/>
    <n v="64.989999999999995"/>
    <s v="No"/>
  </r>
  <r>
    <d v="2023-04-30T00:00:00"/>
    <x v="11"/>
    <s v="Tablet"/>
    <n v="18"/>
    <s v="No"/>
    <n v="18"/>
    <n v="239.81"/>
    <s v="No"/>
  </r>
  <r>
    <d v="2023-01-31T00:00:00"/>
    <x v="1"/>
    <s v="Tablet"/>
    <n v="18"/>
    <s v="No"/>
    <n v="18"/>
    <n v="128.99"/>
    <s v="No"/>
  </r>
  <r>
    <d v="2023-05-31T00:00:00"/>
    <x v="5"/>
    <s v="Smartwatch"/>
    <n v="15"/>
    <s v="No"/>
    <n v="15"/>
    <n v="500.52"/>
    <s v="No"/>
  </r>
  <r>
    <d v="2023-04-30T00:00:00"/>
    <x v="11"/>
    <s v="Tablet"/>
    <n v="23"/>
    <s v="No"/>
    <n v="23"/>
    <n v="590.78"/>
    <s v="No"/>
  </r>
  <r>
    <d v="2023-10-31T00:00:00"/>
    <x v="9"/>
    <s v="Tablet"/>
    <n v="22"/>
    <s v="No"/>
    <n v="22"/>
    <n v="355.38"/>
    <s v="No"/>
  </r>
  <r>
    <d v="2023-02-28T00:00:00"/>
    <x v="4"/>
    <s v="Tablet"/>
    <n v="24"/>
    <s v="No"/>
    <n v="24"/>
    <n v="131.38999999999999"/>
    <s v="No"/>
  </r>
  <r>
    <d v="2023-10-31T00:00:00"/>
    <x v="9"/>
    <s v="Laptop"/>
    <n v="12"/>
    <s v="No"/>
    <n v="12"/>
    <n v="330.7"/>
    <s v="No"/>
  </r>
  <r>
    <d v="2023-06-30T00:00:00"/>
    <x v="0"/>
    <s v="Laptop"/>
    <n v="22"/>
    <s v="No"/>
    <n v="22"/>
    <n v="600.36"/>
    <s v="No"/>
  </r>
  <r>
    <d v="2023-04-30T00:00:00"/>
    <x v="11"/>
    <s v="Laptop"/>
    <n v="25"/>
    <s v="No"/>
    <n v="25"/>
    <n v="157.25"/>
    <s v="No"/>
  </r>
  <r>
    <d v="2023-05-31T00:00:00"/>
    <x v="5"/>
    <s v="Tablet"/>
    <n v="22"/>
    <s v="No"/>
    <n v="22"/>
    <n v="509.48"/>
    <s v="No"/>
  </r>
  <r>
    <d v="2023-12-31T00:00:00"/>
    <x v="2"/>
    <s v="Tablet"/>
    <n v="15"/>
    <s v="No"/>
    <n v="15"/>
    <n v="792.01"/>
    <s v="No"/>
  </r>
  <r>
    <d v="2023-01-31T00:00:00"/>
    <x v="1"/>
    <s v="Laptop"/>
    <n v="23"/>
    <s v="No"/>
    <n v="23"/>
    <n v="222.72"/>
    <s v="No"/>
  </r>
  <r>
    <d v="2023-05-31T00:00:00"/>
    <x v="5"/>
    <s v="Tablet"/>
    <n v="25"/>
    <s v="No"/>
    <n v="25"/>
    <n v="950.83"/>
    <s v="No"/>
  </r>
  <r>
    <d v="2023-08-31T00:00:00"/>
    <x v="7"/>
    <s v="Headphones"/>
    <n v="15"/>
    <s v="No"/>
    <n v="15"/>
    <n v="862.86"/>
    <s v="No"/>
  </r>
  <r>
    <d v="2023-07-31T00:00:00"/>
    <x v="3"/>
    <s v="Smartphone"/>
    <n v="27"/>
    <s v="No"/>
    <n v="27"/>
    <n v="657.98"/>
    <s v="No"/>
  </r>
  <r>
    <d v="2023-11-30T00:00:00"/>
    <x v="8"/>
    <s v="Smartphone"/>
    <n v="23"/>
    <s v="No"/>
    <n v="23"/>
    <n v="812.3"/>
    <s v="No"/>
  </r>
  <r>
    <d v="2023-01-31T00:00:00"/>
    <x v="1"/>
    <s v="Smartphone"/>
    <n v="27"/>
    <s v="No"/>
    <n v="27"/>
    <n v="401.17"/>
    <s v="No"/>
  </r>
  <r>
    <d v="2023-04-30T00:00:00"/>
    <x v="11"/>
    <s v="Smartwatch"/>
    <n v="14"/>
    <s v="No"/>
    <n v="14"/>
    <n v="637.37"/>
    <s v="No"/>
  </r>
  <r>
    <d v="2023-12-31T00:00:00"/>
    <x v="2"/>
    <s v="Laptop"/>
    <n v="19"/>
    <s v="No"/>
    <n v="19"/>
    <n v="625.54"/>
    <s v="No"/>
  </r>
  <r>
    <d v="2023-07-31T00:00:00"/>
    <x v="3"/>
    <s v="Laptop"/>
    <n v="14"/>
    <s v="No"/>
    <n v="14"/>
    <n v="834.16"/>
    <s v="No"/>
  </r>
  <r>
    <d v="2023-10-31T00:00:00"/>
    <x v="9"/>
    <s v="Tablet"/>
    <n v="18"/>
    <s v="No"/>
    <n v="18"/>
    <n v="652.23"/>
    <s v="No"/>
  </r>
  <r>
    <d v="2023-03-31T00:00:00"/>
    <x v="6"/>
    <s v="Headphones"/>
    <n v="32"/>
    <s v="No"/>
    <n v="32"/>
    <n v="569.88"/>
    <s v="No"/>
  </r>
  <r>
    <d v="2023-10-31T00:00:00"/>
    <x v="9"/>
    <s v="Headphones"/>
    <n v="18"/>
    <s v="No"/>
    <n v="18"/>
    <n v="710.46"/>
    <s v="No"/>
  </r>
  <r>
    <d v="2023-04-30T00:00:00"/>
    <x v="11"/>
    <s v="Laptop"/>
    <n v="15"/>
    <s v="No"/>
    <n v="15"/>
    <n v="999.81"/>
    <s v="No"/>
  </r>
  <r>
    <d v="2023-04-30T00:00:00"/>
    <x v="11"/>
    <s v="Laptop"/>
    <n v="14"/>
    <s v="No"/>
    <n v="14"/>
    <n v="854.51"/>
    <s v="No"/>
  </r>
  <r>
    <d v="2023-11-30T00:00:00"/>
    <x v="8"/>
    <s v="Smartphone"/>
    <n v="26"/>
    <s v="No"/>
    <n v="26"/>
    <n v="97.63"/>
    <s v="No"/>
  </r>
  <r>
    <d v="2023-01-31T00:00:00"/>
    <x v="1"/>
    <s v="Tablet"/>
    <n v="20"/>
    <s v="No"/>
    <n v="20"/>
    <n v="816.92"/>
    <s v="No"/>
  </r>
  <r>
    <d v="2023-09-30T00:00:00"/>
    <x v="10"/>
    <s v="Tablet"/>
    <n v="22"/>
    <s v="No"/>
    <n v="22"/>
    <n v="509.48"/>
    <s v="No"/>
  </r>
  <r>
    <d v="2023-11-30T00:00:00"/>
    <x v="8"/>
    <s v="Smartwatch"/>
    <n v="18"/>
    <s v="No"/>
    <n v="18"/>
    <n v="875.17"/>
    <s v="No"/>
  </r>
  <r>
    <d v="2023-07-31T00:00:00"/>
    <x v="3"/>
    <s v="Tablet"/>
    <n v="14"/>
    <s v="No"/>
    <n v="14"/>
    <n v="867.53"/>
    <s v="No"/>
  </r>
  <r>
    <d v="2023-08-31T00:00:00"/>
    <x v="7"/>
    <s v="Smartwatch"/>
    <n v="20"/>
    <s v="No"/>
    <n v="20"/>
    <n v="95.72"/>
    <s v="No"/>
  </r>
  <r>
    <d v="2023-03-31T00:00:00"/>
    <x v="6"/>
    <s v="Laptop"/>
    <n v="9"/>
    <s v="No"/>
    <n v="9"/>
    <n v="719.81"/>
    <s v="No"/>
  </r>
  <r>
    <d v="2023-08-31T00:00:00"/>
    <x v="7"/>
    <s v="Smartwatch"/>
    <n v="20"/>
    <s v="No"/>
    <n v="20"/>
    <n v="473.42"/>
    <s v="No"/>
  </r>
  <r>
    <d v="2023-11-30T00:00:00"/>
    <x v="8"/>
    <s v="Tablet"/>
    <n v="23"/>
    <s v="No"/>
    <n v="23"/>
    <n v="130.22999999999999"/>
    <s v="No"/>
  </r>
  <r>
    <d v="2023-10-31T00:00:00"/>
    <x v="9"/>
    <s v="Tablet"/>
    <n v="19"/>
    <s v="No"/>
    <n v="19"/>
    <n v="265"/>
    <s v="No"/>
  </r>
  <r>
    <d v="2023-09-30T00:00:00"/>
    <x v="10"/>
    <s v="Smartphone"/>
    <n v="18"/>
    <s v="No"/>
    <n v="18"/>
    <n v="793.43"/>
    <s v="No"/>
  </r>
  <r>
    <d v="2023-08-31T00:00:00"/>
    <x v="7"/>
    <s v="Smartphone"/>
    <n v="24"/>
    <s v="No"/>
    <n v="24"/>
    <n v="827.71"/>
    <s v="No"/>
  </r>
  <r>
    <d v="2023-05-31T00:00:00"/>
    <x v="5"/>
    <s v="Tablet"/>
    <n v="25"/>
    <s v="No"/>
    <n v="25"/>
    <n v="516.98"/>
    <s v="No"/>
  </r>
  <r>
    <d v="2023-10-31T00:00:00"/>
    <x v="9"/>
    <s v="Tablet"/>
    <n v="14"/>
    <s v="No"/>
    <n v="14"/>
    <n v="443.65"/>
    <s v="No"/>
  </r>
  <r>
    <d v="2023-03-31T00:00:00"/>
    <x v="6"/>
    <s v="Tablet"/>
    <n v="25"/>
    <s v="No"/>
    <n v="25"/>
    <n v="835.9"/>
    <s v="No"/>
  </r>
  <r>
    <d v="2023-06-30T00:00:00"/>
    <x v="0"/>
    <s v="Smartwatch"/>
    <n v="26"/>
    <s v="No"/>
    <n v="26"/>
    <n v="394.51"/>
    <s v="No"/>
  </r>
  <r>
    <d v="2023-10-31T00:00:00"/>
    <x v="9"/>
    <s v="Tablet"/>
    <n v="18"/>
    <s v="No"/>
    <n v="18"/>
    <n v="542.25"/>
    <s v="No"/>
  </r>
  <r>
    <d v="2023-10-31T00:00:00"/>
    <x v="9"/>
    <s v="Smartwatch"/>
    <n v="25"/>
    <s v="No"/>
    <n v="25"/>
    <n v="717.17"/>
    <s v="No"/>
  </r>
  <r>
    <d v="2023-04-30T00:00:00"/>
    <x v="11"/>
    <s v="Laptop"/>
    <n v="24"/>
    <s v="No"/>
    <n v="24"/>
    <n v="828.62"/>
    <s v="No"/>
  </r>
  <r>
    <d v="2023-03-31T00:00:00"/>
    <x v="6"/>
    <s v="Smartphone"/>
    <n v="11"/>
    <s v="No"/>
    <n v="11"/>
    <n v="266.39"/>
    <s v="No"/>
  </r>
  <r>
    <d v="2023-08-31T00:00:00"/>
    <x v="7"/>
    <s v="Laptop"/>
    <n v="28"/>
    <s v="No"/>
    <n v="28"/>
    <n v="40.119999999999997"/>
    <s v="No"/>
  </r>
  <r>
    <d v="2023-10-31T00:00:00"/>
    <x v="9"/>
    <s v="Smartwatch"/>
    <n v="17"/>
    <s v="No"/>
    <n v="17"/>
    <n v="704.48"/>
    <s v="No"/>
  </r>
  <r>
    <d v="2023-01-31T00:00:00"/>
    <x v="1"/>
    <s v="Laptop"/>
    <n v="15"/>
    <s v="No"/>
    <n v="15"/>
    <n v="677.01"/>
    <s v="No"/>
  </r>
  <r>
    <d v="2023-04-30T00:00:00"/>
    <x v="11"/>
    <s v="Headphones"/>
    <n v="20"/>
    <s v="No"/>
    <n v="20"/>
    <n v="71.36"/>
    <s v="No"/>
  </r>
  <r>
    <d v="2023-02-28T00:00:00"/>
    <x v="4"/>
    <s v="Headphones"/>
    <n v="26"/>
    <s v="No"/>
    <n v="26"/>
    <n v="168.19"/>
    <s v="No"/>
  </r>
  <r>
    <d v="2023-04-30T00:00:00"/>
    <x v="11"/>
    <s v="Headphones"/>
    <n v="20"/>
    <s v="No"/>
    <n v="20"/>
    <n v="60.46"/>
    <s v="No"/>
  </r>
  <r>
    <d v="2023-07-31T00:00:00"/>
    <x v="3"/>
    <s v="Headphones"/>
    <n v="17"/>
    <s v="No"/>
    <n v="17"/>
    <n v="77"/>
    <s v="No"/>
  </r>
  <r>
    <d v="2023-12-31T00:00:00"/>
    <x v="2"/>
    <s v="Tablet"/>
    <n v="10"/>
    <s v="No"/>
    <n v="10"/>
    <n v="786.08"/>
    <s v="No"/>
  </r>
  <r>
    <d v="2023-04-30T00:00:00"/>
    <x v="11"/>
    <s v="Laptop"/>
    <n v="16"/>
    <s v="No"/>
    <n v="16"/>
    <n v="432.97"/>
    <s v="No"/>
  </r>
  <r>
    <d v="2023-03-31T00:00:00"/>
    <x v="6"/>
    <s v="Laptop"/>
    <n v="19"/>
    <s v="No"/>
    <n v="19"/>
    <n v="483.91"/>
    <s v="No"/>
  </r>
  <r>
    <d v="2023-09-30T00:00:00"/>
    <x v="10"/>
    <s v="Headphones"/>
    <n v="22"/>
    <s v="No"/>
    <n v="22"/>
    <n v="521.84"/>
    <s v="No"/>
  </r>
  <r>
    <d v="2023-12-31T00:00:00"/>
    <x v="2"/>
    <s v="Smartphone"/>
    <n v="20"/>
    <s v="No"/>
    <n v="20"/>
    <n v="37.21"/>
    <s v="No"/>
  </r>
  <r>
    <d v="2023-10-31T00:00:00"/>
    <x v="9"/>
    <s v="Laptop"/>
    <n v="28"/>
    <s v="No"/>
    <n v="28"/>
    <n v="258.07"/>
    <s v="No"/>
  </r>
  <r>
    <d v="2023-12-31T00:00:00"/>
    <x v="2"/>
    <s v="Laptop"/>
    <n v="19"/>
    <s v="No"/>
    <n v="19"/>
    <n v="135.93"/>
    <s v="No"/>
  </r>
  <r>
    <d v="2023-06-30T00:00:00"/>
    <x v="0"/>
    <s v="Smartwatch"/>
    <n v="18"/>
    <s v="No"/>
    <n v="18"/>
    <n v="734.65"/>
    <s v="No"/>
  </r>
  <r>
    <d v="2023-09-30T00:00:00"/>
    <x v="10"/>
    <s v="Laptop"/>
    <n v="22"/>
    <s v="No"/>
    <n v="22"/>
    <n v="303.88"/>
    <s v="No"/>
  </r>
  <r>
    <d v="2023-07-31T00:00:00"/>
    <x v="3"/>
    <s v="Smartphone"/>
    <n v="14"/>
    <s v="No"/>
    <n v="14"/>
    <n v="579.72"/>
    <s v="No"/>
  </r>
  <r>
    <d v="2023-08-31T00:00:00"/>
    <x v="7"/>
    <s v="Smartwatch"/>
    <n v="19"/>
    <s v="No"/>
    <n v="19"/>
    <n v="713.56"/>
    <s v="No"/>
  </r>
  <r>
    <d v="2023-11-30T00:00:00"/>
    <x v="8"/>
    <s v="Smartphone"/>
    <n v="17"/>
    <s v="No"/>
    <n v="17"/>
    <n v="519.83000000000004"/>
    <s v="No"/>
  </r>
  <r>
    <d v="2023-09-30T00:00:00"/>
    <x v="10"/>
    <s v="Laptop"/>
    <n v="20"/>
    <s v="No"/>
    <n v="20"/>
    <n v="29.11"/>
    <s v="No"/>
  </r>
  <r>
    <d v="2023-05-31T00:00:00"/>
    <x v="5"/>
    <s v="Smartphone"/>
    <n v="19"/>
    <s v="No"/>
    <n v="19"/>
    <n v="575.64"/>
    <s v="No"/>
  </r>
  <r>
    <d v="2023-06-30T00:00:00"/>
    <x v="0"/>
    <s v="Headphones"/>
    <n v="27"/>
    <s v="No"/>
    <n v="27"/>
    <n v="668.4"/>
    <s v="No"/>
  </r>
  <r>
    <d v="2023-09-30T00:00:00"/>
    <x v="10"/>
    <s v="Laptop"/>
    <n v="21"/>
    <s v="No"/>
    <n v="21"/>
    <n v="142.94999999999999"/>
    <s v="No"/>
  </r>
  <r>
    <d v="2023-12-31T00:00:00"/>
    <x v="2"/>
    <s v="Smartphone"/>
    <n v="22"/>
    <s v="No"/>
    <n v="22"/>
    <n v="509.48"/>
    <s v="No"/>
  </r>
  <r>
    <d v="2023-11-30T00:00:00"/>
    <x v="8"/>
    <s v="Headphones"/>
    <n v="19"/>
    <s v="No"/>
    <n v="19"/>
    <n v="685.18"/>
    <s v="No"/>
  </r>
  <r>
    <d v="2023-03-31T00:00:00"/>
    <x v="6"/>
    <s v="Smartwatch"/>
    <n v="300"/>
    <s v="Yes"/>
    <n v="22"/>
    <n v="190.95"/>
    <s v="No"/>
  </r>
  <r>
    <d v="2023-10-31T00:00:00"/>
    <x v="9"/>
    <s v="Smartphone"/>
    <n v="22"/>
    <s v="No"/>
    <n v="22"/>
    <n v="408.97"/>
    <s v="No"/>
  </r>
  <r>
    <d v="2023-05-31T00:00:00"/>
    <x v="5"/>
    <s v="Smartphone"/>
    <n v="15"/>
    <s v="No"/>
    <n v="15"/>
    <n v="163.98"/>
    <s v="No"/>
  </r>
  <r>
    <d v="2023-03-31T00:00:00"/>
    <x v="6"/>
    <s v="Smartphone"/>
    <n v="22"/>
    <s v="No"/>
    <n v="22"/>
    <n v="598.22"/>
    <s v="No"/>
  </r>
  <r>
    <d v="2023-12-31T00:00:00"/>
    <x v="2"/>
    <s v="Smartphone"/>
    <n v="22"/>
    <s v="No"/>
    <n v="22"/>
    <n v="361.58"/>
    <s v="No"/>
  </r>
  <r>
    <d v="2023-05-31T00:00:00"/>
    <x v="5"/>
    <s v="Tablet"/>
    <n v="30"/>
    <s v="No"/>
    <n v="30"/>
    <n v="450.84"/>
    <s v="No"/>
  </r>
  <r>
    <d v="2023-10-31T00:00:00"/>
    <x v="9"/>
    <s v="Tablet"/>
    <n v="25"/>
    <s v="No"/>
    <n v="25"/>
    <n v="42.86"/>
    <s v="No"/>
  </r>
  <r>
    <d v="2023-12-31T00:00:00"/>
    <x v="2"/>
    <s v="Smartphone"/>
    <n v="16"/>
    <s v="No"/>
    <n v="16"/>
    <n v="665.87"/>
    <s v="No"/>
  </r>
  <r>
    <d v="2023-01-31T00:00:00"/>
    <x v="1"/>
    <s v="Smartphone"/>
    <n v="23"/>
    <s v="No"/>
    <n v="23"/>
    <n v="889.48"/>
    <s v="No"/>
  </r>
  <r>
    <d v="2023-09-30T00:00:00"/>
    <x v="10"/>
    <s v="Headphones"/>
    <n v="12"/>
    <s v="No"/>
    <n v="12"/>
    <n v="731.75"/>
    <s v="No"/>
  </r>
  <r>
    <d v="2023-03-31T00:00:00"/>
    <x v="6"/>
    <s v="Laptop"/>
    <n v="18"/>
    <s v="No"/>
    <n v="18"/>
    <n v="707.08"/>
    <s v="No"/>
  </r>
  <r>
    <d v="2023-03-31T00:00:00"/>
    <x v="6"/>
    <s v="Headphones"/>
    <n v="21"/>
    <s v="No"/>
    <n v="21"/>
    <n v="180.12"/>
    <s v="No"/>
  </r>
  <r>
    <d v="2023-04-30T00:00:00"/>
    <x v="11"/>
    <s v="Laptop"/>
    <n v="23"/>
    <s v="No"/>
    <n v="23"/>
    <n v="872.64"/>
    <s v="No"/>
  </r>
  <r>
    <d v="2023-08-31T00:00:00"/>
    <x v="7"/>
    <s v="Headphones"/>
    <n v="21"/>
    <s v="No"/>
    <n v="21"/>
    <n v="242.34"/>
    <s v="No"/>
  </r>
  <r>
    <d v="2023-03-31T00:00:00"/>
    <x v="6"/>
    <s v="Headphones"/>
    <n v="22"/>
    <s v="No"/>
    <n v="22"/>
    <n v="509.48"/>
    <s v="No"/>
  </r>
  <r>
    <d v="2023-04-30T00:00:00"/>
    <x v="11"/>
    <s v="Headphones"/>
    <n v="21"/>
    <s v="No"/>
    <n v="21"/>
    <n v="350.01"/>
    <s v="No"/>
  </r>
  <r>
    <d v="2023-12-31T00:00:00"/>
    <x v="2"/>
    <s v="Tablet"/>
    <n v="21"/>
    <s v="No"/>
    <n v="21"/>
    <n v="538.27"/>
    <s v="No"/>
  </r>
  <r>
    <d v="2023-07-31T00:00:00"/>
    <x v="3"/>
    <s v="Laptop"/>
    <n v="22"/>
    <s v="No"/>
    <n v="22"/>
    <n v="578.9"/>
    <s v="No"/>
  </r>
  <r>
    <d v="2023-10-31T00:00:00"/>
    <x v="9"/>
    <s v="Smartphone"/>
    <n v="24"/>
    <s v="No"/>
    <n v="24"/>
    <n v="351.71"/>
    <s v="No"/>
  </r>
  <r>
    <d v="2023-02-28T00:00:00"/>
    <x v="4"/>
    <s v="Smartwatch"/>
    <n v="18"/>
    <s v="No"/>
    <n v="18"/>
    <n v="258.57"/>
    <s v="No"/>
  </r>
  <r>
    <d v="2023-12-31T00:00:00"/>
    <x v="2"/>
    <s v="Smartphone"/>
    <n v="20"/>
    <s v="No"/>
    <n v="20"/>
    <n v="136.38999999999999"/>
    <s v="No"/>
  </r>
  <r>
    <d v="2023-06-30T00:00:00"/>
    <x v="0"/>
    <s v="Tablet"/>
    <n v="15"/>
    <s v="No"/>
    <n v="15"/>
    <n v="939.81"/>
    <s v="No"/>
  </r>
  <r>
    <d v="2023-11-30T00:00:00"/>
    <x v="8"/>
    <s v="Headphones"/>
    <n v="18"/>
    <s v="No"/>
    <n v="18"/>
    <n v="712.03"/>
    <s v="No"/>
  </r>
  <r>
    <d v="2023-11-30T00:00:00"/>
    <x v="8"/>
    <s v="Laptop"/>
    <n v="24"/>
    <s v="No"/>
    <n v="24"/>
    <n v="331.33"/>
    <s v="No"/>
  </r>
  <r>
    <d v="2023-01-31T00:00:00"/>
    <x v="1"/>
    <s v="Smartphone"/>
    <n v="27"/>
    <s v="No"/>
    <n v="27"/>
    <n v="928.96"/>
    <s v="No"/>
  </r>
  <r>
    <d v="2023-03-31T00:00:00"/>
    <x v="6"/>
    <s v="Smartwatch"/>
    <n v="22"/>
    <s v="No"/>
    <n v="22"/>
    <n v="288.77999999999997"/>
    <s v="No"/>
  </r>
  <r>
    <d v="2023-02-28T00:00:00"/>
    <x v="4"/>
    <s v="Laptop"/>
    <n v="21"/>
    <s v="No"/>
    <n v="21"/>
    <n v="814.82"/>
    <s v="No"/>
  </r>
  <r>
    <d v="2023-12-31T00:00:00"/>
    <x v="2"/>
    <s v="Tablet"/>
    <n v="19"/>
    <s v="No"/>
    <n v="19"/>
    <n v="360.01"/>
    <s v="No"/>
  </r>
  <r>
    <d v="2023-08-31T00:00:00"/>
    <x v="7"/>
    <s v="Smartwatch"/>
    <n v="19"/>
    <s v="No"/>
    <n v="19"/>
    <n v="232.51"/>
    <s v="No"/>
  </r>
  <r>
    <d v="2023-04-30T00:00:00"/>
    <x v="11"/>
    <s v="Smartwatch"/>
    <n v="25"/>
    <s v="No"/>
    <n v="25"/>
    <n v="647.20000000000005"/>
    <s v="No"/>
  </r>
  <r>
    <d v="2023-10-31T00:00:00"/>
    <x v="9"/>
    <s v="Smartwatch"/>
    <n v="20"/>
    <s v="No"/>
    <n v="20"/>
    <n v="97.4"/>
    <s v="No"/>
  </r>
  <r>
    <d v="2023-10-31T00:00:00"/>
    <x v="9"/>
    <s v="Smartphone"/>
    <n v="19"/>
    <s v="No"/>
    <n v="19"/>
    <n v="56.88"/>
    <s v="No"/>
  </r>
  <r>
    <d v="2023-02-28T00:00:00"/>
    <x v="4"/>
    <s v="Tablet"/>
    <n v="18"/>
    <s v="No"/>
    <n v="18"/>
    <n v="283.89999999999998"/>
    <s v="No"/>
  </r>
  <r>
    <d v="2023-11-30T00:00:00"/>
    <x v="8"/>
    <s v="Smartwatch"/>
    <n v="27"/>
    <s v="No"/>
    <n v="27"/>
    <n v="767.7"/>
    <s v="No"/>
  </r>
  <r>
    <d v="2023-05-31T00:00:00"/>
    <x v="5"/>
    <s v="Tablet"/>
    <n v="15"/>
    <s v="No"/>
    <n v="15"/>
    <n v="630.04"/>
    <s v="No"/>
  </r>
  <r>
    <d v="2023-05-31T00:00:00"/>
    <x v="5"/>
    <s v="Headphones"/>
    <n v="31"/>
    <s v="No"/>
    <n v="31"/>
    <n v="563.47"/>
    <s v="No"/>
  </r>
  <r>
    <d v="2023-11-30T00:00:00"/>
    <x v="8"/>
    <s v="Headphones"/>
    <n v="18"/>
    <s v="No"/>
    <n v="18"/>
    <n v="736.53"/>
    <s v="No"/>
  </r>
  <r>
    <d v="2023-07-31T00:00:00"/>
    <x v="3"/>
    <s v="Smartwatch"/>
    <n v="21"/>
    <s v="No"/>
    <n v="21"/>
    <n v="759.21"/>
    <s v="No"/>
  </r>
  <r>
    <d v="2023-04-30T00:00:00"/>
    <x v="11"/>
    <s v="Smartwatch"/>
    <n v="26"/>
    <s v="No"/>
    <n v="26"/>
    <n v="407.73"/>
    <s v="No"/>
  </r>
  <r>
    <d v="2023-03-31T00:00:00"/>
    <x v="6"/>
    <s v="Smartwatch"/>
    <n v="17"/>
    <s v="No"/>
    <n v="17"/>
    <n v="689.37"/>
    <s v="No"/>
  </r>
  <r>
    <d v="2023-10-31T00:00:00"/>
    <x v="9"/>
    <s v="Smartwatch"/>
    <n v="160"/>
    <s v="Yes"/>
    <n v="22"/>
    <n v="106.69"/>
    <s v="No"/>
  </r>
  <r>
    <d v="2023-12-31T00:00:00"/>
    <x v="2"/>
    <s v="Smartwatch"/>
    <n v="17"/>
    <s v="No"/>
    <n v="17"/>
    <n v="836.11"/>
    <s v="No"/>
  </r>
  <r>
    <d v="2023-05-31T00:00:00"/>
    <x v="5"/>
    <s v="Smartwatch"/>
    <n v="15"/>
    <s v="No"/>
    <n v="15"/>
    <n v="807.71"/>
    <s v="No"/>
  </r>
  <r>
    <d v="2023-05-31T00:00:00"/>
    <x v="5"/>
    <s v="Smartwatch"/>
    <n v="27"/>
    <s v="No"/>
    <n v="27"/>
    <n v="548.1"/>
    <s v="No"/>
  </r>
  <r>
    <d v="2023-11-30T00:00:00"/>
    <x v="8"/>
    <s v="Laptop"/>
    <n v="20"/>
    <s v="No"/>
    <n v="20"/>
    <n v="750.17"/>
    <s v="No"/>
  </r>
  <r>
    <d v="2023-12-31T00:00:00"/>
    <x v="2"/>
    <s v="Smartwatch"/>
    <n v="22"/>
    <s v="No"/>
    <n v="22"/>
    <n v="355.21"/>
    <s v="No"/>
  </r>
  <r>
    <d v="2023-08-31T00:00:00"/>
    <x v="7"/>
    <s v="Headphones"/>
    <n v="25"/>
    <s v="No"/>
    <n v="25"/>
    <n v="782.53"/>
    <s v="No"/>
  </r>
  <r>
    <d v="2023-10-31T00:00:00"/>
    <x v="9"/>
    <s v="Smartphone"/>
    <n v="15"/>
    <s v="No"/>
    <n v="15"/>
    <n v="110.54"/>
    <s v="No"/>
  </r>
  <r>
    <d v="2023-11-30T00:00:00"/>
    <x v="8"/>
    <s v="Laptop"/>
    <n v="24"/>
    <s v="No"/>
    <n v="24"/>
    <n v="736.66"/>
    <s v="No"/>
  </r>
  <r>
    <d v="2023-04-30T00:00:00"/>
    <x v="11"/>
    <s v="Smartphone"/>
    <n v="17"/>
    <s v="No"/>
    <n v="17"/>
    <n v="926.82"/>
    <s v="No"/>
  </r>
  <r>
    <d v="2023-05-31T00:00:00"/>
    <x v="5"/>
    <s v="Laptop"/>
    <n v="14"/>
    <s v="No"/>
    <n v="14"/>
    <n v="163.13"/>
    <s v="No"/>
  </r>
  <r>
    <d v="2023-02-28T00:00:00"/>
    <x v="4"/>
    <s v="Headphones"/>
    <n v="14"/>
    <s v="No"/>
    <n v="14"/>
    <n v="718.3"/>
    <s v="No"/>
  </r>
  <r>
    <d v="2023-05-31T00:00:00"/>
    <x v="5"/>
    <s v="Smartwatch"/>
    <n v="17"/>
    <s v="No"/>
    <n v="17"/>
    <n v="953.89"/>
    <s v="No"/>
  </r>
  <r>
    <d v="2023-01-31T00:00:00"/>
    <x v="1"/>
    <s v="Smartphone"/>
    <n v="14"/>
    <s v="No"/>
    <n v="14"/>
    <n v="797.77"/>
    <s v="No"/>
  </r>
  <r>
    <d v="2023-02-28T00:00:00"/>
    <x v="4"/>
    <s v="Tablet"/>
    <n v="27"/>
    <s v="No"/>
    <n v="27"/>
    <n v="509.48"/>
    <s v="No"/>
  </r>
  <r>
    <d v="2023-01-31T00:00:00"/>
    <x v="1"/>
    <s v="Smartphone"/>
    <n v="24"/>
    <s v="No"/>
    <n v="24"/>
    <n v="118.53"/>
    <s v="No"/>
  </r>
  <r>
    <d v="2023-08-31T00:00:00"/>
    <x v="7"/>
    <s v="Headphones"/>
    <n v="18"/>
    <s v="No"/>
    <n v="18"/>
    <n v="721.52"/>
    <s v="No"/>
  </r>
  <r>
    <d v="2023-07-31T00:00:00"/>
    <x v="3"/>
    <s v="Headphones"/>
    <n v="15"/>
    <s v="No"/>
    <n v="15"/>
    <n v="45.32"/>
    <s v="No"/>
  </r>
  <r>
    <d v="2023-11-30T00:00:00"/>
    <x v="8"/>
    <s v="Headphones"/>
    <n v="21"/>
    <s v="No"/>
    <n v="21"/>
    <n v="519.36"/>
    <s v="No"/>
  </r>
  <r>
    <d v="2023-10-31T00:00:00"/>
    <x v="9"/>
    <s v="Smartwatch"/>
    <n v="15"/>
    <s v="No"/>
    <n v="15"/>
    <n v="891.9"/>
    <s v="No"/>
  </r>
  <r>
    <d v="2023-05-31T00:00:00"/>
    <x v="5"/>
    <s v="Smartphone"/>
    <n v="23"/>
    <s v="No"/>
    <n v="23"/>
    <n v="965.23"/>
    <s v="No"/>
  </r>
  <r>
    <d v="2023-11-30T00:00:00"/>
    <x v="8"/>
    <s v="Smartwatch"/>
    <n v="19"/>
    <s v="No"/>
    <n v="19"/>
    <n v="199.78"/>
    <s v="No"/>
  </r>
  <r>
    <d v="2023-08-31T00:00:00"/>
    <x v="7"/>
    <s v="Tablet"/>
    <n v="18"/>
    <s v="No"/>
    <n v="18"/>
    <n v="344.38"/>
    <s v="No"/>
  </r>
  <r>
    <d v="2023-01-31T00:00:00"/>
    <x v="1"/>
    <s v="Smartphone"/>
    <n v="21"/>
    <s v="No"/>
    <n v="21"/>
    <n v="57.67"/>
    <s v="No"/>
  </r>
  <r>
    <d v="2023-06-30T00:00:00"/>
    <x v="0"/>
    <s v="Tablet"/>
    <n v="21"/>
    <s v="No"/>
    <n v="21"/>
    <n v="784.37"/>
    <s v="No"/>
  </r>
  <r>
    <d v="2023-09-30T00:00:00"/>
    <x v="10"/>
    <s v="Headphones"/>
    <n v="22"/>
    <s v="No"/>
    <n v="22"/>
    <n v="863.02"/>
    <s v="No"/>
  </r>
  <r>
    <d v="2023-03-31T00:00:00"/>
    <x v="6"/>
    <s v="Smartwatch"/>
    <n v="18"/>
    <s v="No"/>
    <n v="18"/>
    <n v="933.13"/>
    <s v="No"/>
  </r>
  <r>
    <d v="2023-02-28T00:00:00"/>
    <x v="4"/>
    <s v="Tablet"/>
    <n v="15"/>
    <s v="No"/>
    <n v="15"/>
    <n v="490.93"/>
    <s v="No"/>
  </r>
  <r>
    <d v="2023-05-31T00:00:00"/>
    <x v="5"/>
    <s v="Laptop"/>
    <n v="18"/>
    <s v="No"/>
    <n v="18"/>
    <n v="782.42"/>
    <s v="No"/>
  </r>
  <r>
    <d v="2023-08-31T00:00:00"/>
    <x v="7"/>
    <s v="Tablet"/>
    <n v="21"/>
    <s v="No"/>
    <n v="21"/>
    <n v="117.4"/>
    <s v="No"/>
  </r>
  <r>
    <d v="2023-10-31T00:00:00"/>
    <x v="9"/>
    <s v="Smartphone"/>
    <n v="29"/>
    <s v="No"/>
    <n v="29"/>
    <n v="867.12"/>
    <s v="No"/>
  </r>
  <r>
    <d v="2023-08-31T00:00:00"/>
    <x v="7"/>
    <s v="Laptop"/>
    <n v="23"/>
    <s v="No"/>
    <n v="23"/>
    <n v="829.84"/>
    <s v="No"/>
  </r>
  <r>
    <d v="2023-10-31T00:00:00"/>
    <x v="9"/>
    <s v="Smartphone"/>
    <n v="23"/>
    <s v="No"/>
    <n v="23"/>
    <n v="396.93"/>
    <s v="No"/>
  </r>
  <r>
    <d v="2023-02-28T00:00:00"/>
    <x v="4"/>
    <s v="Smartwatch"/>
    <n v="26"/>
    <s v="No"/>
    <n v="26"/>
    <n v="990.02"/>
    <s v="No"/>
  </r>
  <r>
    <d v="2023-04-30T00:00:00"/>
    <x v="11"/>
    <s v="Smartwatch"/>
    <n v="24"/>
    <s v="No"/>
    <n v="24"/>
    <n v="763.19"/>
    <s v="No"/>
  </r>
  <r>
    <d v="2023-11-30T00:00:00"/>
    <x v="8"/>
    <s v="Tablet"/>
    <n v="31"/>
    <s v="No"/>
    <n v="31"/>
    <n v="101.98"/>
    <s v="No"/>
  </r>
  <r>
    <d v="2023-03-31T00:00:00"/>
    <x v="6"/>
    <s v="Headphones"/>
    <n v="20"/>
    <s v="No"/>
    <n v="20"/>
    <n v="573.36"/>
    <s v="No"/>
  </r>
  <r>
    <d v="2023-01-31T00:00:00"/>
    <x v="1"/>
    <s v="Headphones"/>
    <n v="18"/>
    <s v="No"/>
    <n v="18"/>
    <n v="955.92"/>
    <s v="No"/>
  </r>
  <r>
    <d v="2023-05-31T00:00:00"/>
    <x v="5"/>
    <s v="Smartphone"/>
    <n v="26"/>
    <s v="No"/>
    <n v="26"/>
    <n v="709.46"/>
    <s v="No"/>
  </r>
  <r>
    <d v="2023-09-30T00:00:00"/>
    <x v="10"/>
    <s v="Headphones"/>
    <n v="23"/>
    <s v="No"/>
    <n v="23"/>
    <n v="122.97"/>
    <s v="No"/>
  </r>
  <r>
    <d v="2023-02-28T00:00:00"/>
    <x v="4"/>
    <s v="Smartwatch"/>
    <n v="30"/>
    <s v="No"/>
    <n v="30"/>
    <n v="603.30999999999995"/>
    <s v="No"/>
  </r>
  <r>
    <d v="2023-02-28T00:00:00"/>
    <x v="4"/>
    <s v="Smartphone"/>
    <n v="16"/>
    <s v="No"/>
    <n v="16"/>
    <n v="389.67"/>
    <s v="No"/>
  </r>
  <r>
    <d v="2023-04-30T00:00:00"/>
    <x v="11"/>
    <s v="Tablet"/>
    <n v="17"/>
    <s v="No"/>
    <n v="17"/>
    <n v="509.48"/>
    <s v="No"/>
  </r>
  <r>
    <d v="2023-01-31T00:00:00"/>
    <x v="1"/>
    <s v="Laptop"/>
    <n v="21"/>
    <s v="No"/>
    <n v="21"/>
    <n v="227.48"/>
    <s v="No"/>
  </r>
  <r>
    <d v="2023-03-31T00:00:00"/>
    <x v="6"/>
    <s v="Headphones"/>
    <n v="24"/>
    <s v="No"/>
    <n v="24"/>
    <n v="628.49"/>
    <s v="No"/>
  </r>
  <r>
    <d v="2023-03-31T00:00:00"/>
    <x v="6"/>
    <s v="Headphones"/>
    <n v="22"/>
    <s v="No"/>
    <n v="22"/>
    <n v="587.17999999999995"/>
    <s v="No"/>
  </r>
  <r>
    <d v="2023-03-31T00:00:00"/>
    <x v="6"/>
    <s v="Smartphone"/>
    <n v="19"/>
    <s v="No"/>
    <n v="19"/>
    <n v="430.13"/>
    <s v="No"/>
  </r>
  <r>
    <d v="2023-05-31T00:00:00"/>
    <x v="5"/>
    <s v="Tablet"/>
    <n v="25"/>
    <s v="No"/>
    <n v="25"/>
    <n v="78.81"/>
    <s v="No"/>
  </r>
  <r>
    <d v="2023-01-31T00:00:00"/>
    <x v="1"/>
    <s v="Smartwatch"/>
    <n v="18"/>
    <s v="No"/>
    <n v="18"/>
    <n v="33.76"/>
    <s v="No"/>
  </r>
  <r>
    <d v="2023-03-31T00:00:00"/>
    <x v="6"/>
    <s v="Tablet"/>
    <n v="17"/>
    <s v="No"/>
    <n v="17"/>
    <n v="551.04"/>
    <s v="No"/>
  </r>
  <r>
    <d v="2023-12-31T00:00:00"/>
    <x v="2"/>
    <s v="Tablet"/>
    <n v="23"/>
    <s v="No"/>
    <n v="23"/>
    <n v="968.62"/>
    <s v="No"/>
  </r>
  <r>
    <d v="2023-12-31T00:00:00"/>
    <x v="2"/>
    <s v="Smartphone"/>
    <n v="21"/>
    <s v="No"/>
    <n v="21"/>
    <n v="548.26"/>
    <s v="No"/>
  </r>
  <r>
    <d v="2023-05-31T00:00:00"/>
    <x v="5"/>
    <s v="Smartwatch"/>
    <n v="23"/>
    <s v="No"/>
    <n v="23"/>
    <n v="444.03"/>
    <s v="No"/>
  </r>
  <r>
    <d v="2023-02-28T00:00:00"/>
    <x v="4"/>
    <s v="Tablet"/>
    <n v="21"/>
    <s v="No"/>
    <n v="21"/>
    <n v="286.27"/>
    <s v="No"/>
  </r>
  <r>
    <d v="2023-12-31T00:00:00"/>
    <x v="2"/>
    <s v="Tablet"/>
    <n v="28"/>
    <s v="No"/>
    <n v="28"/>
    <n v="598.54999999999995"/>
    <s v="No"/>
  </r>
  <r>
    <d v="2023-03-31T00:00:00"/>
    <x v="6"/>
    <s v="Tablet"/>
    <n v="22"/>
    <s v="No"/>
    <n v="22"/>
    <n v="471.97"/>
    <s v="No"/>
  </r>
  <r>
    <d v="2023-06-30T00:00:00"/>
    <x v="0"/>
    <s v="Smartwatch"/>
    <n v="17"/>
    <s v="No"/>
    <n v="17"/>
    <n v="473.62"/>
    <s v="No"/>
  </r>
  <r>
    <d v="2023-09-30T00:00:00"/>
    <x v="10"/>
    <s v="Smartphone"/>
    <n v="19"/>
    <s v="No"/>
    <n v="19"/>
    <n v="943.73"/>
    <s v="No"/>
  </r>
  <r>
    <d v="2023-01-31T00:00:00"/>
    <x v="1"/>
    <s v="Headphones"/>
    <n v="17"/>
    <s v="No"/>
    <n v="17"/>
    <n v="477.36"/>
    <s v="No"/>
  </r>
  <r>
    <d v="2023-05-31T00:00:00"/>
    <x v="5"/>
    <s v="Smartwatch"/>
    <n v="18"/>
    <s v="No"/>
    <n v="18"/>
    <n v="388.05"/>
    <s v="No"/>
  </r>
  <r>
    <d v="2023-07-31T00:00:00"/>
    <x v="3"/>
    <s v="Smartphone"/>
    <n v="18"/>
    <s v="No"/>
    <n v="18"/>
    <n v="258.86"/>
    <s v="No"/>
  </r>
  <r>
    <d v="2023-07-31T00:00:00"/>
    <x v="3"/>
    <s v="Smartphone"/>
    <n v="21"/>
    <s v="No"/>
    <n v="21"/>
    <n v="301.83999999999997"/>
    <s v="No"/>
  </r>
  <r>
    <d v="2023-04-30T00:00:00"/>
    <x v="11"/>
    <s v="Tablet"/>
    <n v="19"/>
    <s v="No"/>
    <n v="19"/>
    <n v="207.25"/>
    <s v="No"/>
  </r>
  <r>
    <d v="2023-02-28T00:00:00"/>
    <x v="4"/>
    <s v="Tablet"/>
    <n v="25"/>
    <s v="No"/>
    <n v="25"/>
    <n v="718.52"/>
    <s v="No"/>
  </r>
  <r>
    <d v="2023-05-31T00:00:00"/>
    <x v="5"/>
    <s v="Headphones"/>
    <n v="21"/>
    <s v="No"/>
    <n v="21"/>
    <n v="736.98"/>
    <s v="No"/>
  </r>
  <r>
    <d v="2023-08-31T00:00:00"/>
    <x v="7"/>
    <s v="Headphones"/>
    <n v="18"/>
    <s v="No"/>
    <n v="18"/>
    <n v="857.42"/>
    <s v="No"/>
  </r>
  <r>
    <d v="2023-02-28T00:00:00"/>
    <x v="4"/>
    <s v="Smartphone"/>
    <n v="14"/>
    <s v="No"/>
    <n v="14"/>
    <n v="378.74"/>
    <s v="No"/>
  </r>
  <r>
    <d v="2023-08-31T00:00:00"/>
    <x v="7"/>
    <s v="Smartphone"/>
    <n v="20"/>
    <s v="No"/>
    <n v="20"/>
    <n v="947.65"/>
    <s v="No"/>
  </r>
  <r>
    <d v="2023-10-31T00:00:00"/>
    <x v="9"/>
    <s v="Smartphone"/>
    <n v="19"/>
    <s v="No"/>
    <n v="19"/>
    <n v="732.39"/>
    <s v="No"/>
  </r>
  <r>
    <d v="2023-09-30T00:00:00"/>
    <x v="10"/>
    <s v="Tablet"/>
    <n v="22"/>
    <s v="No"/>
    <n v="22"/>
    <n v="509.48"/>
    <s v="No"/>
  </r>
  <r>
    <d v="2023-01-31T00:00:00"/>
    <x v="1"/>
    <s v="Tablet"/>
    <n v="21"/>
    <s v="No"/>
    <n v="21"/>
    <n v="112.51"/>
    <s v="No"/>
  </r>
  <r>
    <d v="2023-04-30T00:00:00"/>
    <x v="11"/>
    <s v="Laptop"/>
    <n v="19"/>
    <s v="No"/>
    <n v="19"/>
    <n v="474.7"/>
    <s v="No"/>
  </r>
  <r>
    <d v="2023-02-28T00:00:00"/>
    <x v="4"/>
    <s v="Smartwatch"/>
    <n v="17"/>
    <s v="No"/>
    <n v="17"/>
    <n v="105.92"/>
    <s v="No"/>
  </r>
  <r>
    <d v="2023-02-28T00:00:00"/>
    <x v="4"/>
    <s v="Laptop"/>
    <n v="20"/>
    <s v="No"/>
    <n v="20"/>
    <n v="175.3"/>
    <s v="No"/>
  </r>
  <r>
    <d v="2023-01-31T00:00:00"/>
    <x v="1"/>
    <s v="Smartwatch"/>
    <n v="20"/>
    <s v="No"/>
    <n v="20"/>
    <n v="54.46"/>
    <s v="No"/>
  </r>
  <r>
    <d v="2023-01-31T00:00:00"/>
    <x v="1"/>
    <s v="Tablet"/>
    <n v="16"/>
    <s v="No"/>
    <n v="16"/>
    <n v="42.51"/>
    <s v="No"/>
  </r>
  <r>
    <d v="2023-06-30T00:00:00"/>
    <x v="0"/>
    <s v="Tablet"/>
    <n v="13"/>
    <s v="No"/>
    <n v="13"/>
    <n v="520.96"/>
    <s v="No"/>
  </r>
  <r>
    <d v="2023-11-30T00:00:00"/>
    <x v="8"/>
    <s v="Headphones"/>
    <n v="28"/>
    <s v="No"/>
    <n v="28"/>
    <n v="851.62"/>
    <s v="No"/>
  </r>
  <r>
    <d v="2023-07-31T00:00:00"/>
    <x v="3"/>
    <s v="Laptop"/>
    <n v="20"/>
    <s v="No"/>
    <n v="20"/>
    <n v="750.29"/>
    <s v="No"/>
  </r>
  <r>
    <d v="2023-02-28T00:00:00"/>
    <x v="4"/>
    <s v="Laptop"/>
    <n v="21"/>
    <s v="No"/>
    <n v="21"/>
    <n v="184.79"/>
    <s v="No"/>
  </r>
  <r>
    <d v="2023-01-31T00:00:00"/>
    <x v="1"/>
    <s v="Headphones"/>
    <n v="13"/>
    <s v="No"/>
    <n v="13"/>
    <n v="893.5"/>
    <s v="No"/>
  </r>
  <r>
    <d v="2023-02-28T00:00:00"/>
    <x v="4"/>
    <s v="Laptop"/>
    <n v="19"/>
    <s v="No"/>
    <n v="19"/>
    <n v="298.57"/>
    <s v="No"/>
  </r>
  <r>
    <d v="2023-06-30T00:00:00"/>
    <x v="0"/>
    <s v="Headphones"/>
    <n v="22"/>
    <s v="No"/>
    <n v="22"/>
    <n v="244.29"/>
    <s v="No"/>
  </r>
  <r>
    <d v="2023-04-30T00:00:00"/>
    <x v="11"/>
    <s v="Smartwatch"/>
    <n v="15"/>
    <s v="No"/>
    <n v="15"/>
    <n v="160.19"/>
    <s v="No"/>
  </r>
  <r>
    <d v="2023-02-28T00:00:00"/>
    <x v="4"/>
    <s v="Laptop"/>
    <n v="20"/>
    <s v="No"/>
    <n v="20"/>
    <n v="70.53"/>
    <s v="No"/>
  </r>
  <r>
    <d v="2023-08-31T00:00:00"/>
    <x v="7"/>
    <s v="Tablet"/>
    <n v="19"/>
    <s v="No"/>
    <n v="19"/>
    <n v="984.84"/>
    <s v="No"/>
  </r>
  <r>
    <d v="2023-03-31T00:00:00"/>
    <x v="6"/>
    <s v="Smartphone"/>
    <n v="17"/>
    <s v="No"/>
    <n v="17"/>
    <n v="703.72"/>
    <s v="No"/>
  </r>
  <r>
    <d v="2023-12-31T00:00:00"/>
    <x v="2"/>
    <s v="Tablet"/>
    <n v="15"/>
    <s v="No"/>
    <n v="15"/>
    <n v="509.03"/>
    <s v="No"/>
  </r>
  <r>
    <d v="2023-08-31T00:00:00"/>
    <x v="7"/>
    <s v="Smartphone"/>
    <n v="23"/>
    <s v="No"/>
    <n v="23"/>
    <n v="212.22"/>
    <s v="No"/>
  </r>
  <r>
    <d v="2023-04-30T00:00:00"/>
    <x v="11"/>
    <s v="Smartwatch"/>
    <n v="16"/>
    <s v="No"/>
    <n v="16"/>
    <n v="262.76"/>
    <s v="No"/>
  </r>
  <r>
    <d v="2023-10-31T00:00:00"/>
    <x v="9"/>
    <s v="Smartwatch"/>
    <n v="24"/>
    <s v="No"/>
    <n v="24"/>
    <n v="746.45"/>
    <s v="No"/>
  </r>
  <r>
    <d v="2023-08-31T00:00:00"/>
    <x v="7"/>
    <s v="Tablet"/>
    <n v="16"/>
    <s v="No"/>
    <n v="16"/>
    <n v="397.52"/>
    <s v="No"/>
  </r>
  <r>
    <d v="2023-01-31T00:00:00"/>
    <x v="1"/>
    <s v="Tablet"/>
    <n v="25"/>
    <s v="No"/>
    <n v="25"/>
    <n v="506.22"/>
    <s v="No"/>
  </r>
  <r>
    <d v="2023-02-28T00:00:00"/>
    <x v="4"/>
    <s v="Laptop"/>
    <n v="22"/>
    <s v="No"/>
    <n v="22"/>
    <n v="68.95"/>
    <s v="No"/>
  </r>
  <r>
    <d v="2023-05-31T00:00:00"/>
    <x v="5"/>
    <s v="Smartphone"/>
    <n v="26"/>
    <s v="No"/>
    <n v="26"/>
    <n v="966.61"/>
    <s v="No"/>
  </r>
  <r>
    <d v="2023-04-30T00:00:00"/>
    <x v="11"/>
    <s v="Laptop"/>
    <n v="22"/>
    <s v="No"/>
    <n v="22"/>
    <n v="521.69000000000005"/>
    <s v="No"/>
  </r>
  <r>
    <d v="2023-12-31T00:00:00"/>
    <x v="2"/>
    <s v="Headphones"/>
    <n v="15"/>
    <s v="No"/>
    <n v="15"/>
    <n v="113.71"/>
    <s v="No"/>
  </r>
  <r>
    <d v="2023-05-31T00:00:00"/>
    <x v="5"/>
    <s v="Smartwatch"/>
    <n v="15"/>
    <s v="No"/>
    <n v="15"/>
    <n v="339.44"/>
    <s v="No"/>
  </r>
  <r>
    <d v="2023-01-31T00:00:00"/>
    <x v="1"/>
    <s v="Tablet"/>
    <n v="22"/>
    <s v="No"/>
    <n v="22"/>
    <n v="26.76"/>
    <s v="No"/>
  </r>
  <r>
    <d v="2023-08-31T00:00:00"/>
    <x v="7"/>
    <s v="Smartwatch"/>
    <n v="26"/>
    <s v="No"/>
    <n v="26"/>
    <n v="987.01"/>
    <s v="No"/>
  </r>
  <r>
    <d v="2023-05-31T00:00:00"/>
    <x v="5"/>
    <s v="Laptop"/>
    <n v="22"/>
    <s v="No"/>
    <n v="22"/>
    <n v="509.48"/>
    <s v="No"/>
  </r>
  <r>
    <d v="2023-01-31T00:00:00"/>
    <x v="1"/>
    <s v="Smartphone"/>
    <n v="22"/>
    <s v="No"/>
    <n v="22"/>
    <n v="509.48"/>
    <s v="No"/>
  </r>
  <r>
    <d v="2023-08-31T00:00:00"/>
    <x v="7"/>
    <s v="Smartwatch"/>
    <n v="23"/>
    <s v="No"/>
    <n v="23"/>
    <n v="658.04"/>
    <s v="No"/>
  </r>
  <r>
    <d v="2023-11-30T00:00:00"/>
    <x v="8"/>
    <s v="Smartphone"/>
    <n v="19"/>
    <s v="No"/>
    <n v="19"/>
    <n v="583.61"/>
    <s v="No"/>
  </r>
  <r>
    <d v="2023-04-30T00:00:00"/>
    <x v="11"/>
    <s v="Laptop"/>
    <n v="12"/>
    <s v="No"/>
    <n v="12"/>
    <n v="358.39"/>
    <s v="No"/>
  </r>
  <r>
    <d v="2023-07-31T00:00:00"/>
    <x v="3"/>
    <s v="Smartphone"/>
    <n v="20"/>
    <s v="No"/>
    <n v="20"/>
    <n v="945.71"/>
    <s v="No"/>
  </r>
  <r>
    <d v="2023-11-30T00:00:00"/>
    <x v="8"/>
    <s v="Tablet"/>
    <n v="18"/>
    <s v="No"/>
    <n v="18"/>
    <n v="751.07"/>
    <s v="No"/>
  </r>
  <r>
    <d v="2023-12-31T00:00:00"/>
    <x v="2"/>
    <s v="Smartphone"/>
    <n v="17"/>
    <s v="No"/>
    <n v="17"/>
    <n v="262.24"/>
    <s v="No"/>
  </r>
  <r>
    <d v="2023-10-31T00:00:00"/>
    <x v="9"/>
    <s v="Laptop"/>
    <n v="23"/>
    <s v="No"/>
    <n v="23"/>
    <n v="995.57"/>
    <s v="No"/>
  </r>
  <r>
    <d v="2023-11-30T00:00:00"/>
    <x v="8"/>
    <s v="Tablet"/>
    <n v="12"/>
    <s v="No"/>
    <n v="12"/>
    <n v="420.7"/>
    <s v="No"/>
  </r>
  <r>
    <d v="2023-11-30T00:00:00"/>
    <x v="8"/>
    <s v="Headphones"/>
    <n v="16"/>
    <s v="No"/>
    <n v="16"/>
    <n v="394.48"/>
    <s v="No"/>
  </r>
  <r>
    <d v="2023-09-30T00:00:00"/>
    <x v="10"/>
    <s v="Smartwatch"/>
    <n v="18"/>
    <s v="No"/>
    <n v="18"/>
    <n v="941.61"/>
    <s v="No"/>
  </r>
  <r>
    <d v="2023-06-30T00:00:00"/>
    <x v="0"/>
    <s v="Smartwatch"/>
    <n v="20"/>
    <s v="No"/>
    <n v="20"/>
    <n v="509.48"/>
    <s v="No"/>
  </r>
  <r>
    <d v="2023-11-30T00:00:00"/>
    <x v="8"/>
    <s v="Smartwatch"/>
    <n v="25"/>
    <s v="No"/>
    <n v="25"/>
    <n v="736.54"/>
    <s v="No"/>
  </r>
  <r>
    <d v="2023-03-31T00:00:00"/>
    <x v="6"/>
    <s v="Tablet"/>
    <n v="23"/>
    <s v="No"/>
    <n v="23"/>
    <n v="762.9"/>
    <s v="No"/>
  </r>
  <r>
    <d v="2023-12-31T00:00:00"/>
    <x v="2"/>
    <s v="Tablet"/>
    <n v="23"/>
    <s v="No"/>
    <n v="23"/>
    <n v="561.13"/>
    <s v="No"/>
  </r>
  <r>
    <d v="2023-07-31T00:00:00"/>
    <x v="3"/>
    <s v="Headphones"/>
    <n v="16"/>
    <s v="No"/>
    <n v="16"/>
    <n v="912.16"/>
    <s v="No"/>
  </r>
  <r>
    <d v="2023-10-31T00:00:00"/>
    <x v="9"/>
    <s v="Smartwatch"/>
    <n v="15"/>
    <s v="No"/>
    <n v="15"/>
    <n v="791.25"/>
    <s v="No"/>
  </r>
  <r>
    <d v="2023-08-31T00:00:00"/>
    <x v="7"/>
    <s v="Smartphone"/>
    <n v="22"/>
    <s v="No"/>
    <n v="22"/>
    <n v="154.08000000000001"/>
    <s v="No"/>
  </r>
  <r>
    <d v="2023-04-30T00:00:00"/>
    <x v="11"/>
    <s v="Laptop"/>
    <n v="27"/>
    <s v="No"/>
    <n v="27"/>
    <n v="447.68"/>
    <s v="No"/>
  </r>
  <r>
    <d v="2023-12-31T00:00:00"/>
    <x v="2"/>
    <s v="Headphones"/>
    <n v="19"/>
    <s v="No"/>
    <n v="19"/>
    <n v="304.98"/>
    <s v="No"/>
  </r>
  <r>
    <d v="2023-12-31T00:00:00"/>
    <x v="2"/>
    <s v="Headphones"/>
    <n v="24"/>
    <s v="No"/>
    <n v="24"/>
    <n v="550.79"/>
    <s v="No"/>
  </r>
  <r>
    <d v="2023-02-28T00:00:00"/>
    <x v="4"/>
    <s v="Smartphone"/>
    <n v="25"/>
    <s v="No"/>
    <n v="25"/>
    <n v="335.03"/>
    <s v="No"/>
  </r>
  <r>
    <d v="2023-09-30T00:00:00"/>
    <x v="10"/>
    <s v="Laptop"/>
    <n v="23"/>
    <s v="No"/>
    <n v="23"/>
    <n v="670.87"/>
    <s v="No"/>
  </r>
  <r>
    <d v="2023-12-31T00:00:00"/>
    <x v="2"/>
    <s v="Tablet"/>
    <n v="20"/>
    <s v="No"/>
    <n v="20"/>
    <n v="950.94"/>
    <s v="No"/>
  </r>
  <r>
    <d v="2023-08-31T00:00:00"/>
    <x v="7"/>
    <s v="Smartphone"/>
    <n v="17"/>
    <s v="No"/>
    <n v="17"/>
    <n v="719.55"/>
    <s v="No"/>
  </r>
  <r>
    <d v="2023-03-31T00:00:00"/>
    <x v="6"/>
    <s v="Tablet"/>
    <n v="16"/>
    <s v="No"/>
    <n v="16"/>
    <n v="106.63"/>
    <s v="No"/>
  </r>
  <r>
    <d v="2023-08-31T00:00:00"/>
    <x v="7"/>
    <s v="Tablet"/>
    <n v="20"/>
    <s v="No"/>
    <n v="20"/>
    <n v="277.3"/>
    <s v="No"/>
  </r>
  <r>
    <d v="2023-07-31T00:00:00"/>
    <x v="3"/>
    <s v="Smartphone"/>
    <n v="20"/>
    <s v="No"/>
    <n v="20"/>
    <n v="458.75"/>
    <s v="No"/>
  </r>
  <r>
    <d v="2023-10-31T00:00:00"/>
    <x v="9"/>
    <s v="Smartphone"/>
    <n v="19"/>
    <s v="No"/>
    <n v="19"/>
    <n v="145.51"/>
    <s v="No"/>
  </r>
  <r>
    <d v="2023-05-31T00:00:00"/>
    <x v="5"/>
    <s v="Laptop"/>
    <n v="25"/>
    <s v="No"/>
    <n v="25"/>
    <n v="766.76"/>
    <s v="No"/>
  </r>
  <r>
    <d v="2023-05-31T00:00:00"/>
    <x v="5"/>
    <s v="Smartwatch"/>
    <n v="24"/>
    <s v="No"/>
    <n v="24"/>
    <n v="767.54"/>
    <s v="No"/>
  </r>
  <r>
    <d v="2023-06-30T00:00:00"/>
    <x v="0"/>
    <s v="Smartwatch"/>
    <n v="19"/>
    <s v="No"/>
    <n v="19"/>
    <n v="808.15"/>
    <s v="No"/>
  </r>
  <r>
    <d v="2023-02-28T00:00:00"/>
    <x v="4"/>
    <s v="Smartwatch"/>
    <n v="29"/>
    <s v="No"/>
    <n v="29"/>
    <n v="746.84"/>
    <s v="No"/>
  </r>
  <r>
    <d v="2023-08-31T00:00:00"/>
    <x v="7"/>
    <s v="Smartphone"/>
    <n v="20"/>
    <s v="No"/>
    <n v="20"/>
    <n v="807.22"/>
    <s v="No"/>
  </r>
  <r>
    <d v="2023-11-30T00:00:00"/>
    <x v="8"/>
    <s v="Smartwatch"/>
    <n v="23"/>
    <s v="No"/>
    <n v="23"/>
    <n v="815.02"/>
    <s v="No"/>
  </r>
  <r>
    <d v="2023-11-30T00:00:00"/>
    <x v="8"/>
    <s v="Tablet"/>
    <n v="26"/>
    <s v="No"/>
    <n v="26"/>
    <n v="87.33"/>
    <s v="No"/>
  </r>
  <r>
    <d v="2023-02-28T00:00:00"/>
    <x v="4"/>
    <s v="Smartwatch"/>
    <n v="19"/>
    <s v="No"/>
    <n v="19"/>
    <n v="429.62"/>
    <s v="No"/>
  </r>
  <r>
    <d v="2023-11-30T00:00:00"/>
    <x v="8"/>
    <s v="Tablet"/>
    <n v="25"/>
    <s v="No"/>
    <n v="25"/>
    <n v="394.55"/>
    <s v="No"/>
  </r>
  <r>
    <d v="2023-11-30T00:00:00"/>
    <x v="8"/>
    <s v="Laptop"/>
    <n v="21"/>
    <s v="No"/>
    <n v="21"/>
    <n v="243.54"/>
    <s v="No"/>
  </r>
  <r>
    <d v="2023-07-31T00:00:00"/>
    <x v="3"/>
    <s v="Headphones"/>
    <n v="23"/>
    <s v="No"/>
    <n v="23"/>
    <n v="613.03"/>
    <s v="No"/>
  </r>
  <r>
    <d v="2023-10-31T00:00:00"/>
    <x v="9"/>
    <s v="Smartwatch"/>
    <n v="19"/>
    <s v="No"/>
    <n v="19"/>
    <n v="146.69999999999999"/>
    <s v="No"/>
  </r>
  <r>
    <d v="2023-05-31T00:00:00"/>
    <x v="5"/>
    <s v="Smartwatch"/>
    <n v="26"/>
    <s v="No"/>
    <n v="26"/>
    <n v="87.09"/>
    <s v="No"/>
  </r>
  <r>
    <d v="2023-02-28T00:00:00"/>
    <x v="4"/>
    <s v="Smartwatch"/>
    <n v="18"/>
    <s v="No"/>
    <n v="18"/>
    <n v="230.75"/>
    <s v="No"/>
  </r>
  <r>
    <d v="2023-07-31T00:00:00"/>
    <x v="3"/>
    <s v="Tablet"/>
    <n v="15"/>
    <s v="No"/>
    <n v="15"/>
    <n v="478.8"/>
    <s v="No"/>
  </r>
  <r>
    <d v="2023-03-31T00:00:00"/>
    <x v="6"/>
    <s v="Tablet"/>
    <n v="16"/>
    <s v="No"/>
    <n v="16"/>
    <n v="967.45"/>
    <s v="No"/>
  </r>
  <r>
    <d v="2023-12-31T00:00:00"/>
    <x v="2"/>
    <s v="Smartwatch"/>
    <n v="11"/>
    <s v="No"/>
    <n v="11"/>
    <n v="323.91000000000003"/>
    <s v="No"/>
  </r>
  <r>
    <d v="2023-04-30T00:00:00"/>
    <x v="11"/>
    <s v="Headphones"/>
    <n v="26"/>
    <s v="No"/>
    <n v="26"/>
    <n v="27.21"/>
    <s v="No"/>
  </r>
  <r>
    <d v="2023-01-31T00:00:00"/>
    <x v="1"/>
    <s v="Smartwatch"/>
    <n v="18"/>
    <s v="No"/>
    <n v="18"/>
    <n v="154.11000000000001"/>
    <s v="No"/>
  </r>
  <r>
    <d v="2023-03-31T00:00:00"/>
    <x v="6"/>
    <s v="Smartwatch"/>
    <n v="18"/>
    <s v="No"/>
    <n v="18"/>
    <n v="89.64"/>
    <s v="No"/>
  </r>
  <r>
    <d v="2023-12-31T00:00:00"/>
    <x v="2"/>
    <s v="Smartwatch"/>
    <n v="20"/>
    <s v="No"/>
    <n v="20"/>
    <n v="165.88"/>
    <s v="No"/>
  </r>
  <r>
    <d v="2023-09-30T00:00:00"/>
    <x v="10"/>
    <s v="Smartwatch"/>
    <n v="20"/>
    <s v="No"/>
    <n v="20"/>
    <n v="17.62"/>
    <s v="No"/>
  </r>
  <r>
    <d v="2023-10-31T00:00:00"/>
    <x v="9"/>
    <s v="Smartwatch"/>
    <n v="26"/>
    <s v="No"/>
    <n v="26"/>
    <n v="477.54"/>
    <s v="No"/>
  </r>
  <r>
    <d v="2023-08-31T00:00:00"/>
    <x v="7"/>
    <s v="Tablet"/>
    <n v="12"/>
    <s v="No"/>
    <n v="12"/>
    <n v="219.47"/>
    <s v="No"/>
  </r>
  <r>
    <d v="2023-07-31T00:00:00"/>
    <x v="3"/>
    <s v="Smartwatch"/>
    <n v="19"/>
    <s v="No"/>
    <n v="19"/>
    <n v="791.8"/>
    <s v="No"/>
  </r>
  <r>
    <d v="2023-11-30T00:00:00"/>
    <x v="8"/>
    <s v="Headphones"/>
    <n v="10"/>
    <s v="No"/>
    <n v="10"/>
    <n v="402.6"/>
    <s v="No"/>
  </r>
  <r>
    <d v="2023-07-31T00:00:00"/>
    <x v="3"/>
    <s v="Smartwatch"/>
    <n v="25"/>
    <s v="No"/>
    <n v="25"/>
    <n v="224.59"/>
    <s v="No"/>
  </r>
  <r>
    <d v="2023-02-28T00:00:00"/>
    <x v="4"/>
    <s v="Smartwatch"/>
    <n v="27"/>
    <s v="No"/>
    <n v="27"/>
    <n v="920.24"/>
    <s v="No"/>
  </r>
  <r>
    <d v="2023-02-28T00:00:00"/>
    <x v="4"/>
    <s v="Tablet"/>
    <n v="28"/>
    <s v="No"/>
    <n v="28"/>
    <n v="55.05"/>
    <s v="No"/>
  </r>
  <r>
    <d v="2023-07-31T00:00:00"/>
    <x v="3"/>
    <s v="Laptop"/>
    <n v="23"/>
    <s v="No"/>
    <n v="23"/>
    <n v="928.85"/>
    <s v="No"/>
  </r>
  <r>
    <d v="2023-07-31T00:00:00"/>
    <x v="3"/>
    <s v="Smartphone"/>
    <n v="17"/>
    <s v="No"/>
    <n v="17"/>
    <n v="565.14"/>
    <s v="No"/>
  </r>
  <r>
    <d v="2023-11-30T00:00:00"/>
    <x v="8"/>
    <s v="Headphones"/>
    <n v="28"/>
    <s v="No"/>
    <n v="28"/>
    <n v="653.09"/>
    <s v="No"/>
  </r>
  <r>
    <d v="2023-03-31T00:00:00"/>
    <x v="6"/>
    <s v="Smartphone"/>
    <n v="19"/>
    <s v="No"/>
    <n v="19"/>
    <n v="45.42"/>
    <s v="No"/>
  </r>
  <r>
    <d v="2023-05-31T00:00:00"/>
    <x v="5"/>
    <s v="Tablet"/>
    <n v="26"/>
    <s v="No"/>
    <n v="26"/>
    <n v="213.04"/>
    <s v="No"/>
  </r>
  <r>
    <d v="2023-04-30T00:00:00"/>
    <x v="11"/>
    <s v="Tablet"/>
    <n v="20"/>
    <s v="No"/>
    <n v="20"/>
    <n v="457.57"/>
    <s v="No"/>
  </r>
  <r>
    <d v="2023-07-31T00:00:00"/>
    <x v="3"/>
    <s v="Smartwatch"/>
    <n v="16"/>
    <s v="No"/>
    <n v="16"/>
    <n v="149.30000000000001"/>
    <s v="No"/>
  </r>
  <r>
    <d v="2023-11-30T00:00:00"/>
    <x v="8"/>
    <s v="Smartwatch"/>
    <n v="14"/>
    <s v="No"/>
    <n v="14"/>
    <n v="733.45"/>
    <s v="No"/>
  </r>
  <r>
    <d v="2023-04-30T00:00:00"/>
    <x v="11"/>
    <s v="Headphones"/>
    <n v="20"/>
    <s v="No"/>
    <n v="20"/>
    <n v="664.96"/>
    <s v="No"/>
  </r>
  <r>
    <d v="2023-06-30T00:00:00"/>
    <x v="0"/>
    <s v="Headphones"/>
    <n v="18"/>
    <s v="No"/>
    <n v="18"/>
    <n v="23.54"/>
    <s v="No"/>
  </r>
  <r>
    <d v="2023-02-28T00:00:00"/>
    <x v="4"/>
    <s v="Tablet"/>
    <n v="17"/>
    <s v="No"/>
    <n v="17"/>
    <n v="581.88"/>
    <s v="No"/>
  </r>
  <r>
    <d v="2023-04-30T00:00:00"/>
    <x v="11"/>
    <s v="Smartphone"/>
    <n v="13"/>
    <s v="No"/>
    <n v="13"/>
    <n v="812.91"/>
    <s v="No"/>
  </r>
  <r>
    <d v="2023-07-31T00:00:00"/>
    <x v="3"/>
    <s v="Laptop"/>
    <n v="10"/>
    <s v="No"/>
    <n v="10"/>
    <n v="160.15"/>
    <s v="No"/>
  </r>
  <r>
    <d v="2023-02-28T00:00:00"/>
    <x v="4"/>
    <s v="Headphones"/>
    <n v="18"/>
    <s v="No"/>
    <n v="18"/>
    <n v="507.62"/>
    <s v="No"/>
  </r>
  <r>
    <d v="2023-01-31T00:00:00"/>
    <x v="1"/>
    <s v="Smartwatch"/>
    <n v="17"/>
    <s v="No"/>
    <n v="17"/>
    <n v="682.28"/>
    <s v="No"/>
  </r>
  <r>
    <d v="2023-02-28T00:00:00"/>
    <x v="4"/>
    <s v="Tablet"/>
    <n v="13"/>
    <s v="No"/>
    <n v="13"/>
    <n v="992.97"/>
    <s v="No"/>
  </r>
  <r>
    <d v="2023-11-30T00:00:00"/>
    <x v="8"/>
    <s v="Headphones"/>
    <n v="21"/>
    <s v="No"/>
    <n v="21"/>
    <n v="493.08"/>
    <s v="No"/>
  </r>
  <r>
    <d v="2023-06-30T00:00:00"/>
    <x v="0"/>
    <s v="Tablet"/>
    <n v="17"/>
    <s v="No"/>
    <n v="17"/>
    <n v="976.82"/>
    <s v="No"/>
  </r>
  <r>
    <d v="2023-06-30T00:00:00"/>
    <x v="0"/>
    <s v="Smartphone"/>
    <n v="28"/>
    <s v="No"/>
    <n v="28"/>
    <n v="971.58"/>
    <s v="No"/>
  </r>
  <r>
    <d v="2023-09-30T00:00:00"/>
    <x v="10"/>
    <s v="Smartwatch"/>
    <n v="26"/>
    <s v="No"/>
    <n v="26"/>
    <n v="526.83000000000004"/>
    <s v="No"/>
  </r>
  <r>
    <d v="2023-03-31T00:00:00"/>
    <x v="6"/>
    <s v="Laptop"/>
    <n v="22"/>
    <s v="No"/>
    <n v="22"/>
    <n v="458.64"/>
    <s v="No"/>
  </r>
  <r>
    <d v="2023-02-28T00:00:00"/>
    <x v="4"/>
    <s v="Laptop"/>
    <n v="17"/>
    <s v="No"/>
    <n v="17"/>
    <n v="985.18"/>
    <s v="No"/>
  </r>
  <r>
    <d v="2023-12-31T00:00:00"/>
    <x v="2"/>
    <s v="Headphones"/>
    <n v="24"/>
    <s v="No"/>
    <n v="24"/>
    <n v="885.02"/>
    <s v="No"/>
  </r>
  <r>
    <d v="2023-06-30T00:00:00"/>
    <x v="0"/>
    <s v="Laptop"/>
    <n v="20"/>
    <s v="No"/>
    <n v="20"/>
    <n v="69.95"/>
    <s v="No"/>
  </r>
  <r>
    <d v="2023-02-28T00:00:00"/>
    <x v="4"/>
    <s v="Laptop"/>
    <n v="26"/>
    <s v="No"/>
    <n v="26"/>
    <n v="95.64"/>
    <s v="No"/>
  </r>
  <r>
    <d v="2023-03-31T00:00:00"/>
    <x v="6"/>
    <s v="Smartwatch"/>
    <n v="19"/>
    <s v="No"/>
    <n v="19"/>
    <n v="370.24"/>
    <s v="No"/>
  </r>
  <r>
    <d v="2023-01-31T00:00:00"/>
    <x v="1"/>
    <s v="Smartwatch"/>
    <n v="26"/>
    <s v="No"/>
    <n v="26"/>
    <n v="51.93"/>
    <s v="No"/>
  </r>
  <r>
    <d v="2023-05-31T00:00:00"/>
    <x v="5"/>
    <s v="Tablet"/>
    <n v="15"/>
    <s v="No"/>
    <n v="15"/>
    <n v="201.78"/>
    <s v="No"/>
  </r>
  <r>
    <d v="2023-05-31T00:00:00"/>
    <x v="5"/>
    <s v="Tablet"/>
    <n v="21"/>
    <s v="No"/>
    <n v="21"/>
    <n v="819.27"/>
    <s v="No"/>
  </r>
  <r>
    <d v="2023-08-31T00:00:00"/>
    <x v="7"/>
    <s v="Headphones"/>
    <n v="21"/>
    <s v="No"/>
    <n v="21"/>
    <n v="725.09"/>
    <s v="No"/>
  </r>
  <r>
    <d v="2023-03-31T00:00:00"/>
    <x v="6"/>
    <s v="Laptop"/>
    <n v="27"/>
    <s v="No"/>
    <n v="27"/>
    <n v="932.96"/>
    <s v="No"/>
  </r>
  <r>
    <d v="2023-07-31T00:00:00"/>
    <x v="3"/>
    <s v="Tablet"/>
    <n v="20"/>
    <s v="No"/>
    <n v="20"/>
    <n v="412.26"/>
    <s v="No"/>
  </r>
  <r>
    <d v="2023-11-30T00:00:00"/>
    <x v="8"/>
    <s v="Smartwatch"/>
    <n v="18"/>
    <s v="No"/>
    <n v="18"/>
    <n v="731.96"/>
    <s v="No"/>
  </r>
  <r>
    <d v="2023-09-30T00:00:00"/>
    <x v="10"/>
    <s v="Headphones"/>
    <n v="29"/>
    <s v="No"/>
    <n v="29"/>
    <n v="816.62"/>
    <s v="No"/>
  </r>
  <r>
    <d v="2023-12-31T00:00:00"/>
    <x v="2"/>
    <s v="Tablet"/>
    <n v="16"/>
    <s v="No"/>
    <n v="16"/>
    <n v="549.33000000000004"/>
    <s v="No"/>
  </r>
  <r>
    <d v="2023-06-30T00:00:00"/>
    <x v="0"/>
    <s v="Tablet"/>
    <n v="17"/>
    <s v="No"/>
    <n v="17"/>
    <n v="788.25"/>
    <s v="No"/>
  </r>
  <r>
    <d v="2023-07-31T00:00:00"/>
    <x v="3"/>
    <s v="Smartwatch"/>
    <n v="10"/>
    <s v="No"/>
    <n v="10"/>
    <n v="240.92"/>
    <s v="No"/>
  </r>
  <r>
    <d v="2023-03-31T00:00:00"/>
    <x v="6"/>
    <s v="Headphones"/>
    <n v="25"/>
    <s v="No"/>
    <n v="25"/>
    <n v="469.15"/>
    <s v="No"/>
  </r>
  <r>
    <d v="2023-07-31T00:00:00"/>
    <x v="3"/>
    <s v="Smartphone"/>
    <n v="17"/>
    <s v="No"/>
    <n v="17"/>
    <n v="360.46"/>
    <s v="No"/>
  </r>
  <r>
    <d v="2023-01-31T00:00:00"/>
    <x v="1"/>
    <s v="Laptop"/>
    <n v="19"/>
    <s v="No"/>
    <n v="19"/>
    <n v="707.85"/>
    <s v="No"/>
  </r>
  <r>
    <d v="2023-04-30T00:00:00"/>
    <x v="11"/>
    <s v="Tablet"/>
    <n v="15"/>
    <s v="No"/>
    <n v="15"/>
    <n v="89.03"/>
    <s v="No"/>
  </r>
  <r>
    <d v="2023-12-31T00:00:00"/>
    <x v="2"/>
    <s v="Smartphone"/>
    <n v="24"/>
    <s v="No"/>
    <n v="24"/>
    <n v="119.4"/>
    <s v="No"/>
  </r>
  <r>
    <d v="2023-01-31T00:00:00"/>
    <x v="1"/>
    <s v="Laptop"/>
    <n v="21"/>
    <s v="No"/>
    <n v="21"/>
    <n v="160.44"/>
    <s v="No"/>
  </r>
  <r>
    <d v="2023-09-30T00:00:00"/>
    <x v="10"/>
    <s v="Headphones"/>
    <n v="17"/>
    <s v="No"/>
    <n v="17"/>
    <n v="686.62"/>
    <s v="No"/>
  </r>
  <r>
    <d v="2023-04-30T00:00:00"/>
    <x v="11"/>
    <s v="Smartphone"/>
    <n v="14"/>
    <s v="No"/>
    <n v="14"/>
    <n v="435.4"/>
    <s v="No"/>
  </r>
  <r>
    <d v="2023-09-30T00:00:00"/>
    <x v="10"/>
    <s v="Laptop"/>
    <n v="21"/>
    <s v="No"/>
    <n v="21"/>
    <n v="509.48"/>
    <s v="No"/>
  </r>
  <r>
    <d v="2023-10-31T00:00:00"/>
    <x v="9"/>
    <s v="Tablet"/>
    <n v="18"/>
    <s v="No"/>
    <n v="18"/>
    <n v="617.36"/>
    <s v="No"/>
  </r>
  <r>
    <d v="2023-10-31T00:00:00"/>
    <x v="9"/>
    <s v="Smartphone"/>
    <n v="18"/>
    <s v="No"/>
    <n v="18"/>
    <n v="566.28"/>
    <s v="No"/>
  </r>
  <r>
    <d v="2023-11-30T00:00:00"/>
    <x v="8"/>
    <s v="Tablet"/>
    <n v="16"/>
    <s v="No"/>
    <n v="16"/>
    <n v="772.33"/>
    <s v="No"/>
  </r>
  <r>
    <d v="2023-10-31T00:00:00"/>
    <x v="9"/>
    <s v="Tablet"/>
    <n v="21"/>
    <s v="No"/>
    <n v="21"/>
    <n v="372.35"/>
    <s v="No"/>
  </r>
  <r>
    <d v="2023-05-31T00:00:00"/>
    <x v="5"/>
    <s v="Smartwatch"/>
    <n v="14"/>
    <s v="No"/>
    <n v="14"/>
    <n v="828.1"/>
    <s v="No"/>
  </r>
  <r>
    <d v="2023-08-31T00:00:00"/>
    <x v="7"/>
    <s v="Laptop"/>
    <n v="14"/>
    <s v="No"/>
    <n v="14"/>
    <n v="162.1"/>
    <s v="No"/>
  </r>
  <r>
    <d v="2023-06-30T00:00:00"/>
    <x v="0"/>
    <s v="Laptop"/>
    <n v="20"/>
    <s v="No"/>
    <n v="20"/>
    <n v="880.53"/>
    <s v="No"/>
  </r>
  <r>
    <d v="2023-05-31T00:00:00"/>
    <x v="5"/>
    <s v="Smartphone"/>
    <n v="27"/>
    <s v="No"/>
    <n v="27"/>
    <n v="417.65"/>
    <s v="No"/>
  </r>
  <r>
    <d v="2023-04-30T00:00:00"/>
    <x v="11"/>
    <s v="Smartwatch"/>
    <n v="20"/>
    <s v="No"/>
    <n v="20"/>
    <n v="473.21"/>
    <s v="No"/>
  </r>
  <r>
    <d v="2023-01-31T00:00:00"/>
    <x v="1"/>
    <s v="Tablet"/>
    <n v="24"/>
    <s v="No"/>
    <n v="24"/>
    <n v="501.66"/>
    <s v="No"/>
  </r>
  <r>
    <d v="2023-07-31T00:00:00"/>
    <x v="3"/>
    <s v="Smartphone"/>
    <n v="20"/>
    <s v="No"/>
    <n v="20"/>
    <n v="163.03"/>
    <s v="No"/>
  </r>
  <r>
    <d v="2023-06-30T00:00:00"/>
    <x v="0"/>
    <s v="Laptop"/>
    <n v="16"/>
    <s v="No"/>
    <n v="16"/>
    <n v="314.86"/>
    <s v="No"/>
  </r>
  <r>
    <d v="2023-07-31T00:00:00"/>
    <x v="3"/>
    <s v="Headphones"/>
    <n v="20"/>
    <s v="No"/>
    <n v="20"/>
    <n v="186.02"/>
    <s v="No"/>
  </r>
  <r>
    <d v="2023-02-28T00:00:00"/>
    <x v="4"/>
    <s v="Tablet"/>
    <n v="20"/>
    <s v="No"/>
    <n v="20"/>
    <n v="16.420000000000002"/>
    <s v="No"/>
  </r>
  <r>
    <d v="2023-02-28T00:00:00"/>
    <x v="4"/>
    <s v="Smartwatch"/>
    <n v="18"/>
    <s v="No"/>
    <n v="18"/>
    <n v="558.91"/>
    <s v="No"/>
  </r>
  <r>
    <d v="2023-08-31T00:00:00"/>
    <x v="7"/>
    <s v="Smartphone"/>
    <n v="20"/>
    <s v="No"/>
    <n v="20"/>
    <n v="417.78"/>
    <s v="No"/>
  </r>
  <r>
    <d v="2023-08-31T00:00:00"/>
    <x v="7"/>
    <s v="Headphones"/>
    <n v="17"/>
    <s v="No"/>
    <n v="17"/>
    <n v="799.62"/>
    <s v="No"/>
  </r>
  <r>
    <d v="2023-05-31T00:00:00"/>
    <x v="5"/>
    <s v="Tablet"/>
    <n v="25"/>
    <s v="No"/>
    <n v="25"/>
    <n v="45.27"/>
    <s v="No"/>
  </r>
  <r>
    <d v="2023-04-30T00:00:00"/>
    <x v="11"/>
    <s v="Smartwatch"/>
    <n v="13"/>
    <s v="No"/>
    <n v="13"/>
    <n v="736.77"/>
    <s v="No"/>
  </r>
  <r>
    <d v="2023-05-31T00:00:00"/>
    <x v="5"/>
    <s v="Tablet"/>
    <n v="20"/>
    <s v="No"/>
    <n v="20"/>
    <n v="509.48"/>
    <s v="No"/>
  </r>
  <r>
    <d v="2023-07-31T00:00:00"/>
    <x v="3"/>
    <s v="Headphones"/>
    <n v="14"/>
    <s v="No"/>
    <n v="14"/>
    <n v="403.98"/>
    <s v="No"/>
  </r>
  <r>
    <d v="2023-05-31T00:00:00"/>
    <x v="5"/>
    <s v="Laptop"/>
    <n v="13"/>
    <s v="No"/>
    <n v="13"/>
    <n v="106.28"/>
    <s v="No"/>
  </r>
  <r>
    <d v="2023-11-30T00:00:00"/>
    <x v="8"/>
    <s v="Laptop"/>
    <n v="22"/>
    <s v="No"/>
    <n v="22"/>
    <n v="273.02"/>
    <s v="No"/>
  </r>
  <r>
    <d v="2023-10-31T00:00:00"/>
    <x v="9"/>
    <s v="Laptop"/>
    <n v="24"/>
    <s v="No"/>
    <n v="24"/>
    <n v="139.69999999999999"/>
    <s v="No"/>
  </r>
  <r>
    <d v="2023-03-31T00:00:00"/>
    <x v="6"/>
    <s v="Headphones"/>
    <n v="18"/>
    <s v="No"/>
    <n v="18"/>
    <n v="930.95"/>
    <s v="No"/>
  </r>
  <r>
    <d v="2023-08-31T00:00:00"/>
    <x v="7"/>
    <s v="Headphones"/>
    <n v="24"/>
    <s v="No"/>
    <n v="24"/>
    <n v="934.55"/>
    <s v="No"/>
  </r>
  <r>
    <d v="2023-06-30T00:00:00"/>
    <x v="0"/>
    <s v="Smartwatch"/>
    <n v="18"/>
    <s v="No"/>
    <n v="18"/>
    <n v="484.53"/>
    <s v="No"/>
  </r>
  <r>
    <d v="2023-11-30T00:00:00"/>
    <x v="8"/>
    <s v="Laptop"/>
    <n v="23"/>
    <s v="No"/>
    <n v="23"/>
    <n v="647.85"/>
    <s v="No"/>
  </r>
  <r>
    <d v="2023-06-30T00:00:00"/>
    <x v="0"/>
    <s v="Tablet"/>
    <n v="22"/>
    <s v="No"/>
    <n v="22"/>
    <n v="446.95"/>
    <s v="No"/>
  </r>
  <r>
    <d v="2023-02-28T00:00:00"/>
    <x v="4"/>
    <s v="Headphones"/>
    <n v="22"/>
    <s v="No"/>
    <n v="22"/>
    <n v="383.72"/>
    <s v="No"/>
  </r>
  <r>
    <d v="2023-09-30T00:00:00"/>
    <x v="10"/>
    <s v="Headphones"/>
    <n v="24"/>
    <s v="No"/>
    <n v="24"/>
    <n v="322.04000000000002"/>
    <s v="No"/>
  </r>
  <r>
    <d v="2023-05-31T00:00:00"/>
    <x v="5"/>
    <s v="Laptop"/>
    <n v="22"/>
    <s v="No"/>
    <n v="22"/>
    <n v="274.14"/>
    <s v="No"/>
  </r>
  <r>
    <d v="2023-10-31T00:00:00"/>
    <x v="9"/>
    <s v="Headphones"/>
    <n v="19"/>
    <s v="No"/>
    <n v="19"/>
    <n v="700.66"/>
    <s v="No"/>
  </r>
  <r>
    <d v="2023-10-31T00:00:00"/>
    <x v="9"/>
    <s v="Smartwatch"/>
    <n v="28"/>
    <s v="No"/>
    <n v="28"/>
    <n v="525.79"/>
    <s v="No"/>
  </r>
  <r>
    <d v="2023-08-31T00:00:00"/>
    <x v="7"/>
    <s v="Headphones"/>
    <n v="20"/>
    <s v="No"/>
    <n v="20"/>
    <n v="776.47"/>
    <s v="No"/>
  </r>
  <r>
    <d v="2023-02-28T00:00:00"/>
    <x v="4"/>
    <s v="Smartwatch"/>
    <n v="14"/>
    <s v="No"/>
    <n v="14"/>
    <n v="791.81"/>
    <s v="No"/>
  </r>
  <r>
    <d v="2023-04-30T00:00:00"/>
    <x v="11"/>
    <s v="Headphones"/>
    <n v="18"/>
    <s v="No"/>
    <n v="18"/>
    <n v="66.38"/>
    <s v="No"/>
  </r>
  <r>
    <d v="2023-01-31T00:00:00"/>
    <x v="1"/>
    <s v="Smartwatch"/>
    <n v="26"/>
    <s v="No"/>
    <n v="26"/>
    <n v="878.22"/>
    <s v="No"/>
  </r>
  <r>
    <d v="2023-12-31T00:00:00"/>
    <x v="2"/>
    <s v="Smartwatch"/>
    <n v="26"/>
    <s v="No"/>
    <n v="26"/>
    <n v="617.57000000000005"/>
    <s v="No"/>
  </r>
  <r>
    <d v="2023-09-30T00:00:00"/>
    <x v="10"/>
    <s v="Smartphone"/>
    <n v="18"/>
    <s v="No"/>
    <n v="18"/>
    <n v="416.73"/>
    <s v="No"/>
  </r>
  <r>
    <d v="2023-04-30T00:00:00"/>
    <x v="11"/>
    <s v="Smartwatch"/>
    <n v="19"/>
    <s v="No"/>
    <n v="19"/>
    <n v="112.01"/>
    <s v="No"/>
  </r>
  <r>
    <d v="2023-07-31T00:00:00"/>
    <x v="3"/>
    <s v="Headphones"/>
    <n v="24"/>
    <s v="No"/>
    <n v="24"/>
    <n v="128.11000000000001"/>
    <s v="No"/>
  </r>
  <r>
    <d v="2023-06-30T00:00:00"/>
    <x v="0"/>
    <s v="Laptop"/>
    <n v="25"/>
    <s v="No"/>
    <n v="25"/>
    <n v="69.760000000000005"/>
    <s v="No"/>
  </r>
  <r>
    <d v="2023-05-31T00:00:00"/>
    <x v="5"/>
    <s v="Headphones"/>
    <n v="19"/>
    <s v="No"/>
    <n v="19"/>
    <n v="666.18"/>
    <s v="No"/>
  </r>
  <r>
    <d v="2023-04-30T00:00:00"/>
    <x v="11"/>
    <s v="Headphones"/>
    <n v="17"/>
    <s v="No"/>
    <n v="17"/>
    <n v="124.69"/>
    <s v="No"/>
  </r>
  <r>
    <d v="2023-10-31T00:00:00"/>
    <x v="9"/>
    <s v="Smartphone"/>
    <n v="21"/>
    <s v="No"/>
    <n v="21"/>
    <n v="316.89999999999998"/>
    <s v="No"/>
  </r>
  <r>
    <d v="2023-08-31T00:00:00"/>
    <x v="7"/>
    <s v="Laptop"/>
    <n v="18"/>
    <s v="No"/>
    <n v="18"/>
    <n v="508.93"/>
    <s v="No"/>
  </r>
  <r>
    <d v="2023-08-31T00:00:00"/>
    <x v="7"/>
    <s v="Smartphone"/>
    <n v="20"/>
    <s v="No"/>
    <n v="20"/>
    <n v="692.45"/>
    <s v="No"/>
  </r>
  <r>
    <d v="2023-04-30T00:00:00"/>
    <x v="11"/>
    <s v="Smartphone"/>
    <n v="16"/>
    <s v="No"/>
    <n v="16"/>
    <n v="514.66999999999996"/>
    <s v="No"/>
  </r>
  <r>
    <d v="2023-05-31T00:00:00"/>
    <x v="5"/>
    <s v="Laptop"/>
    <n v="22"/>
    <s v="No"/>
    <n v="22"/>
    <n v="651.17999999999995"/>
    <s v="No"/>
  </r>
  <r>
    <d v="2023-08-31T00:00:00"/>
    <x v="7"/>
    <s v="Headphones"/>
    <n v="19"/>
    <s v="No"/>
    <n v="19"/>
    <n v="488.67"/>
    <s v="No"/>
  </r>
  <r>
    <d v="2023-11-30T00:00:00"/>
    <x v="8"/>
    <s v="Smartphone"/>
    <n v="25"/>
    <s v="No"/>
    <n v="25"/>
    <n v="53.85"/>
    <s v="No"/>
  </r>
  <r>
    <d v="2023-06-30T00:00:00"/>
    <x v="0"/>
    <s v="Headphones"/>
    <n v="24"/>
    <s v="No"/>
    <n v="24"/>
    <n v="834.72"/>
    <s v="No"/>
  </r>
  <r>
    <d v="2023-07-31T00:00:00"/>
    <x v="3"/>
    <s v="Smartphone"/>
    <n v="30"/>
    <s v="No"/>
    <n v="30"/>
    <n v="100.16"/>
    <s v="No"/>
  </r>
  <r>
    <d v="2023-09-30T00:00:00"/>
    <x v="10"/>
    <s v="Tablet"/>
    <n v="17"/>
    <s v="No"/>
    <n v="17"/>
    <n v="990.57"/>
    <s v="No"/>
  </r>
  <r>
    <d v="2023-07-31T00:00:00"/>
    <x v="3"/>
    <s v="Headphones"/>
    <n v="22"/>
    <s v="No"/>
    <n v="22"/>
    <n v="768.51"/>
    <s v="No"/>
  </r>
  <r>
    <d v="2023-09-30T00:00:00"/>
    <x v="10"/>
    <s v="Smartphone"/>
    <n v="10"/>
    <s v="No"/>
    <n v="10"/>
    <n v="810.04"/>
    <s v="No"/>
  </r>
  <r>
    <d v="2023-05-31T00:00:00"/>
    <x v="5"/>
    <s v="Tablet"/>
    <n v="24"/>
    <s v="No"/>
    <n v="24"/>
    <n v="26.95"/>
    <s v="No"/>
  </r>
  <r>
    <d v="2023-02-28T00:00:00"/>
    <x v="4"/>
    <s v="Smartphone"/>
    <n v="17"/>
    <s v="No"/>
    <n v="17"/>
    <n v="177.56"/>
    <s v="No"/>
  </r>
  <r>
    <d v="2023-11-30T00:00:00"/>
    <x v="8"/>
    <s v="Tablet"/>
    <n v="20"/>
    <s v="No"/>
    <n v="20"/>
    <n v="69.38"/>
    <s v="No"/>
  </r>
  <r>
    <d v="2023-12-31T00:00:00"/>
    <x v="2"/>
    <s v="Tablet"/>
    <n v="15"/>
    <s v="No"/>
    <n v="15"/>
    <n v="385.3"/>
    <s v="No"/>
  </r>
  <r>
    <d v="2023-12-31T00:00:00"/>
    <x v="2"/>
    <s v="Tablet"/>
    <n v="32"/>
    <s v="No"/>
    <n v="32"/>
    <n v="446.73"/>
    <s v="No"/>
  </r>
  <r>
    <d v="2023-05-31T00:00:00"/>
    <x v="5"/>
    <s v="Smartwatch"/>
    <n v="24"/>
    <s v="No"/>
    <n v="24"/>
    <n v="372.36"/>
    <s v="No"/>
  </r>
  <r>
    <d v="2023-12-31T00:00:00"/>
    <x v="2"/>
    <s v="Laptop"/>
    <n v="21"/>
    <s v="No"/>
    <n v="21"/>
    <n v="476.58"/>
    <s v="No"/>
  </r>
  <r>
    <d v="2023-02-28T00:00:00"/>
    <x v="4"/>
    <s v="Headphones"/>
    <n v="19"/>
    <s v="No"/>
    <n v="19"/>
    <n v="310.44"/>
    <s v="No"/>
  </r>
  <r>
    <d v="2023-04-30T00:00:00"/>
    <x v="11"/>
    <s v="Headphones"/>
    <n v="22"/>
    <s v="No"/>
    <n v="22"/>
    <n v="509.48"/>
    <s v="No"/>
  </r>
  <r>
    <d v="2023-10-31T00:00:00"/>
    <x v="9"/>
    <s v="Smartphone"/>
    <n v="15"/>
    <s v="No"/>
    <n v="15"/>
    <n v="593.30999999999995"/>
    <s v="No"/>
  </r>
  <r>
    <d v="2023-01-31T00:00:00"/>
    <x v="1"/>
    <s v="Smartphone"/>
    <n v="27"/>
    <s v="No"/>
    <n v="27"/>
    <n v="84.72"/>
    <s v="No"/>
  </r>
  <r>
    <d v="2023-01-31T00:00:00"/>
    <x v="1"/>
    <s v="Smartphone"/>
    <n v="17"/>
    <s v="No"/>
    <n v="17"/>
    <n v="567.35"/>
    <s v="No"/>
  </r>
  <r>
    <d v="2023-09-30T00:00:00"/>
    <x v="10"/>
    <s v="Headphones"/>
    <n v="29"/>
    <s v="No"/>
    <n v="29"/>
    <n v="531.41999999999996"/>
    <s v="No"/>
  </r>
  <r>
    <d v="2023-04-30T00:00:00"/>
    <x v="11"/>
    <s v="Laptop"/>
    <n v="17"/>
    <s v="No"/>
    <n v="17"/>
    <n v="509.48"/>
    <s v="No"/>
  </r>
  <r>
    <d v="2023-05-31T00:00:00"/>
    <x v="5"/>
    <s v="Smartphone"/>
    <n v="20"/>
    <s v="No"/>
    <n v="20"/>
    <n v="945.63"/>
    <s v="No"/>
  </r>
  <r>
    <d v="2023-04-30T00:00:00"/>
    <x v="11"/>
    <s v="Laptop"/>
    <n v="25"/>
    <s v="No"/>
    <n v="25"/>
    <n v="234.02"/>
    <s v="No"/>
  </r>
  <r>
    <d v="2023-10-31T00:00:00"/>
    <x v="9"/>
    <s v="Headphones"/>
    <n v="16"/>
    <s v="No"/>
    <n v="16"/>
    <n v="817.47"/>
    <s v="No"/>
  </r>
  <r>
    <d v="2023-08-31T00:00:00"/>
    <x v="7"/>
    <s v="Laptop"/>
    <n v="21"/>
    <s v="No"/>
    <n v="21"/>
    <n v="900.37"/>
    <s v="No"/>
  </r>
  <r>
    <d v="2023-05-31T00:00:00"/>
    <x v="5"/>
    <s v="Smartphone"/>
    <n v="25"/>
    <s v="No"/>
    <n v="25"/>
    <n v="24.48"/>
    <s v="No"/>
  </r>
  <r>
    <d v="2023-01-31T00:00:00"/>
    <x v="1"/>
    <s v="Smartphone"/>
    <n v="21"/>
    <s v="No"/>
    <n v="21"/>
    <n v="22.52"/>
    <s v="No"/>
  </r>
  <r>
    <d v="2023-08-31T00:00:00"/>
    <x v="7"/>
    <s v="Smartwatch"/>
    <n v="22"/>
    <s v="No"/>
    <n v="22"/>
    <n v="509.48"/>
    <s v="No"/>
  </r>
  <r>
    <d v="2023-11-30T00:00:00"/>
    <x v="8"/>
    <s v="Smartwatch"/>
    <n v="27"/>
    <s v="No"/>
    <n v="27"/>
    <n v="738.69"/>
    <s v="No"/>
  </r>
  <r>
    <d v="2023-09-30T00:00:00"/>
    <x v="10"/>
    <s v="Headphones"/>
    <n v="20"/>
    <s v="No"/>
    <n v="20"/>
    <n v="904.55"/>
    <s v="No"/>
  </r>
  <r>
    <d v="2023-11-30T00:00:00"/>
    <x v="8"/>
    <s v="Smartphone"/>
    <n v="19"/>
    <s v="No"/>
    <n v="19"/>
    <n v="676.78"/>
    <s v="No"/>
  </r>
  <r>
    <d v="2023-03-31T00:00:00"/>
    <x v="6"/>
    <s v="Smartphone"/>
    <n v="13"/>
    <s v="No"/>
    <n v="13"/>
    <n v="651.94000000000005"/>
    <s v="No"/>
  </r>
  <r>
    <d v="2023-12-31T00:00:00"/>
    <x v="2"/>
    <s v="Tablet"/>
    <n v="15"/>
    <s v="No"/>
    <n v="15"/>
    <n v="908.5"/>
    <s v="No"/>
  </r>
  <r>
    <d v="2023-12-31T00:00:00"/>
    <x v="2"/>
    <s v="Laptop"/>
    <n v="16"/>
    <s v="No"/>
    <n v="16"/>
    <n v="707.06"/>
    <s v="No"/>
  </r>
  <r>
    <d v="2023-08-31T00:00:00"/>
    <x v="7"/>
    <s v="Laptop"/>
    <n v="20"/>
    <s v="No"/>
    <n v="20"/>
    <n v="874.14"/>
    <s v="No"/>
  </r>
  <r>
    <d v="2023-03-31T00:00:00"/>
    <x v="6"/>
    <s v="Headphones"/>
    <n v="23"/>
    <s v="No"/>
    <n v="23"/>
    <n v="483.92"/>
    <s v="No"/>
  </r>
  <r>
    <d v="2023-02-28T00:00:00"/>
    <x v="4"/>
    <s v="Smartphone"/>
    <n v="22"/>
    <s v="No"/>
    <n v="22"/>
    <n v="450.38"/>
    <s v="No"/>
  </r>
  <r>
    <d v="2023-05-31T00:00:00"/>
    <x v="5"/>
    <s v="Tablet"/>
    <n v="21"/>
    <s v="No"/>
    <n v="21"/>
    <n v="951.46"/>
    <s v="No"/>
  </r>
  <r>
    <d v="2023-03-31T00:00:00"/>
    <x v="6"/>
    <s v="Smartphone"/>
    <n v="29"/>
    <s v="No"/>
    <n v="29"/>
    <n v="132.52000000000001"/>
    <s v="No"/>
  </r>
  <r>
    <d v="2023-08-31T00:00:00"/>
    <x v="7"/>
    <s v="Smartphone"/>
    <n v="30"/>
    <s v="No"/>
    <n v="30"/>
    <n v="848.74"/>
    <s v="No"/>
  </r>
  <r>
    <d v="2023-07-31T00:00:00"/>
    <x v="3"/>
    <s v="Tablet"/>
    <n v="21"/>
    <s v="No"/>
    <n v="21"/>
    <n v="371.99"/>
    <s v="No"/>
  </r>
  <r>
    <d v="2023-05-31T00:00:00"/>
    <x v="5"/>
    <s v="Laptop"/>
    <n v="13"/>
    <s v="No"/>
    <n v="13"/>
    <n v="213.48"/>
    <s v="No"/>
  </r>
  <r>
    <d v="2023-10-31T00:00:00"/>
    <x v="9"/>
    <s v="Smartphone"/>
    <n v="16"/>
    <s v="No"/>
    <n v="16"/>
    <n v="66.61"/>
    <s v="No"/>
  </r>
  <r>
    <d v="2023-07-31T00:00:00"/>
    <x v="3"/>
    <s v="Smartwatch"/>
    <n v="27"/>
    <s v="No"/>
    <n v="27"/>
    <n v="314.67"/>
    <s v="No"/>
  </r>
  <r>
    <d v="2023-05-31T00:00:00"/>
    <x v="5"/>
    <s v="Laptop"/>
    <n v="20"/>
    <s v="No"/>
    <n v="20"/>
    <n v="494.29"/>
    <s v="No"/>
  </r>
  <r>
    <d v="2023-11-30T00:00:00"/>
    <x v="8"/>
    <s v="Laptop"/>
    <n v="14"/>
    <s v="No"/>
    <n v="14"/>
    <n v="547.58000000000004"/>
    <s v="No"/>
  </r>
  <r>
    <d v="2023-02-28T00:00:00"/>
    <x v="4"/>
    <s v="Tablet"/>
    <n v="20"/>
    <s v="No"/>
    <n v="20"/>
    <n v="725.33"/>
    <s v="No"/>
  </r>
  <r>
    <d v="2023-10-31T00:00:00"/>
    <x v="9"/>
    <s v="Tablet"/>
    <n v="29"/>
    <s v="No"/>
    <n v="29"/>
    <n v="168.95"/>
    <s v="No"/>
  </r>
  <r>
    <d v="2023-11-30T00:00:00"/>
    <x v="8"/>
    <s v="Smartphone"/>
    <n v="18"/>
    <s v="No"/>
    <n v="18"/>
    <n v="185.93"/>
    <s v="No"/>
  </r>
  <r>
    <d v="2023-04-30T00:00:00"/>
    <x v="11"/>
    <s v="Smartwatch"/>
    <n v="22"/>
    <s v="No"/>
    <n v="22"/>
    <n v="311.52999999999997"/>
    <s v="No"/>
  </r>
  <r>
    <d v="2023-01-31T00:00:00"/>
    <x v="1"/>
    <s v="Smartwatch"/>
    <n v="18"/>
    <s v="No"/>
    <n v="18"/>
    <n v="387.52"/>
    <s v="No"/>
  </r>
  <r>
    <d v="2023-11-30T00:00:00"/>
    <x v="8"/>
    <s v="Smartwatch"/>
    <n v="15"/>
    <s v="No"/>
    <n v="15"/>
    <n v="759.04"/>
    <s v="No"/>
  </r>
  <r>
    <d v="2023-10-31T00:00:00"/>
    <x v="9"/>
    <s v="Smartwatch"/>
    <n v="17"/>
    <s v="No"/>
    <n v="17"/>
    <n v="576.17999999999995"/>
    <s v="No"/>
  </r>
  <r>
    <d v="2023-08-31T00:00:00"/>
    <x v="7"/>
    <s v="Headphones"/>
    <n v="26"/>
    <s v="No"/>
    <n v="26"/>
    <n v="67.42"/>
    <s v="No"/>
  </r>
  <r>
    <d v="2023-05-31T00:00:00"/>
    <x v="5"/>
    <s v="Laptop"/>
    <n v="31"/>
    <s v="No"/>
    <n v="31"/>
    <n v="92.33"/>
    <s v="No"/>
  </r>
  <r>
    <d v="2023-04-30T00:00:00"/>
    <x v="11"/>
    <s v="Laptop"/>
    <n v="19"/>
    <s v="No"/>
    <n v="19"/>
    <n v="939.83"/>
    <s v="No"/>
  </r>
  <r>
    <d v="2023-09-30T00:00:00"/>
    <x v="10"/>
    <s v="Tablet"/>
    <n v="8"/>
    <s v="No"/>
    <n v="8"/>
    <n v="145.69"/>
    <s v="No"/>
  </r>
  <r>
    <d v="2023-12-31T00:00:00"/>
    <x v="2"/>
    <s v="Smartwatch"/>
    <n v="21"/>
    <s v="No"/>
    <n v="21"/>
    <n v="52.05"/>
    <s v="No"/>
  </r>
  <r>
    <d v="2023-12-31T00:00:00"/>
    <x v="2"/>
    <s v="Laptop"/>
    <n v="18"/>
    <s v="No"/>
    <n v="18"/>
    <n v="433.87"/>
    <s v="No"/>
  </r>
  <r>
    <d v="2023-04-30T00:00:00"/>
    <x v="11"/>
    <s v="Tablet"/>
    <n v="19"/>
    <s v="No"/>
    <n v="19"/>
    <n v="45.45"/>
    <s v="No"/>
  </r>
  <r>
    <d v="2023-02-28T00:00:00"/>
    <x v="4"/>
    <s v="Tablet"/>
    <n v="16"/>
    <s v="No"/>
    <n v="16"/>
    <n v="579.82000000000005"/>
    <s v="No"/>
  </r>
  <r>
    <d v="2023-02-28T00:00:00"/>
    <x v="4"/>
    <s v="Laptop"/>
    <n v="27"/>
    <s v="No"/>
    <n v="27"/>
    <n v="823.96"/>
    <s v="No"/>
  </r>
  <r>
    <d v="2023-09-30T00:00:00"/>
    <x v="10"/>
    <s v="Smartwatch"/>
    <n v="22"/>
    <s v="No"/>
    <n v="22"/>
    <n v="457.85"/>
    <s v="No"/>
  </r>
  <r>
    <d v="2023-06-30T00:00:00"/>
    <x v="0"/>
    <s v="Smartphone"/>
    <n v="9"/>
    <s v="No"/>
    <n v="9"/>
    <n v="584.42999999999995"/>
    <s v="No"/>
  </r>
  <r>
    <d v="2023-01-31T00:00:00"/>
    <x v="1"/>
    <s v="Tablet"/>
    <n v="21"/>
    <s v="No"/>
    <n v="21"/>
    <n v="441.69"/>
    <s v="No"/>
  </r>
  <r>
    <d v="2023-01-31T00:00:00"/>
    <x v="1"/>
    <s v="Smartphone"/>
    <n v="21"/>
    <s v="No"/>
    <n v="21"/>
    <n v="557.41999999999996"/>
    <s v="No"/>
  </r>
  <r>
    <d v="2023-07-31T00:00:00"/>
    <x v="3"/>
    <s v="Headphones"/>
    <n v="21"/>
    <s v="No"/>
    <n v="21"/>
    <n v="605.75"/>
    <s v="No"/>
  </r>
  <r>
    <d v="2023-05-31T00:00:00"/>
    <x v="5"/>
    <s v="Smartphone"/>
    <n v="21"/>
    <s v="No"/>
    <n v="21"/>
    <n v="452.25"/>
    <s v="No"/>
  </r>
  <r>
    <d v="2023-03-31T00:00:00"/>
    <x v="6"/>
    <s v="Smartwatch"/>
    <n v="12"/>
    <s v="No"/>
    <n v="12"/>
    <n v="701.61"/>
    <s v="No"/>
  </r>
  <r>
    <d v="2023-12-31T00:00:00"/>
    <x v="2"/>
    <s v="Smartwatch"/>
    <n v="17"/>
    <s v="No"/>
    <n v="17"/>
    <n v="676.22"/>
    <s v="No"/>
  </r>
  <r>
    <d v="2023-09-30T00:00:00"/>
    <x v="10"/>
    <s v="Smartphone"/>
    <n v="16"/>
    <s v="No"/>
    <n v="16"/>
    <n v="753.79"/>
    <s v="No"/>
  </r>
  <r>
    <d v="2023-02-28T00:00:00"/>
    <x v="4"/>
    <s v="Smartwatch"/>
    <n v="29"/>
    <s v="No"/>
    <n v="29"/>
    <n v="194.93"/>
    <s v="No"/>
  </r>
  <r>
    <d v="2023-11-30T00:00:00"/>
    <x v="8"/>
    <s v="Headphones"/>
    <n v="17"/>
    <s v="No"/>
    <n v="17"/>
    <n v="810.5"/>
    <s v="No"/>
  </r>
  <r>
    <d v="2023-04-30T00:00:00"/>
    <x v="11"/>
    <s v="Smartphone"/>
    <n v="27"/>
    <s v="No"/>
    <n v="27"/>
    <n v="404.85"/>
    <s v="No"/>
  </r>
  <r>
    <d v="2023-03-31T00:00:00"/>
    <x v="6"/>
    <s v="Smartphone"/>
    <n v="27"/>
    <s v="No"/>
    <n v="27"/>
    <n v="610.03"/>
    <s v="No"/>
  </r>
  <r>
    <d v="2023-01-31T00:00:00"/>
    <x v="1"/>
    <s v="Smartphone"/>
    <n v="17"/>
    <s v="No"/>
    <n v="17"/>
    <n v="873.8"/>
    <s v="No"/>
  </r>
  <r>
    <d v="2023-07-31T00:00:00"/>
    <x v="3"/>
    <s v="Tablet"/>
    <n v="22"/>
    <s v="No"/>
    <n v="22"/>
    <n v="965.73"/>
    <s v="No"/>
  </r>
  <r>
    <d v="2023-11-30T00:00:00"/>
    <x v="8"/>
    <s v="Laptop"/>
    <n v="27"/>
    <s v="No"/>
    <n v="27"/>
    <n v="489.52"/>
    <s v="No"/>
  </r>
  <r>
    <d v="2023-06-30T00:00:00"/>
    <x v="0"/>
    <s v="Laptop"/>
    <n v="19"/>
    <s v="No"/>
    <n v="19"/>
    <n v="451.6"/>
    <s v="No"/>
  </r>
  <r>
    <d v="2023-07-31T00:00:00"/>
    <x v="3"/>
    <s v="Tablet"/>
    <n v="17"/>
    <s v="No"/>
    <n v="17"/>
    <n v="535.16"/>
    <s v="No"/>
  </r>
  <r>
    <d v="2023-05-31T00:00:00"/>
    <x v="5"/>
    <s v="Smartphone"/>
    <n v="18"/>
    <s v="No"/>
    <n v="18"/>
    <n v="910.47"/>
    <s v="No"/>
  </r>
  <r>
    <d v="2023-02-28T00:00:00"/>
    <x v="4"/>
    <s v="Tablet"/>
    <n v="20"/>
    <s v="No"/>
    <n v="20"/>
    <n v="507.27"/>
    <s v="No"/>
  </r>
  <r>
    <d v="2023-10-31T00:00:00"/>
    <x v="9"/>
    <s v="Tablet"/>
    <n v="24"/>
    <s v="No"/>
    <n v="24"/>
    <n v="243.88"/>
    <s v="No"/>
  </r>
  <r>
    <d v="2023-06-30T00:00:00"/>
    <x v="0"/>
    <s v="Smartwatch"/>
    <n v="24"/>
    <s v="No"/>
    <n v="24"/>
    <n v="338.85"/>
    <s v="No"/>
  </r>
  <r>
    <d v="2023-09-30T00:00:00"/>
    <x v="10"/>
    <s v="Laptop"/>
    <n v="9"/>
    <s v="No"/>
    <n v="9"/>
    <n v="171.12"/>
    <s v="No"/>
  </r>
  <r>
    <d v="2023-06-30T00:00:00"/>
    <x v="0"/>
    <s v="Tablet"/>
    <n v="22"/>
    <s v="No"/>
    <n v="22"/>
    <n v="982.62"/>
    <s v="No"/>
  </r>
  <r>
    <d v="2023-05-31T00:00:00"/>
    <x v="5"/>
    <s v="Smartphone"/>
    <n v="20"/>
    <s v="No"/>
    <n v="20"/>
    <n v="692.39"/>
    <s v="No"/>
  </r>
  <r>
    <d v="2023-03-31T00:00:00"/>
    <x v="6"/>
    <s v="Smartwatch"/>
    <n v="12"/>
    <s v="No"/>
    <n v="12"/>
    <n v="735.95"/>
    <s v="No"/>
  </r>
  <r>
    <d v="2023-06-30T00:00:00"/>
    <x v="0"/>
    <s v="Smartphone"/>
    <n v="25"/>
    <s v="No"/>
    <n v="25"/>
    <n v="191.73"/>
    <s v="No"/>
  </r>
  <r>
    <d v="2023-05-31T00:00:00"/>
    <x v="5"/>
    <s v="Smartphone"/>
    <n v="15"/>
    <s v="No"/>
    <n v="15"/>
    <n v="117.41"/>
    <s v="No"/>
  </r>
  <r>
    <d v="2023-02-28T00:00:00"/>
    <x v="4"/>
    <s v="Smartphone"/>
    <n v="19"/>
    <s v="No"/>
    <n v="19"/>
    <n v="547.14"/>
    <s v="No"/>
  </r>
  <r>
    <d v="2023-02-28T00:00:00"/>
    <x v="4"/>
    <s v="Smartphone"/>
    <n v="20"/>
    <s v="No"/>
    <n v="20"/>
    <n v="401.34"/>
    <s v="No"/>
  </r>
  <r>
    <d v="2023-12-31T00:00:00"/>
    <x v="2"/>
    <s v="Headphones"/>
    <n v="17"/>
    <s v="No"/>
    <n v="17"/>
    <n v="690.73"/>
    <s v="No"/>
  </r>
  <r>
    <d v="2023-10-31T00:00:00"/>
    <x v="9"/>
    <s v="Smartwatch"/>
    <n v="15"/>
    <s v="No"/>
    <n v="15"/>
    <n v="256.06"/>
    <s v="No"/>
  </r>
  <r>
    <d v="2023-05-31T00:00:00"/>
    <x v="5"/>
    <s v="Tablet"/>
    <n v="22"/>
    <s v="No"/>
    <n v="22"/>
    <n v="818.81"/>
    <s v="No"/>
  </r>
  <r>
    <d v="2023-09-30T00:00:00"/>
    <x v="10"/>
    <s v="Tablet"/>
    <n v="22"/>
    <s v="No"/>
    <n v="22"/>
    <n v="498.33"/>
    <s v="No"/>
  </r>
  <r>
    <d v="2023-07-31T00:00:00"/>
    <x v="3"/>
    <s v="Smartwatch"/>
    <n v="17"/>
    <s v="No"/>
    <n v="17"/>
    <n v="490.75"/>
    <s v="No"/>
  </r>
  <r>
    <d v="2023-12-31T00:00:00"/>
    <x v="2"/>
    <s v="Laptop"/>
    <n v="26"/>
    <s v="No"/>
    <n v="26"/>
    <n v="50.29"/>
    <s v="No"/>
  </r>
  <r>
    <d v="2023-02-28T00:00:00"/>
    <x v="4"/>
    <s v="Smartphone"/>
    <n v="20"/>
    <s v="No"/>
    <n v="20"/>
    <n v="726.73"/>
    <s v="No"/>
  </r>
  <r>
    <d v="2023-11-30T00:00:00"/>
    <x v="8"/>
    <s v="Laptop"/>
    <n v="20"/>
    <s v="No"/>
    <n v="20"/>
    <n v="719.95"/>
    <s v="No"/>
  </r>
  <r>
    <d v="2023-09-30T00:00:00"/>
    <x v="10"/>
    <s v="Smartwatch"/>
    <n v="19"/>
    <s v="No"/>
    <n v="19"/>
    <n v="50.11"/>
    <s v="No"/>
  </r>
  <r>
    <d v="2023-05-31T00:00:00"/>
    <x v="5"/>
    <s v="Tablet"/>
    <n v="23"/>
    <s v="No"/>
    <n v="23"/>
    <n v="829.77"/>
    <s v="No"/>
  </r>
  <r>
    <d v="2023-06-30T00:00:00"/>
    <x v="0"/>
    <s v="Smartphone"/>
    <n v="22"/>
    <s v="No"/>
    <n v="22"/>
    <n v="287.63"/>
    <s v="No"/>
  </r>
  <r>
    <d v="2023-12-31T00:00:00"/>
    <x v="2"/>
    <s v="Smartphone"/>
    <n v="23"/>
    <s v="No"/>
    <n v="23"/>
    <n v="651.64"/>
    <s v="No"/>
  </r>
  <r>
    <d v="2023-09-30T00:00:00"/>
    <x v="10"/>
    <s v="Tablet"/>
    <n v="18"/>
    <s v="No"/>
    <n v="18"/>
    <n v="84.89"/>
    <s v="No"/>
  </r>
  <r>
    <d v="2023-11-30T00:00:00"/>
    <x v="8"/>
    <s v="Smartphone"/>
    <n v="32"/>
    <s v="No"/>
    <n v="32"/>
    <n v="74.489999999999995"/>
    <s v="No"/>
  </r>
  <r>
    <d v="2023-02-28T00:00:00"/>
    <x v="4"/>
    <s v="Smartphone"/>
    <n v="16"/>
    <s v="No"/>
    <n v="16"/>
    <n v="664.54"/>
    <s v="No"/>
  </r>
  <r>
    <d v="2023-05-31T00:00:00"/>
    <x v="5"/>
    <s v="Tablet"/>
    <n v="26"/>
    <s v="No"/>
    <n v="26"/>
    <n v="492.65"/>
    <s v="No"/>
  </r>
  <r>
    <d v="2023-08-31T00:00:00"/>
    <x v="7"/>
    <s v="Headphones"/>
    <n v="14"/>
    <s v="No"/>
    <n v="14"/>
    <n v="349.31"/>
    <s v="No"/>
  </r>
  <r>
    <d v="2023-06-30T00:00:00"/>
    <x v="0"/>
    <s v="Headphones"/>
    <n v="19"/>
    <s v="No"/>
    <n v="19"/>
    <n v="820.64"/>
    <s v="No"/>
  </r>
  <r>
    <d v="2023-02-28T00:00:00"/>
    <x v="4"/>
    <s v="Tablet"/>
    <n v="24"/>
    <s v="No"/>
    <n v="24"/>
    <n v="151.86000000000001"/>
    <s v="No"/>
  </r>
  <r>
    <d v="2023-06-30T00:00:00"/>
    <x v="0"/>
    <s v="Laptop"/>
    <n v="22"/>
    <s v="No"/>
    <n v="22"/>
    <n v="721.98"/>
    <s v="No"/>
  </r>
  <r>
    <d v="2023-10-31T00:00:00"/>
    <x v="9"/>
    <s v="Smartphone"/>
    <n v="15"/>
    <s v="No"/>
    <n v="15"/>
    <n v="593.30999999999995"/>
    <s v="No"/>
  </r>
  <r>
    <d v="2023-08-31T00:00:00"/>
    <x v="7"/>
    <s v="Smartphone"/>
    <n v="19"/>
    <s v="No"/>
    <n v="19"/>
    <n v="618.92999999999995"/>
    <s v="No"/>
  </r>
  <r>
    <d v="2023-09-30T00:00:00"/>
    <x v="10"/>
    <s v="Headphones"/>
    <n v="21"/>
    <s v="No"/>
    <n v="21"/>
    <n v="444.27"/>
    <s v="No"/>
  </r>
  <r>
    <d v="2023-08-31T00:00:00"/>
    <x v="7"/>
    <s v="Smartwatch"/>
    <n v="13"/>
    <s v="No"/>
    <n v="13"/>
    <n v="579.01"/>
    <s v="No"/>
  </r>
  <r>
    <d v="2023-03-31T00:00:00"/>
    <x v="6"/>
    <s v="Laptop"/>
    <n v="20"/>
    <s v="No"/>
    <n v="20"/>
    <n v="877.46"/>
    <s v="No"/>
  </r>
  <r>
    <d v="2023-08-31T00:00:00"/>
    <x v="7"/>
    <s v="Tablet"/>
    <n v="21"/>
    <s v="No"/>
    <n v="21"/>
    <n v="759.95"/>
    <s v="No"/>
  </r>
  <r>
    <d v="2023-01-31T00:00:00"/>
    <x v="1"/>
    <s v="Laptop"/>
    <n v="24"/>
    <s v="No"/>
    <n v="24"/>
    <n v="829.39"/>
    <s v="No"/>
  </r>
  <r>
    <d v="2023-10-31T00:00:00"/>
    <x v="9"/>
    <s v="Laptop"/>
    <n v="21"/>
    <s v="No"/>
    <n v="21"/>
    <n v="309.17"/>
    <s v="No"/>
  </r>
  <r>
    <d v="2023-07-31T00:00:00"/>
    <x v="3"/>
    <s v="Laptop"/>
    <n v="23"/>
    <s v="No"/>
    <n v="23"/>
    <n v="569.73"/>
    <s v="No"/>
  </r>
  <r>
    <d v="2023-01-31T00:00:00"/>
    <x v="1"/>
    <s v="Smartwatch"/>
    <n v="17"/>
    <s v="No"/>
    <n v="17"/>
    <n v="660.23"/>
    <s v="No"/>
  </r>
  <r>
    <d v="2023-09-30T00:00:00"/>
    <x v="10"/>
    <s v="Tablet"/>
    <n v="27"/>
    <s v="No"/>
    <n v="27"/>
    <n v="122.26"/>
    <s v="No"/>
  </r>
  <r>
    <d v="2023-01-31T00:00:00"/>
    <x v="1"/>
    <s v="Tablet"/>
    <n v="30"/>
    <s v="No"/>
    <n v="30"/>
    <n v="332.51"/>
    <s v="No"/>
  </r>
  <r>
    <d v="2023-10-31T00:00:00"/>
    <x v="9"/>
    <s v="Tablet"/>
    <n v="18"/>
    <s v="No"/>
    <n v="18"/>
    <n v="401.14"/>
    <s v="No"/>
  </r>
  <r>
    <d v="2023-02-28T00:00:00"/>
    <x v="4"/>
    <s v="Smartwatch"/>
    <n v="24"/>
    <s v="No"/>
    <n v="24"/>
    <n v="354.26"/>
    <s v="No"/>
  </r>
  <r>
    <d v="2023-09-30T00:00:00"/>
    <x v="10"/>
    <s v="Smartphone"/>
    <n v="16"/>
    <s v="No"/>
    <n v="16"/>
    <n v="396.14"/>
    <s v="No"/>
  </r>
  <r>
    <d v="2023-11-30T00:00:00"/>
    <x v="8"/>
    <s v="Tablet"/>
    <n v="24"/>
    <s v="No"/>
    <n v="24"/>
    <n v="981.79"/>
    <s v="No"/>
  </r>
  <r>
    <d v="2023-03-31T00:00:00"/>
    <x v="6"/>
    <s v="Tablet"/>
    <n v="18"/>
    <s v="No"/>
    <n v="18"/>
    <n v="622.73"/>
    <s v="No"/>
  </r>
  <r>
    <d v="2023-04-30T00:00:00"/>
    <x v="11"/>
    <s v="Headphones"/>
    <n v="14"/>
    <s v="No"/>
    <n v="14"/>
    <n v="45.89"/>
    <s v="No"/>
  </r>
  <r>
    <d v="2023-07-31T00:00:00"/>
    <x v="3"/>
    <s v="Smartwatch"/>
    <n v="21"/>
    <s v="No"/>
    <n v="21"/>
    <n v="52.79"/>
    <s v="No"/>
  </r>
  <r>
    <d v="2023-06-30T00:00:00"/>
    <x v="0"/>
    <s v="Smartphone"/>
    <n v="23"/>
    <s v="No"/>
    <n v="23"/>
    <n v="399.31"/>
    <s v="No"/>
  </r>
  <r>
    <d v="2023-09-30T00:00:00"/>
    <x v="10"/>
    <s v="Laptop"/>
    <n v="19"/>
    <s v="No"/>
    <n v="19"/>
    <n v="492.69"/>
    <s v="No"/>
  </r>
  <r>
    <d v="2023-02-28T00:00:00"/>
    <x v="4"/>
    <s v="Tablet"/>
    <n v="17"/>
    <s v="No"/>
    <n v="17"/>
    <n v="904.31"/>
    <s v="No"/>
  </r>
  <r>
    <d v="2023-12-31T00:00:00"/>
    <x v="2"/>
    <s v="Laptop"/>
    <n v="15"/>
    <s v="No"/>
    <n v="15"/>
    <n v="81.180000000000007"/>
    <s v="No"/>
  </r>
  <r>
    <d v="2023-03-31T00:00:00"/>
    <x v="6"/>
    <s v="Smartwatch"/>
    <n v="24"/>
    <s v="No"/>
    <n v="24"/>
    <n v="746.42"/>
    <s v="No"/>
  </r>
  <r>
    <d v="2023-05-31T00:00:00"/>
    <x v="5"/>
    <s v="Smartphone"/>
    <n v="22"/>
    <s v="No"/>
    <n v="22"/>
    <n v="509.48"/>
    <s v="No"/>
  </r>
  <r>
    <d v="2023-07-31T00:00:00"/>
    <x v="3"/>
    <s v="Smartphone"/>
    <n v="28"/>
    <s v="No"/>
    <n v="28"/>
    <n v="168.53"/>
    <s v="No"/>
  </r>
  <r>
    <d v="2023-08-31T00:00:00"/>
    <x v="7"/>
    <s v="Headphones"/>
    <n v="27"/>
    <s v="No"/>
    <n v="27"/>
    <n v="977.95"/>
    <s v="No"/>
  </r>
  <r>
    <d v="2023-04-30T00:00:00"/>
    <x v="11"/>
    <s v="Tablet"/>
    <n v="17"/>
    <s v="No"/>
    <n v="17"/>
    <n v="859.22"/>
    <s v="No"/>
  </r>
  <r>
    <d v="2023-02-28T00:00:00"/>
    <x v="4"/>
    <s v="Smartphone"/>
    <n v="15"/>
    <s v="No"/>
    <n v="15"/>
    <n v="519.99"/>
    <s v="No"/>
  </r>
  <r>
    <d v="2023-11-30T00:00:00"/>
    <x v="8"/>
    <s v="Laptop"/>
    <n v="18"/>
    <s v="No"/>
    <n v="18"/>
    <n v="844.96"/>
    <s v="No"/>
  </r>
  <r>
    <d v="2023-09-30T00:00:00"/>
    <x v="10"/>
    <s v="Smartphone"/>
    <n v="10"/>
    <s v="No"/>
    <n v="10"/>
    <n v="760.36"/>
    <s v="No"/>
  </r>
  <r>
    <d v="2023-07-31T00:00:00"/>
    <x v="3"/>
    <s v="Laptop"/>
    <n v="19"/>
    <s v="No"/>
    <n v="19"/>
    <n v="19.11"/>
    <s v="No"/>
  </r>
  <r>
    <d v="2023-11-30T00:00:00"/>
    <x v="8"/>
    <s v="Smartwatch"/>
    <n v="27"/>
    <s v="No"/>
    <n v="27"/>
    <n v="803.93"/>
    <s v="No"/>
  </r>
  <r>
    <d v="2023-03-31T00:00:00"/>
    <x v="6"/>
    <s v="Headphones"/>
    <n v="25"/>
    <s v="No"/>
    <n v="25"/>
    <n v="964.31"/>
    <s v="No"/>
  </r>
  <r>
    <d v="2023-03-31T00:00:00"/>
    <x v="6"/>
    <s v="Headphones"/>
    <n v="17"/>
    <s v="No"/>
    <n v="17"/>
    <n v="726.51"/>
    <s v="No"/>
  </r>
  <r>
    <d v="2023-09-30T00:00:00"/>
    <x v="10"/>
    <s v="Headphones"/>
    <n v="21"/>
    <s v="No"/>
    <n v="21"/>
    <n v="432.91"/>
    <s v="No"/>
  </r>
  <r>
    <d v="2023-08-31T00:00:00"/>
    <x v="7"/>
    <s v="Smartwatch"/>
    <n v="18"/>
    <s v="No"/>
    <n v="18"/>
    <n v="445.42"/>
    <s v="No"/>
  </r>
  <r>
    <d v="2023-05-31T00:00:00"/>
    <x v="5"/>
    <s v="Tablet"/>
    <n v="15"/>
    <s v="No"/>
    <n v="15"/>
    <n v="366.37"/>
    <s v="No"/>
  </r>
  <r>
    <d v="2023-05-31T00:00:00"/>
    <x v="5"/>
    <s v="Laptop"/>
    <n v="25"/>
    <s v="No"/>
    <n v="25"/>
    <n v="246.01"/>
    <s v="No"/>
  </r>
  <r>
    <d v="2023-11-30T00:00:00"/>
    <x v="8"/>
    <s v="Laptop"/>
    <n v="18"/>
    <s v="No"/>
    <n v="18"/>
    <n v="686.13"/>
    <s v="No"/>
  </r>
  <r>
    <d v="2023-11-30T00:00:00"/>
    <x v="8"/>
    <s v="Smartphone"/>
    <n v="23"/>
    <s v="No"/>
    <n v="23"/>
    <n v="340.92"/>
    <s v="No"/>
  </r>
  <r>
    <d v="2023-09-30T00:00:00"/>
    <x v="10"/>
    <s v="Headphones"/>
    <n v="19"/>
    <s v="No"/>
    <n v="19"/>
    <n v="503.56"/>
    <s v="No"/>
  </r>
  <r>
    <d v="2023-08-31T00:00:00"/>
    <x v="7"/>
    <s v="Laptop"/>
    <n v="15"/>
    <s v="No"/>
    <n v="15"/>
    <n v="862.1"/>
    <s v="No"/>
  </r>
  <r>
    <d v="2023-01-31T00:00:00"/>
    <x v="1"/>
    <s v="Smartphone"/>
    <n v="23"/>
    <s v="No"/>
    <n v="23"/>
    <n v="546.62"/>
    <s v="No"/>
  </r>
  <r>
    <d v="2023-03-31T00:00:00"/>
    <x v="6"/>
    <s v="Tablet"/>
    <n v="15"/>
    <s v="No"/>
    <n v="15"/>
    <n v="509.48"/>
    <s v="No"/>
  </r>
  <r>
    <d v="2023-02-28T00:00:00"/>
    <x v="4"/>
    <s v="Smartphone"/>
    <n v="21"/>
    <s v="No"/>
    <n v="21"/>
    <n v="496.5"/>
    <s v="No"/>
  </r>
  <r>
    <d v="2023-11-30T00:00:00"/>
    <x v="8"/>
    <s v="Tablet"/>
    <n v="18"/>
    <s v="No"/>
    <n v="18"/>
    <n v="776.98"/>
    <s v="No"/>
  </r>
  <r>
    <d v="2023-03-31T00:00:00"/>
    <x v="6"/>
    <s v="Headphones"/>
    <n v="21"/>
    <s v="No"/>
    <n v="21"/>
    <n v="22.29"/>
    <s v="No"/>
  </r>
  <r>
    <d v="2023-10-31T00:00:00"/>
    <x v="9"/>
    <s v="Laptop"/>
    <n v="21"/>
    <s v="No"/>
    <n v="21"/>
    <n v="482.14"/>
    <s v="No"/>
  </r>
  <r>
    <d v="2023-05-31T00:00:00"/>
    <x v="5"/>
    <s v="Headphones"/>
    <n v="23"/>
    <s v="No"/>
    <n v="23"/>
    <n v="706.45"/>
    <s v="No"/>
  </r>
  <r>
    <d v="2023-02-28T00:00:00"/>
    <x v="4"/>
    <s v="Smartwatch"/>
    <n v="23"/>
    <s v="No"/>
    <n v="23"/>
    <n v="469.73"/>
    <s v="No"/>
  </r>
  <r>
    <d v="2023-03-31T00:00:00"/>
    <x v="6"/>
    <s v="Laptop"/>
    <n v="15"/>
    <s v="No"/>
    <n v="15"/>
    <n v="693.31"/>
    <s v="No"/>
  </r>
  <r>
    <d v="2023-11-30T00:00:00"/>
    <x v="8"/>
    <s v="Headphones"/>
    <n v="25"/>
    <s v="No"/>
    <n v="25"/>
    <n v="205.61"/>
    <s v="No"/>
  </r>
  <r>
    <d v="2023-06-30T00:00:00"/>
    <x v="0"/>
    <s v="Smartwatch"/>
    <n v="22"/>
    <s v="No"/>
    <n v="22"/>
    <n v="600.45000000000005"/>
    <s v="No"/>
  </r>
  <r>
    <d v="2023-02-28T00:00:00"/>
    <x v="4"/>
    <s v="Smartphone"/>
    <n v="220"/>
    <s v="Yes"/>
    <n v="22"/>
    <n v="44.02"/>
    <s v="No"/>
  </r>
  <r>
    <d v="2023-06-30T00:00:00"/>
    <x v="0"/>
    <s v="Tablet"/>
    <n v="18"/>
    <s v="No"/>
    <n v="18"/>
    <n v="898.37"/>
    <s v="No"/>
  </r>
  <r>
    <d v="2023-01-31T00:00:00"/>
    <x v="1"/>
    <s v="Laptop"/>
    <n v="24"/>
    <s v="No"/>
    <n v="24"/>
    <n v="497.82"/>
    <s v="No"/>
  </r>
  <r>
    <d v="2023-11-30T00:00:00"/>
    <x v="8"/>
    <s v="Headphones"/>
    <n v="14"/>
    <s v="No"/>
    <n v="14"/>
    <n v="438.16"/>
    <s v="No"/>
  </r>
  <r>
    <d v="2023-11-30T00:00:00"/>
    <x v="8"/>
    <s v="Smartwatch"/>
    <n v="21"/>
    <s v="No"/>
    <n v="21"/>
    <n v="855.23"/>
    <s v="No"/>
  </r>
  <r>
    <d v="2023-11-30T00:00:00"/>
    <x v="8"/>
    <s v="Headphones"/>
    <n v="26"/>
    <s v="No"/>
    <n v="26"/>
    <n v="568.58000000000004"/>
    <s v="No"/>
  </r>
  <r>
    <d v="2023-06-30T00:00:00"/>
    <x v="0"/>
    <s v="Smartphone"/>
    <n v="26"/>
    <s v="No"/>
    <n v="26"/>
    <n v="165.61"/>
    <s v="No"/>
  </r>
  <r>
    <d v="2023-10-31T00:00:00"/>
    <x v="9"/>
    <s v="Smartwatch"/>
    <n v="24"/>
    <s v="No"/>
    <n v="24"/>
    <n v="743.98"/>
    <s v="No"/>
  </r>
  <r>
    <d v="2023-06-30T00:00:00"/>
    <x v="0"/>
    <s v="Tablet"/>
    <n v="15"/>
    <s v="No"/>
    <n v="15"/>
    <n v="814.33"/>
    <s v="No"/>
  </r>
  <r>
    <d v="2023-06-30T00:00:00"/>
    <x v="0"/>
    <s v="Laptop"/>
    <n v="23"/>
    <s v="No"/>
    <n v="23"/>
    <n v="834.16"/>
    <s v="No"/>
  </r>
  <r>
    <d v="2023-03-31T00:00:00"/>
    <x v="6"/>
    <s v="Tablet"/>
    <n v="21"/>
    <s v="No"/>
    <n v="21"/>
    <n v="684.97"/>
    <s v="No"/>
  </r>
  <r>
    <d v="2023-09-30T00:00:00"/>
    <x v="10"/>
    <s v="Smartphone"/>
    <n v="22"/>
    <s v="No"/>
    <n v="22"/>
    <n v="620.02"/>
    <s v="No"/>
  </r>
  <r>
    <d v="2023-01-31T00:00:00"/>
    <x v="1"/>
    <s v="Headphones"/>
    <n v="20"/>
    <s v="No"/>
    <n v="20"/>
    <n v="64.08"/>
    <s v="No"/>
  </r>
  <r>
    <d v="2023-05-31T00:00:00"/>
    <x v="5"/>
    <s v="Headphones"/>
    <n v="22"/>
    <s v="No"/>
    <n v="22"/>
    <n v="380.23"/>
    <s v="No"/>
  </r>
  <r>
    <d v="2023-04-30T00:00:00"/>
    <x v="11"/>
    <s v="Headphones"/>
    <n v="22"/>
    <s v="No"/>
    <n v="22"/>
    <n v="287.45999999999998"/>
    <s v="No"/>
  </r>
  <r>
    <d v="2023-09-30T00:00:00"/>
    <x v="10"/>
    <s v="Headphones"/>
    <n v="18"/>
    <s v="No"/>
    <n v="18"/>
    <n v="792.84"/>
    <s v="No"/>
  </r>
  <r>
    <d v="2023-08-31T00:00:00"/>
    <x v="7"/>
    <s v="Smartphone"/>
    <n v="20"/>
    <s v="No"/>
    <n v="20"/>
    <n v="136.85"/>
    <s v="No"/>
  </r>
  <r>
    <d v="2023-01-31T00:00:00"/>
    <x v="1"/>
    <s v="Smartwatch"/>
    <n v="32"/>
    <s v="No"/>
    <n v="32"/>
    <n v="312.74"/>
    <s v="No"/>
  </r>
  <r>
    <d v="2023-09-30T00:00:00"/>
    <x v="10"/>
    <s v="Smartwatch"/>
    <n v="22"/>
    <s v="No"/>
    <n v="22"/>
    <n v="200.37"/>
    <s v="No"/>
  </r>
  <r>
    <d v="2023-01-31T00:00:00"/>
    <x v="1"/>
    <s v="Smartphone"/>
    <n v="25"/>
    <s v="No"/>
    <n v="25"/>
    <n v="78.900000000000006"/>
    <s v="No"/>
  </r>
  <r>
    <d v="2023-11-30T00:00:00"/>
    <x v="8"/>
    <s v="Smartphone"/>
    <n v="22"/>
    <s v="No"/>
    <n v="22"/>
    <n v="509.48"/>
    <s v="No"/>
  </r>
  <r>
    <d v="2023-01-31T00:00:00"/>
    <x v="1"/>
    <s v="Headphones"/>
    <n v="14"/>
    <s v="No"/>
    <n v="14"/>
    <n v="304.12"/>
    <s v="No"/>
  </r>
  <r>
    <d v="2023-02-28T00:00:00"/>
    <x v="4"/>
    <s v="Smartwatch"/>
    <n v="21"/>
    <s v="No"/>
    <n v="21"/>
    <n v="722.08"/>
    <s v="No"/>
  </r>
  <r>
    <d v="2023-05-31T00:00:00"/>
    <x v="5"/>
    <s v="Smartwatch"/>
    <n v="22"/>
    <s v="No"/>
    <n v="22"/>
    <n v="611.91"/>
    <s v="No"/>
  </r>
  <r>
    <d v="2023-09-30T00:00:00"/>
    <x v="10"/>
    <s v="Headphones"/>
    <n v="18"/>
    <s v="No"/>
    <n v="18"/>
    <n v="275.69"/>
    <s v="No"/>
  </r>
  <r>
    <d v="2023-12-31T00:00:00"/>
    <x v="2"/>
    <s v="Tablet"/>
    <n v="22"/>
    <s v="No"/>
    <n v="22"/>
    <n v="201.3"/>
    <s v="No"/>
  </r>
  <r>
    <d v="2023-10-31T00:00:00"/>
    <x v="9"/>
    <s v="Smartphone"/>
    <n v="13"/>
    <s v="No"/>
    <n v="13"/>
    <n v="530.91999999999996"/>
    <s v="No"/>
  </r>
  <r>
    <d v="2023-10-31T00:00:00"/>
    <x v="9"/>
    <s v="Smartwatch"/>
    <n v="17"/>
    <s v="No"/>
    <n v="17"/>
    <n v="203.91"/>
    <s v="No"/>
  </r>
  <r>
    <d v="2023-07-31T00:00:00"/>
    <x v="3"/>
    <s v="Smartwatch"/>
    <n v="22"/>
    <s v="No"/>
    <n v="22"/>
    <n v="509.48"/>
    <s v="No"/>
  </r>
  <r>
    <d v="2023-02-28T00:00:00"/>
    <x v="4"/>
    <s v="Headphones"/>
    <n v="15"/>
    <s v="No"/>
    <n v="15"/>
    <n v="326.19"/>
    <s v="No"/>
  </r>
  <r>
    <d v="2023-04-30T00:00:00"/>
    <x v="11"/>
    <s v="Smartphone"/>
    <n v="18"/>
    <s v="No"/>
    <n v="18"/>
    <n v="295.95999999999998"/>
    <s v="No"/>
  </r>
  <r>
    <d v="2023-01-31T00:00:00"/>
    <x v="1"/>
    <s v="Smartphone"/>
    <n v="20"/>
    <s v="No"/>
    <n v="20"/>
    <n v="152.43"/>
    <s v="No"/>
  </r>
  <r>
    <d v="2023-05-31T00:00:00"/>
    <x v="5"/>
    <s v="Headphones"/>
    <n v="17"/>
    <s v="No"/>
    <n v="17"/>
    <n v="509.48"/>
    <s v="No"/>
  </r>
  <r>
    <d v="2023-06-30T00:00:00"/>
    <x v="0"/>
    <s v="Smartwatch"/>
    <n v="17"/>
    <s v="No"/>
    <n v="17"/>
    <n v="47.77"/>
    <s v="No"/>
  </r>
  <r>
    <d v="2023-11-30T00:00:00"/>
    <x v="8"/>
    <s v="Smartphone"/>
    <n v="21"/>
    <s v="No"/>
    <n v="21"/>
    <n v="297.51"/>
    <s v="No"/>
  </r>
  <r>
    <d v="2023-06-30T00:00:00"/>
    <x v="0"/>
    <s v="Laptop"/>
    <n v="30"/>
    <s v="No"/>
    <n v="30"/>
    <n v="978.44"/>
    <s v="No"/>
  </r>
  <r>
    <d v="2023-09-30T00:00:00"/>
    <x v="10"/>
    <s v="Tablet"/>
    <n v="22"/>
    <s v="No"/>
    <n v="22"/>
    <n v="509.48"/>
    <s v="No"/>
  </r>
  <r>
    <d v="2023-03-31T00:00:00"/>
    <x v="6"/>
    <s v="Headphones"/>
    <n v="18"/>
    <s v="No"/>
    <n v="18"/>
    <n v="575.05999999999995"/>
    <s v="No"/>
  </r>
  <r>
    <d v="2023-02-28T00:00:00"/>
    <x v="4"/>
    <s v="Headphones"/>
    <n v="34"/>
    <s v="Yes"/>
    <n v="22"/>
    <n v="934.61"/>
    <s v="No"/>
  </r>
  <r>
    <d v="2023-09-30T00:00:00"/>
    <x v="10"/>
    <s v="Smartphone"/>
    <n v="17"/>
    <s v="No"/>
    <n v="17"/>
    <n v="488.49"/>
    <s v="No"/>
  </r>
  <r>
    <d v="2023-03-31T00:00:00"/>
    <x v="6"/>
    <s v="Smartphone"/>
    <n v="21"/>
    <s v="No"/>
    <n v="21"/>
    <n v="527.07000000000005"/>
    <s v="No"/>
  </r>
  <r>
    <d v="2023-10-31T00:00:00"/>
    <x v="9"/>
    <s v="Laptop"/>
    <n v="17"/>
    <s v="No"/>
    <n v="17"/>
    <n v="41.86"/>
    <s v="No"/>
  </r>
  <r>
    <d v="2023-10-31T00:00:00"/>
    <x v="9"/>
    <s v="Smartwatch"/>
    <n v="16"/>
    <s v="No"/>
    <n v="16"/>
    <n v="916.83"/>
    <s v="No"/>
  </r>
  <r>
    <d v="2023-01-31T00:00:00"/>
    <x v="1"/>
    <s v="Smartwatch"/>
    <n v="16"/>
    <s v="No"/>
    <n v="16"/>
    <n v="576.94000000000005"/>
    <s v="No"/>
  </r>
  <r>
    <d v="2023-12-31T00:00:00"/>
    <x v="2"/>
    <s v="Laptop"/>
    <n v="22"/>
    <s v="No"/>
    <n v="22"/>
    <n v="601.71"/>
    <s v="No"/>
  </r>
  <r>
    <d v="2023-06-30T00:00:00"/>
    <x v="0"/>
    <s v="Smartphone"/>
    <n v="18"/>
    <s v="No"/>
    <n v="18"/>
    <n v="636.08000000000004"/>
    <s v="No"/>
  </r>
  <r>
    <d v="2023-05-31T00:00:00"/>
    <x v="5"/>
    <s v="Headphones"/>
    <n v="20"/>
    <s v="No"/>
    <n v="20"/>
    <n v="93.69"/>
    <s v="No"/>
  </r>
  <r>
    <d v="2023-09-30T00:00:00"/>
    <x v="10"/>
    <s v="Laptop"/>
    <n v="18"/>
    <s v="No"/>
    <n v="18"/>
    <n v="25.88"/>
    <s v="No"/>
  </r>
  <r>
    <d v="2023-01-31T00:00:00"/>
    <x v="1"/>
    <s v="Smartwatch"/>
    <n v="21"/>
    <s v="No"/>
    <n v="21"/>
    <n v="700.02"/>
    <s v="No"/>
  </r>
  <r>
    <d v="2023-02-28T00:00:00"/>
    <x v="4"/>
    <s v="Headphones"/>
    <n v="23"/>
    <s v="No"/>
    <n v="23"/>
    <n v="920.8"/>
    <s v="No"/>
  </r>
  <r>
    <d v="2023-02-28T00:00:00"/>
    <x v="4"/>
    <s v="Headphones"/>
    <n v="24"/>
    <s v="No"/>
    <n v="24"/>
    <n v="26.72"/>
    <s v="No"/>
  </r>
  <r>
    <d v="2023-09-30T00:00:00"/>
    <x v="10"/>
    <s v="Smartwatch"/>
    <n v="22"/>
    <s v="No"/>
    <n v="22"/>
    <n v="361.02"/>
    <s v="No"/>
  </r>
  <r>
    <d v="2023-03-31T00:00:00"/>
    <x v="6"/>
    <s v="Smartphone"/>
    <n v="19"/>
    <s v="No"/>
    <n v="19"/>
    <n v="77.77"/>
    <s v="No"/>
  </r>
  <r>
    <d v="2023-01-31T00:00:00"/>
    <x v="1"/>
    <s v="Smartphone"/>
    <n v="19"/>
    <s v="No"/>
    <n v="19"/>
    <n v="246.31"/>
    <s v="No"/>
  </r>
  <r>
    <d v="2023-10-31T00:00:00"/>
    <x v="9"/>
    <s v="Laptop"/>
    <n v="26"/>
    <s v="No"/>
    <n v="26"/>
    <n v="896.88"/>
    <s v="No"/>
  </r>
  <r>
    <d v="2023-09-30T00:00:00"/>
    <x v="10"/>
    <s v="Laptop"/>
    <n v="22"/>
    <s v="No"/>
    <n v="22"/>
    <n v="120.04"/>
    <s v="No"/>
  </r>
  <r>
    <d v="2023-10-31T00:00:00"/>
    <x v="9"/>
    <s v="Smartphone"/>
    <n v="30"/>
    <s v="No"/>
    <n v="30"/>
    <n v="717.57"/>
    <s v="No"/>
  </r>
  <r>
    <d v="2023-03-31T00:00:00"/>
    <x v="6"/>
    <s v="Smartwatch"/>
    <n v="21"/>
    <s v="No"/>
    <n v="21"/>
    <n v="292.69"/>
    <s v="No"/>
  </r>
  <r>
    <d v="2023-05-31T00:00:00"/>
    <x v="5"/>
    <s v="Smartphone"/>
    <n v="14"/>
    <s v="No"/>
    <n v="14"/>
    <n v="326.5"/>
    <s v="No"/>
  </r>
  <r>
    <d v="2023-07-31T00:00:00"/>
    <x v="3"/>
    <s v="Smartphone"/>
    <n v="31"/>
    <s v="No"/>
    <n v="31"/>
    <n v="833.22"/>
    <s v="No"/>
  </r>
  <r>
    <d v="2023-12-31T00:00:00"/>
    <x v="2"/>
    <s v="Headphones"/>
    <n v="16"/>
    <s v="No"/>
    <n v="16"/>
    <n v="700.17"/>
    <s v="No"/>
  </r>
  <r>
    <d v="2023-11-30T00:00:00"/>
    <x v="8"/>
    <s v="Smartphone"/>
    <n v="22"/>
    <s v="No"/>
    <n v="22"/>
    <n v="367.2"/>
    <s v="No"/>
  </r>
  <r>
    <d v="2023-08-31T00:00:00"/>
    <x v="7"/>
    <s v="Tablet"/>
    <n v="20"/>
    <s v="No"/>
    <n v="20"/>
    <n v="831.76"/>
    <s v="No"/>
  </r>
  <r>
    <d v="2023-01-31T00:00:00"/>
    <x v="1"/>
    <s v="Smartwatch"/>
    <n v="22"/>
    <s v="No"/>
    <n v="22"/>
    <n v="997.35"/>
    <s v="No"/>
  </r>
  <r>
    <d v="2023-11-30T00:00:00"/>
    <x v="8"/>
    <s v="Smartphone"/>
    <n v="25"/>
    <s v="No"/>
    <n v="25"/>
    <n v="597.74"/>
    <s v="No"/>
  </r>
  <r>
    <d v="2023-05-31T00:00:00"/>
    <x v="5"/>
    <s v="Smartwatch"/>
    <n v="19"/>
    <s v="No"/>
    <n v="19"/>
    <n v="509.48"/>
    <s v="No"/>
  </r>
  <r>
    <d v="2023-06-30T00:00:00"/>
    <x v="0"/>
    <s v="Smartphone"/>
    <n v="20"/>
    <s v="No"/>
    <n v="20"/>
    <n v="251.02"/>
    <s v="No"/>
  </r>
  <r>
    <d v="2023-12-31T00:00:00"/>
    <x v="2"/>
    <s v="Smartwatch"/>
    <n v="22"/>
    <s v="No"/>
    <n v="22"/>
    <n v="193.72"/>
    <s v="No"/>
  </r>
  <r>
    <d v="2023-11-30T00:00:00"/>
    <x v="8"/>
    <s v="Headphones"/>
    <n v="20"/>
    <s v="No"/>
    <n v="20"/>
    <n v="526.61"/>
    <s v="No"/>
  </r>
  <r>
    <d v="2023-07-31T00:00:00"/>
    <x v="3"/>
    <s v="Headphones"/>
    <n v="16"/>
    <s v="No"/>
    <n v="16"/>
    <n v="606.61"/>
    <s v="No"/>
  </r>
  <r>
    <d v="2023-05-31T00:00:00"/>
    <x v="5"/>
    <s v="Smartwatch"/>
    <n v="22"/>
    <s v="No"/>
    <n v="22"/>
    <n v="142.66"/>
    <s v="No"/>
  </r>
  <r>
    <d v="2023-12-31T00:00:00"/>
    <x v="2"/>
    <s v="Smartwatch"/>
    <n v="24"/>
    <s v="No"/>
    <n v="24"/>
    <n v="377.86"/>
    <s v="No"/>
  </r>
  <r>
    <d v="2023-05-31T00:00:00"/>
    <x v="5"/>
    <s v="Smartphone"/>
    <n v="18"/>
    <s v="No"/>
    <n v="18"/>
    <n v="443.42"/>
    <s v="No"/>
  </r>
  <r>
    <d v="2023-09-30T00:00:00"/>
    <x v="10"/>
    <s v="Smartphone"/>
    <n v="21"/>
    <s v="No"/>
    <n v="21"/>
    <n v="925"/>
    <s v="No"/>
  </r>
  <r>
    <d v="2023-08-31T00:00:00"/>
    <x v="7"/>
    <s v="Laptop"/>
    <n v="24"/>
    <s v="No"/>
    <n v="24"/>
    <n v="195.04"/>
    <s v="No"/>
  </r>
  <r>
    <d v="2023-06-30T00:00:00"/>
    <x v="0"/>
    <s v="Smartphone"/>
    <n v="20"/>
    <s v="No"/>
    <n v="20"/>
    <n v="42.33"/>
    <s v="No"/>
  </r>
  <r>
    <d v="2023-04-30T00:00:00"/>
    <x v="11"/>
    <s v="Smartphone"/>
    <n v="11"/>
    <s v="No"/>
    <n v="11"/>
    <n v="780.75"/>
    <s v="No"/>
  </r>
  <r>
    <d v="2023-05-31T00:00:00"/>
    <x v="5"/>
    <s v="Headphones"/>
    <n v="18"/>
    <s v="No"/>
    <n v="18"/>
    <n v="140.96"/>
    <s v="No"/>
  </r>
  <r>
    <d v="2023-09-30T00:00:00"/>
    <x v="10"/>
    <s v="Smartwatch"/>
    <n v="22"/>
    <s v="No"/>
    <n v="22"/>
    <n v="502.77"/>
    <s v="No"/>
  </r>
  <r>
    <d v="2023-06-30T00:00:00"/>
    <x v="0"/>
    <s v="Smartwatch"/>
    <n v="27"/>
    <s v="No"/>
    <n v="27"/>
    <n v="446.9"/>
    <s v="No"/>
  </r>
  <r>
    <d v="2023-03-31T00:00:00"/>
    <x v="6"/>
    <s v="Tablet"/>
    <n v="18"/>
    <s v="No"/>
    <n v="18"/>
    <n v="862.83"/>
    <s v="No"/>
  </r>
  <r>
    <d v="2023-01-31T00:00:00"/>
    <x v="1"/>
    <s v="Smartwatch"/>
    <n v="31"/>
    <s v="No"/>
    <n v="31"/>
    <n v="29.68"/>
    <s v="No"/>
  </r>
  <r>
    <d v="2023-01-31T00:00:00"/>
    <x v="1"/>
    <s v="Laptop"/>
    <n v="20"/>
    <s v="No"/>
    <n v="20"/>
    <n v="550.63"/>
    <s v="No"/>
  </r>
  <r>
    <d v="2023-02-28T00:00:00"/>
    <x v="4"/>
    <s v="Laptop"/>
    <n v="20"/>
    <s v="No"/>
    <n v="20"/>
    <n v="91.63"/>
    <s v="No"/>
  </r>
  <r>
    <d v="2023-11-30T00:00:00"/>
    <x v="8"/>
    <s v="Headphones"/>
    <n v="15"/>
    <s v="No"/>
    <n v="15"/>
    <n v="259.23"/>
    <s v="No"/>
  </r>
  <r>
    <d v="2023-01-31T00:00:00"/>
    <x v="1"/>
    <s v="Headphones"/>
    <n v="26"/>
    <s v="No"/>
    <n v="26"/>
    <n v="390.04"/>
    <s v="No"/>
  </r>
  <r>
    <d v="2023-03-31T00:00:00"/>
    <x v="6"/>
    <s v="Tablet"/>
    <n v="23"/>
    <s v="No"/>
    <n v="23"/>
    <n v="243.81"/>
    <s v="No"/>
  </r>
  <r>
    <d v="2023-02-28T00:00:00"/>
    <x v="4"/>
    <s v="Headphones"/>
    <n v="15"/>
    <s v="No"/>
    <n v="15"/>
    <n v="196.51"/>
    <s v="No"/>
  </r>
  <r>
    <d v="2023-11-30T00:00:00"/>
    <x v="8"/>
    <s v="Smartphone"/>
    <n v="17"/>
    <s v="No"/>
    <n v="17"/>
    <n v="839.79"/>
    <s v="No"/>
  </r>
  <r>
    <d v="2023-11-30T00:00:00"/>
    <x v="8"/>
    <s v="Laptop"/>
    <n v="22"/>
    <s v="No"/>
    <n v="22"/>
    <n v="700.38"/>
    <s v="No"/>
  </r>
  <r>
    <d v="2023-09-30T00:00:00"/>
    <x v="10"/>
    <s v="Smartphone"/>
    <n v="24"/>
    <s v="No"/>
    <n v="24"/>
    <n v="47.75"/>
    <s v="No"/>
  </r>
  <r>
    <d v="2023-10-31T00:00:00"/>
    <x v="9"/>
    <s v="Smartphone"/>
    <n v="27"/>
    <s v="No"/>
    <n v="27"/>
    <n v="364.5"/>
    <s v="No"/>
  </r>
  <r>
    <d v="2023-03-31T00:00:00"/>
    <x v="6"/>
    <s v="Smartphone"/>
    <n v="25"/>
    <s v="No"/>
    <n v="25"/>
    <n v="311.02999999999997"/>
    <s v="No"/>
  </r>
  <r>
    <d v="2023-06-30T00:00:00"/>
    <x v="0"/>
    <s v="Headphones"/>
    <n v="13"/>
    <s v="No"/>
    <n v="13"/>
    <n v="291.01"/>
    <s v="No"/>
  </r>
  <r>
    <d v="2023-08-31T00:00:00"/>
    <x v="7"/>
    <s v="Laptop"/>
    <n v="15"/>
    <s v="No"/>
    <n v="15"/>
    <n v="384.21"/>
    <s v="No"/>
  </r>
  <r>
    <d v="2023-08-31T00:00:00"/>
    <x v="7"/>
    <s v="Tablet"/>
    <n v="20"/>
    <s v="No"/>
    <n v="20"/>
    <n v="741.9"/>
    <s v="No"/>
  </r>
  <r>
    <d v="2023-04-30T00:00:00"/>
    <x v="11"/>
    <s v="Laptop"/>
    <n v="27"/>
    <s v="No"/>
    <n v="27"/>
    <n v="166.14"/>
    <s v="No"/>
  </r>
  <r>
    <d v="2023-01-31T00:00:00"/>
    <x v="1"/>
    <s v="Tablet"/>
    <n v="26"/>
    <s v="No"/>
    <n v="26"/>
    <n v="762.11"/>
    <s v="No"/>
  </r>
  <r>
    <d v="2023-04-30T00:00:00"/>
    <x v="11"/>
    <s v="Smartphone"/>
    <n v="20"/>
    <s v="No"/>
    <n v="20"/>
    <n v="160.88"/>
    <s v="No"/>
  </r>
  <r>
    <d v="2023-08-31T00:00:00"/>
    <x v="7"/>
    <s v="Headphones"/>
    <n v="24"/>
    <s v="No"/>
    <n v="24"/>
    <n v="157.6"/>
    <s v="No"/>
  </r>
  <r>
    <d v="2023-11-30T00:00:00"/>
    <x v="8"/>
    <s v="Smartphone"/>
    <n v="19"/>
    <s v="No"/>
    <n v="19"/>
    <n v="776.45"/>
    <s v="No"/>
  </r>
  <r>
    <d v="2023-06-30T00:00:00"/>
    <x v="0"/>
    <s v="Smartphone"/>
    <n v="25"/>
    <s v="No"/>
    <n v="25"/>
    <n v="815.13"/>
    <s v="No"/>
  </r>
  <r>
    <d v="2023-09-30T00:00:00"/>
    <x v="10"/>
    <s v="Tablet"/>
    <n v="17"/>
    <s v="No"/>
    <n v="17"/>
    <n v="883.78"/>
    <s v="No"/>
  </r>
  <r>
    <d v="2023-05-31T00:00:00"/>
    <x v="5"/>
    <s v="Smartwatch"/>
    <n v="26"/>
    <s v="No"/>
    <n v="26"/>
    <n v="828.91"/>
    <s v="No"/>
  </r>
  <r>
    <d v="2023-10-31T00:00:00"/>
    <x v="9"/>
    <s v="Laptop"/>
    <n v="24"/>
    <s v="No"/>
    <n v="24"/>
    <n v="821.13"/>
    <s v="No"/>
  </r>
  <r>
    <d v="2023-01-31T00:00:00"/>
    <x v="1"/>
    <s v="Tablet"/>
    <n v="20"/>
    <s v="No"/>
    <n v="20"/>
    <n v="640.17999999999995"/>
    <s v="No"/>
  </r>
  <r>
    <d v="2023-07-31T00:00:00"/>
    <x v="3"/>
    <s v="Tablet"/>
    <n v="17"/>
    <s v="No"/>
    <n v="17"/>
    <n v="819.7"/>
    <s v="No"/>
  </r>
  <r>
    <d v="2023-05-31T00:00:00"/>
    <x v="5"/>
    <s v="Smartwatch"/>
    <n v="30"/>
    <s v="No"/>
    <n v="30"/>
    <n v="350.66"/>
    <s v="No"/>
  </r>
  <r>
    <d v="2023-07-31T00:00:00"/>
    <x v="3"/>
    <s v="Headphones"/>
    <n v="16"/>
    <s v="No"/>
    <n v="16"/>
    <n v="288.72000000000003"/>
    <s v="No"/>
  </r>
  <r>
    <d v="2023-02-28T00:00:00"/>
    <x v="4"/>
    <s v="Laptop"/>
    <n v="21"/>
    <s v="No"/>
    <n v="21"/>
    <n v="922.98"/>
    <s v="No"/>
  </r>
  <r>
    <d v="2023-11-30T00:00:00"/>
    <x v="8"/>
    <s v="Laptop"/>
    <n v="19"/>
    <s v="No"/>
    <n v="19"/>
    <n v="733.65"/>
    <s v="No"/>
  </r>
  <r>
    <d v="2023-01-31T00:00:00"/>
    <x v="1"/>
    <s v="Tablet"/>
    <n v="21"/>
    <s v="No"/>
    <n v="21"/>
    <n v="445.22"/>
    <s v="No"/>
  </r>
  <r>
    <d v="2023-01-31T00:00:00"/>
    <x v="1"/>
    <s v="Smartwatch"/>
    <n v="20"/>
    <s v="No"/>
    <n v="20"/>
    <n v="529.91999999999996"/>
    <s v="No"/>
  </r>
  <r>
    <d v="2023-05-31T00:00:00"/>
    <x v="5"/>
    <s v="Headphones"/>
    <n v="20"/>
    <s v="No"/>
    <n v="20"/>
    <n v="27.13"/>
    <s v="No"/>
  </r>
  <r>
    <d v="2023-01-31T00:00:00"/>
    <x v="1"/>
    <s v="Smartwatch"/>
    <n v="18"/>
    <s v="No"/>
    <n v="18"/>
    <n v="746.74"/>
    <s v="No"/>
  </r>
  <r>
    <d v="2023-05-31T00:00:00"/>
    <x v="5"/>
    <s v="Tablet"/>
    <n v="20"/>
    <s v="No"/>
    <n v="20"/>
    <n v="810.43"/>
    <s v="No"/>
  </r>
  <r>
    <d v="2023-01-31T00:00:00"/>
    <x v="1"/>
    <s v="Tablet"/>
    <n v="16"/>
    <s v="No"/>
    <n v="16"/>
    <n v="414.57"/>
    <s v="No"/>
  </r>
  <r>
    <d v="2023-04-30T00:00:00"/>
    <x v="11"/>
    <s v="Laptop"/>
    <n v="21"/>
    <s v="No"/>
    <n v="21"/>
    <n v="428.88"/>
    <s v="No"/>
  </r>
  <r>
    <d v="2023-04-30T00:00:00"/>
    <x v="11"/>
    <s v="Smartwatch"/>
    <n v="16"/>
    <s v="No"/>
    <n v="16"/>
    <n v="831.62"/>
    <s v="No"/>
  </r>
  <r>
    <d v="2023-01-31T00:00:00"/>
    <x v="1"/>
    <s v="Tablet"/>
    <n v="22"/>
    <s v="No"/>
    <n v="22"/>
    <n v="509.48"/>
    <s v="No"/>
  </r>
  <r>
    <d v="2023-03-31T00:00:00"/>
    <x v="6"/>
    <s v="Laptop"/>
    <n v="21"/>
    <s v="No"/>
    <n v="21"/>
    <n v="347.36"/>
    <s v="No"/>
  </r>
  <r>
    <d v="2023-04-30T00:00:00"/>
    <x v="11"/>
    <s v="Laptop"/>
    <n v="28"/>
    <s v="No"/>
    <n v="28"/>
    <n v="888.06"/>
    <s v="No"/>
  </r>
  <r>
    <d v="2023-04-30T00:00:00"/>
    <x v="11"/>
    <s v="Tablet"/>
    <n v="14"/>
    <s v="No"/>
    <n v="14"/>
    <n v="432.7"/>
    <s v="No"/>
  </r>
  <r>
    <d v="2023-05-31T00:00:00"/>
    <x v="5"/>
    <s v="Tablet"/>
    <n v="28"/>
    <s v="No"/>
    <n v="28"/>
    <n v="157.63999999999999"/>
    <s v="No"/>
  </r>
  <r>
    <d v="2023-02-28T00:00:00"/>
    <x v="4"/>
    <s v="Smartwatch"/>
    <n v="18"/>
    <s v="No"/>
    <n v="18"/>
    <n v="639.98"/>
    <s v="No"/>
  </r>
  <r>
    <d v="2023-10-31T00:00:00"/>
    <x v="9"/>
    <s v="Smartphone"/>
    <n v="19"/>
    <s v="No"/>
    <n v="19"/>
    <n v="853.83"/>
    <s v="No"/>
  </r>
  <r>
    <d v="2023-08-31T00:00:00"/>
    <x v="7"/>
    <s v="Smartphone"/>
    <n v="24"/>
    <s v="No"/>
    <n v="24"/>
    <n v="434.07"/>
    <s v="No"/>
  </r>
  <r>
    <d v="2023-01-31T00:00:00"/>
    <x v="1"/>
    <s v="Laptop"/>
    <n v="20"/>
    <s v="No"/>
    <n v="20"/>
    <n v="611.79999999999995"/>
    <s v="No"/>
  </r>
  <r>
    <d v="2023-05-31T00:00:00"/>
    <x v="5"/>
    <s v="Tablet"/>
    <n v="21"/>
    <s v="No"/>
    <n v="21"/>
    <n v="676.28"/>
    <s v="No"/>
  </r>
  <r>
    <d v="2023-07-31T00:00:00"/>
    <x v="3"/>
    <s v="Headphones"/>
    <n v="19"/>
    <s v="No"/>
    <n v="19"/>
    <n v="89.24"/>
    <s v="No"/>
  </r>
  <r>
    <d v="2023-01-31T00:00:00"/>
    <x v="1"/>
    <s v="Laptop"/>
    <n v="23"/>
    <s v="No"/>
    <n v="23"/>
    <n v="776.43"/>
    <s v="No"/>
  </r>
  <r>
    <d v="2023-07-31T00:00:00"/>
    <x v="3"/>
    <s v="Smartphone"/>
    <n v="19"/>
    <s v="No"/>
    <n v="19"/>
    <n v="675.27"/>
    <s v="No"/>
  </r>
  <r>
    <d v="2023-06-30T00:00:00"/>
    <x v="0"/>
    <s v="Headphones"/>
    <n v="19"/>
    <s v="No"/>
    <n v="19"/>
    <n v="666.81"/>
    <s v="No"/>
  </r>
  <r>
    <d v="2023-08-31T00:00:00"/>
    <x v="7"/>
    <s v="Laptop"/>
    <n v="18"/>
    <s v="No"/>
    <n v="18"/>
    <n v="233.14"/>
    <s v="No"/>
  </r>
  <r>
    <d v="2023-06-30T00:00:00"/>
    <x v="0"/>
    <s v="Smartphone"/>
    <n v="23"/>
    <s v="No"/>
    <n v="23"/>
    <n v="303.69"/>
    <s v="No"/>
  </r>
  <r>
    <d v="2023-05-31T00:00:00"/>
    <x v="5"/>
    <s v="Smartphone"/>
    <n v="16"/>
    <s v="No"/>
    <n v="16"/>
    <n v="597.91999999999996"/>
    <s v="No"/>
  </r>
  <r>
    <d v="2023-07-31T00:00:00"/>
    <x v="3"/>
    <s v="Tablet"/>
    <n v="22"/>
    <s v="No"/>
    <n v="22"/>
    <n v="521.51"/>
    <s v="No"/>
  </r>
  <r>
    <d v="2023-10-31T00:00:00"/>
    <x v="9"/>
    <s v="Laptop"/>
    <n v="22"/>
    <s v="No"/>
    <n v="22"/>
    <n v="890.82"/>
    <s v="No"/>
  </r>
  <r>
    <d v="2023-08-31T00:00:00"/>
    <x v="7"/>
    <s v="Laptop"/>
    <n v="16"/>
    <s v="No"/>
    <n v="16"/>
    <n v="406.14"/>
    <s v="No"/>
  </r>
  <r>
    <d v="2023-07-31T00:00:00"/>
    <x v="3"/>
    <s v="Laptop"/>
    <n v="13"/>
    <s v="No"/>
    <n v="13"/>
    <n v="762.1"/>
    <s v="No"/>
  </r>
  <r>
    <d v="2023-08-31T00:00:00"/>
    <x v="7"/>
    <s v="Laptop"/>
    <n v="11"/>
    <s v="No"/>
    <n v="11"/>
    <n v="132"/>
    <s v="No"/>
  </r>
  <r>
    <d v="2023-06-30T00:00:00"/>
    <x v="0"/>
    <s v="Laptop"/>
    <n v="15"/>
    <s v="No"/>
    <n v="15"/>
    <n v="621.97"/>
    <s v="No"/>
  </r>
  <r>
    <d v="2023-06-30T00:00:00"/>
    <x v="0"/>
    <s v="Smartphone"/>
    <n v="17"/>
    <s v="No"/>
    <n v="17"/>
    <n v="921.1"/>
    <s v="No"/>
  </r>
  <r>
    <d v="2023-09-30T00:00:00"/>
    <x v="10"/>
    <s v="Laptop"/>
    <n v="12"/>
    <s v="No"/>
    <n v="12"/>
    <n v="218.54"/>
    <s v="No"/>
  </r>
  <r>
    <d v="2023-02-28T00:00:00"/>
    <x v="4"/>
    <s v="Tablet"/>
    <n v="24"/>
    <s v="No"/>
    <n v="24"/>
    <n v="625.98"/>
    <s v="No"/>
  </r>
  <r>
    <d v="2023-11-30T00:00:00"/>
    <x v="8"/>
    <s v="Laptop"/>
    <n v="18"/>
    <s v="No"/>
    <n v="18"/>
    <n v="804.6"/>
    <s v="No"/>
  </r>
  <r>
    <d v="2023-12-31T00:00:00"/>
    <x v="2"/>
    <s v="Headphones"/>
    <n v="21"/>
    <s v="No"/>
    <n v="21"/>
    <n v="568.70000000000005"/>
    <s v="No"/>
  </r>
  <r>
    <d v="2023-03-31T00:00:00"/>
    <x v="6"/>
    <s v="Laptop"/>
    <n v="15"/>
    <s v="No"/>
    <n v="15"/>
    <n v="954.6"/>
    <s v="No"/>
  </r>
  <r>
    <d v="2023-01-31T00:00:00"/>
    <x v="1"/>
    <s v="Smartwatch"/>
    <n v="23"/>
    <s v="No"/>
    <n v="23"/>
    <n v="380.47"/>
    <s v="No"/>
  </r>
  <r>
    <d v="2023-02-28T00:00:00"/>
    <x v="4"/>
    <s v="Laptop"/>
    <n v="19"/>
    <s v="No"/>
    <n v="19"/>
    <n v="291.85000000000002"/>
    <s v="No"/>
  </r>
  <r>
    <d v="2023-05-31T00:00:00"/>
    <x v="5"/>
    <s v="Headphones"/>
    <n v="15"/>
    <s v="No"/>
    <n v="15"/>
    <n v="226.25"/>
    <s v="No"/>
  </r>
  <r>
    <d v="2023-10-31T00:00:00"/>
    <x v="9"/>
    <s v="Tablet"/>
    <n v="23"/>
    <s v="No"/>
    <n v="23"/>
    <n v="125.3"/>
    <s v="No"/>
  </r>
  <r>
    <d v="2023-09-30T00:00:00"/>
    <x v="10"/>
    <s v="Smartphone"/>
    <n v="22"/>
    <s v="No"/>
    <n v="22"/>
    <n v="61.13"/>
    <s v="No"/>
  </r>
  <r>
    <d v="2023-04-30T00:00:00"/>
    <x v="11"/>
    <s v="Smartphone"/>
    <n v="22"/>
    <s v="No"/>
    <n v="22"/>
    <n v="521.15"/>
    <s v="No"/>
  </r>
  <r>
    <d v="2023-08-31T00:00:00"/>
    <x v="7"/>
    <s v="Smartwatch"/>
    <n v="21"/>
    <s v="No"/>
    <n v="21"/>
    <n v="78.89"/>
    <s v="No"/>
  </r>
  <r>
    <d v="2023-06-30T00:00:00"/>
    <x v="0"/>
    <s v="Headphones"/>
    <n v="19"/>
    <s v="No"/>
    <n v="19"/>
    <n v="336.09"/>
    <s v="No"/>
  </r>
  <r>
    <d v="2023-08-31T00:00:00"/>
    <x v="7"/>
    <s v="Headphones"/>
    <n v="21"/>
    <s v="No"/>
    <n v="21"/>
    <n v="868.67"/>
    <s v="No"/>
  </r>
  <r>
    <d v="2023-02-28T00:00:00"/>
    <x v="4"/>
    <s v="Smartwatch"/>
    <n v="16"/>
    <s v="No"/>
    <n v="16"/>
    <n v="704.58"/>
    <s v="No"/>
  </r>
  <r>
    <d v="2023-02-28T00:00:00"/>
    <x v="4"/>
    <s v="Tablet"/>
    <n v="13"/>
    <s v="No"/>
    <n v="13"/>
    <n v="42.95"/>
    <s v="No"/>
  </r>
  <r>
    <d v="2023-12-31T00:00:00"/>
    <x v="2"/>
    <s v="Tablet"/>
    <n v="15"/>
    <s v="No"/>
    <n v="15"/>
    <n v="509.03"/>
    <s v="No"/>
  </r>
  <r>
    <d v="2023-01-31T00:00:00"/>
    <x v="1"/>
    <s v="Smartwatch"/>
    <n v="18"/>
    <s v="No"/>
    <n v="18"/>
    <n v="541.94000000000005"/>
    <s v="No"/>
  </r>
  <r>
    <d v="2023-06-30T00:00:00"/>
    <x v="0"/>
    <s v="Headphones"/>
    <n v="11"/>
    <s v="No"/>
    <n v="11"/>
    <n v="172.18"/>
    <s v="No"/>
  </r>
  <r>
    <d v="2023-12-31T00:00:00"/>
    <x v="2"/>
    <s v="Smartphone"/>
    <n v="17"/>
    <s v="No"/>
    <n v="17"/>
    <n v="752.65"/>
    <s v="No"/>
  </r>
  <r>
    <d v="2023-02-28T00:00:00"/>
    <x v="4"/>
    <s v="Headphones"/>
    <n v="20"/>
    <s v="No"/>
    <n v="20"/>
    <n v="836.62"/>
    <s v="No"/>
  </r>
  <r>
    <d v="2023-08-31T00:00:00"/>
    <x v="7"/>
    <s v="Smartwatch"/>
    <n v="21"/>
    <s v="No"/>
    <n v="21"/>
    <n v="665.21"/>
    <s v="No"/>
  </r>
  <r>
    <d v="2023-01-31T00:00:00"/>
    <x v="1"/>
    <s v="Smartwatch"/>
    <n v="22"/>
    <s v="No"/>
    <n v="22"/>
    <n v="456.76"/>
    <s v="No"/>
  </r>
  <r>
    <d v="2023-06-30T00:00:00"/>
    <x v="0"/>
    <s v="Smartphone"/>
    <n v="15"/>
    <s v="No"/>
    <n v="15"/>
    <n v="242.19"/>
    <s v="No"/>
  </r>
  <r>
    <d v="2023-01-31T00:00:00"/>
    <x v="1"/>
    <s v="Headphones"/>
    <n v="20"/>
    <s v="No"/>
    <n v="20"/>
    <n v="501.07"/>
    <s v="No"/>
  </r>
  <r>
    <d v="2023-05-31T00:00:00"/>
    <x v="5"/>
    <s v="Smartwatch"/>
    <n v="24"/>
    <s v="No"/>
    <n v="24"/>
    <n v="503.37"/>
    <s v="No"/>
  </r>
  <r>
    <d v="2023-10-31T00:00:00"/>
    <x v="9"/>
    <s v="Smartwatch"/>
    <n v="15"/>
    <s v="No"/>
    <n v="15"/>
    <n v="382.2"/>
    <s v="No"/>
  </r>
  <r>
    <d v="2023-10-31T00:00:00"/>
    <x v="9"/>
    <s v="Smartphone"/>
    <n v="22"/>
    <s v="No"/>
    <n v="22"/>
    <n v="789.25"/>
    <s v="No"/>
  </r>
  <r>
    <d v="2023-04-30T00:00:00"/>
    <x v="11"/>
    <s v="Smartphone"/>
    <n v="21"/>
    <s v="No"/>
    <n v="21"/>
    <n v="581.02"/>
    <s v="No"/>
  </r>
  <r>
    <d v="2023-12-31T00:00:00"/>
    <x v="2"/>
    <s v="Laptop"/>
    <n v="20"/>
    <s v="No"/>
    <n v="20"/>
    <n v="205.79"/>
    <s v="No"/>
  </r>
  <r>
    <d v="2023-10-31T00:00:00"/>
    <x v="9"/>
    <s v="Smartwatch"/>
    <n v="18"/>
    <s v="No"/>
    <n v="18"/>
    <n v="418.92"/>
    <s v="No"/>
  </r>
  <r>
    <d v="2023-07-31T00:00:00"/>
    <x v="3"/>
    <s v="Smartphone"/>
    <n v="15"/>
    <s v="No"/>
    <n v="15"/>
    <n v="55.12"/>
    <s v="No"/>
  </r>
  <r>
    <d v="2023-11-30T00:00:00"/>
    <x v="8"/>
    <s v="Tablet"/>
    <n v="23"/>
    <s v="No"/>
    <n v="23"/>
    <n v="511.19"/>
    <s v="No"/>
  </r>
  <r>
    <d v="2023-03-31T00:00:00"/>
    <x v="6"/>
    <s v="Smartphone"/>
    <n v="29"/>
    <s v="No"/>
    <n v="29"/>
    <n v="365.32"/>
    <s v="No"/>
  </r>
  <r>
    <d v="2023-07-31T00:00:00"/>
    <x v="3"/>
    <s v="Headphones"/>
    <n v="230"/>
    <s v="Yes"/>
    <n v="22"/>
    <n v="342.75"/>
    <s v="No"/>
  </r>
  <r>
    <d v="2023-12-31T00:00:00"/>
    <x v="2"/>
    <s v="Headphones"/>
    <n v="11"/>
    <s v="No"/>
    <n v="11"/>
    <n v="473.54"/>
    <s v="No"/>
  </r>
  <r>
    <d v="2023-05-31T00:00:00"/>
    <x v="5"/>
    <s v="Smartwatch"/>
    <n v="22"/>
    <s v="No"/>
    <n v="22"/>
    <n v="792.69"/>
    <s v="No"/>
  </r>
  <r>
    <d v="2023-12-31T00:00:00"/>
    <x v="2"/>
    <s v="Tablet"/>
    <n v="21"/>
    <s v="No"/>
    <n v="21"/>
    <n v="400.91"/>
    <s v="No"/>
  </r>
  <r>
    <d v="2023-12-31T00:00:00"/>
    <x v="2"/>
    <s v="Smartwatch"/>
    <n v="31"/>
    <s v="No"/>
    <n v="31"/>
    <n v="292.04000000000002"/>
    <s v="No"/>
  </r>
  <r>
    <d v="2023-10-31T00:00:00"/>
    <x v="9"/>
    <s v="Headphones"/>
    <n v="19"/>
    <s v="No"/>
    <n v="19"/>
    <n v="314.22000000000003"/>
    <s v="No"/>
  </r>
  <r>
    <d v="2023-04-30T00:00:00"/>
    <x v="11"/>
    <s v="Headphones"/>
    <n v="16"/>
    <s v="No"/>
    <n v="16"/>
    <n v="771.9"/>
    <s v="No"/>
  </r>
  <r>
    <d v="2023-09-30T00:00:00"/>
    <x v="10"/>
    <s v="Headphones"/>
    <n v="12"/>
    <s v="No"/>
    <n v="12"/>
    <n v="544.04"/>
    <s v="No"/>
  </r>
  <r>
    <d v="2023-12-31T00:00:00"/>
    <x v="2"/>
    <s v="Tablet"/>
    <n v="22"/>
    <s v="No"/>
    <n v="22"/>
    <n v="957.03"/>
    <s v="No"/>
  </r>
  <r>
    <d v="2023-09-30T00:00:00"/>
    <x v="10"/>
    <s v="Laptop"/>
    <n v="24"/>
    <s v="No"/>
    <n v="24"/>
    <n v="656.9"/>
    <s v="No"/>
  </r>
  <r>
    <d v="2023-08-31T00:00:00"/>
    <x v="7"/>
    <s v="Laptop"/>
    <n v="18"/>
    <s v="No"/>
    <n v="18"/>
    <n v="149.43"/>
    <s v="No"/>
  </r>
  <r>
    <d v="2023-03-31T00:00:00"/>
    <x v="6"/>
    <s v="Smartphone"/>
    <n v="17"/>
    <s v="No"/>
    <n v="17"/>
    <n v="509.48"/>
    <s v="No"/>
  </r>
  <r>
    <d v="2023-10-31T00:00:00"/>
    <x v="9"/>
    <s v="Headphones"/>
    <n v="26"/>
    <s v="No"/>
    <n v="26"/>
    <n v="449.72"/>
    <s v="No"/>
  </r>
  <r>
    <d v="2023-08-31T00:00:00"/>
    <x v="7"/>
    <s v="Headphones"/>
    <n v="23"/>
    <s v="No"/>
    <n v="23"/>
    <n v="539.55999999999995"/>
    <s v="No"/>
  </r>
  <r>
    <d v="2023-12-31T00:00:00"/>
    <x v="2"/>
    <s v="Smartphone"/>
    <n v="24"/>
    <s v="No"/>
    <n v="24"/>
    <n v="189.51"/>
    <s v="No"/>
  </r>
  <r>
    <d v="2023-06-30T00:00:00"/>
    <x v="0"/>
    <s v="Headphones"/>
    <n v="17"/>
    <s v="No"/>
    <n v="17"/>
    <n v="454.65"/>
    <s v="No"/>
  </r>
  <r>
    <d v="2023-10-31T00:00:00"/>
    <x v="9"/>
    <s v="Headphones"/>
    <n v="22"/>
    <s v="No"/>
    <n v="22"/>
    <n v="180.91"/>
    <s v="No"/>
  </r>
  <r>
    <d v="2023-02-28T00:00:00"/>
    <x v="4"/>
    <s v="Headphones"/>
    <n v="23"/>
    <s v="No"/>
    <n v="23"/>
    <n v="231.14"/>
    <s v="No"/>
  </r>
  <r>
    <d v="2023-07-31T00:00:00"/>
    <x v="3"/>
    <s v="Smartphone"/>
    <n v="18"/>
    <s v="No"/>
    <n v="18"/>
    <n v="276.22000000000003"/>
    <s v="No"/>
  </r>
  <r>
    <d v="2023-04-30T00:00:00"/>
    <x v="11"/>
    <s v="Smartphone"/>
    <n v="15"/>
    <s v="No"/>
    <n v="15"/>
    <n v="445.82"/>
    <s v="No"/>
  </r>
  <r>
    <d v="2023-10-31T00:00:00"/>
    <x v="9"/>
    <s v="Tablet"/>
    <n v="19"/>
    <s v="No"/>
    <n v="19"/>
    <n v="942.4"/>
    <s v="No"/>
  </r>
  <r>
    <d v="2023-06-30T00:00:00"/>
    <x v="0"/>
    <s v="Headphones"/>
    <n v="21"/>
    <s v="No"/>
    <n v="21"/>
    <n v="40.18"/>
    <s v="No"/>
  </r>
  <r>
    <d v="2023-04-30T00:00:00"/>
    <x v="11"/>
    <s v="Smartphone"/>
    <n v="25"/>
    <s v="No"/>
    <n v="25"/>
    <n v="720.36"/>
    <s v="No"/>
  </r>
  <r>
    <d v="2023-06-30T00:00:00"/>
    <x v="0"/>
    <s v="Laptop"/>
    <n v="22"/>
    <s v="No"/>
    <n v="22"/>
    <n v="828.42"/>
    <s v="No"/>
  </r>
  <r>
    <d v="2023-07-31T00:00:00"/>
    <x v="3"/>
    <s v="Smartphone"/>
    <n v="20"/>
    <s v="No"/>
    <n v="20"/>
    <n v="52.17"/>
    <s v="No"/>
  </r>
  <r>
    <d v="2023-06-30T00:00:00"/>
    <x v="0"/>
    <s v="Smartphone"/>
    <n v="21"/>
    <s v="No"/>
    <n v="21"/>
    <n v="634.29999999999995"/>
    <s v="No"/>
  </r>
  <r>
    <d v="2023-05-31T00:00:00"/>
    <x v="5"/>
    <s v="Laptop"/>
    <n v="23"/>
    <s v="No"/>
    <n v="23"/>
    <n v="379.2"/>
    <s v="No"/>
  </r>
  <r>
    <d v="2023-10-31T00:00:00"/>
    <x v="9"/>
    <s v="Laptop"/>
    <n v="29"/>
    <s v="No"/>
    <n v="29"/>
    <n v="654.96"/>
    <s v="No"/>
  </r>
  <r>
    <d v="2023-07-31T00:00:00"/>
    <x v="3"/>
    <s v="Tablet"/>
    <n v="22"/>
    <s v="No"/>
    <n v="22"/>
    <n v="493.63"/>
    <s v="No"/>
  </r>
  <r>
    <d v="2023-02-28T00:00:00"/>
    <x v="4"/>
    <s v="Smartphone"/>
    <n v="24"/>
    <s v="No"/>
    <n v="24"/>
    <n v="233.72"/>
    <s v="No"/>
  </r>
  <r>
    <d v="2023-11-30T00:00:00"/>
    <x v="8"/>
    <s v="Smartphone"/>
    <n v="26"/>
    <s v="No"/>
    <n v="26"/>
    <n v="961.67"/>
    <s v="No"/>
  </r>
  <r>
    <d v="2023-11-30T00:00:00"/>
    <x v="8"/>
    <s v="Headphones"/>
    <n v="17"/>
    <s v="No"/>
    <n v="17"/>
    <n v="793.82"/>
    <s v="No"/>
  </r>
  <r>
    <d v="2023-05-31T00:00:00"/>
    <x v="5"/>
    <s v="Smartwatch"/>
    <n v="19"/>
    <s v="No"/>
    <n v="19"/>
    <n v="344.48"/>
    <s v="No"/>
  </r>
  <r>
    <d v="2023-05-31T00:00:00"/>
    <x v="5"/>
    <s v="Smartphone"/>
    <n v="24"/>
    <s v="No"/>
    <n v="24"/>
    <n v="88.36"/>
    <s v="No"/>
  </r>
  <r>
    <d v="2023-11-30T00:00:00"/>
    <x v="8"/>
    <s v="Laptop"/>
    <n v="22"/>
    <s v="No"/>
    <n v="22"/>
    <n v="998.29"/>
    <s v="No"/>
  </r>
  <r>
    <d v="2023-08-31T00:00:00"/>
    <x v="7"/>
    <s v="Tablet"/>
    <n v="22"/>
    <s v="No"/>
    <n v="22"/>
    <n v="197.45"/>
    <s v="No"/>
  </r>
  <r>
    <d v="2023-07-31T00:00:00"/>
    <x v="3"/>
    <s v="Smartphone"/>
    <n v="16"/>
    <s v="No"/>
    <n v="16"/>
    <n v="764.1"/>
    <s v="No"/>
  </r>
  <r>
    <d v="2023-05-31T00:00:00"/>
    <x v="5"/>
    <s v="Tablet"/>
    <n v="24"/>
    <s v="No"/>
    <n v="24"/>
    <n v="149.16999999999999"/>
    <s v="No"/>
  </r>
  <r>
    <d v="2023-03-31T00:00:00"/>
    <x v="6"/>
    <s v="Headphones"/>
    <n v="24"/>
    <s v="No"/>
    <n v="24"/>
    <n v="997.72"/>
    <s v="No"/>
  </r>
  <r>
    <d v="2023-12-31T00:00:00"/>
    <x v="2"/>
    <s v="Laptop"/>
    <n v="19"/>
    <s v="No"/>
    <n v="19"/>
    <n v="49.75"/>
    <s v="No"/>
  </r>
  <r>
    <d v="2023-10-31T00:00:00"/>
    <x v="9"/>
    <s v="Tablet"/>
    <n v="20"/>
    <s v="No"/>
    <n v="20"/>
    <n v="694.47"/>
    <s v="No"/>
  </r>
  <r>
    <d v="2023-04-30T00:00:00"/>
    <x v="11"/>
    <s v="Smartwatch"/>
    <n v="21"/>
    <s v="No"/>
    <n v="21"/>
    <n v="844.54"/>
    <s v="No"/>
  </r>
  <r>
    <d v="2023-01-31T00:00:00"/>
    <x v="1"/>
    <s v="Headphones"/>
    <n v="20"/>
    <s v="No"/>
    <n v="20"/>
    <n v="250.57"/>
    <s v="No"/>
  </r>
  <r>
    <d v="2023-02-28T00:00:00"/>
    <x v="4"/>
    <s v="Smartwatch"/>
    <n v="22"/>
    <s v="No"/>
    <n v="22"/>
    <n v="804.52"/>
    <s v="No"/>
  </r>
  <r>
    <d v="2023-01-31T00:00:00"/>
    <x v="1"/>
    <s v="Smartwatch"/>
    <n v="22"/>
    <s v="No"/>
    <n v="22"/>
    <n v="218.58"/>
    <s v="No"/>
  </r>
  <r>
    <d v="2023-11-30T00:00:00"/>
    <x v="8"/>
    <s v="Tablet"/>
    <n v="18"/>
    <s v="No"/>
    <n v="18"/>
    <n v="998.66"/>
    <s v="No"/>
  </r>
  <r>
    <d v="2023-02-28T00:00:00"/>
    <x v="4"/>
    <s v="Laptop"/>
    <n v="18"/>
    <s v="No"/>
    <n v="18"/>
    <n v="468.6"/>
    <s v="No"/>
  </r>
  <r>
    <d v="2023-11-30T00:00:00"/>
    <x v="8"/>
    <s v="Smartphone"/>
    <n v="13"/>
    <s v="No"/>
    <n v="13"/>
    <n v="965.8"/>
    <s v="No"/>
  </r>
  <r>
    <d v="2023-10-31T00:00:00"/>
    <x v="9"/>
    <s v="Laptop"/>
    <n v="18"/>
    <s v="No"/>
    <n v="18"/>
    <n v="93.91"/>
    <s v="No"/>
  </r>
  <r>
    <d v="2023-12-31T00:00:00"/>
    <x v="2"/>
    <s v="Laptop"/>
    <n v="18"/>
    <s v="No"/>
    <n v="18"/>
    <n v="377.55"/>
    <s v="No"/>
  </r>
  <r>
    <d v="2023-08-31T00:00:00"/>
    <x v="7"/>
    <s v="Tablet"/>
    <n v="25"/>
    <s v="No"/>
    <n v="25"/>
    <n v="477.29"/>
    <s v="No"/>
  </r>
  <r>
    <d v="2023-03-31T00:00:00"/>
    <x v="6"/>
    <s v="Smartwatch"/>
    <n v="16"/>
    <s v="No"/>
    <n v="16"/>
    <n v="865.83"/>
    <s v="No"/>
  </r>
  <r>
    <d v="2023-11-30T00:00:00"/>
    <x v="8"/>
    <s v="Laptop"/>
    <n v="17"/>
    <s v="No"/>
    <n v="17"/>
    <n v="890.71"/>
    <s v="No"/>
  </r>
  <r>
    <d v="2023-01-31T00:00:00"/>
    <x v="1"/>
    <s v="Tablet"/>
    <n v="23"/>
    <s v="No"/>
    <n v="23"/>
    <n v="198.77"/>
    <s v="No"/>
  </r>
  <r>
    <d v="2023-11-30T00:00:00"/>
    <x v="8"/>
    <s v="Smartwatch"/>
    <n v="15"/>
    <s v="No"/>
    <n v="15"/>
    <n v="240.14"/>
    <s v="No"/>
  </r>
  <r>
    <d v="2023-02-28T00:00:00"/>
    <x v="4"/>
    <s v="Headphones"/>
    <n v="17"/>
    <s v="No"/>
    <n v="17"/>
    <n v="428.89"/>
    <s v="No"/>
  </r>
  <r>
    <d v="2023-05-31T00:00:00"/>
    <x v="5"/>
    <s v="Tablet"/>
    <n v="29"/>
    <s v="No"/>
    <n v="29"/>
    <n v="788.75"/>
    <s v="No"/>
  </r>
  <r>
    <d v="2023-05-31T00:00:00"/>
    <x v="5"/>
    <s v="Laptop"/>
    <n v="21"/>
    <s v="No"/>
    <n v="21"/>
    <n v="195.19"/>
    <s v="No"/>
  </r>
  <r>
    <d v="2023-07-31T00:00:00"/>
    <x v="3"/>
    <s v="Laptop"/>
    <n v="12"/>
    <s v="No"/>
    <n v="12"/>
    <n v="218.77"/>
    <s v="No"/>
  </r>
  <r>
    <d v="2023-06-30T00:00:00"/>
    <x v="0"/>
    <s v="Laptop"/>
    <n v="22"/>
    <s v="No"/>
    <n v="22"/>
    <n v="898.85"/>
    <s v="No"/>
  </r>
  <r>
    <d v="2023-10-31T00:00:00"/>
    <x v="9"/>
    <s v="Headphones"/>
    <n v="12"/>
    <s v="No"/>
    <n v="12"/>
    <n v="355.02"/>
    <s v="No"/>
  </r>
  <r>
    <d v="2023-11-30T00:00:00"/>
    <x v="8"/>
    <s v="Laptop"/>
    <n v="13"/>
    <s v="No"/>
    <n v="13"/>
    <n v="985.69"/>
    <s v="No"/>
  </r>
  <r>
    <d v="2023-10-31T00:00:00"/>
    <x v="9"/>
    <s v="Smartwatch"/>
    <n v="19"/>
    <s v="No"/>
    <n v="19"/>
    <n v="493.33"/>
    <s v="No"/>
  </r>
  <r>
    <d v="2023-01-31T00:00:00"/>
    <x v="1"/>
    <s v="Laptop"/>
    <n v="30"/>
    <s v="No"/>
    <n v="30"/>
    <n v="17.649999999999999"/>
    <s v="No"/>
  </r>
  <r>
    <d v="2023-08-31T00:00:00"/>
    <x v="7"/>
    <s v="Headphones"/>
    <n v="18"/>
    <s v="No"/>
    <n v="18"/>
    <n v="433.16"/>
    <s v="No"/>
  </r>
  <r>
    <d v="2023-01-31T00:00:00"/>
    <x v="1"/>
    <s v="Smartphone"/>
    <n v="19"/>
    <s v="No"/>
    <n v="19"/>
    <n v="720.02"/>
    <s v="No"/>
  </r>
  <r>
    <d v="2023-03-31T00:00:00"/>
    <x v="6"/>
    <s v="Smartwatch"/>
    <n v="22"/>
    <s v="No"/>
    <n v="22"/>
    <n v="157.85"/>
    <s v="No"/>
  </r>
  <r>
    <d v="2023-07-31T00:00:00"/>
    <x v="3"/>
    <s v="Smartphone"/>
    <n v="19"/>
    <s v="No"/>
    <n v="19"/>
    <n v="620.13"/>
    <s v="No"/>
  </r>
  <r>
    <d v="2023-05-31T00:00:00"/>
    <x v="5"/>
    <s v="Tablet"/>
    <n v="24"/>
    <s v="No"/>
    <n v="24"/>
    <n v="904.28"/>
    <s v="No"/>
  </r>
  <r>
    <d v="2023-07-31T00:00:00"/>
    <x v="3"/>
    <s v="Smartwatch"/>
    <n v="22"/>
    <s v="No"/>
    <n v="22"/>
    <n v="685.4"/>
    <s v="No"/>
  </r>
  <r>
    <d v="2023-06-30T00:00:00"/>
    <x v="0"/>
    <s v="Headphones"/>
    <n v="24"/>
    <s v="No"/>
    <n v="24"/>
    <n v="896.08"/>
    <s v="No"/>
  </r>
  <r>
    <d v="2023-12-31T00:00:00"/>
    <x v="2"/>
    <s v="Tablet"/>
    <n v="20"/>
    <s v="No"/>
    <n v="20"/>
    <n v="827.59"/>
    <s v="No"/>
  </r>
  <r>
    <d v="2023-10-31T00:00:00"/>
    <x v="9"/>
    <s v="Smartphone"/>
    <n v="14"/>
    <s v="No"/>
    <n v="14"/>
    <n v="291.08"/>
    <s v="No"/>
  </r>
  <r>
    <d v="2023-07-31T00:00:00"/>
    <x v="3"/>
    <s v="Headphones"/>
    <n v="16"/>
    <s v="No"/>
    <n v="16"/>
    <n v="969.55"/>
    <s v="No"/>
  </r>
  <r>
    <d v="2023-05-31T00:00:00"/>
    <x v="5"/>
    <s v="Smartwatch"/>
    <n v="22"/>
    <s v="No"/>
    <n v="22"/>
    <n v="398.21"/>
    <s v="No"/>
  </r>
  <r>
    <d v="2023-02-28T00:00:00"/>
    <x v="4"/>
    <s v="Laptop"/>
    <n v="13"/>
    <s v="No"/>
    <n v="13"/>
    <n v="207.82"/>
    <s v="No"/>
  </r>
  <r>
    <d v="2023-02-28T00:00:00"/>
    <x v="4"/>
    <s v="Tablet"/>
    <n v="25"/>
    <s v="No"/>
    <n v="25"/>
    <n v="775.53"/>
    <s v="No"/>
  </r>
  <r>
    <d v="2023-04-30T00:00:00"/>
    <x v="11"/>
    <s v="Laptop"/>
    <n v="21"/>
    <s v="No"/>
    <n v="21"/>
    <n v="534.19000000000005"/>
    <s v="No"/>
  </r>
  <r>
    <d v="2023-08-31T00:00:00"/>
    <x v="7"/>
    <s v="Tablet"/>
    <n v="23"/>
    <s v="No"/>
    <n v="23"/>
    <n v="589.05999999999995"/>
    <s v="No"/>
  </r>
  <r>
    <d v="2023-06-30T00:00:00"/>
    <x v="0"/>
    <s v="Headphones"/>
    <n v="28"/>
    <s v="No"/>
    <n v="28"/>
    <n v="464.33"/>
    <s v="No"/>
  </r>
  <r>
    <d v="2023-05-31T00:00:00"/>
    <x v="5"/>
    <s v="Headphones"/>
    <n v="30"/>
    <s v="No"/>
    <n v="30"/>
    <n v="494.64"/>
    <s v="No"/>
  </r>
  <r>
    <d v="2023-08-31T00:00:00"/>
    <x v="7"/>
    <s v="Headphones"/>
    <n v="16"/>
    <s v="No"/>
    <n v="16"/>
    <n v="407.63"/>
    <s v="No"/>
  </r>
  <r>
    <d v="2023-01-31T00:00:00"/>
    <x v="1"/>
    <s v="Tablet"/>
    <n v="11"/>
    <s v="No"/>
    <n v="11"/>
    <n v="624.66999999999996"/>
    <s v="No"/>
  </r>
  <r>
    <d v="2023-01-31T00:00:00"/>
    <x v="1"/>
    <s v="Laptop"/>
    <n v="28"/>
    <s v="No"/>
    <n v="28"/>
    <n v="634.70000000000005"/>
    <s v="No"/>
  </r>
  <r>
    <d v="2023-12-31T00:00:00"/>
    <x v="2"/>
    <s v="Headphones"/>
    <n v="12"/>
    <s v="No"/>
    <n v="12"/>
    <n v="323.92"/>
    <s v="No"/>
  </r>
  <r>
    <d v="2023-07-31T00:00:00"/>
    <x v="3"/>
    <s v="Headphones"/>
    <n v="23"/>
    <s v="No"/>
    <n v="23"/>
    <n v="532.1"/>
    <s v="No"/>
  </r>
  <r>
    <d v="2023-05-31T00:00:00"/>
    <x v="5"/>
    <s v="Smartphone"/>
    <n v="19"/>
    <s v="No"/>
    <n v="19"/>
    <n v="738.2"/>
    <s v="No"/>
  </r>
  <r>
    <d v="2023-05-31T00:00:00"/>
    <x v="5"/>
    <s v="Laptop"/>
    <n v="16"/>
    <s v="No"/>
    <n v="16"/>
    <n v="860.59"/>
    <s v="No"/>
  </r>
  <r>
    <d v="2023-09-30T00:00:00"/>
    <x v="10"/>
    <s v="Smartwatch"/>
    <n v="20"/>
    <s v="No"/>
    <n v="20"/>
    <n v="295.57"/>
    <s v="No"/>
  </r>
  <r>
    <d v="2023-10-31T00:00:00"/>
    <x v="9"/>
    <s v="Smartwatch"/>
    <n v="25"/>
    <s v="No"/>
    <n v="25"/>
    <n v="247.35"/>
    <s v="No"/>
  </r>
  <r>
    <d v="2023-01-31T00:00:00"/>
    <x v="1"/>
    <s v="Smartwatch"/>
    <n v="22"/>
    <s v="No"/>
    <n v="22"/>
    <n v="509.48"/>
    <s v="No"/>
  </r>
  <r>
    <d v="2023-06-30T00:00:00"/>
    <x v="0"/>
    <s v="Smartwatch"/>
    <n v="14"/>
    <s v="No"/>
    <n v="14"/>
    <n v="554.99"/>
    <s v="No"/>
  </r>
  <r>
    <d v="2023-12-31T00:00:00"/>
    <x v="2"/>
    <s v="Smartwatch"/>
    <n v="20"/>
    <s v="No"/>
    <n v="20"/>
    <n v="538.41999999999996"/>
    <s v="No"/>
  </r>
  <r>
    <d v="2023-10-31T00:00:00"/>
    <x v="9"/>
    <s v="Smartphone"/>
    <n v="15"/>
    <s v="No"/>
    <n v="15"/>
    <n v="725.8"/>
    <s v="No"/>
  </r>
  <r>
    <d v="2023-09-30T00:00:00"/>
    <x v="10"/>
    <s v="Headphones"/>
    <n v="16"/>
    <s v="No"/>
    <n v="16"/>
    <n v="352.54"/>
    <s v="No"/>
  </r>
  <r>
    <d v="2023-08-31T00:00:00"/>
    <x v="7"/>
    <s v="Tablet"/>
    <n v="21"/>
    <s v="No"/>
    <n v="21"/>
    <n v="901.83"/>
    <s v="No"/>
  </r>
  <r>
    <d v="2023-11-30T00:00:00"/>
    <x v="8"/>
    <s v="Smartwatch"/>
    <n v="14"/>
    <s v="No"/>
    <n v="14"/>
    <n v="718.33"/>
    <s v="No"/>
  </r>
  <r>
    <d v="2023-08-31T00:00:00"/>
    <x v="7"/>
    <s v="Smartphone"/>
    <n v="22"/>
    <s v="No"/>
    <n v="22"/>
    <n v="509.48"/>
    <s v="No"/>
  </r>
  <r>
    <d v="2023-08-31T00:00:00"/>
    <x v="7"/>
    <s v="Tablet"/>
    <n v="16"/>
    <s v="No"/>
    <n v="16"/>
    <n v="677.13"/>
    <s v="No"/>
  </r>
  <r>
    <d v="2023-10-31T00:00:00"/>
    <x v="9"/>
    <s v="Headphones"/>
    <n v="26"/>
    <s v="No"/>
    <n v="26"/>
    <n v="564.59"/>
    <s v="No"/>
  </r>
  <r>
    <d v="2023-01-31T00:00:00"/>
    <x v="1"/>
    <s v="Laptop"/>
    <n v="16"/>
    <s v="No"/>
    <n v="16"/>
    <n v="887.86"/>
    <s v="No"/>
  </r>
  <r>
    <d v="2023-12-31T00:00:00"/>
    <x v="2"/>
    <s v="Laptop"/>
    <n v="14"/>
    <s v="No"/>
    <n v="14"/>
    <n v="527.91999999999996"/>
    <s v="No"/>
  </r>
  <r>
    <d v="2023-12-31T00:00:00"/>
    <x v="2"/>
    <s v="Laptop"/>
    <n v="21"/>
    <s v="No"/>
    <n v="21"/>
    <n v="509.48"/>
    <s v="No"/>
  </r>
  <r>
    <d v="2023-12-31T00:00:00"/>
    <x v="2"/>
    <s v="Laptop"/>
    <n v="18"/>
    <s v="No"/>
    <n v="18"/>
    <n v="989.36"/>
    <s v="No"/>
  </r>
  <r>
    <d v="2023-04-30T00:00:00"/>
    <x v="11"/>
    <s v="Smartphone"/>
    <n v="24"/>
    <s v="No"/>
    <n v="24"/>
    <n v="947.17"/>
    <s v="No"/>
  </r>
  <r>
    <d v="2023-07-31T00:00:00"/>
    <x v="3"/>
    <s v="Laptop"/>
    <n v="20"/>
    <s v="No"/>
    <n v="20"/>
    <n v="291.77999999999997"/>
    <s v="No"/>
  </r>
  <r>
    <d v="2023-05-31T00:00:00"/>
    <x v="5"/>
    <s v="Laptop"/>
    <n v="13"/>
    <s v="No"/>
    <n v="13"/>
    <n v="681.29"/>
    <s v="No"/>
  </r>
  <r>
    <d v="2023-09-30T00:00:00"/>
    <x v="10"/>
    <s v="Smartwatch"/>
    <n v="19"/>
    <s v="No"/>
    <n v="19"/>
    <n v="764.06"/>
    <s v="No"/>
  </r>
  <r>
    <d v="2023-06-30T00:00:00"/>
    <x v="0"/>
    <s v="Laptop"/>
    <n v="14"/>
    <s v="No"/>
    <n v="14"/>
    <n v="43.85"/>
    <s v="No"/>
  </r>
  <r>
    <d v="2023-09-30T00:00:00"/>
    <x v="10"/>
    <s v="Headphones"/>
    <n v="14"/>
    <s v="No"/>
    <n v="14"/>
    <n v="792.21"/>
    <s v="No"/>
  </r>
  <r>
    <d v="2023-03-31T00:00:00"/>
    <x v="6"/>
    <s v="Smartphone"/>
    <n v="21"/>
    <s v="No"/>
    <n v="21"/>
    <n v="905.93"/>
    <s v="No"/>
  </r>
  <r>
    <d v="2023-09-30T00:00:00"/>
    <x v="10"/>
    <s v="Tablet"/>
    <n v="22"/>
    <s v="No"/>
    <n v="22"/>
    <n v="509.48"/>
    <s v="No"/>
  </r>
  <r>
    <d v="2023-09-30T00:00:00"/>
    <x v="10"/>
    <s v="Headphones"/>
    <n v="20"/>
    <s v="No"/>
    <n v="20"/>
    <n v="145.02000000000001"/>
    <s v="No"/>
  </r>
  <r>
    <d v="2023-01-31T00:00:00"/>
    <x v="1"/>
    <s v="Laptop"/>
    <n v="26"/>
    <s v="No"/>
    <n v="26"/>
    <n v="532.86"/>
    <s v="No"/>
  </r>
  <r>
    <d v="2023-10-31T00:00:00"/>
    <x v="9"/>
    <s v="Headphones"/>
    <n v="17"/>
    <s v="No"/>
    <n v="17"/>
    <n v="342.5"/>
    <s v="No"/>
  </r>
  <r>
    <d v="2023-08-31T00:00:00"/>
    <x v="7"/>
    <s v="Laptop"/>
    <n v="19"/>
    <s v="No"/>
    <n v="19"/>
    <n v="101.97"/>
    <s v="No"/>
  </r>
  <r>
    <d v="2023-07-31T00:00:00"/>
    <x v="3"/>
    <s v="Headphones"/>
    <n v="31"/>
    <s v="No"/>
    <n v="31"/>
    <n v="205.88"/>
    <s v="No"/>
  </r>
  <r>
    <d v="2023-02-28T00:00:00"/>
    <x v="4"/>
    <s v="Tablet"/>
    <n v="21"/>
    <s v="No"/>
    <n v="21"/>
    <n v="241.72"/>
    <s v="No"/>
  </r>
  <r>
    <d v="2023-01-31T00:00:00"/>
    <x v="1"/>
    <s v="Smartwatch"/>
    <n v="26"/>
    <s v="No"/>
    <n v="26"/>
    <n v="232.24"/>
    <s v="No"/>
  </r>
  <r>
    <d v="2023-01-31T00:00:00"/>
    <x v="1"/>
    <s v="Smartwatch"/>
    <n v="20"/>
    <s v="No"/>
    <n v="20"/>
    <n v="942.01"/>
    <s v="No"/>
  </r>
  <r>
    <d v="2023-10-31T00:00:00"/>
    <x v="9"/>
    <s v="Smartwatch"/>
    <n v="16"/>
    <s v="No"/>
    <n v="16"/>
    <n v="505.86"/>
    <s v="No"/>
  </r>
  <r>
    <d v="2023-01-31T00:00:00"/>
    <x v="1"/>
    <s v="Tablet"/>
    <n v="21"/>
    <s v="No"/>
    <n v="21"/>
    <n v="578.09"/>
    <s v="No"/>
  </r>
  <r>
    <d v="2023-09-30T00:00:00"/>
    <x v="10"/>
    <s v="Tablet"/>
    <n v="26"/>
    <s v="No"/>
    <n v="26"/>
    <n v="404.37"/>
    <s v="No"/>
  </r>
  <r>
    <d v="2023-07-31T00:00:00"/>
    <x v="3"/>
    <s v="Smartphone"/>
    <n v="14"/>
    <s v="No"/>
    <n v="14"/>
    <n v="470.52"/>
    <s v="No"/>
  </r>
  <r>
    <d v="2023-01-31T00:00:00"/>
    <x v="1"/>
    <s v="Tablet"/>
    <n v="17"/>
    <s v="No"/>
    <n v="17"/>
    <n v="440.16"/>
    <s v="No"/>
  </r>
  <r>
    <d v="2023-02-28T00:00:00"/>
    <x v="4"/>
    <s v="Headphones"/>
    <n v="13"/>
    <s v="No"/>
    <n v="13"/>
    <n v="509.48"/>
    <s v="No"/>
  </r>
  <r>
    <d v="2023-04-30T00:00:00"/>
    <x v="11"/>
    <s v="Headphones"/>
    <n v="18"/>
    <s v="No"/>
    <n v="18"/>
    <n v="548.29"/>
    <s v="No"/>
  </r>
  <r>
    <d v="2023-03-31T00:00:00"/>
    <x v="6"/>
    <s v="Laptop"/>
    <n v="22"/>
    <s v="No"/>
    <n v="22"/>
    <n v="868.73"/>
    <s v="No"/>
  </r>
  <r>
    <d v="2023-02-28T00:00:00"/>
    <x v="4"/>
    <s v="Headphones"/>
    <n v="16"/>
    <s v="No"/>
    <n v="16"/>
    <n v="18.399999999999999"/>
    <s v="No"/>
  </r>
  <r>
    <d v="2023-10-31T00:00:00"/>
    <x v="9"/>
    <s v="Smartwatch"/>
    <n v="17"/>
    <s v="No"/>
    <n v="17"/>
    <n v="934.32"/>
    <s v="No"/>
  </r>
  <r>
    <d v="2023-09-30T00:00:00"/>
    <x v="10"/>
    <s v="Laptop"/>
    <n v="17"/>
    <s v="No"/>
    <n v="17"/>
    <n v="686.38"/>
    <s v="No"/>
  </r>
  <r>
    <d v="2023-10-31T00:00:00"/>
    <x v="9"/>
    <s v="Tablet"/>
    <n v="18"/>
    <s v="No"/>
    <n v="18"/>
    <n v="257.39"/>
    <s v="No"/>
  </r>
  <r>
    <d v="2023-02-28T00:00:00"/>
    <x v="4"/>
    <s v="Smartwatch"/>
    <n v="21"/>
    <s v="No"/>
    <n v="21"/>
    <n v="10.31"/>
    <s v="No"/>
  </r>
  <r>
    <d v="2023-04-30T00:00:00"/>
    <x v="11"/>
    <s v="Tablet"/>
    <n v="26"/>
    <s v="No"/>
    <n v="26"/>
    <n v="478.79"/>
    <s v="No"/>
  </r>
  <r>
    <d v="2023-08-31T00:00:00"/>
    <x v="7"/>
    <s v="Tablet"/>
    <n v="24"/>
    <s v="No"/>
    <n v="24"/>
    <n v="253.8"/>
    <s v="No"/>
  </r>
  <r>
    <d v="2023-01-31T00:00:00"/>
    <x v="1"/>
    <s v="Tablet"/>
    <n v="20"/>
    <s v="No"/>
    <n v="20"/>
    <n v="143.88999999999999"/>
    <s v="No"/>
  </r>
  <r>
    <d v="2023-01-31T00:00:00"/>
    <x v="1"/>
    <s v="Headphones"/>
    <n v="14"/>
    <s v="No"/>
    <n v="14"/>
    <n v="245.19"/>
    <s v="No"/>
  </r>
  <r>
    <d v="2023-02-28T00:00:00"/>
    <x v="4"/>
    <s v="Smartphone"/>
    <n v="16"/>
    <s v="No"/>
    <n v="16"/>
    <n v="526.61"/>
    <s v="No"/>
  </r>
  <r>
    <d v="2023-09-30T00:00:00"/>
    <x v="10"/>
    <s v="Laptop"/>
    <n v="17"/>
    <s v="No"/>
    <n v="17"/>
    <n v="481.47"/>
    <s v="No"/>
  </r>
  <r>
    <d v="2023-06-30T00:00:00"/>
    <x v="0"/>
    <s v="Smartphone"/>
    <n v="22"/>
    <s v="No"/>
    <n v="22"/>
    <n v="96.6"/>
    <s v="No"/>
  </r>
  <r>
    <d v="2023-04-30T00:00:00"/>
    <x v="11"/>
    <s v="Smartwatch"/>
    <n v="25"/>
    <s v="No"/>
    <n v="25"/>
    <n v="813.82"/>
    <s v="No"/>
  </r>
  <r>
    <d v="2023-04-30T00:00:00"/>
    <x v="11"/>
    <s v="Smartwatch"/>
    <n v="19"/>
    <s v="No"/>
    <n v="19"/>
    <n v="403.18"/>
    <s v="No"/>
  </r>
  <r>
    <d v="2023-10-31T00:00:00"/>
    <x v="9"/>
    <s v="Tablet"/>
    <n v="14"/>
    <s v="No"/>
    <n v="14"/>
    <n v="509"/>
    <s v="No"/>
  </r>
  <r>
    <d v="2023-06-30T00:00:00"/>
    <x v="0"/>
    <s v="Laptop"/>
    <n v="22"/>
    <s v="No"/>
    <n v="22"/>
    <n v="808.33"/>
    <s v="No"/>
  </r>
  <r>
    <d v="2023-09-30T00:00:00"/>
    <x v="10"/>
    <s v="Tablet"/>
    <n v="18"/>
    <s v="No"/>
    <n v="18"/>
    <n v="270.88"/>
    <s v="No"/>
  </r>
  <r>
    <d v="2023-02-28T00:00:00"/>
    <x v="4"/>
    <s v="Laptop"/>
    <n v="17"/>
    <s v="No"/>
    <n v="17"/>
    <n v="166.06"/>
    <s v="No"/>
  </r>
  <r>
    <d v="2023-04-30T00:00:00"/>
    <x v="11"/>
    <s v="Tablet"/>
    <n v="19"/>
    <s v="No"/>
    <n v="19"/>
    <n v="546.62"/>
    <s v="No"/>
  </r>
  <r>
    <d v="2023-05-31T00:00:00"/>
    <x v="5"/>
    <s v="Smartphone"/>
    <n v="22"/>
    <s v="No"/>
    <n v="22"/>
    <n v="64.19"/>
    <s v="No"/>
  </r>
  <r>
    <d v="2023-04-30T00:00:00"/>
    <x v="11"/>
    <s v="Smartphone"/>
    <n v="18"/>
    <s v="No"/>
    <n v="18"/>
    <n v="414.11"/>
    <s v="No"/>
  </r>
  <r>
    <d v="2023-06-30T00:00:00"/>
    <x v="0"/>
    <s v="Headphones"/>
    <n v="22"/>
    <s v="No"/>
    <n v="22"/>
    <n v="384.96"/>
    <s v="No"/>
  </r>
  <r>
    <d v="2023-01-31T00:00:00"/>
    <x v="1"/>
    <s v="Headphones"/>
    <n v="26"/>
    <s v="No"/>
    <n v="26"/>
    <n v="888.53"/>
    <s v="No"/>
  </r>
  <r>
    <d v="2023-09-30T00:00:00"/>
    <x v="10"/>
    <s v="Smartwatch"/>
    <n v="7"/>
    <s v="Yes"/>
    <n v="22"/>
    <n v="433.22"/>
    <s v="No"/>
  </r>
  <r>
    <d v="2023-08-31T00:00:00"/>
    <x v="7"/>
    <s v="Laptop"/>
    <n v="10"/>
    <s v="No"/>
    <n v="10"/>
    <n v="460.39"/>
    <s v="No"/>
  </r>
  <r>
    <d v="2023-09-30T00:00:00"/>
    <x v="10"/>
    <s v="Headphones"/>
    <n v="28"/>
    <s v="No"/>
    <n v="28"/>
    <n v="509.48"/>
    <s v="No"/>
  </r>
  <r>
    <d v="2023-02-28T00:00:00"/>
    <x v="4"/>
    <s v="Smartwatch"/>
    <n v="22"/>
    <s v="No"/>
    <n v="22"/>
    <n v="361.54"/>
    <s v="No"/>
  </r>
  <r>
    <d v="2023-12-31T00:00:00"/>
    <x v="2"/>
    <s v="Tablet"/>
    <n v="26"/>
    <s v="No"/>
    <n v="26"/>
    <n v="709.78"/>
    <s v="No"/>
  </r>
  <r>
    <d v="2023-02-28T00:00:00"/>
    <x v="4"/>
    <s v="Smartwatch"/>
    <n v="17"/>
    <s v="No"/>
    <n v="17"/>
    <n v="528.66999999999996"/>
    <s v="No"/>
  </r>
  <r>
    <d v="2023-07-31T00:00:00"/>
    <x v="3"/>
    <s v="Smartphone"/>
    <n v="16"/>
    <s v="No"/>
    <n v="16"/>
    <n v="889.84"/>
    <s v="No"/>
  </r>
  <r>
    <d v="2023-01-31T00:00:00"/>
    <x v="1"/>
    <s v="Tablet"/>
    <n v="25"/>
    <s v="No"/>
    <n v="25"/>
    <n v="414.52"/>
    <s v="No"/>
  </r>
  <r>
    <d v="2023-01-31T00:00:00"/>
    <x v="1"/>
    <s v="Tablet"/>
    <n v="24"/>
    <s v="No"/>
    <n v="24"/>
    <n v="133.18"/>
    <s v="No"/>
  </r>
  <r>
    <d v="2023-08-31T00:00:00"/>
    <x v="7"/>
    <s v="Smartwatch"/>
    <n v="22"/>
    <s v="No"/>
    <n v="22"/>
    <n v="259.49"/>
    <s v="No"/>
  </r>
  <r>
    <d v="2023-02-28T00:00:00"/>
    <x v="4"/>
    <s v="Smartwatch"/>
    <n v="24"/>
    <s v="No"/>
    <n v="24"/>
    <n v="618.9"/>
    <s v="No"/>
  </r>
  <r>
    <d v="2023-08-31T00:00:00"/>
    <x v="7"/>
    <s v="Smartphone"/>
    <n v="22"/>
    <s v="No"/>
    <n v="22"/>
    <n v="763.66"/>
    <s v="No"/>
  </r>
  <r>
    <d v="2023-11-30T00:00:00"/>
    <x v="8"/>
    <s v="Tablet"/>
    <n v="16"/>
    <s v="No"/>
    <n v="16"/>
    <n v="118.5"/>
    <s v="No"/>
  </r>
  <r>
    <d v="2023-10-31T00:00:00"/>
    <x v="9"/>
    <s v="Tablet"/>
    <n v="18"/>
    <s v="No"/>
    <n v="18"/>
    <n v="226.36"/>
    <s v="No"/>
  </r>
  <r>
    <d v="2023-06-30T00:00:00"/>
    <x v="0"/>
    <s v="Laptop"/>
    <n v="16"/>
    <s v="No"/>
    <n v="16"/>
    <n v="991.49"/>
    <s v="No"/>
  </r>
  <r>
    <d v="2023-08-31T00:00:00"/>
    <x v="7"/>
    <s v="Headphones"/>
    <n v="18"/>
    <s v="No"/>
    <n v="18"/>
    <n v="127.91"/>
    <s v="No"/>
  </r>
  <r>
    <d v="2023-07-31T00:00:00"/>
    <x v="3"/>
    <s v="Laptop"/>
    <n v="22"/>
    <s v="No"/>
    <n v="22"/>
    <n v="147.80000000000001"/>
    <s v="No"/>
  </r>
  <r>
    <d v="2023-08-31T00:00:00"/>
    <x v="7"/>
    <s v="Smartwatch"/>
    <n v="19"/>
    <s v="No"/>
    <n v="19"/>
    <n v="964.05"/>
    <s v="No"/>
  </r>
  <r>
    <d v="2023-05-31T00:00:00"/>
    <x v="5"/>
    <s v="Laptop"/>
    <n v="26"/>
    <s v="No"/>
    <n v="26"/>
    <n v="533.96"/>
    <s v="No"/>
  </r>
  <r>
    <d v="2023-12-31T00:00:00"/>
    <x v="2"/>
    <s v="Headphones"/>
    <n v="18"/>
    <s v="No"/>
    <n v="18"/>
    <n v="959.16"/>
    <s v="No"/>
  </r>
  <r>
    <d v="2023-05-31T00:00:00"/>
    <x v="5"/>
    <s v="Tablet"/>
    <n v="23"/>
    <s v="No"/>
    <n v="23"/>
    <n v="831.82"/>
    <s v="No"/>
  </r>
  <r>
    <d v="2023-09-30T00:00:00"/>
    <x v="10"/>
    <s v="Laptop"/>
    <n v="20"/>
    <s v="No"/>
    <n v="20"/>
    <n v="584.17999999999995"/>
    <s v="No"/>
  </r>
  <r>
    <d v="2023-05-31T00:00:00"/>
    <x v="5"/>
    <s v="Headphones"/>
    <n v="20"/>
    <s v="No"/>
    <n v="20"/>
    <n v="559.03"/>
    <s v="No"/>
  </r>
  <r>
    <d v="2023-12-31T00:00:00"/>
    <x v="2"/>
    <s v="Smartwatch"/>
    <n v="20"/>
    <s v="No"/>
    <n v="20"/>
    <n v="503.6"/>
    <s v="No"/>
  </r>
  <r>
    <d v="2023-10-31T00:00:00"/>
    <x v="9"/>
    <s v="Smartwatch"/>
    <n v="26"/>
    <s v="No"/>
    <n v="26"/>
    <n v="838.15"/>
    <s v="No"/>
  </r>
  <r>
    <d v="2023-03-31T00:00:00"/>
    <x v="6"/>
    <s v="Smartphone"/>
    <n v="24"/>
    <s v="No"/>
    <n v="24"/>
    <n v="71.349999999999994"/>
    <s v="No"/>
  </r>
  <r>
    <d v="2023-07-31T00:00:00"/>
    <x v="3"/>
    <s v="Tablet"/>
    <n v="25"/>
    <s v="No"/>
    <n v="25"/>
    <n v="758.73"/>
    <s v="No"/>
  </r>
  <r>
    <d v="2023-04-30T00:00:00"/>
    <x v="11"/>
    <s v="Tablet"/>
    <n v="20"/>
    <s v="No"/>
    <n v="20"/>
    <n v="987.72"/>
    <s v="No"/>
  </r>
  <r>
    <d v="2023-09-30T00:00:00"/>
    <x v="10"/>
    <s v="Smartphone"/>
    <n v="15"/>
    <s v="No"/>
    <n v="15"/>
    <n v="139.32"/>
    <s v="No"/>
  </r>
  <r>
    <d v="2023-12-31T00:00:00"/>
    <x v="2"/>
    <s v="Headphones"/>
    <n v="16"/>
    <s v="No"/>
    <n v="16"/>
    <n v="999.16"/>
    <s v="No"/>
  </r>
  <r>
    <d v="2023-03-31T00:00:00"/>
    <x v="6"/>
    <s v="Tablet"/>
    <n v="19"/>
    <s v="No"/>
    <n v="19"/>
    <n v="787.04"/>
    <s v="No"/>
  </r>
  <r>
    <d v="2023-01-31T00:00:00"/>
    <x v="1"/>
    <s v="Smartphone"/>
    <n v="18"/>
    <s v="No"/>
    <n v="18"/>
    <n v="792.75"/>
    <s v="No"/>
  </r>
  <r>
    <d v="2023-03-31T00:00:00"/>
    <x v="6"/>
    <s v="Tablet"/>
    <n v="20"/>
    <s v="No"/>
    <n v="20"/>
    <n v="675.92"/>
    <s v="No"/>
  </r>
  <r>
    <d v="2023-07-31T00:00:00"/>
    <x v="3"/>
    <s v="Headphones"/>
    <n v="20"/>
    <s v="No"/>
    <n v="20"/>
    <n v="166.48"/>
    <s v="No"/>
  </r>
  <r>
    <d v="2023-12-31T00:00:00"/>
    <x v="2"/>
    <s v="Smartphone"/>
    <n v="18"/>
    <s v="No"/>
    <n v="18"/>
    <n v="999.93"/>
    <s v="No"/>
  </r>
  <r>
    <d v="2023-04-30T00:00:00"/>
    <x v="11"/>
    <s v="Laptop"/>
    <n v="20"/>
    <s v="No"/>
    <n v="20"/>
    <n v="183.76"/>
    <s v="No"/>
  </r>
  <r>
    <d v="2023-05-31T00:00:00"/>
    <x v="5"/>
    <s v="Tablet"/>
    <n v="19"/>
    <s v="No"/>
    <n v="19"/>
    <n v="510.95"/>
    <s v="No"/>
  </r>
  <r>
    <d v="2023-04-30T00:00:00"/>
    <x v="11"/>
    <s v="Smartwatch"/>
    <n v="22"/>
    <s v="No"/>
    <n v="22"/>
    <n v="509.48"/>
    <s v="No"/>
  </r>
  <r>
    <d v="2023-07-31T00:00:00"/>
    <x v="3"/>
    <s v="Smartwatch"/>
    <n v="21"/>
    <s v="No"/>
    <n v="21"/>
    <n v="204.72"/>
    <s v="No"/>
  </r>
  <r>
    <d v="2023-07-31T00:00:00"/>
    <x v="3"/>
    <s v="Smartwatch"/>
    <n v="23"/>
    <s v="No"/>
    <n v="23"/>
    <n v="177.93"/>
    <s v="No"/>
  </r>
  <r>
    <d v="2023-10-31T00:00:00"/>
    <x v="9"/>
    <s v="Smartwatch"/>
    <n v="20"/>
    <s v="No"/>
    <n v="20"/>
    <n v="380.52"/>
    <s v="No"/>
  </r>
  <r>
    <d v="2023-12-31T00:00:00"/>
    <x v="2"/>
    <s v="Laptop"/>
    <n v="19"/>
    <s v="No"/>
    <n v="19"/>
    <n v="933.76"/>
    <s v="No"/>
  </r>
  <r>
    <d v="2023-04-30T00:00:00"/>
    <x v="11"/>
    <s v="Smartwatch"/>
    <n v="20"/>
    <s v="No"/>
    <n v="20"/>
    <n v="454.96"/>
    <s v="No"/>
  </r>
  <r>
    <d v="2023-04-30T00:00:00"/>
    <x v="11"/>
    <s v="Smartwatch"/>
    <n v="18"/>
    <s v="No"/>
    <n v="18"/>
    <n v="330.7"/>
    <s v="No"/>
  </r>
  <r>
    <d v="2023-07-31T00:00:00"/>
    <x v="3"/>
    <s v="Headphones"/>
    <n v="24"/>
    <s v="No"/>
    <n v="24"/>
    <n v="581.42999999999995"/>
    <s v="No"/>
  </r>
  <r>
    <d v="2023-08-31T00:00:00"/>
    <x v="7"/>
    <s v="Headphones"/>
    <n v="15"/>
    <s v="No"/>
    <n v="15"/>
    <n v="647.29999999999995"/>
    <s v="No"/>
  </r>
  <r>
    <d v="2023-10-31T00:00:00"/>
    <x v="9"/>
    <s v="Headphones"/>
    <n v="16"/>
    <s v="No"/>
    <n v="16"/>
    <n v="887.02"/>
    <s v="No"/>
  </r>
  <r>
    <d v="2023-02-28T00:00:00"/>
    <x v="4"/>
    <s v="Smartwatch"/>
    <n v="22"/>
    <s v="No"/>
    <n v="22"/>
    <n v="168.91"/>
    <s v="No"/>
  </r>
  <r>
    <d v="2023-09-30T00:00:00"/>
    <x v="10"/>
    <s v="Smartwatch"/>
    <n v="15"/>
    <s v="No"/>
    <n v="15"/>
    <n v="877.72"/>
    <s v="No"/>
  </r>
  <r>
    <d v="2023-12-31T00:00:00"/>
    <x v="2"/>
    <s v="Headphones"/>
    <n v="15"/>
    <s v="No"/>
    <n v="15"/>
    <n v="613.42999999999995"/>
    <s v="No"/>
  </r>
  <r>
    <d v="2023-08-31T00:00:00"/>
    <x v="7"/>
    <s v="Headphones"/>
    <n v="14"/>
    <s v="No"/>
    <n v="14"/>
    <n v="506.23"/>
    <s v="No"/>
  </r>
  <r>
    <d v="2023-02-28T00:00:00"/>
    <x v="4"/>
    <s v="Laptop"/>
    <n v="13"/>
    <s v="No"/>
    <n v="13"/>
    <n v="412.47"/>
    <s v="No"/>
  </r>
  <r>
    <d v="2023-12-31T00:00:00"/>
    <x v="2"/>
    <s v="Laptop"/>
    <n v="23"/>
    <s v="No"/>
    <n v="23"/>
    <n v="35.72"/>
    <s v="No"/>
  </r>
  <r>
    <d v="2023-08-31T00:00:00"/>
    <x v="7"/>
    <s v="Smartphone"/>
    <n v="20"/>
    <s v="No"/>
    <n v="20"/>
    <n v="280.95999999999998"/>
    <s v="No"/>
  </r>
  <r>
    <d v="2023-05-31T00:00:00"/>
    <x v="5"/>
    <s v="Smartwatch"/>
    <n v="29"/>
    <s v="No"/>
    <n v="29"/>
    <n v="424.91"/>
    <s v="No"/>
  </r>
  <r>
    <d v="2023-09-30T00:00:00"/>
    <x v="10"/>
    <s v="Smartwatch"/>
    <n v="19"/>
    <s v="No"/>
    <n v="19"/>
    <n v="440.94"/>
    <s v="No"/>
  </r>
  <r>
    <d v="2023-01-31T00:00:00"/>
    <x v="1"/>
    <s v="Laptop"/>
    <n v="17"/>
    <s v="No"/>
    <n v="17"/>
    <n v="422.47"/>
    <s v="No"/>
  </r>
  <r>
    <d v="2023-06-30T00:00:00"/>
    <x v="0"/>
    <s v="Headphones"/>
    <n v="19"/>
    <s v="No"/>
    <n v="19"/>
    <n v="415.25"/>
    <s v="No"/>
  </r>
  <r>
    <d v="2023-03-31T00:00:00"/>
    <x v="6"/>
    <s v="Tablet"/>
    <n v="26"/>
    <s v="No"/>
    <n v="26"/>
    <n v="962.64"/>
    <s v="No"/>
  </r>
  <r>
    <d v="2023-04-30T00:00:00"/>
    <x v="11"/>
    <s v="Smartphone"/>
    <n v="11"/>
    <s v="No"/>
    <n v="11"/>
    <n v="335.03"/>
    <s v="No"/>
  </r>
  <r>
    <d v="2023-12-31T00:00:00"/>
    <x v="2"/>
    <s v="Laptop"/>
    <n v="18"/>
    <s v="No"/>
    <n v="18"/>
    <n v="852.22"/>
    <s v="No"/>
  </r>
  <r>
    <d v="2023-08-31T00:00:00"/>
    <x v="7"/>
    <s v="Laptop"/>
    <n v="19"/>
    <s v="No"/>
    <n v="19"/>
    <n v="414.18"/>
    <s v="No"/>
  </r>
  <r>
    <d v="2023-01-31T00:00:00"/>
    <x v="1"/>
    <s v="Tablet"/>
    <n v="25"/>
    <s v="No"/>
    <n v="25"/>
    <n v="930.73"/>
    <s v="No"/>
  </r>
  <r>
    <d v="2023-08-31T00:00:00"/>
    <x v="7"/>
    <s v="Smartwatch"/>
    <n v="17"/>
    <s v="No"/>
    <n v="17"/>
    <n v="773.6"/>
    <s v="No"/>
  </r>
  <r>
    <d v="2023-01-31T00:00:00"/>
    <x v="1"/>
    <s v="Smartwatch"/>
    <n v="20"/>
    <s v="No"/>
    <n v="20"/>
    <n v="940.94"/>
    <s v="No"/>
  </r>
  <r>
    <d v="2023-06-30T00:00:00"/>
    <x v="0"/>
    <s v="Tablet"/>
    <n v="21"/>
    <s v="No"/>
    <n v="21"/>
    <n v="649.04"/>
    <s v="No"/>
  </r>
  <r>
    <d v="2023-12-31T00:00:00"/>
    <x v="2"/>
    <s v="Laptop"/>
    <n v="18"/>
    <s v="No"/>
    <n v="18"/>
    <n v="176.42"/>
    <s v="No"/>
  </r>
  <r>
    <d v="2023-05-31T00:00:00"/>
    <x v="5"/>
    <s v="Headphones"/>
    <n v="24"/>
    <s v="No"/>
    <n v="24"/>
    <n v="935.99"/>
    <s v="No"/>
  </r>
  <r>
    <d v="2023-05-31T00:00:00"/>
    <x v="5"/>
    <s v="Laptop"/>
    <n v="18"/>
    <s v="No"/>
    <n v="18"/>
    <n v="473.86"/>
    <s v="No"/>
  </r>
  <r>
    <d v="2023-03-31T00:00:00"/>
    <x v="6"/>
    <s v="Headphones"/>
    <n v="16"/>
    <s v="No"/>
    <n v="16"/>
    <n v="815.5"/>
    <s v="No"/>
  </r>
  <r>
    <d v="2023-02-28T00:00:00"/>
    <x v="4"/>
    <s v="Laptop"/>
    <n v="26"/>
    <s v="No"/>
    <n v="26"/>
    <n v="71.599999999999994"/>
    <s v="No"/>
  </r>
  <r>
    <d v="2023-05-31T00:00:00"/>
    <x v="5"/>
    <s v="Smartphone"/>
    <n v="29"/>
    <s v="No"/>
    <n v="29"/>
    <n v="573.08000000000004"/>
    <s v="No"/>
  </r>
  <r>
    <d v="2023-02-28T00:00:00"/>
    <x v="4"/>
    <s v="Smartphone"/>
    <n v="24"/>
    <s v="No"/>
    <n v="24"/>
    <n v="584.03"/>
    <s v="No"/>
  </r>
  <r>
    <d v="2023-10-31T00:00:00"/>
    <x v="9"/>
    <s v="Tablet"/>
    <n v="20"/>
    <s v="No"/>
    <n v="20"/>
    <n v="954.04"/>
    <s v="No"/>
  </r>
  <r>
    <d v="2023-03-31T00:00:00"/>
    <x v="6"/>
    <s v="Tablet"/>
    <n v="24"/>
    <s v="No"/>
    <n v="24"/>
    <n v="260.97000000000003"/>
    <s v="No"/>
  </r>
  <r>
    <d v="2023-01-31T00:00:00"/>
    <x v="1"/>
    <s v="Tablet"/>
    <n v="26"/>
    <s v="No"/>
    <n v="26"/>
    <n v="269.69"/>
    <s v="No"/>
  </r>
  <r>
    <d v="2023-01-31T00:00:00"/>
    <x v="1"/>
    <s v="Laptop"/>
    <n v="230"/>
    <s v="Yes"/>
    <n v="22"/>
    <n v="731.42"/>
    <s v="No"/>
  </r>
  <r>
    <d v="2023-06-30T00:00:00"/>
    <x v="0"/>
    <s v="Laptop"/>
    <n v="21"/>
    <s v="No"/>
    <n v="21"/>
    <n v="297.04000000000002"/>
    <s v="No"/>
  </r>
  <r>
    <d v="2023-04-30T00:00:00"/>
    <x v="11"/>
    <s v="Headphones"/>
    <n v="18"/>
    <s v="No"/>
    <n v="18"/>
    <n v="237.12"/>
    <s v="No"/>
  </r>
  <r>
    <d v="2023-11-30T00:00:00"/>
    <x v="8"/>
    <s v="Laptop"/>
    <n v="22"/>
    <s v="No"/>
    <n v="22"/>
    <n v="670.93"/>
    <s v="No"/>
  </r>
  <r>
    <d v="2023-03-31T00:00:00"/>
    <x v="6"/>
    <s v="Smartphone"/>
    <n v="23"/>
    <s v="No"/>
    <n v="23"/>
    <n v="673.03"/>
    <s v="No"/>
  </r>
  <r>
    <d v="2023-01-31T00:00:00"/>
    <x v="1"/>
    <s v="Headphones"/>
    <n v="26"/>
    <s v="No"/>
    <n v="26"/>
    <n v="267.32"/>
    <s v="No"/>
  </r>
  <r>
    <d v="2023-08-31T00:00:00"/>
    <x v="7"/>
    <s v="Headphones"/>
    <n v="25"/>
    <s v="No"/>
    <n v="25"/>
    <n v="297.8"/>
    <s v="No"/>
  </r>
  <r>
    <d v="2023-11-30T00:00:00"/>
    <x v="8"/>
    <s v="Headphones"/>
    <n v="19"/>
    <s v="No"/>
    <n v="19"/>
    <n v="155.69"/>
    <s v="No"/>
  </r>
  <r>
    <d v="2023-03-31T00:00:00"/>
    <x v="6"/>
    <s v="Smartwatch"/>
    <n v="16"/>
    <s v="No"/>
    <n v="16"/>
    <n v="307.57"/>
    <s v="No"/>
  </r>
  <r>
    <d v="2023-04-30T00:00:00"/>
    <x v="11"/>
    <s v="Tablet"/>
    <n v="24"/>
    <s v="No"/>
    <n v="24"/>
    <n v="223.35"/>
    <s v="No"/>
  </r>
  <r>
    <d v="2023-06-30T00:00:00"/>
    <x v="0"/>
    <s v="Smartwatch"/>
    <n v="20"/>
    <s v="No"/>
    <n v="20"/>
    <n v="851.95"/>
    <s v="No"/>
  </r>
  <r>
    <d v="2023-06-30T00:00:00"/>
    <x v="0"/>
    <s v="Smartphone"/>
    <n v="13"/>
    <s v="No"/>
    <n v="13"/>
    <n v="40.42"/>
    <s v="No"/>
  </r>
  <r>
    <d v="2023-12-31T00:00:00"/>
    <x v="2"/>
    <s v="Laptop"/>
    <n v="21"/>
    <s v="No"/>
    <n v="21"/>
    <n v="370.72"/>
    <s v="No"/>
  </r>
  <r>
    <d v="2023-06-30T00:00:00"/>
    <x v="0"/>
    <s v="Smartwatch"/>
    <n v="15"/>
    <s v="No"/>
    <n v="15"/>
    <n v="28.28"/>
    <s v="No"/>
  </r>
  <r>
    <d v="2023-03-31T00:00:00"/>
    <x v="6"/>
    <s v="Headphones"/>
    <n v="21"/>
    <s v="No"/>
    <n v="21"/>
    <n v="469.98"/>
    <s v="No"/>
  </r>
  <r>
    <d v="2023-07-31T00:00:00"/>
    <x v="3"/>
    <s v="Laptop"/>
    <n v="19"/>
    <s v="No"/>
    <n v="19"/>
    <n v="13.35"/>
    <s v="No"/>
  </r>
  <r>
    <d v="2023-09-30T00:00:00"/>
    <x v="10"/>
    <s v="Tablet"/>
    <n v="18"/>
    <s v="No"/>
    <n v="18"/>
    <n v="954.83"/>
    <s v="No"/>
  </r>
  <r>
    <d v="2023-05-31T00:00:00"/>
    <x v="5"/>
    <s v="Laptop"/>
    <n v="21"/>
    <s v="No"/>
    <n v="21"/>
    <n v="984.41"/>
    <s v="No"/>
  </r>
  <r>
    <d v="2023-11-30T00:00:00"/>
    <x v="8"/>
    <s v="Smartwatch"/>
    <n v="17"/>
    <s v="No"/>
    <n v="17"/>
    <n v="65.28"/>
    <s v="No"/>
  </r>
  <r>
    <d v="2023-05-31T00:00:00"/>
    <x v="5"/>
    <s v="Smartwatch"/>
    <n v="20"/>
    <s v="No"/>
    <n v="20"/>
    <n v="972.43"/>
    <s v="No"/>
  </r>
  <r>
    <d v="2023-04-30T00:00:00"/>
    <x v="11"/>
    <s v="Laptop"/>
    <n v="22"/>
    <s v="No"/>
    <n v="22"/>
    <n v="267.88"/>
    <s v="No"/>
  </r>
  <r>
    <d v="2023-09-30T00:00:00"/>
    <x v="10"/>
    <s v="Smartphone"/>
    <n v="25"/>
    <s v="No"/>
    <n v="25"/>
    <n v="971.27"/>
    <s v="No"/>
  </r>
  <r>
    <d v="2023-03-31T00:00:00"/>
    <x v="6"/>
    <s v="Smartphone"/>
    <n v="20"/>
    <s v="No"/>
    <n v="20"/>
    <n v="585.57000000000005"/>
    <s v="No"/>
  </r>
  <r>
    <d v="2023-05-31T00:00:00"/>
    <x v="5"/>
    <s v="Laptop"/>
    <n v="18"/>
    <s v="No"/>
    <n v="18"/>
    <n v="77.91"/>
    <s v="No"/>
  </r>
  <r>
    <d v="2023-11-30T00:00:00"/>
    <x v="8"/>
    <s v="Smartwatch"/>
    <n v="21"/>
    <s v="No"/>
    <n v="21"/>
    <n v="96.58"/>
    <s v="No"/>
  </r>
  <r>
    <d v="2023-08-31T00:00:00"/>
    <x v="7"/>
    <s v="Headphones"/>
    <n v="24"/>
    <s v="No"/>
    <n v="24"/>
    <n v="965.04"/>
    <s v="No"/>
  </r>
  <r>
    <d v="2023-04-30T00:00:00"/>
    <x v="11"/>
    <s v="Smartwatch"/>
    <n v="23"/>
    <s v="No"/>
    <n v="23"/>
    <n v="161.36000000000001"/>
    <s v="No"/>
  </r>
  <r>
    <d v="2023-05-31T00:00:00"/>
    <x v="5"/>
    <s v="Smartphone"/>
    <n v="20"/>
    <s v="No"/>
    <n v="20"/>
    <n v="692.39"/>
    <s v="No"/>
  </r>
  <r>
    <d v="2023-05-31T00:00:00"/>
    <x v="5"/>
    <s v="Smartphone"/>
    <n v="21"/>
    <s v="No"/>
    <n v="21"/>
    <n v="49.84"/>
    <s v="No"/>
  </r>
  <r>
    <d v="2023-08-31T00:00:00"/>
    <x v="7"/>
    <s v="Smartwatch"/>
    <n v="19"/>
    <s v="No"/>
    <n v="19"/>
    <n v="947.32"/>
    <s v="No"/>
  </r>
  <r>
    <d v="2023-08-31T00:00:00"/>
    <x v="7"/>
    <s v="Headphones"/>
    <n v="25"/>
    <s v="No"/>
    <n v="25"/>
    <n v="255.4"/>
    <s v="No"/>
  </r>
  <r>
    <d v="2023-12-31T00:00:00"/>
    <x v="2"/>
    <s v="Headphones"/>
    <n v="28"/>
    <s v="No"/>
    <n v="28"/>
    <n v="381.42"/>
    <s v="No"/>
  </r>
  <r>
    <d v="2023-07-31T00:00:00"/>
    <x v="3"/>
    <s v="Smartphone"/>
    <n v="21"/>
    <s v="No"/>
    <n v="21"/>
    <n v="963.48"/>
    <s v="No"/>
  </r>
  <r>
    <d v="2023-12-31T00:00:00"/>
    <x v="2"/>
    <s v="Tablet"/>
    <n v="21"/>
    <s v="No"/>
    <n v="21"/>
    <n v="26.66"/>
    <s v="No"/>
  </r>
  <r>
    <d v="2023-10-31T00:00:00"/>
    <x v="9"/>
    <s v="Laptop"/>
    <n v="18"/>
    <s v="No"/>
    <n v="18"/>
    <n v="596.19000000000005"/>
    <s v="No"/>
  </r>
  <r>
    <d v="2023-05-31T00:00:00"/>
    <x v="5"/>
    <s v="Laptop"/>
    <n v="14"/>
    <s v="No"/>
    <n v="14"/>
    <n v="722.29"/>
    <s v="No"/>
  </r>
  <r>
    <d v="2023-04-30T00:00:00"/>
    <x v="11"/>
    <s v="Headphones"/>
    <n v="15"/>
    <s v="No"/>
    <n v="15"/>
    <n v="934.17"/>
    <s v="No"/>
  </r>
  <r>
    <d v="2023-08-31T00:00:00"/>
    <x v="7"/>
    <s v="Laptop"/>
    <n v="16"/>
    <s v="No"/>
    <n v="16"/>
    <n v="942.49"/>
    <s v="No"/>
  </r>
  <r>
    <d v="2023-07-31T00:00:00"/>
    <x v="3"/>
    <s v="Laptop"/>
    <n v="22"/>
    <s v="No"/>
    <n v="22"/>
    <n v="49.74"/>
    <s v="No"/>
  </r>
  <r>
    <d v="2023-01-31T00:00:00"/>
    <x v="1"/>
    <s v="Laptop"/>
    <n v="10"/>
    <s v="No"/>
    <n v="10"/>
    <n v="19.41"/>
    <s v="No"/>
  </r>
  <r>
    <d v="2023-11-30T00:00:00"/>
    <x v="8"/>
    <s v="Smartphone"/>
    <n v="20"/>
    <s v="No"/>
    <n v="20"/>
    <n v="136.32"/>
    <s v="No"/>
  </r>
  <r>
    <d v="2023-10-31T00:00:00"/>
    <x v="9"/>
    <s v="Laptop"/>
    <n v="17"/>
    <s v="No"/>
    <n v="17"/>
    <n v="543.09"/>
    <s v="No"/>
  </r>
  <r>
    <d v="2023-08-31T00:00:00"/>
    <x v="7"/>
    <s v="Smartwatch"/>
    <n v="26"/>
    <s v="No"/>
    <n v="26"/>
    <n v="892.95"/>
    <s v="No"/>
  </r>
  <r>
    <d v="2023-02-28T00:00:00"/>
    <x v="4"/>
    <s v="Headphones"/>
    <n v="18"/>
    <s v="No"/>
    <n v="18"/>
    <n v="527.6"/>
    <s v="No"/>
  </r>
  <r>
    <d v="2023-10-31T00:00:00"/>
    <x v="9"/>
    <s v="Headphones"/>
    <n v="19"/>
    <s v="No"/>
    <n v="19"/>
    <n v="618.76"/>
    <s v="No"/>
  </r>
  <r>
    <d v="2023-09-30T00:00:00"/>
    <x v="10"/>
    <s v="Smartwatch"/>
    <n v="23"/>
    <s v="No"/>
    <n v="23"/>
    <n v="895.72"/>
    <s v="No"/>
  </r>
  <r>
    <d v="2023-04-30T00:00:00"/>
    <x v="11"/>
    <s v="Headphones"/>
    <n v="27"/>
    <s v="No"/>
    <n v="27"/>
    <n v="415.99"/>
    <s v="No"/>
  </r>
  <r>
    <d v="2023-02-28T00:00:00"/>
    <x v="4"/>
    <s v="Smartwatch"/>
    <n v="20"/>
    <s v="No"/>
    <n v="20"/>
    <n v="954.69"/>
    <s v="No"/>
  </r>
  <r>
    <d v="2023-10-31T00:00:00"/>
    <x v="9"/>
    <s v="Laptop"/>
    <n v="20"/>
    <s v="No"/>
    <n v="20"/>
    <n v="163.85"/>
    <s v="No"/>
  </r>
  <r>
    <d v="2023-12-31T00:00:00"/>
    <x v="2"/>
    <s v="Smartphone"/>
    <n v="16"/>
    <s v="No"/>
    <n v="16"/>
    <n v="771.69"/>
    <s v="No"/>
  </r>
  <r>
    <d v="2023-10-31T00:00:00"/>
    <x v="9"/>
    <s v="Tablet"/>
    <n v="15"/>
    <s v="No"/>
    <n v="15"/>
    <n v="755.85"/>
    <s v="No"/>
  </r>
  <r>
    <d v="2023-08-31T00:00:00"/>
    <x v="7"/>
    <s v="Headphones"/>
    <n v="15"/>
    <s v="No"/>
    <n v="15"/>
    <n v="35.770000000000003"/>
    <s v="No"/>
  </r>
  <r>
    <d v="2023-11-30T00:00:00"/>
    <x v="8"/>
    <s v="Tablet"/>
    <n v="23"/>
    <s v="No"/>
    <n v="23"/>
    <n v="214.32"/>
    <s v="No"/>
  </r>
  <r>
    <d v="2023-05-31T00:00:00"/>
    <x v="5"/>
    <s v="Laptop"/>
    <n v="15"/>
    <s v="No"/>
    <n v="15"/>
    <n v="729.74"/>
    <s v="No"/>
  </r>
  <r>
    <d v="2023-12-31T00:00:00"/>
    <x v="2"/>
    <s v="Headphones"/>
    <n v="29"/>
    <s v="No"/>
    <n v="29"/>
    <n v="633.88"/>
    <s v="No"/>
  </r>
  <r>
    <d v="2023-07-31T00:00:00"/>
    <x v="3"/>
    <s v="Tablet"/>
    <n v="17"/>
    <s v="No"/>
    <n v="17"/>
    <n v="67.069999999999993"/>
    <s v="No"/>
  </r>
  <r>
    <d v="2023-10-31T00:00:00"/>
    <x v="9"/>
    <s v="Tablet"/>
    <n v="13"/>
    <s v="No"/>
    <n v="13"/>
    <n v="831.23"/>
    <s v="No"/>
  </r>
  <r>
    <d v="2023-09-30T00:00:00"/>
    <x v="10"/>
    <s v="Smartwatch"/>
    <n v="18"/>
    <s v="No"/>
    <n v="18"/>
    <n v="345.36"/>
    <s v="No"/>
  </r>
  <r>
    <d v="2023-10-31T00:00:00"/>
    <x v="9"/>
    <s v="Smartphone"/>
    <n v="22"/>
    <s v="No"/>
    <n v="22"/>
    <n v="836.87"/>
    <s v="No"/>
  </r>
  <r>
    <d v="2023-02-28T00:00:00"/>
    <x v="4"/>
    <s v="Laptop"/>
    <n v="19"/>
    <s v="No"/>
    <n v="19"/>
    <n v="400.23"/>
    <s v="No"/>
  </r>
  <r>
    <d v="2023-03-31T00:00:00"/>
    <x v="6"/>
    <s v="Tablet"/>
    <n v="14"/>
    <s v="No"/>
    <n v="14"/>
    <n v="828.74"/>
    <s v="No"/>
  </r>
  <r>
    <d v="2023-03-31T00:00:00"/>
    <x v="6"/>
    <s v="Headphones"/>
    <n v="18"/>
    <s v="No"/>
    <n v="18"/>
    <n v="715.53"/>
    <s v="No"/>
  </r>
  <r>
    <d v="2023-04-30T00:00:00"/>
    <x v="11"/>
    <s v="Headphones"/>
    <n v="22"/>
    <s v="No"/>
    <n v="22"/>
    <n v="509.48"/>
    <s v="No"/>
  </r>
  <r>
    <d v="2023-11-30T00:00:00"/>
    <x v="8"/>
    <s v="Smartwatch"/>
    <n v="200"/>
    <s v="Yes"/>
    <n v="22"/>
    <n v="615.32000000000005"/>
    <s v="No"/>
  </r>
  <r>
    <d v="2023-06-30T00:00:00"/>
    <x v="0"/>
    <s v="Headphones"/>
    <n v="15"/>
    <s v="No"/>
    <n v="15"/>
    <n v="265.45999999999998"/>
    <s v="No"/>
  </r>
  <r>
    <d v="2023-06-30T00:00:00"/>
    <x v="0"/>
    <s v="Headphones"/>
    <n v="21"/>
    <s v="No"/>
    <n v="21"/>
    <n v="398.21"/>
    <s v="No"/>
  </r>
  <r>
    <d v="2023-08-31T00:00:00"/>
    <x v="7"/>
    <s v="Headphones"/>
    <n v="10"/>
    <s v="No"/>
    <n v="10"/>
    <n v="509.91"/>
    <s v="No"/>
  </r>
  <r>
    <d v="2023-03-31T00:00:00"/>
    <x v="6"/>
    <s v="Laptop"/>
    <n v="16"/>
    <s v="No"/>
    <n v="16"/>
    <n v="842.9"/>
    <s v="No"/>
  </r>
  <r>
    <d v="2023-10-31T00:00:00"/>
    <x v="9"/>
    <s v="Tablet"/>
    <n v="21"/>
    <s v="No"/>
    <n v="21"/>
    <n v="263.92"/>
    <s v="No"/>
  </r>
  <r>
    <d v="2023-07-31T00:00:00"/>
    <x v="3"/>
    <s v="Laptop"/>
    <n v="19"/>
    <s v="No"/>
    <n v="19"/>
    <n v="261.70999999999998"/>
    <s v="No"/>
  </r>
  <r>
    <d v="2023-04-30T00:00:00"/>
    <x v="11"/>
    <s v="Tablet"/>
    <n v="30"/>
    <s v="No"/>
    <n v="30"/>
    <n v="362.27"/>
    <s v="No"/>
  </r>
  <r>
    <d v="2023-12-31T00:00:00"/>
    <x v="2"/>
    <s v="Smartphone"/>
    <n v="22"/>
    <s v="No"/>
    <n v="22"/>
    <n v="509.48"/>
    <s v="No"/>
  </r>
  <r>
    <d v="2023-03-31T00:00:00"/>
    <x v="6"/>
    <s v="Smartphone"/>
    <n v="18"/>
    <s v="No"/>
    <n v="18"/>
    <n v="917.03"/>
    <s v="No"/>
  </r>
  <r>
    <d v="2023-04-30T00:00:00"/>
    <x v="11"/>
    <s v="Tablet"/>
    <n v="12"/>
    <s v="No"/>
    <n v="12"/>
    <n v="311.16000000000003"/>
    <s v="No"/>
  </r>
  <r>
    <d v="2023-11-30T00:00:00"/>
    <x v="8"/>
    <s v="Tablet"/>
    <n v="25"/>
    <s v="No"/>
    <n v="25"/>
    <n v="880.48"/>
    <s v="No"/>
  </r>
  <r>
    <d v="2023-03-31T00:00:00"/>
    <x v="6"/>
    <s v="Smartwatch"/>
    <n v="23"/>
    <s v="No"/>
    <n v="23"/>
    <n v="724.7"/>
    <s v="No"/>
  </r>
  <r>
    <d v="2023-01-31T00:00:00"/>
    <x v="1"/>
    <s v="Laptop"/>
    <n v="23"/>
    <s v="No"/>
    <n v="23"/>
    <n v="437.34"/>
    <s v="No"/>
  </r>
  <r>
    <d v="2023-11-30T00:00:00"/>
    <x v="8"/>
    <s v="Tablet"/>
    <n v="26"/>
    <s v="No"/>
    <n v="26"/>
    <n v="655.45"/>
    <s v="No"/>
  </r>
  <r>
    <d v="2023-06-30T00:00:00"/>
    <x v="0"/>
    <s v="Headphones"/>
    <n v="18"/>
    <s v="No"/>
    <n v="18"/>
    <n v="438.29"/>
    <s v="No"/>
  </r>
  <r>
    <d v="2023-12-31T00:00:00"/>
    <x v="2"/>
    <s v="Smartwatch"/>
    <n v="16"/>
    <s v="No"/>
    <n v="16"/>
    <n v="848.23"/>
    <s v="No"/>
  </r>
  <r>
    <d v="2023-10-31T00:00:00"/>
    <x v="9"/>
    <s v="Tablet"/>
    <n v="21"/>
    <s v="No"/>
    <n v="21"/>
    <n v="564.9"/>
    <s v="No"/>
  </r>
  <r>
    <d v="2023-01-31T00:00:00"/>
    <x v="1"/>
    <s v="Smartwatch"/>
    <n v="22"/>
    <s v="No"/>
    <n v="22"/>
    <n v="754.79"/>
    <s v="No"/>
  </r>
  <r>
    <d v="2023-06-30T00:00:00"/>
    <x v="0"/>
    <s v="Smartwatch"/>
    <n v="23"/>
    <s v="No"/>
    <n v="23"/>
    <n v="425.86"/>
    <s v="No"/>
  </r>
  <r>
    <d v="2023-07-31T00:00:00"/>
    <x v="3"/>
    <s v="Smartwatch"/>
    <n v="23"/>
    <s v="No"/>
    <n v="23"/>
    <n v="188.84"/>
    <s v="No"/>
  </r>
  <r>
    <d v="2023-01-31T00:00:00"/>
    <x v="1"/>
    <s v="Headphones"/>
    <n v="26"/>
    <s v="No"/>
    <n v="26"/>
    <n v="81.55"/>
    <s v="No"/>
  </r>
  <r>
    <d v="2023-09-30T00:00:00"/>
    <x v="10"/>
    <s v="Laptop"/>
    <n v="28"/>
    <s v="No"/>
    <n v="28"/>
    <n v="996.28"/>
    <s v="No"/>
  </r>
  <r>
    <d v="2023-08-31T00:00:00"/>
    <x v="7"/>
    <s v="Smartphone"/>
    <n v="17"/>
    <s v="No"/>
    <n v="17"/>
    <n v="702.2"/>
    <s v="No"/>
  </r>
  <r>
    <d v="2023-10-31T00:00:00"/>
    <x v="9"/>
    <s v="Headphones"/>
    <n v="23"/>
    <s v="No"/>
    <n v="23"/>
    <n v="373.2"/>
    <s v="No"/>
  </r>
  <r>
    <d v="2023-09-30T00:00:00"/>
    <x v="10"/>
    <s v="Headphones"/>
    <n v="15"/>
    <s v="No"/>
    <n v="15"/>
    <n v="40.799999999999997"/>
    <s v="No"/>
  </r>
  <r>
    <d v="2023-05-31T00:00:00"/>
    <x v="5"/>
    <s v="Smartphone"/>
    <n v="26"/>
    <s v="No"/>
    <n v="26"/>
    <n v="850.78"/>
    <s v="No"/>
  </r>
  <r>
    <d v="2023-04-30T00:00:00"/>
    <x v="11"/>
    <s v="Laptop"/>
    <n v="24"/>
    <s v="No"/>
    <n v="24"/>
    <n v="266.02999999999997"/>
    <s v="No"/>
  </r>
  <r>
    <d v="2023-11-30T00:00:00"/>
    <x v="8"/>
    <s v="Smartphone"/>
    <n v="29"/>
    <s v="No"/>
    <n v="29"/>
    <n v="327.16000000000003"/>
    <s v="No"/>
  </r>
  <r>
    <d v="2023-02-28T00:00:00"/>
    <x v="4"/>
    <s v="Tablet"/>
    <n v="14"/>
    <s v="No"/>
    <n v="14"/>
    <n v="121.28"/>
    <s v="No"/>
  </r>
  <r>
    <d v="2023-09-30T00:00:00"/>
    <x v="10"/>
    <s v="Headphones"/>
    <n v="25"/>
    <s v="No"/>
    <n v="25"/>
    <n v="406.15"/>
    <s v="No"/>
  </r>
  <r>
    <d v="2023-11-30T00:00:00"/>
    <x v="8"/>
    <s v="Tablet"/>
    <n v="14"/>
    <s v="No"/>
    <n v="14"/>
    <n v="659.39"/>
    <s v="No"/>
  </r>
  <r>
    <d v="2023-09-30T00:00:00"/>
    <x v="10"/>
    <s v="Tablet"/>
    <n v="24"/>
    <s v="No"/>
    <n v="24"/>
    <n v="821.15"/>
    <s v="No"/>
  </r>
  <r>
    <d v="2023-10-31T00:00:00"/>
    <x v="9"/>
    <s v="Smartphone"/>
    <n v="22"/>
    <s v="No"/>
    <n v="22"/>
    <n v="530.29"/>
    <s v="No"/>
  </r>
  <r>
    <d v="2023-01-31T00:00:00"/>
    <x v="1"/>
    <s v="Headphones"/>
    <n v="20"/>
    <s v="No"/>
    <n v="20"/>
    <n v="31.57"/>
    <s v="No"/>
  </r>
  <r>
    <d v="2023-01-31T00:00:00"/>
    <x v="1"/>
    <s v="Smartphone"/>
    <n v="20"/>
    <s v="No"/>
    <n v="20"/>
    <n v="537.99"/>
    <s v="No"/>
  </r>
  <r>
    <d v="2023-06-30T00:00:00"/>
    <x v="0"/>
    <s v="Smartphone"/>
    <n v="19"/>
    <s v="No"/>
    <n v="19"/>
    <n v="559.53"/>
    <s v="No"/>
  </r>
  <r>
    <d v="2023-04-30T00:00:00"/>
    <x v="11"/>
    <s v="Smartphone"/>
    <n v="15"/>
    <s v="No"/>
    <n v="15"/>
    <n v="650.30999999999995"/>
    <s v="No"/>
  </r>
  <r>
    <d v="2023-03-31T00:00:00"/>
    <x v="6"/>
    <s v="Smartwatch"/>
    <n v="24"/>
    <s v="No"/>
    <n v="24"/>
    <n v="751.35"/>
    <s v="No"/>
  </r>
  <r>
    <d v="2023-02-28T00:00:00"/>
    <x v="4"/>
    <s v="Tablet"/>
    <n v="22"/>
    <s v="No"/>
    <n v="22"/>
    <n v="701.94"/>
    <s v="No"/>
  </r>
  <r>
    <d v="2023-11-30T00:00:00"/>
    <x v="8"/>
    <s v="Smartphone"/>
    <n v="26"/>
    <s v="No"/>
    <n v="26"/>
    <n v="540.15"/>
    <s v="No"/>
  </r>
  <r>
    <d v="2023-10-31T00:00:00"/>
    <x v="9"/>
    <s v="Smartphone"/>
    <n v="23"/>
    <s v="No"/>
    <n v="23"/>
    <n v="753.28"/>
    <s v="No"/>
  </r>
  <r>
    <d v="2023-03-31T00:00:00"/>
    <x v="6"/>
    <s v="Headphones"/>
    <n v="23"/>
    <s v="No"/>
    <n v="23"/>
    <n v="390.56"/>
    <s v="No"/>
  </r>
  <r>
    <d v="2023-11-30T00:00:00"/>
    <x v="8"/>
    <s v="Smartphone"/>
    <n v="20"/>
    <s v="No"/>
    <n v="20"/>
    <n v="363.7"/>
    <s v="No"/>
  </r>
  <r>
    <d v="2023-12-31T00:00:00"/>
    <x v="2"/>
    <s v="Smartphone"/>
    <n v="17"/>
    <s v="No"/>
    <n v="17"/>
    <n v="295.94"/>
    <s v="No"/>
  </r>
  <r>
    <d v="2023-09-30T00:00:00"/>
    <x v="10"/>
    <s v="Tablet"/>
    <n v="18"/>
    <s v="No"/>
    <n v="18"/>
    <n v="315.76"/>
    <s v="No"/>
  </r>
  <r>
    <d v="2023-01-31T00:00:00"/>
    <x v="1"/>
    <s v="Headphones"/>
    <n v="17"/>
    <s v="No"/>
    <n v="17"/>
    <n v="271.95"/>
    <s v="No"/>
  </r>
  <r>
    <d v="2023-05-31T00:00:00"/>
    <x v="5"/>
    <s v="Tablet"/>
    <n v="16"/>
    <s v="No"/>
    <n v="16"/>
    <n v="502.96"/>
    <s v="No"/>
  </r>
  <r>
    <d v="2023-05-31T00:00:00"/>
    <x v="5"/>
    <s v="Tablet"/>
    <n v="20"/>
    <s v="No"/>
    <n v="20"/>
    <n v="252.49"/>
    <s v="No"/>
  </r>
  <r>
    <d v="2023-09-30T00:00:00"/>
    <x v="10"/>
    <s v="Smartwatch"/>
    <n v="20"/>
    <s v="No"/>
    <n v="20"/>
    <n v="786.45"/>
    <s v="No"/>
  </r>
  <r>
    <d v="2023-01-31T00:00:00"/>
    <x v="1"/>
    <s v="Headphones"/>
    <n v="24"/>
    <s v="No"/>
    <n v="24"/>
    <n v="809.93"/>
    <s v="No"/>
  </r>
  <r>
    <d v="2023-09-30T00:00:00"/>
    <x v="10"/>
    <s v="Headphones"/>
    <n v="22"/>
    <s v="No"/>
    <n v="22"/>
    <n v="765.75"/>
    <s v="No"/>
  </r>
  <r>
    <d v="2023-08-31T00:00:00"/>
    <x v="7"/>
    <s v="Tablet"/>
    <n v="19"/>
    <s v="No"/>
    <n v="19"/>
    <n v="509.48"/>
    <s v="No"/>
  </r>
  <r>
    <d v="2023-06-30T00:00:00"/>
    <x v="0"/>
    <s v="Smartwatch"/>
    <n v="25"/>
    <s v="No"/>
    <n v="25"/>
    <n v="838.08"/>
    <s v="No"/>
  </r>
  <r>
    <d v="2023-09-30T00:00:00"/>
    <x v="10"/>
    <s v="Smartwatch"/>
    <n v="19"/>
    <s v="No"/>
    <n v="19"/>
    <n v="589.25"/>
    <s v="No"/>
  </r>
  <r>
    <d v="2023-02-28T00:00:00"/>
    <x v="4"/>
    <s v="Headphones"/>
    <n v="23"/>
    <s v="No"/>
    <n v="23"/>
    <n v="920.8"/>
    <s v="No"/>
  </r>
  <r>
    <d v="2023-04-30T00:00:00"/>
    <x v="11"/>
    <s v="Tablet"/>
    <n v="25"/>
    <s v="No"/>
    <n v="25"/>
    <n v="833.25"/>
    <s v="No"/>
  </r>
  <r>
    <d v="2023-07-31T00:00:00"/>
    <x v="3"/>
    <s v="Smartphone"/>
    <n v="14"/>
    <s v="No"/>
    <n v="14"/>
    <n v="108.39"/>
    <s v="No"/>
  </r>
  <r>
    <d v="2023-07-31T00:00:00"/>
    <x v="3"/>
    <s v="Laptop"/>
    <n v="17"/>
    <s v="No"/>
    <n v="17"/>
    <n v="444.8"/>
    <s v="No"/>
  </r>
  <r>
    <d v="2023-01-31T00:00:00"/>
    <x v="1"/>
    <s v="Tablet"/>
    <n v="28"/>
    <s v="No"/>
    <n v="28"/>
    <n v="361.39"/>
    <s v="No"/>
  </r>
  <r>
    <d v="2023-09-30T00:00:00"/>
    <x v="10"/>
    <s v="Headphones"/>
    <n v="18"/>
    <s v="No"/>
    <n v="18"/>
    <n v="528.46"/>
    <s v="No"/>
  </r>
  <r>
    <d v="2023-10-31T00:00:00"/>
    <x v="9"/>
    <s v="Headphones"/>
    <n v="32"/>
    <s v="No"/>
    <n v="32"/>
    <n v="771.33"/>
    <s v="No"/>
  </r>
  <r>
    <d v="2023-04-30T00:00:00"/>
    <x v="11"/>
    <s v="Laptop"/>
    <n v="27"/>
    <s v="No"/>
    <n v="27"/>
    <n v="628.30999999999995"/>
    <s v="No"/>
  </r>
  <r>
    <d v="2023-01-31T00:00:00"/>
    <x v="1"/>
    <s v="Laptop"/>
    <n v="18"/>
    <s v="No"/>
    <n v="18"/>
    <n v="247.64"/>
    <s v="No"/>
  </r>
  <r>
    <d v="2023-01-31T00:00:00"/>
    <x v="1"/>
    <s v="Laptop"/>
    <n v="21"/>
    <s v="No"/>
    <n v="21"/>
    <n v="969.88"/>
    <s v="No"/>
  </r>
  <r>
    <d v="2023-05-31T00:00:00"/>
    <x v="5"/>
    <s v="Smartwatch"/>
    <n v="17"/>
    <s v="No"/>
    <n v="17"/>
    <n v="473.73"/>
    <s v="No"/>
  </r>
  <r>
    <d v="2023-12-31T00:00:00"/>
    <x v="2"/>
    <s v="Smartwatch"/>
    <n v="25"/>
    <s v="No"/>
    <n v="25"/>
    <n v="44.63"/>
    <s v="No"/>
  </r>
  <r>
    <d v="2023-07-31T00:00:00"/>
    <x v="3"/>
    <s v="Smartwatch"/>
    <n v="23"/>
    <s v="No"/>
    <n v="23"/>
    <n v="942.84"/>
    <s v="No"/>
  </r>
  <r>
    <d v="2023-08-31T00:00:00"/>
    <x v="7"/>
    <s v="Laptop"/>
    <n v="28"/>
    <s v="No"/>
    <n v="28"/>
    <n v="892.14"/>
    <s v="No"/>
  </r>
  <r>
    <d v="2023-06-30T00:00:00"/>
    <x v="0"/>
    <s v="Smartwatch"/>
    <n v="17"/>
    <s v="No"/>
    <n v="17"/>
    <n v="749.43"/>
    <s v="No"/>
  </r>
  <r>
    <d v="2023-10-31T00:00:00"/>
    <x v="9"/>
    <s v="Laptop"/>
    <n v="13"/>
    <s v="No"/>
    <n v="13"/>
    <n v="634.86"/>
    <s v="No"/>
  </r>
  <r>
    <d v="2023-05-31T00:00:00"/>
    <x v="5"/>
    <s v="Smartphone"/>
    <n v="19"/>
    <s v="No"/>
    <n v="19"/>
    <n v="795.41"/>
    <s v="No"/>
  </r>
  <r>
    <d v="2023-02-28T00:00:00"/>
    <x v="4"/>
    <s v="Smartphone"/>
    <n v="21"/>
    <s v="No"/>
    <n v="21"/>
    <n v="906.9"/>
    <s v="No"/>
  </r>
  <r>
    <d v="2023-01-31T00:00:00"/>
    <x v="1"/>
    <s v="Laptop"/>
    <n v="13"/>
    <s v="No"/>
    <n v="13"/>
    <n v="539.62"/>
    <s v="No"/>
  </r>
  <r>
    <d v="2023-03-31T00:00:00"/>
    <x v="6"/>
    <s v="Smartphone"/>
    <n v="21"/>
    <s v="No"/>
    <n v="21"/>
    <n v="760.27"/>
    <s v="No"/>
  </r>
  <r>
    <d v="2023-09-30T00:00:00"/>
    <x v="10"/>
    <s v="Smartphone"/>
    <n v="24"/>
    <s v="No"/>
    <n v="24"/>
    <n v="548.80999999999995"/>
    <s v="No"/>
  </r>
  <r>
    <d v="2023-01-31T00:00:00"/>
    <x v="1"/>
    <s v="Laptop"/>
    <n v="20"/>
    <s v="No"/>
    <n v="20"/>
    <n v="394.91"/>
    <s v="No"/>
  </r>
  <r>
    <d v="2023-10-31T00:00:00"/>
    <x v="9"/>
    <s v="Laptop"/>
    <n v="17"/>
    <s v="No"/>
    <n v="17"/>
    <n v="956.1"/>
    <s v="No"/>
  </r>
  <r>
    <d v="2023-08-31T00:00:00"/>
    <x v="7"/>
    <s v="Tablet"/>
    <n v="27"/>
    <s v="No"/>
    <n v="27"/>
    <n v="211.85"/>
    <s v="No"/>
  </r>
  <r>
    <d v="2023-04-30T00:00:00"/>
    <x v="11"/>
    <s v="Smartphone"/>
    <n v="18"/>
    <s v="No"/>
    <n v="18"/>
    <n v="238.33"/>
    <s v="No"/>
  </r>
  <r>
    <d v="2023-05-31T00:00:00"/>
    <x v="5"/>
    <s v="Smartwatch"/>
    <n v="23"/>
    <s v="No"/>
    <n v="23"/>
    <n v="546.99"/>
    <s v="No"/>
  </r>
  <r>
    <d v="2023-05-31T00:00:00"/>
    <x v="5"/>
    <s v="Headphones"/>
    <n v="23"/>
    <s v="No"/>
    <n v="23"/>
    <n v="902.57"/>
    <s v="No"/>
  </r>
  <r>
    <d v="2023-02-28T00:00:00"/>
    <x v="4"/>
    <s v="Headphones"/>
    <n v="16"/>
    <s v="No"/>
    <n v="16"/>
    <n v="401.98"/>
    <s v="No"/>
  </r>
  <r>
    <d v="2023-04-30T00:00:00"/>
    <x v="11"/>
    <s v="Smartphone"/>
    <n v="26"/>
    <s v="No"/>
    <n v="26"/>
    <n v="91.15"/>
    <s v="No"/>
  </r>
  <r>
    <d v="2023-09-30T00:00:00"/>
    <x v="10"/>
    <s v="Tablet"/>
    <n v="21"/>
    <s v="No"/>
    <n v="21"/>
    <n v="127.97"/>
    <s v="No"/>
  </r>
  <r>
    <d v="2023-03-31T00:00:00"/>
    <x v="6"/>
    <s v="Headphones"/>
    <n v="20"/>
    <s v="No"/>
    <n v="20"/>
    <n v="659.29"/>
    <s v="No"/>
  </r>
  <r>
    <d v="2023-09-30T00:00:00"/>
    <x v="10"/>
    <s v="Smartwatch"/>
    <n v="20"/>
    <s v="No"/>
    <n v="20"/>
    <n v="676.93"/>
    <s v="No"/>
  </r>
  <r>
    <d v="2023-10-31T00:00:00"/>
    <x v="9"/>
    <s v="Headphones"/>
    <n v="21"/>
    <s v="No"/>
    <n v="21"/>
    <n v="871.35"/>
    <s v="No"/>
  </r>
  <r>
    <d v="2023-06-30T00:00:00"/>
    <x v="0"/>
    <s v="Tablet"/>
    <n v="21"/>
    <s v="No"/>
    <n v="21"/>
    <n v="353.7"/>
    <s v="No"/>
  </r>
  <r>
    <d v="2023-04-30T00:00:00"/>
    <x v="11"/>
    <s v="Laptop"/>
    <n v="31"/>
    <s v="No"/>
    <n v="31"/>
    <n v="204.02"/>
    <s v="No"/>
  </r>
  <r>
    <d v="2023-01-31T00:00:00"/>
    <x v="1"/>
    <s v="Smartphone"/>
    <n v="210"/>
    <s v="Yes"/>
    <n v="22"/>
    <n v="157.13999999999999"/>
    <s v="No"/>
  </r>
  <r>
    <d v="2023-01-31T00:00:00"/>
    <x v="1"/>
    <s v="Smartwatch"/>
    <n v="13"/>
    <s v="No"/>
    <n v="13"/>
    <n v="303.74"/>
    <s v="No"/>
  </r>
  <r>
    <d v="2023-04-30T00:00:00"/>
    <x v="11"/>
    <s v="Smartwatch"/>
    <n v="29"/>
    <s v="No"/>
    <n v="29"/>
    <n v="536.91"/>
    <s v="No"/>
  </r>
  <r>
    <d v="2023-10-31T00:00:00"/>
    <x v="9"/>
    <s v="Laptop"/>
    <n v="15"/>
    <s v="No"/>
    <n v="15"/>
    <n v="265.22000000000003"/>
    <s v="No"/>
  </r>
  <r>
    <d v="2023-09-30T00:00:00"/>
    <x v="10"/>
    <s v="Headphones"/>
    <n v="16"/>
    <s v="No"/>
    <n v="16"/>
    <n v="909.3"/>
    <s v="No"/>
  </r>
  <r>
    <d v="2023-01-31T00:00:00"/>
    <x v="1"/>
    <s v="Smartwatch"/>
    <n v="25"/>
    <s v="No"/>
    <n v="25"/>
    <n v="52.41"/>
    <s v="No"/>
  </r>
  <r>
    <d v="2023-02-28T00:00:00"/>
    <x v="4"/>
    <s v="Tablet"/>
    <n v="23"/>
    <s v="No"/>
    <n v="23"/>
    <n v="515.74"/>
    <s v="No"/>
  </r>
  <r>
    <d v="2023-06-30T00:00:00"/>
    <x v="0"/>
    <s v="Headphones"/>
    <n v="21"/>
    <s v="No"/>
    <n v="21"/>
    <n v="384.9"/>
    <s v="No"/>
  </r>
  <r>
    <d v="2023-05-31T00:00:00"/>
    <x v="5"/>
    <s v="Smartphone"/>
    <n v="20"/>
    <s v="No"/>
    <n v="20"/>
    <n v="114.53"/>
    <s v="No"/>
  </r>
  <r>
    <d v="2023-06-30T00:00:00"/>
    <x v="0"/>
    <s v="Smartphone"/>
    <n v="21"/>
    <s v="No"/>
    <n v="21"/>
    <n v="48.74"/>
    <s v="No"/>
  </r>
  <r>
    <d v="2023-05-31T00:00:00"/>
    <x v="5"/>
    <s v="Laptop"/>
    <n v="20"/>
    <s v="No"/>
    <n v="20"/>
    <n v="388.81"/>
    <s v="No"/>
  </r>
  <r>
    <d v="2023-07-31T00:00:00"/>
    <x v="3"/>
    <s v="Laptop"/>
    <n v="18"/>
    <s v="No"/>
    <n v="18"/>
    <n v="689.85"/>
    <s v="No"/>
  </r>
  <r>
    <d v="2023-06-30T00:00:00"/>
    <x v="0"/>
    <s v="Smartwatch"/>
    <n v="19"/>
    <s v="No"/>
    <n v="19"/>
    <n v="511.49"/>
    <s v="No"/>
  </r>
  <r>
    <d v="2023-02-28T00:00:00"/>
    <x v="4"/>
    <s v="Headphones"/>
    <n v="21"/>
    <s v="No"/>
    <n v="21"/>
    <n v="92.36"/>
    <s v="No"/>
  </r>
  <r>
    <d v="2023-06-30T00:00:00"/>
    <x v="0"/>
    <s v="Headphones"/>
    <n v="12"/>
    <s v="No"/>
    <n v="12"/>
    <n v="450.16"/>
    <s v="No"/>
  </r>
  <r>
    <d v="2023-12-31T00:00:00"/>
    <x v="2"/>
    <s v="Headphones"/>
    <n v="22"/>
    <s v="No"/>
    <n v="22"/>
    <n v="439.03"/>
    <s v="No"/>
  </r>
  <r>
    <d v="2023-03-31T00:00:00"/>
    <x v="6"/>
    <s v="Laptop"/>
    <n v="20"/>
    <s v="No"/>
    <n v="20"/>
    <n v="269.82"/>
    <s v="No"/>
  </r>
  <r>
    <d v="2023-06-30T00:00:00"/>
    <x v="0"/>
    <s v="Laptop"/>
    <n v="25"/>
    <s v="No"/>
    <n v="25"/>
    <n v="576.26"/>
    <s v="No"/>
  </r>
  <r>
    <d v="2023-07-31T00:00:00"/>
    <x v="3"/>
    <s v="Laptop"/>
    <n v="16"/>
    <s v="No"/>
    <n v="16"/>
    <n v="862.12"/>
    <s v="No"/>
  </r>
  <r>
    <d v="2023-04-30T00:00:00"/>
    <x v="11"/>
    <s v="Smartwatch"/>
    <n v="23"/>
    <s v="No"/>
    <n v="23"/>
    <n v="951.58"/>
    <s v="No"/>
  </r>
  <r>
    <d v="2023-01-31T00:00:00"/>
    <x v="1"/>
    <s v="Smartphone"/>
    <n v="25"/>
    <s v="No"/>
    <n v="25"/>
    <n v="652.70000000000005"/>
    <s v="No"/>
  </r>
  <r>
    <d v="2023-09-30T00:00:00"/>
    <x v="10"/>
    <s v="Headphones"/>
    <n v="26"/>
    <s v="No"/>
    <n v="26"/>
    <n v="612.24"/>
    <s v="No"/>
  </r>
  <r>
    <d v="2023-08-31T00:00:00"/>
    <x v="7"/>
    <s v="Laptop"/>
    <n v="15"/>
    <s v="No"/>
    <n v="15"/>
    <n v="574.94000000000005"/>
    <s v="No"/>
  </r>
  <r>
    <d v="2023-10-31T00:00:00"/>
    <x v="9"/>
    <s v="Smartwatch"/>
    <n v="17"/>
    <s v="No"/>
    <n v="17"/>
    <n v="622.41"/>
    <s v="No"/>
  </r>
  <r>
    <d v="2023-03-31T00:00:00"/>
    <x v="6"/>
    <s v="Smartphone"/>
    <n v="16"/>
    <s v="No"/>
    <n v="16"/>
    <n v="697.68"/>
    <s v="No"/>
  </r>
  <r>
    <d v="2023-11-30T00:00:00"/>
    <x v="8"/>
    <s v="Laptop"/>
    <n v="21"/>
    <s v="No"/>
    <n v="21"/>
    <n v="751.78"/>
    <s v="No"/>
  </r>
  <r>
    <d v="2023-03-31T00:00:00"/>
    <x v="6"/>
    <s v="Tablet"/>
    <n v="16"/>
    <s v="No"/>
    <n v="16"/>
    <n v="144.87"/>
    <s v="No"/>
  </r>
  <r>
    <d v="2023-04-30T00:00:00"/>
    <x v="11"/>
    <s v="Headphones"/>
    <n v="25"/>
    <s v="No"/>
    <n v="25"/>
    <n v="885.06"/>
    <s v="No"/>
  </r>
  <r>
    <d v="2023-03-31T00:00:00"/>
    <x v="6"/>
    <s v="Smartphone"/>
    <n v="20"/>
    <s v="No"/>
    <n v="20"/>
    <n v="566.20000000000005"/>
    <s v="No"/>
  </r>
  <r>
    <d v="2023-03-31T00:00:00"/>
    <x v="6"/>
    <s v="Tablet"/>
    <n v="12"/>
    <s v="No"/>
    <n v="12"/>
    <n v="797.61"/>
    <s v="No"/>
  </r>
  <r>
    <d v="2023-05-31T00:00:00"/>
    <x v="5"/>
    <s v="Tablet"/>
    <n v="20"/>
    <s v="No"/>
    <n v="20"/>
    <n v="154.19"/>
    <s v="No"/>
  </r>
  <r>
    <d v="2023-09-30T00:00:00"/>
    <x v="10"/>
    <s v="Tablet"/>
    <n v="28"/>
    <s v="No"/>
    <n v="28"/>
    <n v="656.81"/>
    <s v="No"/>
  </r>
  <r>
    <d v="2023-12-31T00:00:00"/>
    <x v="2"/>
    <s v="Smartphone"/>
    <n v="26"/>
    <s v="No"/>
    <n v="26"/>
    <n v="269.54000000000002"/>
    <s v="No"/>
  </r>
  <r>
    <d v="2023-08-31T00:00:00"/>
    <x v="7"/>
    <s v="Headphones"/>
    <n v="19"/>
    <s v="No"/>
    <n v="19"/>
    <n v="987.9"/>
    <s v="No"/>
  </r>
  <r>
    <d v="2023-06-30T00:00:00"/>
    <x v="0"/>
    <s v="Laptop"/>
    <n v="21"/>
    <s v="No"/>
    <n v="21"/>
    <n v="42.8"/>
    <s v="No"/>
  </r>
  <r>
    <d v="2023-08-31T00:00:00"/>
    <x v="7"/>
    <s v="Tablet"/>
    <n v="22"/>
    <s v="No"/>
    <n v="22"/>
    <n v="644.55999999999995"/>
    <s v="No"/>
  </r>
  <r>
    <d v="2023-01-31T00:00:00"/>
    <x v="1"/>
    <s v="Headphones"/>
    <n v="21"/>
    <s v="No"/>
    <n v="21"/>
    <n v="776.32"/>
    <s v="No"/>
  </r>
  <r>
    <d v="2023-03-31T00:00:00"/>
    <x v="6"/>
    <s v="Laptop"/>
    <n v="20"/>
    <s v="No"/>
    <n v="20"/>
    <n v="550.82000000000005"/>
    <s v="No"/>
  </r>
  <r>
    <d v="2023-02-28T00:00:00"/>
    <x v="4"/>
    <s v="Smartphone"/>
    <n v="26"/>
    <s v="No"/>
    <n v="26"/>
    <n v="331.8"/>
    <s v="No"/>
  </r>
  <r>
    <d v="2023-04-30T00:00:00"/>
    <x v="11"/>
    <s v="Smartwatch"/>
    <n v="14"/>
    <s v="No"/>
    <n v="14"/>
    <n v="413.17"/>
    <s v="No"/>
  </r>
  <r>
    <d v="2023-09-30T00:00:00"/>
    <x v="10"/>
    <s v="Tablet"/>
    <n v="23"/>
    <s v="No"/>
    <n v="23"/>
    <n v="458.2"/>
    <s v="No"/>
  </r>
  <r>
    <d v="2023-08-31T00:00:00"/>
    <x v="7"/>
    <s v="Tablet"/>
    <n v="20"/>
    <s v="No"/>
    <n v="20"/>
    <n v="698.38"/>
    <s v="No"/>
  </r>
  <r>
    <d v="2023-07-31T00:00:00"/>
    <x v="3"/>
    <s v="Laptop"/>
    <n v="18"/>
    <s v="No"/>
    <n v="18"/>
    <n v="362.13"/>
    <s v="No"/>
  </r>
  <r>
    <d v="2023-11-30T00:00:00"/>
    <x v="8"/>
    <s v="Headphones"/>
    <n v="20"/>
    <s v="No"/>
    <n v="20"/>
    <n v="749.1"/>
    <s v="No"/>
  </r>
  <r>
    <d v="2023-12-31T00:00:00"/>
    <x v="2"/>
    <s v="Smartphone"/>
    <n v="16"/>
    <s v="No"/>
    <n v="16"/>
    <n v="367.97"/>
    <s v="No"/>
  </r>
  <r>
    <d v="2023-01-31T00:00:00"/>
    <x v="1"/>
    <s v="Laptop"/>
    <n v="21"/>
    <s v="No"/>
    <n v="21"/>
    <n v="89.12"/>
    <s v="No"/>
  </r>
  <r>
    <d v="2023-04-30T00:00:00"/>
    <x v="11"/>
    <s v="Laptop"/>
    <n v="27"/>
    <s v="No"/>
    <n v="27"/>
    <n v="231.26"/>
    <s v="No"/>
  </r>
  <r>
    <d v="2023-03-31T00:00:00"/>
    <x v="6"/>
    <s v="Smartwatch"/>
    <n v="20"/>
    <s v="No"/>
    <n v="20"/>
    <n v="508.17"/>
    <s v="No"/>
  </r>
  <r>
    <d v="2023-07-31T00:00:00"/>
    <x v="3"/>
    <s v="Smartwatch"/>
    <n v="24"/>
    <s v="No"/>
    <n v="24"/>
    <n v="364.95"/>
    <s v="No"/>
  </r>
  <r>
    <d v="2023-11-30T00:00:00"/>
    <x v="8"/>
    <s v="Headphones"/>
    <n v="17"/>
    <s v="No"/>
    <n v="17"/>
    <n v="857.59"/>
    <s v="No"/>
  </r>
  <r>
    <d v="2023-08-31T00:00:00"/>
    <x v="7"/>
    <s v="Tablet"/>
    <n v="21"/>
    <s v="No"/>
    <n v="21"/>
    <n v="967.35"/>
    <s v="No"/>
  </r>
  <r>
    <d v="2023-08-31T00:00:00"/>
    <x v="7"/>
    <s v="Headphones"/>
    <n v="20"/>
    <s v="No"/>
    <n v="20"/>
    <n v="919.66"/>
    <s v="No"/>
  </r>
  <r>
    <d v="2023-04-30T00:00:00"/>
    <x v="11"/>
    <s v="Smartwatch"/>
    <n v="17"/>
    <s v="No"/>
    <n v="17"/>
    <n v="127.14"/>
    <s v="No"/>
  </r>
  <r>
    <d v="2023-11-30T00:00:00"/>
    <x v="8"/>
    <s v="Smartphone"/>
    <n v="26"/>
    <s v="No"/>
    <n v="26"/>
    <n v="997.91"/>
    <s v="No"/>
  </r>
  <r>
    <d v="2023-05-31T00:00:00"/>
    <x v="5"/>
    <s v="Laptop"/>
    <n v="19"/>
    <s v="No"/>
    <n v="19"/>
    <n v="742.53"/>
    <s v="No"/>
  </r>
  <r>
    <d v="2023-01-31T00:00:00"/>
    <x v="1"/>
    <s v="Tablet"/>
    <n v="24"/>
    <s v="No"/>
    <n v="24"/>
    <n v="800.14"/>
    <s v="No"/>
  </r>
  <r>
    <d v="2023-02-28T00:00:00"/>
    <x v="4"/>
    <s v="Tablet"/>
    <n v="16"/>
    <s v="No"/>
    <n v="16"/>
    <n v="246.79"/>
    <s v="No"/>
  </r>
  <r>
    <d v="2023-11-30T00:00:00"/>
    <x v="8"/>
    <s v="Smartphone"/>
    <n v="14"/>
    <s v="No"/>
    <n v="14"/>
    <n v="596.91999999999996"/>
    <s v="No"/>
  </r>
  <r>
    <d v="2023-03-31T00:00:00"/>
    <x v="6"/>
    <s v="Laptop"/>
    <n v="18"/>
    <s v="No"/>
    <n v="18"/>
    <n v="341.94"/>
    <s v="No"/>
  </r>
  <r>
    <d v="2023-06-30T00:00:00"/>
    <x v="0"/>
    <s v="Headphones"/>
    <n v="19"/>
    <s v="No"/>
    <n v="19"/>
    <n v="487.99"/>
    <s v="No"/>
  </r>
  <r>
    <d v="2023-06-30T00:00:00"/>
    <x v="0"/>
    <s v="Headphones"/>
    <n v="31"/>
    <s v="No"/>
    <n v="31"/>
    <n v="908.55"/>
    <s v="No"/>
  </r>
  <r>
    <d v="2023-11-30T00:00:00"/>
    <x v="8"/>
    <s v="Headphones"/>
    <n v="16"/>
    <s v="No"/>
    <n v="16"/>
    <n v="493.76"/>
    <s v="No"/>
  </r>
  <r>
    <d v="2023-08-31T00:00:00"/>
    <x v="7"/>
    <s v="Tablet"/>
    <n v="17"/>
    <s v="No"/>
    <n v="17"/>
    <n v="102.26"/>
    <s v="No"/>
  </r>
  <r>
    <d v="2023-12-31T00:00:00"/>
    <x v="2"/>
    <s v="Smartwatch"/>
    <n v="19"/>
    <s v="No"/>
    <n v="19"/>
    <n v="921.56"/>
    <s v="No"/>
  </r>
  <r>
    <d v="2023-09-30T00:00:00"/>
    <x v="10"/>
    <s v="Tablet"/>
    <n v="24"/>
    <s v="No"/>
    <n v="24"/>
    <n v="374.89"/>
    <s v="No"/>
  </r>
  <r>
    <d v="2023-10-31T00:00:00"/>
    <x v="9"/>
    <s v="Smartphone"/>
    <n v="14"/>
    <s v="No"/>
    <n v="14"/>
    <n v="791.49"/>
    <s v="No"/>
  </r>
  <r>
    <d v="2023-02-28T00:00:00"/>
    <x v="4"/>
    <s v="Tablet"/>
    <n v="21"/>
    <s v="No"/>
    <n v="21"/>
    <n v="699.18"/>
    <s v="No"/>
  </r>
  <r>
    <d v="2023-01-31T00:00:00"/>
    <x v="1"/>
    <s v="Smartphone"/>
    <n v="23"/>
    <s v="No"/>
    <n v="23"/>
    <n v="266.8"/>
    <s v="No"/>
  </r>
  <r>
    <d v="2023-06-30T00:00:00"/>
    <x v="0"/>
    <s v="Laptop"/>
    <n v="15"/>
    <s v="No"/>
    <n v="15"/>
    <n v="265.29000000000002"/>
    <s v="No"/>
  </r>
  <r>
    <d v="2023-06-30T00:00:00"/>
    <x v="0"/>
    <s v="Smartwatch"/>
    <n v="22"/>
    <s v="No"/>
    <n v="22"/>
    <n v="739.13"/>
    <s v="No"/>
  </r>
  <r>
    <d v="2023-01-31T00:00:00"/>
    <x v="1"/>
    <s v="Smartwatch"/>
    <n v="27"/>
    <s v="No"/>
    <n v="27"/>
    <n v="775.41"/>
    <s v="No"/>
  </r>
  <r>
    <d v="2023-08-31T00:00:00"/>
    <x v="7"/>
    <s v="Tablet"/>
    <n v="24"/>
    <s v="No"/>
    <n v="24"/>
    <n v="348.2"/>
    <s v="No"/>
  </r>
  <r>
    <d v="2023-02-28T00:00:00"/>
    <x v="4"/>
    <s v="Headphones"/>
    <n v="18"/>
    <s v="No"/>
    <n v="18"/>
    <n v="682.57"/>
    <s v="No"/>
  </r>
  <r>
    <d v="2023-07-31T00:00:00"/>
    <x v="3"/>
    <s v="Laptop"/>
    <n v="22"/>
    <s v="No"/>
    <n v="22"/>
    <n v="554.5"/>
    <s v="No"/>
  </r>
  <r>
    <d v="2023-10-31T00:00:00"/>
    <x v="9"/>
    <s v="Tablet"/>
    <n v="21"/>
    <s v="No"/>
    <n v="21"/>
    <n v="192.11"/>
    <s v="No"/>
  </r>
  <r>
    <d v="2023-12-31T00:00:00"/>
    <x v="2"/>
    <s v="Headphones"/>
    <n v="20"/>
    <s v="No"/>
    <n v="20"/>
    <n v="23.47"/>
    <s v="No"/>
  </r>
  <r>
    <d v="2023-02-28T00:00:00"/>
    <x v="4"/>
    <s v="Headphones"/>
    <n v="18"/>
    <s v="No"/>
    <n v="18"/>
    <n v="938.31"/>
    <s v="No"/>
  </r>
  <r>
    <d v="2023-10-31T00:00:00"/>
    <x v="9"/>
    <s v="Smartwatch"/>
    <n v="21"/>
    <s v="No"/>
    <n v="21"/>
    <n v="41.3"/>
    <s v="No"/>
  </r>
  <r>
    <d v="2023-06-30T00:00:00"/>
    <x v="0"/>
    <s v="Laptop"/>
    <n v="22"/>
    <s v="No"/>
    <n v="22"/>
    <n v="516.4"/>
    <s v="No"/>
  </r>
  <r>
    <d v="2023-08-31T00:00:00"/>
    <x v="7"/>
    <s v="Smartwatch"/>
    <n v="27"/>
    <s v="No"/>
    <n v="27"/>
    <n v="854.21"/>
    <s v="No"/>
  </r>
  <r>
    <d v="2023-08-31T00:00:00"/>
    <x v="7"/>
    <s v="Smartphone"/>
    <n v="16"/>
    <s v="No"/>
    <n v="16"/>
    <n v="933.48"/>
    <s v="No"/>
  </r>
  <r>
    <d v="2023-03-31T00:00:00"/>
    <x v="6"/>
    <s v="Tablet"/>
    <n v="20"/>
    <s v="No"/>
    <n v="20"/>
    <n v="396.61"/>
    <s v="No"/>
  </r>
  <r>
    <d v="2023-07-31T00:00:00"/>
    <x v="3"/>
    <s v="Smartwatch"/>
    <n v="20"/>
    <s v="No"/>
    <n v="20"/>
    <n v="679.03"/>
    <s v="No"/>
  </r>
  <r>
    <d v="2023-01-31T00:00:00"/>
    <x v="1"/>
    <s v="Tablet"/>
    <n v="22"/>
    <s v="No"/>
    <n v="22"/>
    <n v="831.66"/>
    <s v="No"/>
  </r>
  <r>
    <d v="2023-02-28T00:00:00"/>
    <x v="4"/>
    <s v="Headphones"/>
    <n v="26"/>
    <s v="No"/>
    <n v="26"/>
    <n v="924.37"/>
    <s v="No"/>
  </r>
  <r>
    <d v="2023-12-31T00:00:00"/>
    <x v="2"/>
    <s v="Smartwatch"/>
    <n v="29"/>
    <s v="No"/>
    <n v="29"/>
    <n v="614.15"/>
    <s v="No"/>
  </r>
  <r>
    <d v="2023-09-30T00:00:00"/>
    <x v="10"/>
    <s v="Laptop"/>
    <n v="23"/>
    <s v="No"/>
    <n v="23"/>
    <n v="734.45"/>
    <s v="No"/>
  </r>
  <r>
    <d v="2023-03-31T00:00:00"/>
    <x v="6"/>
    <s v="Smartphone"/>
    <n v="17"/>
    <s v="No"/>
    <n v="17"/>
    <n v="814.92"/>
    <s v="No"/>
  </r>
  <r>
    <d v="2023-06-30T00:00:00"/>
    <x v="0"/>
    <s v="Smartwatch"/>
    <n v="21"/>
    <s v="No"/>
    <n v="21"/>
    <n v="951.98"/>
    <s v="No"/>
  </r>
  <r>
    <d v="2023-04-30T00:00:00"/>
    <x v="11"/>
    <s v="Smartwatch"/>
    <n v="14"/>
    <s v="No"/>
    <n v="14"/>
    <n v="427.02"/>
    <s v="No"/>
  </r>
  <r>
    <d v="2023-01-31T00:00:00"/>
    <x v="1"/>
    <s v="Smartphone"/>
    <n v="31"/>
    <s v="No"/>
    <n v="31"/>
    <n v="368.44"/>
    <s v="No"/>
  </r>
  <r>
    <d v="2023-01-31T00:00:00"/>
    <x v="1"/>
    <s v="Smartwatch"/>
    <n v="16"/>
    <s v="No"/>
    <n v="16"/>
    <n v="437.3"/>
    <s v="No"/>
  </r>
  <r>
    <d v="2023-07-31T00:00:00"/>
    <x v="3"/>
    <s v="Smartphone"/>
    <n v="25"/>
    <s v="No"/>
    <n v="25"/>
    <n v="435.52"/>
    <s v="No"/>
  </r>
  <r>
    <d v="2023-12-31T00:00:00"/>
    <x v="2"/>
    <s v="Tablet"/>
    <n v="23"/>
    <s v="No"/>
    <n v="23"/>
    <n v="62.84"/>
    <s v="No"/>
  </r>
  <r>
    <d v="2023-05-31T00:00:00"/>
    <x v="5"/>
    <s v="Headphones"/>
    <n v="22"/>
    <s v="No"/>
    <n v="22"/>
    <n v="107.77"/>
    <s v="No"/>
  </r>
  <r>
    <d v="2023-08-31T00:00:00"/>
    <x v="7"/>
    <s v="Tablet"/>
    <n v="26"/>
    <s v="No"/>
    <n v="26"/>
    <n v="574.54999999999995"/>
    <s v="No"/>
  </r>
  <r>
    <d v="2023-10-31T00:00:00"/>
    <x v="9"/>
    <s v="Headphones"/>
    <n v="25"/>
    <s v="No"/>
    <n v="25"/>
    <n v="539.76"/>
    <s v="No"/>
  </r>
  <r>
    <d v="2023-07-31T00:00:00"/>
    <x v="3"/>
    <s v="Smartphone"/>
    <n v="15"/>
    <s v="No"/>
    <n v="15"/>
    <n v="778.36"/>
    <s v="No"/>
  </r>
  <r>
    <d v="2023-06-30T00:00:00"/>
    <x v="0"/>
    <s v="Laptop"/>
    <n v="20"/>
    <s v="No"/>
    <n v="20"/>
    <n v="603.64"/>
    <s v="No"/>
  </r>
  <r>
    <d v="2023-09-30T00:00:00"/>
    <x v="10"/>
    <s v="Smartwatch"/>
    <n v="25"/>
    <s v="No"/>
    <n v="25"/>
    <n v="863.21"/>
    <s v="No"/>
  </r>
  <r>
    <d v="2023-06-30T00:00:00"/>
    <x v="0"/>
    <s v="Smartphone"/>
    <n v="25"/>
    <s v="No"/>
    <n v="25"/>
    <n v="977.55"/>
    <s v="No"/>
  </r>
  <r>
    <d v="2023-12-31T00:00:00"/>
    <x v="2"/>
    <s v="Laptop"/>
    <n v="20"/>
    <s v="No"/>
    <n v="20"/>
    <n v="330.23"/>
    <s v="No"/>
  </r>
  <r>
    <d v="2023-07-31T00:00:00"/>
    <x v="3"/>
    <s v="Headphones"/>
    <n v="23"/>
    <s v="No"/>
    <n v="23"/>
    <n v="317.60000000000002"/>
    <s v="No"/>
  </r>
  <r>
    <d v="2023-11-30T00:00:00"/>
    <x v="8"/>
    <s v="Laptop"/>
    <n v="24"/>
    <s v="No"/>
    <n v="24"/>
    <n v="682.76"/>
    <s v="No"/>
  </r>
  <r>
    <d v="2023-01-31T00:00:00"/>
    <x v="1"/>
    <s v="Headphones"/>
    <n v="18"/>
    <s v="No"/>
    <n v="18"/>
    <n v="159.65"/>
    <s v="No"/>
  </r>
  <r>
    <d v="2023-12-31T00:00:00"/>
    <x v="2"/>
    <s v="Smartwatch"/>
    <n v="23"/>
    <s v="No"/>
    <n v="23"/>
    <n v="911.57"/>
    <s v="No"/>
  </r>
  <r>
    <d v="2023-05-31T00:00:00"/>
    <x v="5"/>
    <s v="Smartwatch"/>
    <n v="16"/>
    <s v="No"/>
    <n v="16"/>
    <n v="572.53"/>
    <s v="No"/>
  </r>
  <r>
    <d v="2023-05-31T00:00:00"/>
    <x v="5"/>
    <s v="Tablet"/>
    <n v="27"/>
    <s v="No"/>
    <n v="27"/>
    <n v="84.05"/>
    <s v="No"/>
  </r>
  <r>
    <d v="2023-10-31T00:00:00"/>
    <x v="9"/>
    <s v="Tablet"/>
    <n v="23"/>
    <s v="No"/>
    <n v="23"/>
    <n v="632.70000000000005"/>
    <s v="No"/>
  </r>
  <r>
    <d v="2023-08-31T00:00:00"/>
    <x v="7"/>
    <s v="Laptop"/>
    <n v="16"/>
    <s v="No"/>
    <n v="16"/>
    <n v="642.34"/>
    <s v="No"/>
  </r>
  <r>
    <d v="2023-08-31T00:00:00"/>
    <x v="7"/>
    <s v="Headphones"/>
    <n v="23"/>
    <s v="No"/>
    <n v="23"/>
    <n v="44.74"/>
    <s v="No"/>
  </r>
  <r>
    <d v="2023-12-31T00:00:00"/>
    <x v="2"/>
    <s v="Headphones"/>
    <n v="20"/>
    <s v="No"/>
    <n v="20"/>
    <n v="164.94"/>
    <s v="No"/>
  </r>
  <r>
    <d v="2023-02-28T00:00:00"/>
    <x v="4"/>
    <s v="Laptop"/>
    <n v="26"/>
    <s v="No"/>
    <n v="26"/>
    <n v="699.41"/>
    <s v="No"/>
  </r>
  <r>
    <d v="2023-11-30T00:00:00"/>
    <x v="8"/>
    <s v="Headphones"/>
    <n v="17"/>
    <s v="No"/>
    <n v="17"/>
    <n v="568.08000000000004"/>
    <s v="No"/>
  </r>
  <r>
    <d v="2023-04-30T00:00:00"/>
    <x v="11"/>
    <s v="Smartwatch"/>
    <n v="21"/>
    <s v="No"/>
    <n v="21"/>
    <n v="595.15"/>
    <s v="No"/>
  </r>
  <r>
    <d v="2023-02-28T00:00:00"/>
    <x v="4"/>
    <s v="Smartphone"/>
    <n v="18"/>
    <s v="No"/>
    <n v="18"/>
    <n v="474.95"/>
    <s v="No"/>
  </r>
  <r>
    <d v="2023-06-30T00:00:00"/>
    <x v="0"/>
    <s v="Smartwatch"/>
    <n v="18"/>
    <s v="No"/>
    <n v="18"/>
    <n v="807.85"/>
    <s v="No"/>
  </r>
  <r>
    <d v="2023-04-30T00:00:00"/>
    <x v="11"/>
    <s v="Smartwatch"/>
    <n v="16"/>
    <s v="No"/>
    <n v="16"/>
    <n v="276.19"/>
    <s v="No"/>
  </r>
  <r>
    <d v="2023-08-31T00:00:00"/>
    <x v="7"/>
    <s v="Headphones"/>
    <n v="20"/>
    <s v="No"/>
    <n v="20"/>
    <n v="509.48"/>
    <s v="No"/>
  </r>
  <r>
    <d v="2023-07-31T00:00:00"/>
    <x v="3"/>
    <s v="Laptop"/>
    <n v="16"/>
    <s v="No"/>
    <n v="16"/>
    <n v="590.41"/>
    <s v="No"/>
  </r>
  <r>
    <d v="2023-05-31T00:00:00"/>
    <x v="5"/>
    <s v="Tablet"/>
    <n v="20"/>
    <s v="No"/>
    <n v="20"/>
    <n v="246.3"/>
    <s v="No"/>
  </r>
  <r>
    <d v="2023-04-30T00:00:00"/>
    <x v="11"/>
    <s v="Smartwatch"/>
    <n v="11"/>
    <s v="No"/>
    <n v="11"/>
    <n v="586.12"/>
    <s v="No"/>
  </r>
  <r>
    <d v="2023-05-31T00:00:00"/>
    <x v="5"/>
    <s v="Smartwatch"/>
    <n v="18"/>
    <s v="No"/>
    <n v="18"/>
    <n v="505.42"/>
    <s v="No"/>
  </r>
  <r>
    <d v="2023-09-30T00:00:00"/>
    <x v="10"/>
    <s v="Tablet"/>
    <n v="28"/>
    <s v="No"/>
    <n v="28"/>
    <n v="750.41"/>
    <s v="No"/>
  </r>
  <r>
    <d v="2023-05-31T00:00:00"/>
    <x v="5"/>
    <s v="Headphones"/>
    <n v="21"/>
    <s v="No"/>
    <n v="21"/>
    <n v="965.17"/>
    <s v="No"/>
  </r>
  <r>
    <d v="2023-07-31T00:00:00"/>
    <x v="3"/>
    <s v="Smartphone"/>
    <n v="13"/>
    <s v="No"/>
    <n v="13"/>
    <n v="304.11"/>
    <s v="No"/>
  </r>
  <r>
    <d v="2023-11-30T00:00:00"/>
    <x v="8"/>
    <s v="Laptop"/>
    <n v="26"/>
    <s v="No"/>
    <n v="26"/>
    <n v="898.64"/>
    <s v="No"/>
  </r>
  <r>
    <d v="2023-11-30T00:00:00"/>
    <x v="8"/>
    <s v="Smartwatch"/>
    <n v="10"/>
    <s v="No"/>
    <n v="10"/>
    <n v="760.01"/>
    <s v="No"/>
  </r>
  <r>
    <d v="2023-06-30T00:00:00"/>
    <x v="0"/>
    <s v="Smartwatch"/>
    <n v="15"/>
    <s v="No"/>
    <n v="15"/>
    <n v="569.75"/>
    <s v="No"/>
  </r>
  <r>
    <d v="2023-01-31T00:00:00"/>
    <x v="1"/>
    <s v="Tablet"/>
    <n v="19"/>
    <s v="No"/>
    <n v="19"/>
    <n v="439.21"/>
    <s v="No"/>
  </r>
  <r>
    <d v="2023-07-31T00:00:00"/>
    <x v="3"/>
    <s v="Smartwatch"/>
    <n v="21"/>
    <s v="No"/>
    <n v="21"/>
    <n v="332.58"/>
    <s v="No"/>
  </r>
  <r>
    <d v="2023-10-31T00:00:00"/>
    <x v="9"/>
    <s v="Laptop"/>
    <n v="27"/>
    <s v="No"/>
    <n v="27"/>
    <n v="995.9"/>
    <s v="No"/>
  </r>
  <r>
    <d v="2023-08-31T00:00:00"/>
    <x v="7"/>
    <s v="Tablet"/>
    <n v="19"/>
    <s v="No"/>
    <n v="19"/>
    <n v="291.72000000000003"/>
    <s v="No"/>
  </r>
  <r>
    <d v="2023-09-30T00:00:00"/>
    <x v="10"/>
    <s v="Smartwatch"/>
    <n v="20"/>
    <s v="No"/>
    <n v="20"/>
    <n v="834.67"/>
    <s v="No"/>
  </r>
  <r>
    <d v="2023-05-31T00:00:00"/>
    <x v="5"/>
    <s v="Smartphone"/>
    <n v="22"/>
    <s v="No"/>
    <n v="22"/>
    <n v="523"/>
    <s v="No"/>
  </r>
  <r>
    <d v="2023-09-30T00:00:00"/>
    <x v="10"/>
    <s v="Smartphone"/>
    <n v="22"/>
    <s v="No"/>
    <n v="22"/>
    <n v="132.86000000000001"/>
    <s v="No"/>
  </r>
  <r>
    <d v="2023-10-31T00:00:00"/>
    <x v="9"/>
    <s v="Headphones"/>
    <n v="22"/>
    <s v="No"/>
    <n v="22"/>
    <n v="476.94"/>
    <s v="No"/>
  </r>
  <r>
    <d v="2023-05-31T00:00:00"/>
    <x v="5"/>
    <s v="Headphones"/>
    <n v="20"/>
    <s v="No"/>
    <n v="20"/>
    <n v="866.76"/>
    <s v="No"/>
  </r>
  <r>
    <d v="2023-11-30T00:00:00"/>
    <x v="8"/>
    <s v="Smartphone"/>
    <n v="21"/>
    <s v="No"/>
    <n v="21"/>
    <n v="387.36"/>
    <s v="No"/>
  </r>
  <r>
    <d v="2023-09-30T00:00:00"/>
    <x v="10"/>
    <s v="Tablet"/>
    <n v="19"/>
    <s v="No"/>
    <n v="19"/>
    <n v="980.52"/>
    <s v="No"/>
  </r>
  <r>
    <d v="2023-09-30T00:00:00"/>
    <x v="10"/>
    <s v="Headphones"/>
    <n v="25"/>
    <s v="No"/>
    <n v="25"/>
    <n v="148.37"/>
    <s v="No"/>
  </r>
  <r>
    <d v="2023-06-30T00:00:00"/>
    <x v="0"/>
    <s v="Laptop"/>
    <n v="18"/>
    <s v="No"/>
    <n v="18"/>
    <n v="248.04"/>
    <s v="No"/>
  </r>
  <r>
    <d v="2023-05-31T00:00:00"/>
    <x v="5"/>
    <s v="Tablet"/>
    <n v="28"/>
    <s v="No"/>
    <n v="28"/>
    <n v="640.27"/>
    <s v="No"/>
  </r>
  <r>
    <d v="2023-03-31T00:00:00"/>
    <x v="6"/>
    <s v="Tablet"/>
    <n v="19"/>
    <s v="No"/>
    <n v="19"/>
    <n v="727.46"/>
    <s v="No"/>
  </r>
  <r>
    <d v="2023-05-31T00:00:00"/>
    <x v="5"/>
    <s v="Smartwatch"/>
    <n v="18"/>
    <s v="No"/>
    <n v="18"/>
    <n v="298.17"/>
    <s v="No"/>
  </r>
  <r>
    <d v="2023-11-30T00:00:00"/>
    <x v="8"/>
    <s v="Laptop"/>
    <n v="16"/>
    <s v="No"/>
    <n v="16"/>
    <n v="404.64"/>
    <s v="No"/>
  </r>
  <r>
    <d v="2023-11-30T00:00:00"/>
    <x v="8"/>
    <s v="Smartwatch"/>
    <n v="17"/>
    <s v="No"/>
    <n v="17"/>
    <n v="912.62"/>
    <s v="No"/>
  </r>
  <r>
    <d v="2023-04-30T00:00:00"/>
    <x v="11"/>
    <s v="Laptop"/>
    <n v="19"/>
    <s v="No"/>
    <n v="19"/>
    <n v="151.97999999999999"/>
    <s v="No"/>
  </r>
  <r>
    <d v="2023-07-31T00:00:00"/>
    <x v="3"/>
    <s v="Smartphone"/>
    <n v="25"/>
    <s v="No"/>
    <n v="25"/>
    <n v="547.23"/>
    <s v="No"/>
  </r>
  <r>
    <d v="2023-12-31T00:00:00"/>
    <x v="2"/>
    <s v="Laptop"/>
    <n v="15"/>
    <s v="No"/>
    <n v="15"/>
    <n v="768.42"/>
    <s v="No"/>
  </r>
  <r>
    <d v="2023-01-31T00:00:00"/>
    <x v="1"/>
    <s v="Smartwatch"/>
    <n v="21"/>
    <s v="No"/>
    <n v="21"/>
    <n v="525.20000000000005"/>
    <s v="No"/>
  </r>
  <r>
    <d v="2023-05-31T00:00:00"/>
    <x v="5"/>
    <s v="Tablet"/>
    <n v="29"/>
    <s v="No"/>
    <n v="29"/>
    <n v="966.95"/>
    <s v="No"/>
  </r>
  <r>
    <d v="2023-12-31T00:00:00"/>
    <x v="2"/>
    <s v="Smartphone"/>
    <n v="19"/>
    <s v="No"/>
    <n v="19"/>
    <n v="251.28"/>
    <s v="No"/>
  </r>
  <r>
    <d v="2023-12-31T00:00:00"/>
    <x v="2"/>
    <s v="Laptop"/>
    <n v="22"/>
    <s v="No"/>
    <n v="22"/>
    <n v="42.86"/>
    <s v="No"/>
  </r>
  <r>
    <d v="2023-04-30T00:00:00"/>
    <x v="11"/>
    <s v="Smartwatch"/>
    <n v="19"/>
    <s v="No"/>
    <n v="19"/>
    <n v="509.48"/>
    <s v="No"/>
  </r>
  <r>
    <d v="2023-05-31T00:00:00"/>
    <x v="5"/>
    <s v="Tablet"/>
    <n v="14"/>
    <s v="No"/>
    <n v="14"/>
    <n v="556.16"/>
    <s v="No"/>
  </r>
  <r>
    <d v="2023-03-31T00:00:00"/>
    <x v="6"/>
    <s v="Tablet"/>
    <n v="26"/>
    <s v="No"/>
    <n v="26"/>
    <n v="578.63"/>
    <s v="No"/>
  </r>
  <r>
    <d v="2023-12-31T00:00:00"/>
    <x v="2"/>
    <s v="Smartphone"/>
    <n v="20"/>
    <s v="No"/>
    <n v="20"/>
    <n v="718.2"/>
    <s v="No"/>
  </r>
  <r>
    <d v="2023-12-31T00:00:00"/>
    <x v="2"/>
    <s v="Tablet"/>
    <n v="12"/>
    <s v="No"/>
    <n v="12"/>
    <n v="509.48"/>
    <s v="No"/>
  </r>
  <r>
    <d v="2023-05-31T00:00:00"/>
    <x v="5"/>
    <s v="Smartphone"/>
    <n v="27"/>
    <s v="No"/>
    <n v="27"/>
    <n v="612.49"/>
    <s v="No"/>
  </r>
  <r>
    <d v="2023-05-31T00:00:00"/>
    <x v="5"/>
    <s v="Smartphone"/>
    <n v="18"/>
    <s v="No"/>
    <n v="18"/>
    <n v="532.12"/>
    <s v="No"/>
  </r>
  <r>
    <d v="2023-10-31T00:00:00"/>
    <x v="9"/>
    <s v="Laptop"/>
    <n v="13"/>
    <s v="No"/>
    <n v="13"/>
    <n v="870.36"/>
    <s v="No"/>
  </r>
  <r>
    <d v="2023-10-31T00:00:00"/>
    <x v="9"/>
    <s v="Laptop"/>
    <n v="15"/>
    <s v="No"/>
    <n v="15"/>
    <n v="156.86000000000001"/>
    <s v="No"/>
  </r>
  <r>
    <d v="2023-12-31T00:00:00"/>
    <x v="2"/>
    <s v="Headphones"/>
    <n v="19"/>
    <s v="No"/>
    <n v="19"/>
    <n v="810.13"/>
    <s v="No"/>
  </r>
  <r>
    <d v="2023-02-28T00:00:00"/>
    <x v="4"/>
    <s v="Tablet"/>
    <n v="12"/>
    <s v="No"/>
    <n v="12"/>
    <n v="509.48"/>
    <s v="No"/>
  </r>
  <r>
    <d v="2023-10-31T00:00:00"/>
    <x v="9"/>
    <s v="Tablet"/>
    <n v="21"/>
    <s v="No"/>
    <n v="21"/>
    <n v="810.84"/>
    <s v="No"/>
  </r>
  <r>
    <d v="2023-04-30T00:00:00"/>
    <x v="11"/>
    <s v="Smartphone"/>
    <n v="28"/>
    <s v="No"/>
    <n v="28"/>
    <n v="934.28"/>
    <s v="No"/>
  </r>
  <r>
    <d v="2023-11-30T00:00:00"/>
    <x v="8"/>
    <s v="Laptop"/>
    <n v="19"/>
    <s v="No"/>
    <n v="19"/>
    <n v="519.13"/>
    <s v="No"/>
  </r>
  <r>
    <d v="2023-11-30T00:00:00"/>
    <x v="8"/>
    <s v="Headphones"/>
    <n v="22"/>
    <s v="No"/>
    <n v="22"/>
    <n v="976.07"/>
    <s v="No"/>
  </r>
  <r>
    <d v="2023-05-31T00:00:00"/>
    <x v="5"/>
    <s v="Headphones"/>
    <n v="300"/>
    <s v="Yes"/>
    <n v="22"/>
    <n v="203.82"/>
    <s v="No"/>
  </r>
  <r>
    <d v="2023-11-30T00:00:00"/>
    <x v="8"/>
    <s v="Smartphone"/>
    <n v="23"/>
    <s v="No"/>
    <n v="23"/>
    <n v="212.58"/>
    <s v="No"/>
  </r>
  <r>
    <d v="2023-10-31T00:00:00"/>
    <x v="9"/>
    <s v="Smartwatch"/>
    <n v="27"/>
    <s v="No"/>
    <n v="27"/>
    <n v="185.46"/>
    <s v="No"/>
  </r>
  <r>
    <d v="2023-09-30T00:00:00"/>
    <x v="10"/>
    <s v="Headphones"/>
    <n v="24"/>
    <s v="No"/>
    <n v="24"/>
    <n v="344.52"/>
    <s v="No"/>
  </r>
  <r>
    <d v="2023-08-31T00:00:00"/>
    <x v="7"/>
    <s v="Laptop"/>
    <n v="23"/>
    <s v="No"/>
    <n v="23"/>
    <n v="342.6"/>
    <s v="No"/>
  </r>
  <r>
    <d v="2023-06-30T00:00:00"/>
    <x v="0"/>
    <s v="Headphones"/>
    <n v="14"/>
    <s v="No"/>
    <n v="14"/>
    <n v="936.61"/>
    <s v="No"/>
  </r>
  <r>
    <d v="2023-01-31T00:00:00"/>
    <x v="1"/>
    <s v="Smartphone"/>
    <n v="22"/>
    <s v="No"/>
    <n v="22"/>
    <n v="680.42"/>
    <s v="No"/>
  </r>
  <r>
    <d v="2023-05-31T00:00:00"/>
    <x v="5"/>
    <s v="Laptop"/>
    <n v="20"/>
    <s v="No"/>
    <n v="20"/>
    <n v="406.58"/>
    <s v="No"/>
  </r>
  <r>
    <d v="2023-03-31T00:00:00"/>
    <x v="6"/>
    <s v="Headphones"/>
    <n v="21"/>
    <s v="No"/>
    <n v="21"/>
    <n v="431.28"/>
    <s v="No"/>
  </r>
  <r>
    <d v="2023-06-30T00:00:00"/>
    <x v="0"/>
    <s v="Headphones"/>
    <n v="18"/>
    <s v="No"/>
    <n v="18"/>
    <n v="710.2"/>
    <s v="No"/>
  </r>
  <r>
    <d v="2023-05-31T00:00:00"/>
    <x v="5"/>
    <s v="Smartphone"/>
    <n v="19"/>
    <s v="No"/>
    <n v="19"/>
    <n v="299.26"/>
    <s v="No"/>
  </r>
  <r>
    <d v="2023-07-31T00:00:00"/>
    <x v="3"/>
    <s v="Smartwatch"/>
    <n v="17"/>
    <s v="No"/>
    <n v="17"/>
    <n v="700.17"/>
    <s v="No"/>
  </r>
  <r>
    <d v="2023-01-31T00:00:00"/>
    <x v="1"/>
    <s v="Headphones"/>
    <n v="16"/>
    <s v="No"/>
    <n v="16"/>
    <n v="850.26"/>
    <s v="No"/>
  </r>
  <r>
    <d v="2023-07-31T00:00:00"/>
    <x v="3"/>
    <s v="Laptop"/>
    <n v="22"/>
    <s v="No"/>
    <n v="22"/>
    <n v="705.67"/>
    <s v="No"/>
  </r>
  <r>
    <d v="2023-03-31T00:00:00"/>
    <x v="6"/>
    <s v="Smartphone"/>
    <n v="17"/>
    <s v="No"/>
    <n v="17"/>
    <n v="670.23"/>
    <s v="No"/>
  </r>
  <r>
    <d v="2023-01-31T00:00:00"/>
    <x v="1"/>
    <s v="Smartwatch"/>
    <n v="29"/>
    <s v="No"/>
    <n v="29"/>
    <n v="463.05"/>
    <s v="No"/>
  </r>
  <r>
    <d v="2023-04-30T00:00:00"/>
    <x v="11"/>
    <s v="Laptop"/>
    <n v="22"/>
    <s v="No"/>
    <n v="22"/>
    <n v="579.99"/>
    <s v="No"/>
  </r>
  <r>
    <d v="2023-10-31T00:00:00"/>
    <x v="9"/>
    <s v="Tablet"/>
    <n v="21"/>
    <s v="No"/>
    <n v="21"/>
    <n v="309.23"/>
    <s v="No"/>
  </r>
  <r>
    <d v="2023-10-31T00:00:00"/>
    <x v="9"/>
    <s v="Laptop"/>
    <n v="21"/>
    <s v="No"/>
    <n v="21"/>
    <n v="876.44"/>
    <s v="No"/>
  </r>
  <r>
    <d v="2023-06-30T00:00:00"/>
    <x v="0"/>
    <s v="Smartwatch"/>
    <n v="24"/>
    <s v="No"/>
    <n v="24"/>
    <n v="389.88"/>
    <s v="No"/>
  </r>
  <r>
    <d v="2023-07-31T00:00:00"/>
    <x v="3"/>
    <s v="Smartwatch"/>
    <n v="15"/>
    <s v="No"/>
    <n v="15"/>
    <n v="618.28"/>
    <s v="No"/>
  </r>
  <r>
    <d v="2023-12-31T00:00:00"/>
    <x v="2"/>
    <s v="Smartwatch"/>
    <n v="16"/>
    <s v="No"/>
    <n v="16"/>
    <n v="230.1"/>
    <s v="No"/>
  </r>
  <r>
    <d v="2023-11-30T00:00:00"/>
    <x v="8"/>
    <s v="Tablet"/>
    <n v="22"/>
    <s v="No"/>
    <n v="22"/>
    <n v="504.67"/>
    <s v="No"/>
  </r>
  <r>
    <d v="2023-07-31T00:00:00"/>
    <x v="3"/>
    <s v="Headphones"/>
    <n v="18"/>
    <s v="No"/>
    <n v="18"/>
    <n v="852.91"/>
    <s v="No"/>
  </r>
  <r>
    <d v="2023-03-31T00:00:00"/>
    <x v="6"/>
    <s v="Tablet"/>
    <n v="26"/>
    <s v="No"/>
    <n v="26"/>
    <n v="21.89"/>
    <s v="No"/>
  </r>
  <r>
    <d v="2023-09-30T00:00:00"/>
    <x v="10"/>
    <s v="Tablet"/>
    <n v="16"/>
    <s v="No"/>
    <n v="16"/>
    <n v="528.87"/>
    <s v="No"/>
  </r>
  <r>
    <d v="2023-04-30T00:00:00"/>
    <x v="11"/>
    <s v="Headphones"/>
    <n v="22"/>
    <s v="No"/>
    <n v="22"/>
    <n v="673.87"/>
    <s v="No"/>
  </r>
  <r>
    <d v="2023-05-31T00:00:00"/>
    <x v="5"/>
    <s v="Tablet"/>
    <n v="22"/>
    <s v="No"/>
    <n v="22"/>
    <n v="751.8"/>
    <s v="No"/>
  </r>
  <r>
    <d v="2023-10-31T00:00:00"/>
    <x v="9"/>
    <s v="Headphones"/>
    <n v="19"/>
    <s v="No"/>
    <n v="19"/>
    <n v="647.55999999999995"/>
    <s v="No"/>
  </r>
  <r>
    <d v="2023-04-30T00:00:00"/>
    <x v="11"/>
    <s v="Laptop"/>
    <n v="13"/>
    <s v="No"/>
    <n v="13"/>
    <n v="542.76"/>
    <s v="No"/>
  </r>
  <r>
    <d v="2023-01-31T00:00:00"/>
    <x v="1"/>
    <s v="Smartphone"/>
    <n v="11"/>
    <s v="No"/>
    <n v="11"/>
    <n v="649.08000000000004"/>
    <s v="No"/>
  </r>
  <r>
    <d v="2023-08-31T00:00:00"/>
    <x v="7"/>
    <s v="Laptop"/>
    <n v="21"/>
    <s v="No"/>
    <n v="21"/>
    <n v="789.23"/>
    <s v="No"/>
  </r>
  <r>
    <d v="2023-12-31T00:00:00"/>
    <x v="2"/>
    <s v="Smartphone"/>
    <n v="22"/>
    <s v="No"/>
    <n v="22"/>
    <n v="722.56"/>
    <s v="No"/>
  </r>
  <r>
    <d v="2023-08-31T00:00:00"/>
    <x v="7"/>
    <s v="Laptop"/>
    <n v="26"/>
    <s v="No"/>
    <n v="26"/>
    <n v="440.61"/>
    <s v="No"/>
  </r>
  <r>
    <d v="2023-09-30T00:00:00"/>
    <x v="10"/>
    <s v="Smartwatch"/>
    <n v="12"/>
    <s v="No"/>
    <n v="12"/>
    <n v="851.12"/>
    <s v="No"/>
  </r>
  <r>
    <d v="2023-04-30T00:00:00"/>
    <x v="11"/>
    <s v="Smartwatch"/>
    <n v="21"/>
    <s v="No"/>
    <n v="21"/>
    <n v="889.23"/>
    <s v="No"/>
  </r>
  <r>
    <d v="2023-03-31T00:00:00"/>
    <x v="6"/>
    <s v="Laptop"/>
    <n v="23"/>
    <s v="No"/>
    <n v="23"/>
    <n v="96.45"/>
    <s v="No"/>
  </r>
  <r>
    <d v="2023-11-30T00:00:00"/>
    <x v="8"/>
    <s v="Smartwatch"/>
    <n v="24"/>
    <s v="No"/>
    <n v="24"/>
    <n v="391.01"/>
    <s v="No"/>
  </r>
  <r>
    <d v="2023-06-30T00:00:00"/>
    <x v="0"/>
    <s v="Smartphone"/>
    <n v="23"/>
    <s v="No"/>
    <n v="23"/>
    <n v="72.09"/>
    <s v="No"/>
  </r>
  <r>
    <d v="2023-01-31T00:00:00"/>
    <x v="1"/>
    <s v="Laptop"/>
    <n v="19"/>
    <s v="No"/>
    <n v="19"/>
    <n v="201.01"/>
    <s v="No"/>
  </r>
  <r>
    <d v="2023-09-30T00:00:00"/>
    <x v="10"/>
    <s v="Smartwatch"/>
    <n v="13"/>
    <s v="No"/>
    <n v="13"/>
    <n v="486.43"/>
    <s v="No"/>
  </r>
  <r>
    <d v="2023-04-30T00:00:00"/>
    <x v="11"/>
    <s v="Headphones"/>
    <n v="16"/>
    <s v="No"/>
    <n v="16"/>
    <n v="844.77"/>
    <s v="No"/>
  </r>
  <r>
    <d v="2023-06-30T00:00:00"/>
    <x v="0"/>
    <s v="Smartphone"/>
    <n v="15"/>
    <s v="No"/>
    <n v="15"/>
    <n v="312.20999999999998"/>
    <s v="No"/>
  </r>
  <r>
    <d v="2023-10-31T00:00:00"/>
    <x v="9"/>
    <s v="Smartwatch"/>
    <n v="17"/>
    <s v="No"/>
    <n v="17"/>
    <n v="702.96"/>
    <s v="No"/>
  </r>
  <r>
    <d v="2023-10-31T00:00:00"/>
    <x v="9"/>
    <s v="Laptop"/>
    <n v="22"/>
    <s v="No"/>
    <n v="22"/>
    <n v="192.01"/>
    <s v="No"/>
  </r>
  <r>
    <d v="2023-12-31T00:00:00"/>
    <x v="2"/>
    <s v="Smartwatch"/>
    <n v="19"/>
    <s v="No"/>
    <n v="19"/>
    <n v="496.13"/>
    <s v="No"/>
  </r>
  <r>
    <d v="2023-09-30T00:00:00"/>
    <x v="10"/>
    <s v="Headphones"/>
    <n v="21"/>
    <s v="No"/>
    <n v="21"/>
    <n v="969.15"/>
    <s v="No"/>
  </r>
  <r>
    <d v="2023-05-31T00:00:00"/>
    <x v="5"/>
    <s v="Smartwatch"/>
    <n v="13"/>
    <s v="No"/>
    <n v="13"/>
    <n v="531.23"/>
    <s v="No"/>
  </r>
  <r>
    <d v="2023-08-31T00:00:00"/>
    <x v="7"/>
    <s v="Smartphone"/>
    <n v="35"/>
    <s v="Yes"/>
    <n v="22"/>
    <n v="772.46"/>
    <s v="No"/>
  </r>
  <r>
    <d v="2023-12-31T00:00:00"/>
    <x v="2"/>
    <s v="Smartwatch"/>
    <n v="13"/>
    <s v="No"/>
    <n v="13"/>
    <n v="608.32000000000005"/>
    <s v="No"/>
  </r>
  <r>
    <d v="2023-04-30T00:00:00"/>
    <x v="11"/>
    <s v="Headphones"/>
    <n v="24"/>
    <s v="No"/>
    <n v="24"/>
    <n v="70.17"/>
    <s v="No"/>
  </r>
  <r>
    <d v="2023-03-31T00:00:00"/>
    <x v="6"/>
    <s v="Smartphone"/>
    <n v="24"/>
    <s v="No"/>
    <n v="24"/>
    <n v="623.47"/>
    <s v="No"/>
  </r>
  <r>
    <d v="2023-12-31T00:00:00"/>
    <x v="2"/>
    <s v="Smartwatch"/>
    <n v="22"/>
    <s v="No"/>
    <n v="22"/>
    <n v="38.58"/>
    <s v="No"/>
  </r>
  <r>
    <d v="2023-05-31T00:00:00"/>
    <x v="5"/>
    <s v="Smartphone"/>
    <n v="16"/>
    <s v="No"/>
    <n v="16"/>
    <n v="639.94000000000005"/>
    <s v="No"/>
  </r>
  <r>
    <d v="2023-07-31T00:00:00"/>
    <x v="3"/>
    <s v="Smartphone"/>
    <n v="17"/>
    <s v="No"/>
    <n v="17"/>
    <n v="471.21"/>
    <s v="No"/>
  </r>
  <r>
    <d v="2023-07-31T00:00:00"/>
    <x v="3"/>
    <s v="Smartphone"/>
    <n v="19"/>
    <s v="No"/>
    <n v="19"/>
    <n v="643.35"/>
    <s v="No"/>
  </r>
  <r>
    <d v="2023-06-30T00:00:00"/>
    <x v="0"/>
    <s v="Headphones"/>
    <n v="26"/>
    <s v="No"/>
    <n v="26"/>
    <n v="498.26"/>
    <s v="No"/>
  </r>
  <r>
    <d v="2023-11-30T00:00:00"/>
    <x v="8"/>
    <s v="Smartphone"/>
    <n v="19"/>
    <s v="No"/>
    <n v="19"/>
    <n v="938.41"/>
    <s v="No"/>
  </r>
  <r>
    <d v="2023-04-30T00:00:00"/>
    <x v="11"/>
    <s v="Laptop"/>
    <n v="16"/>
    <s v="No"/>
    <n v="16"/>
    <n v="615.92999999999995"/>
    <s v="No"/>
  </r>
  <r>
    <d v="2023-03-31T00:00:00"/>
    <x v="6"/>
    <s v="Headphones"/>
    <n v="27"/>
    <s v="No"/>
    <n v="27"/>
    <n v="265.92"/>
    <s v="No"/>
  </r>
  <r>
    <d v="2023-09-30T00:00:00"/>
    <x v="10"/>
    <s v="Smartphone"/>
    <n v="27"/>
    <s v="No"/>
    <n v="27"/>
    <n v="136.51"/>
    <s v="No"/>
  </r>
  <r>
    <d v="2023-10-31T00:00:00"/>
    <x v="9"/>
    <s v="Laptop"/>
    <n v="14"/>
    <s v="No"/>
    <n v="14"/>
    <n v="83.38"/>
    <s v="No"/>
  </r>
  <r>
    <d v="2023-04-30T00:00:00"/>
    <x v="11"/>
    <s v="Smartwatch"/>
    <n v="17"/>
    <s v="No"/>
    <n v="17"/>
    <n v="757.9"/>
    <s v="No"/>
  </r>
  <r>
    <d v="2023-06-30T00:00:00"/>
    <x v="0"/>
    <s v="Tablet"/>
    <n v="26"/>
    <s v="No"/>
    <n v="26"/>
    <n v="430.09"/>
    <s v="No"/>
  </r>
  <r>
    <d v="2023-08-31T00:00:00"/>
    <x v="7"/>
    <s v="Laptop"/>
    <n v="14"/>
    <s v="No"/>
    <n v="14"/>
    <n v="52.79"/>
    <s v="No"/>
  </r>
  <r>
    <d v="2023-03-31T00:00:00"/>
    <x v="6"/>
    <s v="Laptop"/>
    <n v="24"/>
    <s v="No"/>
    <n v="24"/>
    <n v="14.16"/>
    <s v="No"/>
  </r>
  <r>
    <d v="2023-03-31T00:00:00"/>
    <x v="6"/>
    <s v="Tablet"/>
    <n v="18"/>
    <s v="No"/>
    <n v="18"/>
    <n v="429.03"/>
    <s v="No"/>
  </r>
  <r>
    <d v="2023-05-31T00:00:00"/>
    <x v="5"/>
    <s v="Smartwatch"/>
    <n v="17"/>
    <s v="No"/>
    <n v="17"/>
    <n v="411.17"/>
    <s v="No"/>
  </r>
  <r>
    <d v="2023-03-31T00:00:00"/>
    <x v="6"/>
    <s v="Laptop"/>
    <n v="19"/>
    <s v="No"/>
    <n v="19"/>
    <n v="660.9"/>
    <s v="No"/>
  </r>
  <r>
    <d v="2023-12-31T00:00:00"/>
    <x v="2"/>
    <s v="Headphones"/>
    <n v="25"/>
    <s v="No"/>
    <n v="25"/>
    <n v="358.01"/>
    <s v="No"/>
  </r>
  <r>
    <d v="2023-05-31T00:00:00"/>
    <x v="5"/>
    <s v="Headphones"/>
    <n v="17"/>
    <s v="No"/>
    <n v="17"/>
    <n v="493.34"/>
    <s v="No"/>
  </r>
  <r>
    <d v="2023-05-31T00:00:00"/>
    <x v="5"/>
    <s v="Smartwatch"/>
    <n v="21"/>
    <s v="No"/>
    <n v="21"/>
    <n v="659"/>
    <s v="No"/>
  </r>
  <r>
    <d v="2023-08-31T00:00:00"/>
    <x v="7"/>
    <s v="Laptop"/>
    <n v="17"/>
    <s v="No"/>
    <n v="17"/>
    <n v="482.3"/>
    <s v="No"/>
  </r>
  <r>
    <d v="2023-08-31T00:00:00"/>
    <x v="7"/>
    <s v="Smartphone"/>
    <n v="16"/>
    <s v="No"/>
    <n v="16"/>
    <n v="685.82"/>
    <s v="No"/>
  </r>
  <r>
    <d v="2023-07-31T00:00:00"/>
    <x v="3"/>
    <s v="Smartwatch"/>
    <n v="25"/>
    <s v="No"/>
    <n v="25"/>
    <n v="26.69"/>
    <s v="No"/>
  </r>
  <r>
    <d v="2023-03-31T00:00:00"/>
    <x v="6"/>
    <s v="Tablet"/>
    <n v="20"/>
    <s v="No"/>
    <n v="20"/>
    <n v="827.16"/>
    <s v="No"/>
  </r>
  <r>
    <d v="2023-02-28T00:00:00"/>
    <x v="4"/>
    <s v="Smartphone"/>
    <n v="18"/>
    <s v="No"/>
    <n v="18"/>
    <n v="260.31"/>
    <s v="No"/>
  </r>
  <r>
    <d v="2023-06-30T00:00:00"/>
    <x v="0"/>
    <s v="Tablet"/>
    <n v="17"/>
    <s v="No"/>
    <n v="17"/>
    <n v="863.63"/>
    <s v="No"/>
  </r>
  <r>
    <d v="2023-09-30T00:00:00"/>
    <x v="10"/>
    <s v="Smartphone"/>
    <n v="14"/>
    <s v="No"/>
    <n v="14"/>
    <n v="478.89"/>
    <s v="No"/>
  </r>
  <r>
    <d v="2023-10-31T00:00:00"/>
    <x v="9"/>
    <s v="Smartwatch"/>
    <n v="21"/>
    <s v="No"/>
    <n v="21"/>
    <n v="219.84"/>
    <s v="No"/>
  </r>
  <r>
    <d v="2023-09-30T00:00:00"/>
    <x v="10"/>
    <s v="Headphones"/>
    <n v="26"/>
    <s v="No"/>
    <n v="26"/>
    <n v="686.22"/>
    <s v="No"/>
  </r>
  <r>
    <d v="2023-11-30T00:00:00"/>
    <x v="8"/>
    <s v="Tablet"/>
    <n v="20"/>
    <s v="No"/>
    <n v="20"/>
    <n v="663.4"/>
    <s v="No"/>
  </r>
  <r>
    <d v="2023-12-31T00:00:00"/>
    <x v="2"/>
    <s v="Headphones"/>
    <n v="16"/>
    <s v="No"/>
    <n v="16"/>
    <n v="696.49"/>
    <s v="No"/>
  </r>
  <r>
    <d v="2023-02-28T00:00:00"/>
    <x v="4"/>
    <s v="Headphones"/>
    <n v="20"/>
    <s v="No"/>
    <n v="20"/>
    <n v="16.420000000000002"/>
    <s v="No"/>
  </r>
  <r>
    <d v="2023-01-31T00:00:00"/>
    <x v="1"/>
    <s v="Smartwatch"/>
    <n v="28"/>
    <s v="No"/>
    <n v="28"/>
    <n v="509.48"/>
    <s v="No"/>
  </r>
  <r>
    <d v="2023-07-31T00:00:00"/>
    <x v="3"/>
    <s v="Smartphone"/>
    <n v="17"/>
    <s v="No"/>
    <n v="17"/>
    <n v="769.83"/>
    <s v="No"/>
  </r>
  <r>
    <d v="2023-12-31T00:00:00"/>
    <x v="2"/>
    <s v="Smartwatch"/>
    <n v="23"/>
    <s v="No"/>
    <n v="23"/>
    <n v="877.13"/>
    <s v="No"/>
  </r>
  <r>
    <d v="2023-05-31T00:00:00"/>
    <x v="5"/>
    <s v="Tablet"/>
    <n v="24"/>
    <s v="No"/>
    <n v="24"/>
    <n v="880.97"/>
    <s v="No"/>
  </r>
  <r>
    <d v="2023-01-31T00:00:00"/>
    <x v="1"/>
    <s v="Laptop"/>
    <n v="14"/>
    <s v="No"/>
    <n v="14"/>
    <n v="110.91"/>
    <s v="No"/>
  </r>
  <r>
    <d v="2023-01-31T00:00:00"/>
    <x v="1"/>
    <s v="Smartwatch"/>
    <n v="16"/>
    <s v="No"/>
    <n v="16"/>
    <n v="346.28"/>
    <s v="No"/>
  </r>
  <r>
    <d v="2023-12-31T00:00:00"/>
    <x v="2"/>
    <s v="Smartwatch"/>
    <n v="23"/>
    <s v="No"/>
    <n v="23"/>
    <n v="48.54"/>
    <s v="No"/>
  </r>
  <r>
    <d v="2023-08-31T00:00:00"/>
    <x v="7"/>
    <s v="Headphones"/>
    <n v="19"/>
    <s v="No"/>
    <n v="19"/>
    <n v="520.89"/>
    <s v="No"/>
  </r>
  <r>
    <d v="2023-10-31T00:00:00"/>
    <x v="9"/>
    <s v="Smartwatch"/>
    <n v="23"/>
    <s v="No"/>
    <n v="23"/>
    <n v="708.85"/>
    <s v="No"/>
  </r>
  <r>
    <d v="2023-05-31T00:00:00"/>
    <x v="5"/>
    <s v="Tablet"/>
    <n v="26"/>
    <s v="No"/>
    <n v="26"/>
    <n v="360.1"/>
    <s v="No"/>
  </r>
  <r>
    <d v="2023-03-31T00:00:00"/>
    <x v="6"/>
    <s v="Smartphone"/>
    <n v="210"/>
    <s v="Yes"/>
    <n v="22"/>
    <n v="261.01"/>
    <s v="No"/>
  </r>
  <r>
    <d v="2023-05-31T00:00:00"/>
    <x v="5"/>
    <s v="Laptop"/>
    <n v="25"/>
    <s v="No"/>
    <n v="25"/>
    <n v="254"/>
    <s v="No"/>
  </r>
  <r>
    <d v="2023-06-30T00:00:00"/>
    <x v="0"/>
    <s v="Smartwatch"/>
    <n v="20"/>
    <s v="No"/>
    <n v="20"/>
    <n v="926.97"/>
    <s v="No"/>
  </r>
  <r>
    <d v="2023-02-28T00:00:00"/>
    <x v="4"/>
    <s v="Smartwatch"/>
    <n v="26"/>
    <s v="No"/>
    <n v="26"/>
    <n v="45.82"/>
    <s v="No"/>
  </r>
  <r>
    <d v="2023-11-30T00:00:00"/>
    <x v="8"/>
    <s v="Smartphone"/>
    <n v="23"/>
    <s v="No"/>
    <n v="23"/>
    <n v="702.83"/>
    <s v="No"/>
  </r>
  <r>
    <d v="2023-05-31T00:00:00"/>
    <x v="5"/>
    <s v="Smartwatch"/>
    <n v="15"/>
    <s v="No"/>
    <n v="15"/>
    <n v="629.24"/>
    <s v="No"/>
  </r>
  <r>
    <d v="2023-12-31T00:00:00"/>
    <x v="2"/>
    <s v="Headphones"/>
    <n v="17"/>
    <s v="No"/>
    <n v="17"/>
    <n v="547.52"/>
    <s v="No"/>
  </r>
  <r>
    <d v="2023-02-28T00:00:00"/>
    <x v="4"/>
    <s v="Headphones"/>
    <n v="18"/>
    <s v="No"/>
    <n v="18"/>
    <n v="481.04"/>
    <s v="No"/>
  </r>
  <r>
    <d v="2023-05-31T00:00:00"/>
    <x v="5"/>
    <s v="Tablet"/>
    <n v="12"/>
    <s v="No"/>
    <n v="12"/>
    <n v="852.27"/>
    <s v="No"/>
  </r>
  <r>
    <d v="2023-01-31T00:00:00"/>
    <x v="1"/>
    <s v="Tablet"/>
    <n v="25"/>
    <s v="No"/>
    <n v="25"/>
    <n v="398.06"/>
    <s v="No"/>
  </r>
  <r>
    <d v="2023-08-31T00:00:00"/>
    <x v="7"/>
    <s v="Laptop"/>
    <n v="30"/>
    <s v="No"/>
    <n v="30"/>
    <n v="940.04"/>
    <s v="No"/>
  </r>
  <r>
    <d v="2023-01-31T00:00:00"/>
    <x v="1"/>
    <s v="Headphones"/>
    <n v="22"/>
    <s v="No"/>
    <n v="22"/>
    <n v="124.65"/>
    <s v="No"/>
  </r>
  <r>
    <d v="2023-05-31T00:00:00"/>
    <x v="5"/>
    <s v="Smartphone"/>
    <n v="21"/>
    <s v="No"/>
    <n v="21"/>
    <n v="737.31"/>
    <s v="No"/>
  </r>
  <r>
    <d v="2023-07-31T00:00:00"/>
    <x v="3"/>
    <s v="Tablet"/>
    <n v="22"/>
    <s v="No"/>
    <n v="22"/>
    <n v="852.3"/>
    <s v="No"/>
  </r>
  <r>
    <d v="2023-10-31T00:00:00"/>
    <x v="9"/>
    <s v="Laptop"/>
    <n v="29"/>
    <s v="No"/>
    <n v="29"/>
    <n v="777.1"/>
    <s v="No"/>
  </r>
  <r>
    <d v="2023-08-31T00:00:00"/>
    <x v="7"/>
    <s v="Smartwatch"/>
    <n v="20"/>
    <s v="No"/>
    <n v="20"/>
    <n v="321.27"/>
    <s v="No"/>
  </r>
  <r>
    <d v="2023-01-31T00:00:00"/>
    <x v="1"/>
    <s v="Smartwatch"/>
    <n v="30"/>
    <s v="No"/>
    <n v="30"/>
    <n v="79.12"/>
    <s v="No"/>
  </r>
  <r>
    <d v="2023-01-31T00:00:00"/>
    <x v="1"/>
    <s v="Smartwatch"/>
    <n v="28"/>
    <s v="No"/>
    <n v="28"/>
    <n v="509.48"/>
    <s v="No"/>
  </r>
  <r>
    <d v="2023-04-30T00:00:00"/>
    <x v="11"/>
    <s v="Smartwatch"/>
    <n v="16"/>
    <s v="No"/>
    <n v="16"/>
    <n v="509.48"/>
    <s v="No"/>
  </r>
  <r>
    <d v="2023-08-31T00:00:00"/>
    <x v="7"/>
    <s v="Smartwatch"/>
    <n v="19"/>
    <s v="No"/>
    <n v="19"/>
    <n v="918.46"/>
    <s v="No"/>
  </r>
  <r>
    <d v="2023-10-31T00:00:00"/>
    <x v="9"/>
    <s v="Tablet"/>
    <n v="33"/>
    <s v="Yes"/>
    <n v="22"/>
    <n v="234.29"/>
    <s v="No"/>
  </r>
  <r>
    <d v="2023-10-31T00:00:00"/>
    <x v="9"/>
    <s v="Laptop"/>
    <n v="17"/>
    <s v="No"/>
    <n v="17"/>
    <n v="779.87"/>
    <s v="No"/>
  </r>
  <r>
    <d v="2023-11-30T00:00:00"/>
    <x v="8"/>
    <s v="Laptop"/>
    <n v="21"/>
    <s v="No"/>
    <n v="21"/>
    <n v="803.14"/>
    <s v="No"/>
  </r>
  <r>
    <d v="2023-01-31T00:00:00"/>
    <x v="1"/>
    <s v="Tablet"/>
    <n v="24"/>
    <s v="No"/>
    <n v="24"/>
    <n v="922.63"/>
    <s v="No"/>
  </r>
  <r>
    <d v="2023-08-31T00:00:00"/>
    <x v="7"/>
    <s v="Smartwatch"/>
    <n v="18"/>
    <s v="No"/>
    <n v="18"/>
    <n v="404.39"/>
    <s v="No"/>
  </r>
  <r>
    <d v="2023-09-30T00:00:00"/>
    <x v="10"/>
    <s v="Laptop"/>
    <n v="17"/>
    <s v="No"/>
    <n v="17"/>
    <n v="570.54"/>
    <s v="No"/>
  </r>
  <r>
    <d v="2023-06-30T00:00:00"/>
    <x v="0"/>
    <s v="Tablet"/>
    <n v="18"/>
    <s v="No"/>
    <n v="18"/>
    <n v="77.84"/>
    <s v="No"/>
  </r>
  <r>
    <d v="2023-12-31T00:00:00"/>
    <x v="2"/>
    <s v="Smartwatch"/>
    <n v="16"/>
    <s v="No"/>
    <n v="16"/>
    <n v="890.15"/>
    <s v="No"/>
  </r>
  <r>
    <d v="2023-05-31T00:00:00"/>
    <x v="5"/>
    <s v="Tablet"/>
    <n v="19"/>
    <s v="No"/>
    <n v="19"/>
    <n v="903.13"/>
    <s v="No"/>
  </r>
  <r>
    <d v="2023-10-31T00:00:00"/>
    <x v="9"/>
    <s v="Tablet"/>
    <n v="16"/>
    <s v="No"/>
    <n v="16"/>
    <n v="610.76"/>
    <s v="No"/>
  </r>
  <r>
    <d v="2023-04-30T00:00:00"/>
    <x v="11"/>
    <s v="Tablet"/>
    <n v="19"/>
    <s v="No"/>
    <n v="19"/>
    <n v="74.599999999999994"/>
    <s v="No"/>
  </r>
  <r>
    <d v="2023-07-31T00:00:00"/>
    <x v="3"/>
    <s v="Headphones"/>
    <n v="200"/>
    <s v="Yes"/>
    <n v="22"/>
    <n v="166.48"/>
    <s v="No"/>
  </r>
  <r>
    <d v="2023-02-28T00:00:00"/>
    <x v="4"/>
    <s v="Tablet"/>
    <n v="23"/>
    <s v="No"/>
    <n v="23"/>
    <n v="631.66"/>
    <s v="No"/>
  </r>
  <r>
    <d v="2023-05-31T00:00:00"/>
    <x v="5"/>
    <s v="Laptop"/>
    <n v="19"/>
    <s v="No"/>
    <n v="19"/>
    <n v="478.48"/>
    <s v="No"/>
  </r>
  <r>
    <d v="2023-02-28T00:00:00"/>
    <x v="4"/>
    <s v="Smartwatch"/>
    <n v="22"/>
    <s v="No"/>
    <n v="22"/>
    <n v="356.43"/>
    <s v="No"/>
  </r>
  <r>
    <d v="2023-05-31T00:00:00"/>
    <x v="5"/>
    <s v="Laptop"/>
    <n v="150"/>
    <s v="Yes"/>
    <n v="22"/>
    <n v="571.28"/>
    <s v="No"/>
  </r>
  <r>
    <d v="2023-05-31T00:00:00"/>
    <x v="5"/>
    <s v="Laptop"/>
    <n v="17"/>
    <s v="No"/>
    <n v="17"/>
    <n v="634.38"/>
    <s v="No"/>
  </r>
  <r>
    <d v="2023-03-31T00:00:00"/>
    <x v="6"/>
    <s v="Laptop"/>
    <n v="21"/>
    <s v="No"/>
    <n v="21"/>
    <n v="613.20000000000005"/>
    <s v="No"/>
  </r>
  <r>
    <d v="2023-09-30T00:00:00"/>
    <x v="10"/>
    <s v="Smartphone"/>
    <n v="22"/>
    <s v="No"/>
    <n v="22"/>
    <n v="188.05"/>
    <s v="No"/>
  </r>
  <r>
    <d v="2023-12-31T00:00:00"/>
    <x v="2"/>
    <s v="Laptop"/>
    <n v="17"/>
    <s v="No"/>
    <n v="17"/>
    <n v="541.98"/>
    <s v="No"/>
  </r>
  <r>
    <d v="2023-09-30T00:00:00"/>
    <x v="10"/>
    <s v="Laptop"/>
    <n v="18"/>
    <s v="No"/>
    <n v="18"/>
    <n v="588.63"/>
    <s v="No"/>
  </r>
  <r>
    <d v="2023-02-28T00:00:00"/>
    <x v="4"/>
    <s v="Smartwatch"/>
    <n v="23"/>
    <s v="No"/>
    <n v="23"/>
    <n v="542.39"/>
    <s v="No"/>
  </r>
  <r>
    <d v="2023-08-31T00:00:00"/>
    <x v="7"/>
    <s v="Smartwatch"/>
    <n v="20"/>
    <s v="No"/>
    <n v="20"/>
    <n v="117.48"/>
    <s v="No"/>
  </r>
  <r>
    <d v="2023-12-31T00:00:00"/>
    <x v="2"/>
    <s v="Tablet"/>
    <n v="250"/>
    <s v="Yes"/>
    <n v="22"/>
    <n v="383.22"/>
    <s v="No"/>
  </r>
  <r>
    <d v="2023-04-30T00:00:00"/>
    <x v="11"/>
    <s v="Smartwatch"/>
    <n v="16"/>
    <s v="No"/>
    <n v="16"/>
    <n v="550.02"/>
    <s v="No"/>
  </r>
  <r>
    <d v="2023-09-30T00:00:00"/>
    <x v="10"/>
    <s v="Smartphone"/>
    <n v="16"/>
    <s v="No"/>
    <n v="16"/>
    <n v="540.17999999999995"/>
    <s v="No"/>
  </r>
  <r>
    <d v="2023-02-28T00:00:00"/>
    <x v="4"/>
    <s v="Smartphone"/>
    <n v="12"/>
    <s v="No"/>
    <n v="12"/>
    <n v="763.83"/>
    <s v="No"/>
  </r>
  <r>
    <d v="2023-08-31T00:00:00"/>
    <x v="7"/>
    <s v="Smartwatch"/>
    <n v="21"/>
    <s v="No"/>
    <n v="21"/>
    <n v="475.19"/>
    <s v="No"/>
  </r>
  <r>
    <d v="2023-08-31T00:00:00"/>
    <x v="7"/>
    <s v="Headphones"/>
    <n v="18"/>
    <s v="No"/>
    <n v="18"/>
    <n v="176.07"/>
    <s v="No"/>
  </r>
  <r>
    <d v="2023-07-31T00:00:00"/>
    <x v="3"/>
    <s v="Headphones"/>
    <n v="27"/>
    <s v="No"/>
    <n v="27"/>
    <n v="404.27"/>
    <s v="No"/>
  </r>
  <r>
    <d v="2023-01-31T00:00:00"/>
    <x v="1"/>
    <s v="Laptop"/>
    <n v="21"/>
    <s v="No"/>
    <n v="21"/>
    <n v="122.09"/>
    <s v="No"/>
  </r>
  <r>
    <d v="2023-07-31T00:00:00"/>
    <x v="3"/>
    <s v="Headphones"/>
    <n v="23"/>
    <s v="No"/>
    <n v="23"/>
    <n v="577.59"/>
    <s v="No"/>
  </r>
  <r>
    <d v="2023-01-31T00:00:00"/>
    <x v="1"/>
    <s v="Laptop"/>
    <n v="16"/>
    <s v="No"/>
    <n v="16"/>
    <n v="241.51"/>
    <s v="No"/>
  </r>
  <r>
    <d v="2023-10-31T00:00:00"/>
    <x v="9"/>
    <s v="Headphones"/>
    <n v="23"/>
    <s v="No"/>
    <n v="23"/>
    <n v="88.35"/>
    <s v="No"/>
  </r>
  <r>
    <d v="2023-01-31T00:00:00"/>
    <x v="1"/>
    <s v="Laptop"/>
    <n v="17"/>
    <s v="No"/>
    <n v="17"/>
    <n v="907.6"/>
    <s v="No"/>
  </r>
  <r>
    <d v="2023-07-31T00:00:00"/>
    <x v="3"/>
    <s v="Smartphone"/>
    <n v="15"/>
    <s v="No"/>
    <n v="15"/>
    <n v="468.2"/>
    <s v="No"/>
  </r>
  <r>
    <d v="2023-07-31T00:00:00"/>
    <x v="3"/>
    <s v="Tablet"/>
    <n v="17"/>
    <s v="No"/>
    <n v="17"/>
    <n v="35.29"/>
    <s v="No"/>
  </r>
  <r>
    <d v="2023-08-31T00:00:00"/>
    <x v="7"/>
    <s v="Smartphone"/>
    <n v="19"/>
    <s v="No"/>
    <n v="19"/>
    <n v="617.87"/>
    <s v="No"/>
  </r>
  <r>
    <d v="2023-12-31T00:00:00"/>
    <x v="2"/>
    <s v="Smartphone"/>
    <n v="23"/>
    <s v="No"/>
    <n v="23"/>
    <n v="829.83"/>
    <s v="No"/>
  </r>
  <r>
    <d v="2023-12-31T00:00:00"/>
    <x v="2"/>
    <s v="Smartphone"/>
    <n v="21"/>
    <s v="No"/>
    <n v="21"/>
    <n v="637.01"/>
    <s v="No"/>
  </r>
  <r>
    <d v="2023-07-31T00:00:00"/>
    <x v="3"/>
    <s v="Tablet"/>
    <n v="16"/>
    <s v="No"/>
    <n v="16"/>
    <n v="770.68"/>
    <s v="No"/>
  </r>
  <r>
    <d v="2023-03-31T00:00:00"/>
    <x v="6"/>
    <s v="Smartwatch"/>
    <n v="170"/>
    <s v="Yes"/>
    <n v="22"/>
    <n v="85.33"/>
    <s v="No"/>
  </r>
  <r>
    <d v="2023-04-30T00:00:00"/>
    <x v="11"/>
    <s v="Tablet"/>
    <n v="21"/>
    <s v="No"/>
    <n v="21"/>
    <n v="55.98"/>
    <s v="No"/>
  </r>
  <r>
    <d v="2023-02-28T00:00:00"/>
    <x v="4"/>
    <s v="Headphones"/>
    <n v="19"/>
    <s v="No"/>
    <n v="19"/>
    <n v="932.04"/>
    <s v="No"/>
  </r>
  <r>
    <d v="2023-08-31T00:00:00"/>
    <x v="7"/>
    <s v="Smartwatch"/>
    <n v="13"/>
    <s v="No"/>
    <n v="13"/>
    <n v="963.35"/>
    <s v="No"/>
  </r>
  <r>
    <d v="2023-12-31T00:00:00"/>
    <x v="2"/>
    <s v="Smartwatch"/>
    <n v="27"/>
    <s v="No"/>
    <n v="27"/>
    <n v="489.58"/>
    <s v="No"/>
  </r>
  <r>
    <d v="2023-04-30T00:00:00"/>
    <x v="11"/>
    <s v="Laptop"/>
    <n v="21"/>
    <s v="No"/>
    <n v="21"/>
    <n v="863.96"/>
    <s v="No"/>
  </r>
  <r>
    <d v="2023-08-31T00:00:00"/>
    <x v="7"/>
    <s v="Smartphone"/>
    <n v="23"/>
    <s v="No"/>
    <n v="23"/>
    <n v="31.43"/>
    <s v="No"/>
  </r>
  <r>
    <d v="2023-08-31T00:00:00"/>
    <x v="7"/>
    <s v="Smartwatch"/>
    <n v="13"/>
    <s v="No"/>
    <n v="13"/>
    <n v="549.74"/>
    <s v="No"/>
  </r>
  <r>
    <d v="2023-03-31T00:00:00"/>
    <x v="6"/>
    <s v="Smartphone"/>
    <n v="12"/>
    <s v="No"/>
    <n v="12"/>
    <n v="193.37"/>
    <s v="No"/>
  </r>
  <r>
    <d v="2023-11-30T00:00:00"/>
    <x v="8"/>
    <s v="Smartwatch"/>
    <n v="18"/>
    <s v="No"/>
    <n v="18"/>
    <n v="80.540000000000006"/>
    <s v="No"/>
  </r>
  <r>
    <d v="2023-11-30T00:00:00"/>
    <x v="8"/>
    <s v="Smartphone"/>
    <n v="17"/>
    <s v="No"/>
    <n v="17"/>
    <n v="603.87"/>
    <s v="No"/>
  </r>
  <r>
    <d v="2023-11-30T00:00:00"/>
    <x v="8"/>
    <s v="Smartwatch"/>
    <n v="28"/>
    <s v="No"/>
    <n v="28"/>
    <n v="852.4"/>
    <s v="No"/>
  </r>
  <r>
    <d v="2023-06-30T00:00:00"/>
    <x v="0"/>
    <s v="Smartphone"/>
    <n v="25"/>
    <s v="No"/>
    <n v="25"/>
    <n v="507.51"/>
    <s v="No"/>
  </r>
  <r>
    <d v="2023-10-31T00:00:00"/>
    <x v="9"/>
    <s v="Smartwatch"/>
    <n v="27"/>
    <s v="No"/>
    <n v="27"/>
    <n v="773.02"/>
    <s v="No"/>
  </r>
  <r>
    <d v="2023-01-31T00:00:00"/>
    <x v="1"/>
    <s v="Laptop"/>
    <n v="21"/>
    <s v="No"/>
    <n v="21"/>
    <n v="951.52"/>
    <s v="No"/>
  </r>
  <r>
    <d v="2023-03-31T00:00:00"/>
    <x v="6"/>
    <s v="Tablet"/>
    <n v="25"/>
    <s v="No"/>
    <n v="25"/>
    <n v="505.69"/>
    <s v="No"/>
  </r>
  <r>
    <d v="2023-03-31T00:00:00"/>
    <x v="6"/>
    <s v="Smartwatch"/>
    <n v="19"/>
    <s v="No"/>
    <n v="19"/>
    <n v="999.46"/>
    <s v="No"/>
  </r>
  <r>
    <d v="2023-08-31T00:00:00"/>
    <x v="7"/>
    <s v="Smartwatch"/>
    <n v="16"/>
    <s v="No"/>
    <n v="16"/>
    <n v="375.64"/>
    <s v="No"/>
  </r>
  <r>
    <d v="2023-12-31T00:00:00"/>
    <x v="2"/>
    <s v="Smartwatch"/>
    <n v="20"/>
    <s v="No"/>
    <n v="20"/>
    <n v="683.46"/>
    <s v="No"/>
  </r>
  <r>
    <d v="2023-12-31T00:00:00"/>
    <x v="2"/>
    <s v="Tablet"/>
    <n v="24"/>
    <s v="No"/>
    <n v="24"/>
    <n v="969.64"/>
    <s v="No"/>
  </r>
  <r>
    <d v="2023-03-31T00:00:00"/>
    <x v="6"/>
    <s v="Smartwatch"/>
    <n v="17"/>
    <s v="No"/>
    <n v="17"/>
    <n v="234.76"/>
    <s v="No"/>
  </r>
  <r>
    <d v="2023-08-31T00:00:00"/>
    <x v="7"/>
    <s v="Tablet"/>
    <n v="25"/>
    <s v="No"/>
    <n v="25"/>
    <n v="251.22"/>
    <s v="No"/>
  </r>
  <r>
    <d v="2023-06-30T00:00:00"/>
    <x v="0"/>
    <s v="Tablet"/>
    <n v="17"/>
    <s v="No"/>
    <n v="17"/>
    <n v="853.83"/>
    <s v="No"/>
  </r>
  <r>
    <d v="2023-09-30T00:00:00"/>
    <x v="10"/>
    <s v="Laptop"/>
    <n v="18"/>
    <s v="No"/>
    <n v="18"/>
    <n v="553.73"/>
    <s v="No"/>
  </r>
  <r>
    <d v="2023-10-31T00:00:00"/>
    <x v="9"/>
    <s v="Tablet"/>
    <n v="170"/>
    <s v="Yes"/>
    <n v="22"/>
    <n v="780.87"/>
    <s v="No"/>
  </r>
  <r>
    <d v="2023-02-28T00:00:00"/>
    <x v="4"/>
    <s v="Headphones"/>
    <n v="22"/>
    <s v="No"/>
    <n v="22"/>
    <n v="98.13"/>
    <s v="No"/>
  </r>
  <r>
    <d v="2023-03-31T00:00:00"/>
    <x v="6"/>
    <s v="Headphones"/>
    <n v="17"/>
    <s v="No"/>
    <n v="17"/>
    <n v="749.5"/>
    <s v="No"/>
  </r>
  <r>
    <d v="2023-03-31T00:00:00"/>
    <x v="6"/>
    <s v="Headphones"/>
    <n v="25"/>
    <s v="No"/>
    <n v="25"/>
    <n v="592.21"/>
    <s v="No"/>
  </r>
  <r>
    <d v="2023-07-31T00:00:00"/>
    <x v="3"/>
    <s v="Smartwatch"/>
    <n v="18"/>
    <s v="No"/>
    <n v="18"/>
    <n v="544.03"/>
    <s v="No"/>
  </r>
  <r>
    <d v="2023-12-31T00:00:00"/>
    <x v="2"/>
    <s v="Tablet"/>
    <n v="22"/>
    <s v="No"/>
    <n v="22"/>
    <n v="917.11"/>
    <s v="No"/>
  </r>
  <r>
    <d v="2023-06-30T00:00:00"/>
    <x v="0"/>
    <s v="Smartwatch"/>
    <n v="25"/>
    <s v="No"/>
    <n v="25"/>
    <n v="566.17999999999995"/>
    <s v="No"/>
  </r>
  <r>
    <d v="2023-11-30T00:00:00"/>
    <x v="8"/>
    <s v="Smartwatch"/>
    <n v="23"/>
    <s v="No"/>
    <n v="23"/>
    <n v="919.54"/>
    <s v="No"/>
  </r>
  <r>
    <d v="2023-05-31T00:00:00"/>
    <x v="5"/>
    <s v="Headphones"/>
    <n v="19"/>
    <s v="No"/>
    <n v="19"/>
    <n v="386.76"/>
    <s v="No"/>
  </r>
  <r>
    <d v="2023-08-31T00:00:00"/>
    <x v="7"/>
    <s v="Smartphone"/>
    <n v="21"/>
    <s v="No"/>
    <n v="21"/>
    <n v="778.37"/>
    <s v="No"/>
  </r>
  <r>
    <d v="2023-05-31T00:00:00"/>
    <x v="5"/>
    <s v="Headphones"/>
    <n v="20"/>
    <s v="No"/>
    <n v="20"/>
    <n v="104.71"/>
    <s v="No"/>
  </r>
  <r>
    <d v="2023-04-30T00:00:00"/>
    <x v="11"/>
    <s v="Headphones"/>
    <n v="22"/>
    <s v="No"/>
    <n v="22"/>
    <n v="509.48"/>
    <s v="No"/>
  </r>
  <r>
    <d v="2023-02-28T00:00:00"/>
    <x v="4"/>
    <s v="Smartwatch"/>
    <n v="26"/>
    <s v="No"/>
    <n v="26"/>
    <n v="989.31"/>
    <s v="No"/>
  </r>
  <r>
    <d v="2023-01-31T00:00:00"/>
    <x v="1"/>
    <s v="Laptop"/>
    <n v="20"/>
    <s v="No"/>
    <n v="20"/>
    <n v="961.96"/>
    <s v="No"/>
  </r>
  <r>
    <d v="2023-02-28T00:00:00"/>
    <x v="4"/>
    <s v="Laptop"/>
    <n v="26"/>
    <s v="No"/>
    <n v="26"/>
    <n v="537.03"/>
    <s v="No"/>
  </r>
  <r>
    <d v="2023-01-31T00:00:00"/>
    <x v="1"/>
    <s v="Tablet"/>
    <n v="13"/>
    <s v="No"/>
    <n v="13"/>
    <n v="297.97000000000003"/>
    <s v="No"/>
  </r>
  <r>
    <d v="2023-06-30T00:00:00"/>
    <x v="0"/>
    <s v="Headphones"/>
    <n v="19"/>
    <s v="No"/>
    <n v="19"/>
    <n v="486.87"/>
    <s v="No"/>
  </r>
  <r>
    <d v="2023-07-31T00:00:00"/>
    <x v="3"/>
    <s v="Laptop"/>
    <n v="19"/>
    <s v="No"/>
    <n v="19"/>
    <n v="697.08"/>
    <s v="No"/>
  </r>
  <r>
    <d v="2023-05-31T00:00:00"/>
    <x v="5"/>
    <s v="Tablet"/>
    <n v="13"/>
    <s v="No"/>
    <n v="13"/>
    <n v="855.88"/>
    <s v="No"/>
  </r>
  <r>
    <d v="2023-02-28T00:00:00"/>
    <x v="4"/>
    <s v="Laptop"/>
    <n v="28"/>
    <s v="No"/>
    <n v="28"/>
    <n v="154.41"/>
    <s v="No"/>
  </r>
  <r>
    <d v="2023-07-31T00:00:00"/>
    <x v="3"/>
    <s v="Headphones"/>
    <n v="17"/>
    <s v="No"/>
    <n v="17"/>
    <n v="399.01"/>
    <s v="No"/>
  </r>
  <r>
    <d v="2023-04-30T00:00:00"/>
    <x v="11"/>
    <s v="Laptop"/>
    <n v="28"/>
    <s v="No"/>
    <n v="28"/>
    <n v="473.61"/>
    <s v="No"/>
  </r>
  <r>
    <d v="2023-05-31T00:00:00"/>
    <x v="5"/>
    <s v="Laptop"/>
    <n v="23"/>
    <s v="No"/>
    <n v="23"/>
    <n v="986.53"/>
    <s v="No"/>
  </r>
  <r>
    <d v="2023-06-30T00:00:00"/>
    <x v="0"/>
    <s v="Smartphone"/>
    <n v="23"/>
    <s v="No"/>
    <n v="23"/>
    <n v="955.23"/>
    <s v="No"/>
  </r>
  <r>
    <d v="2023-05-31T00:00:00"/>
    <x v="5"/>
    <s v="Laptop"/>
    <n v="19"/>
    <s v="No"/>
    <n v="19"/>
    <n v="925.35"/>
    <s v="No"/>
  </r>
  <r>
    <d v="2023-03-31T00:00:00"/>
    <x v="6"/>
    <s v="Headphones"/>
    <n v="18"/>
    <s v="No"/>
    <n v="18"/>
    <n v="761.18"/>
    <s v="No"/>
  </r>
  <r>
    <d v="2023-12-31T00:00:00"/>
    <x v="2"/>
    <s v="Smartwatch"/>
    <n v="28"/>
    <s v="No"/>
    <n v="28"/>
    <n v="692.45"/>
    <s v="No"/>
  </r>
  <r>
    <d v="2023-02-28T00:00:00"/>
    <x v="4"/>
    <s v="Smartwatch"/>
    <n v="22"/>
    <s v="No"/>
    <n v="22"/>
    <n v="931.91"/>
    <s v="No"/>
  </r>
  <r>
    <d v="2023-04-30T00:00:00"/>
    <x v="11"/>
    <s v="Smartwatch"/>
    <n v="22"/>
    <s v="No"/>
    <n v="22"/>
    <n v="876.8"/>
    <s v="No"/>
  </r>
  <r>
    <d v="2023-12-31T00:00:00"/>
    <x v="2"/>
    <s v="Headphones"/>
    <n v="22"/>
    <s v="No"/>
    <n v="22"/>
    <n v="518.83000000000004"/>
    <s v="No"/>
  </r>
  <r>
    <d v="2023-11-30T00:00:00"/>
    <x v="8"/>
    <s v="Headphones"/>
    <n v="17"/>
    <s v="No"/>
    <n v="17"/>
    <n v="128.63999999999999"/>
    <s v="No"/>
  </r>
  <r>
    <d v="2023-01-31T00:00:00"/>
    <x v="1"/>
    <s v="Smartwatch"/>
    <n v="23"/>
    <s v="No"/>
    <n v="23"/>
    <n v="519.17999999999995"/>
    <s v="No"/>
  </r>
  <r>
    <d v="2023-09-30T00:00:00"/>
    <x v="10"/>
    <s v="Smartwatch"/>
    <n v="14"/>
    <s v="No"/>
    <n v="14"/>
    <n v="963.76"/>
    <s v="No"/>
  </r>
  <r>
    <d v="2023-10-31T00:00:00"/>
    <x v="9"/>
    <s v="Smartwatch"/>
    <n v="12"/>
    <s v="No"/>
    <n v="12"/>
    <n v="698.63"/>
    <s v="No"/>
  </r>
  <r>
    <d v="2023-03-31T00:00:00"/>
    <x v="6"/>
    <s v="Smartphone"/>
    <n v="21"/>
    <s v="No"/>
    <n v="21"/>
    <n v="985.58"/>
    <s v="No"/>
  </r>
  <r>
    <d v="2023-06-30T00:00:00"/>
    <x v="0"/>
    <s v="Smartwatch"/>
    <n v="24"/>
    <s v="No"/>
    <n v="24"/>
    <n v="477.05"/>
    <s v="No"/>
  </r>
  <r>
    <d v="2023-05-31T00:00:00"/>
    <x v="5"/>
    <s v="Headphones"/>
    <n v="21"/>
    <s v="No"/>
    <n v="21"/>
    <n v="31.59"/>
    <s v="No"/>
  </r>
  <r>
    <d v="2023-01-31T00:00:00"/>
    <x v="1"/>
    <s v="Laptop"/>
    <n v="15"/>
    <s v="No"/>
    <n v="15"/>
    <n v="309.02999999999997"/>
    <s v="No"/>
  </r>
  <r>
    <d v="2023-02-28T00:00:00"/>
    <x v="4"/>
    <s v="Smartphone"/>
    <n v="23"/>
    <s v="No"/>
    <n v="23"/>
    <n v="708.8"/>
    <s v="No"/>
  </r>
  <r>
    <d v="2023-05-31T00:00:00"/>
    <x v="5"/>
    <s v="Laptop"/>
    <n v="20"/>
    <s v="No"/>
    <n v="20"/>
    <n v="398.88"/>
    <s v="No"/>
  </r>
  <r>
    <d v="2023-09-30T00:00:00"/>
    <x v="10"/>
    <s v="Smartwatch"/>
    <n v="22"/>
    <s v="No"/>
    <n v="22"/>
    <n v="526.65"/>
    <s v="No"/>
  </r>
  <r>
    <d v="2023-09-30T00:00:00"/>
    <x v="10"/>
    <s v="Laptop"/>
    <n v="18"/>
    <s v="No"/>
    <n v="18"/>
    <n v="802.41"/>
    <s v="No"/>
  </r>
  <r>
    <d v="2023-07-31T00:00:00"/>
    <x v="3"/>
    <s v="Headphones"/>
    <n v="17"/>
    <s v="No"/>
    <n v="17"/>
    <n v="774.17"/>
    <s v="No"/>
  </r>
  <r>
    <d v="2023-03-31T00:00:00"/>
    <x v="6"/>
    <s v="Laptop"/>
    <n v="22"/>
    <s v="No"/>
    <n v="22"/>
    <n v="853.62"/>
    <s v="No"/>
  </r>
  <r>
    <d v="2023-03-31T00:00:00"/>
    <x v="6"/>
    <s v="Smartphone"/>
    <n v="21"/>
    <s v="No"/>
    <n v="21"/>
    <n v="248.28"/>
    <s v="No"/>
  </r>
  <r>
    <d v="2023-08-31T00:00:00"/>
    <x v="7"/>
    <s v="Smartphone"/>
    <n v="21"/>
    <s v="No"/>
    <n v="21"/>
    <n v="88.97"/>
    <s v="No"/>
  </r>
  <r>
    <d v="2023-09-30T00:00:00"/>
    <x v="10"/>
    <s v="Headphones"/>
    <n v="14"/>
    <s v="No"/>
    <n v="14"/>
    <n v="286.05"/>
    <s v="No"/>
  </r>
  <r>
    <d v="2023-10-31T00:00:00"/>
    <x v="9"/>
    <s v="Tablet"/>
    <n v="21"/>
    <s v="No"/>
    <n v="21"/>
    <n v="657.25"/>
    <s v="No"/>
  </r>
  <r>
    <d v="2023-08-31T00:00:00"/>
    <x v="7"/>
    <s v="Laptop"/>
    <n v="22"/>
    <s v="No"/>
    <n v="22"/>
    <n v="243.96"/>
    <s v="No"/>
  </r>
  <r>
    <d v="2023-09-30T00:00:00"/>
    <x v="10"/>
    <s v="Tablet"/>
    <n v="15"/>
    <s v="No"/>
    <n v="15"/>
    <n v="410.19"/>
    <s v="No"/>
  </r>
  <r>
    <d v="2023-10-31T00:00:00"/>
    <x v="9"/>
    <s v="Laptop"/>
    <n v="22"/>
    <s v="No"/>
    <n v="22"/>
    <n v="837.43"/>
    <s v="No"/>
  </r>
  <r>
    <d v="2023-10-31T00:00:00"/>
    <x v="9"/>
    <s v="Tablet"/>
    <n v="19"/>
    <s v="No"/>
    <n v="19"/>
    <n v="165.07"/>
    <s v="No"/>
  </r>
  <r>
    <d v="2023-03-31T00:00:00"/>
    <x v="6"/>
    <s v="Smartphone"/>
    <n v="25"/>
    <s v="No"/>
    <n v="25"/>
    <n v="667.93"/>
    <s v="No"/>
  </r>
  <r>
    <d v="2023-01-31T00:00:00"/>
    <x v="1"/>
    <s v="Tablet"/>
    <n v="15"/>
    <s v="No"/>
    <n v="15"/>
    <n v="179.05"/>
    <s v="No"/>
  </r>
  <r>
    <d v="2023-02-28T00:00:00"/>
    <x v="4"/>
    <s v="Laptop"/>
    <n v="19"/>
    <s v="No"/>
    <n v="19"/>
    <n v="650.39"/>
    <s v="No"/>
  </r>
  <r>
    <d v="2023-04-30T00:00:00"/>
    <x v="11"/>
    <s v="Laptop"/>
    <n v="21"/>
    <s v="No"/>
    <n v="21"/>
    <n v="187.42"/>
    <s v="No"/>
  </r>
  <r>
    <d v="2023-11-30T00:00:00"/>
    <x v="8"/>
    <s v="Smartwatch"/>
    <n v="16"/>
    <s v="No"/>
    <n v="16"/>
    <n v="548.80999999999995"/>
    <s v="No"/>
  </r>
  <r>
    <d v="2023-12-31T00:00:00"/>
    <x v="2"/>
    <s v="Smartphone"/>
    <n v="7"/>
    <s v="Yes"/>
    <n v="22"/>
    <n v="456.21"/>
    <s v="No"/>
  </r>
  <r>
    <d v="2023-10-31T00:00:00"/>
    <x v="9"/>
    <s v="Laptop"/>
    <n v="19"/>
    <s v="No"/>
    <n v="19"/>
    <n v="296.07"/>
    <s v="No"/>
  </r>
  <r>
    <d v="2023-10-31T00:00:00"/>
    <x v="9"/>
    <s v="Headphones"/>
    <n v="16"/>
    <s v="No"/>
    <n v="16"/>
    <n v="887.02"/>
    <s v="No"/>
  </r>
  <r>
    <d v="2023-10-31T00:00:00"/>
    <x v="9"/>
    <s v="Smartphone"/>
    <n v="18"/>
    <s v="No"/>
    <n v="18"/>
    <n v="275.07"/>
    <s v="No"/>
  </r>
  <r>
    <d v="2023-08-31T00:00:00"/>
    <x v="7"/>
    <s v="Headphones"/>
    <n v="17"/>
    <s v="No"/>
    <n v="17"/>
    <n v="72.44"/>
    <s v="No"/>
  </r>
  <r>
    <d v="2023-01-31T00:00:00"/>
    <x v="1"/>
    <s v="Laptop"/>
    <n v="20"/>
    <s v="No"/>
    <n v="20"/>
    <n v="166.37"/>
    <s v="No"/>
  </r>
  <r>
    <d v="2023-09-30T00:00:00"/>
    <x v="10"/>
    <s v="Laptop"/>
    <n v="17"/>
    <s v="No"/>
    <n v="17"/>
    <n v="171.22"/>
    <s v="No"/>
  </r>
  <r>
    <d v="2023-04-30T00:00:00"/>
    <x v="11"/>
    <s v="Laptop"/>
    <n v="22"/>
    <s v="No"/>
    <n v="22"/>
    <n v="981.79"/>
    <s v="No"/>
  </r>
  <r>
    <d v="2023-03-31T00:00:00"/>
    <x v="6"/>
    <s v="Headphones"/>
    <n v="18"/>
    <s v="No"/>
    <n v="18"/>
    <n v="200.82"/>
    <s v="No"/>
  </r>
  <r>
    <d v="2023-07-31T00:00:00"/>
    <x v="3"/>
    <s v="Headphones"/>
    <n v="24"/>
    <s v="No"/>
    <n v="24"/>
    <n v="994.12"/>
    <s v="No"/>
  </r>
  <r>
    <d v="2023-05-31T00:00:00"/>
    <x v="5"/>
    <s v="Smartwatch"/>
    <n v="22"/>
    <s v="No"/>
    <n v="22"/>
    <n v="895.17"/>
    <s v="No"/>
  </r>
  <r>
    <d v="2023-10-31T00:00:00"/>
    <x v="9"/>
    <s v="Headphones"/>
    <n v="16"/>
    <s v="No"/>
    <n v="16"/>
    <n v="970.59"/>
    <s v="No"/>
  </r>
  <r>
    <d v="2023-03-31T00:00:00"/>
    <x v="6"/>
    <s v="Smartphone"/>
    <n v="18"/>
    <s v="No"/>
    <n v="18"/>
    <n v="545.51"/>
    <s v="No"/>
  </r>
  <r>
    <d v="2023-06-30T00:00:00"/>
    <x v="0"/>
    <s v="Smartphone"/>
    <n v="16"/>
    <s v="No"/>
    <n v="16"/>
    <n v="652.25"/>
    <s v="No"/>
  </r>
  <r>
    <d v="2023-03-31T00:00:00"/>
    <x v="6"/>
    <s v="Smartwatch"/>
    <n v="14"/>
    <s v="No"/>
    <n v="14"/>
    <n v="423.56"/>
    <s v="No"/>
  </r>
  <r>
    <d v="2023-07-31T00:00:00"/>
    <x v="3"/>
    <s v="Smartphone"/>
    <n v="22"/>
    <s v="No"/>
    <n v="22"/>
    <n v="833.14"/>
    <s v="No"/>
  </r>
  <r>
    <d v="2023-05-31T00:00:00"/>
    <x v="5"/>
    <s v="Smartphone"/>
    <n v="15"/>
    <s v="No"/>
    <n v="15"/>
    <n v="405.41"/>
    <s v="No"/>
  </r>
  <r>
    <d v="2023-01-31T00:00:00"/>
    <x v="1"/>
    <s v="Laptop"/>
    <n v="13"/>
    <s v="No"/>
    <n v="13"/>
    <n v="837.49"/>
    <s v="No"/>
  </r>
  <r>
    <d v="2023-06-30T00:00:00"/>
    <x v="0"/>
    <s v="Headphones"/>
    <n v="25"/>
    <s v="No"/>
    <n v="25"/>
    <n v="246.34"/>
    <s v="No"/>
  </r>
  <r>
    <d v="2023-02-28T00:00:00"/>
    <x v="4"/>
    <s v="Tablet"/>
    <n v="20"/>
    <s v="No"/>
    <n v="20"/>
    <n v="377.4"/>
    <s v="No"/>
  </r>
  <r>
    <d v="2023-07-31T00:00:00"/>
    <x v="3"/>
    <s v="Tablet"/>
    <n v="20"/>
    <s v="No"/>
    <n v="20"/>
    <n v="682.88"/>
    <s v="No"/>
  </r>
  <r>
    <d v="2023-09-30T00:00:00"/>
    <x v="10"/>
    <s v="Smartwatch"/>
    <n v="15"/>
    <s v="No"/>
    <n v="15"/>
    <n v="507.82"/>
    <s v="No"/>
  </r>
  <r>
    <d v="2023-04-30T00:00:00"/>
    <x v="11"/>
    <s v="Laptop"/>
    <n v="20"/>
    <s v="No"/>
    <n v="20"/>
    <n v="764.19"/>
    <s v="No"/>
  </r>
  <r>
    <d v="2023-12-31T00:00:00"/>
    <x v="2"/>
    <s v="Tablet"/>
    <n v="20"/>
    <s v="No"/>
    <n v="20"/>
    <n v="890.39"/>
    <s v="No"/>
  </r>
  <r>
    <d v="2023-04-30T00:00:00"/>
    <x v="11"/>
    <s v="Smartwatch"/>
    <n v="18"/>
    <s v="No"/>
    <n v="18"/>
    <n v="774.27"/>
    <s v="No"/>
  </r>
  <r>
    <d v="2023-09-30T00:00:00"/>
    <x v="10"/>
    <s v="Smartwatch"/>
    <n v="24"/>
    <s v="No"/>
    <n v="24"/>
    <n v="434.92"/>
    <s v="No"/>
  </r>
  <r>
    <d v="2023-08-31T00:00:00"/>
    <x v="7"/>
    <s v="Headphones"/>
    <n v="23"/>
    <s v="No"/>
    <n v="23"/>
    <n v="682.34"/>
    <s v="No"/>
  </r>
  <r>
    <d v="2023-08-31T00:00:00"/>
    <x v="7"/>
    <s v="Tablet"/>
    <n v="22"/>
    <s v="No"/>
    <n v="22"/>
    <n v="64.84"/>
    <s v="No"/>
  </r>
  <r>
    <d v="2023-09-30T00:00:00"/>
    <x v="10"/>
    <s v="Headphones"/>
    <n v="14"/>
    <s v="No"/>
    <n v="14"/>
    <n v="600.99"/>
    <s v="No"/>
  </r>
  <r>
    <d v="2023-04-30T00:00:00"/>
    <x v="11"/>
    <s v="Tablet"/>
    <n v="25"/>
    <s v="No"/>
    <n v="25"/>
    <n v="155.91"/>
    <s v="No"/>
  </r>
  <r>
    <d v="2023-02-28T00:00:00"/>
    <x v="4"/>
    <s v="Tablet"/>
    <n v="19"/>
    <s v="No"/>
    <n v="19"/>
    <n v="72.59"/>
    <s v="No"/>
  </r>
  <r>
    <d v="2023-03-31T00:00:00"/>
    <x v="6"/>
    <s v="Headphones"/>
    <n v="26"/>
    <s v="No"/>
    <n v="26"/>
    <n v="208.26"/>
    <s v="No"/>
  </r>
  <r>
    <d v="2023-03-31T00:00:00"/>
    <x v="6"/>
    <s v="Laptop"/>
    <n v="20"/>
    <s v="No"/>
    <n v="20"/>
    <n v="41.22"/>
    <s v="No"/>
  </r>
  <r>
    <d v="2023-10-31T00:00:00"/>
    <x v="9"/>
    <s v="Tablet"/>
    <n v="15"/>
    <s v="No"/>
    <n v="15"/>
    <n v="465.47"/>
    <s v="No"/>
  </r>
  <r>
    <d v="2023-08-31T00:00:00"/>
    <x v="7"/>
    <s v="Headphones"/>
    <n v="17"/>
    <s v="No"/>
    <n v="17"/>
    <n v="521.88"/>
    <s v="No"/>
  </r>
  <r>
    <d v="2023-07-31T00:00:00"/>
    <x v="3"/>
    <s v="Tablet"/>
    <n v="18"/>
    <s v="No"/>
    <n v="18"/>
    <n v="454.6"/>
    <s v="No"/>
  </r>
  <r>
    <d v="2023-09-30T00:00:00"/>
    <x v="10"/>
    <s v="Headphones"/>
    <n v="18"/>
    <s v="No"/>
    <n v="18"/>
    <n v="58.35"/>
    <s v="No"/>
  </r>
  <r>
    <d v="2023-04-30T00:00:00"/>
    <x v="11"/>
    <s v="Headphones"/>
    <n v="11"/>
    <s v="No"/>
    <n v="11"/>
    <n v="93.12"/>
    <s v="No"/>
  </r>
  <r>
    <d v="2023-04-30T00:00:00"/>
    <x v="11"/>
    <s v="Tablet"/>
    <n v="20"/>
    <s v="No"/>
    <n v="20"/>
    <n v="863.43"/>
    <s v="No"/>
  </r>
  <r>
    <d v="2023-07-31T00:00:00"/>
    <x v="3"/>
    <s v="Headphones"/>
    <n v="22"/>
    <s v="No"/>
    <n v="22"/>
    <n v="509.48"/>
    <s v="No"/>
  </r>
  <r>
    <d v="2023-11-30T00:00:00"/>
    <x v="8"/>
    <s v="Laptop"/>
    <n v="21"/>
    <s v="No"/>
    <n v="21"/>
    <n v="140.44999999999999"/>
    <s v="No"/>
  </r>
  <r>
    <d v="2023-11-30T00:00:00"/>
    <x v="8"/>
    <s v="Laptop"/>
    <n v="15"/>
    <s v="No"/>
    <n v="15"/>
    <n v="811.66"/>
    <s v="No"/>
  </r>
  <r>
    <d v="2023-10-31T00:00:00"/>
    <x v="9"/>
    <s v="Tablet"/>
    <n v="24"/>
    <s v="No"/>
    <n v="24"/>
    <n v="765.97"/>
    <s v="No"/>
  </r>
  <r>
    <d v="2023-10-31T00:00:00"/>
    <x v="9"/>
    <s v="Smartphone"/>
    <n v="18"/>
    <s v="No"/>
    <n v="18"/>
    <n v="595.42999999999995"/>
    <s v="No"/>
  </r>
  <r>
    <d v="2023-10-31T00:00:00"/>
    <x v="9"/>
    <s v="Smartwatch"/>
    <n v="18"/>
    <s v="No"/>
    <n v="18"/>
    <n v="935.69"/>
    <s v="No"/>
  </r>
  <r>
    <d v="2023-07-31T00:00:00"/>
    <x v="3"/>
    <s v="Smartphone"/>
    <n v="20"/>
    <s v="No"/>
    <n v="20"/>
    <n v="112.17"/>
    <s v="No"/>
  </r>
  <r>
    <d v="2023-08-31T00:00:00"/>
    <x v="7"/>
    <s v="Tablet"/>
    <n v="15"/>
    <s v="No"/>
    <n v="15"/>
    <n v="631.35"/>
    <s v="No"/>
  </r>
  <r>
    <d v="2023-06-30T00:00:00"/>
    <x v="0"/>
    <s v="Tablet"/>
    <n v="22"/>
    <s v="No"/>
    <n v="22"/>
    <n v="560.15"/>
    <s v="No"/>
  </r>
  <r>
    <d v="2023-04-30T00:00:00"/>
    <x v="11"/>
    <s v="Laptop"/>
    <n v="15"/>
    <s v="No"/>
    <n v="15"/>
    <n v="519.63"/>
    <s v="No"/>
  </r>
  <r>
    <d v="2023-02-28T00:00:00"/>
    <x v="4"/>
    <s v="Smartwatch"/>
    <n v="22"/>
    <s v="No"/>
    <n v="22"/>
    <n v="743.41"/>
    <s v="No"/>
  </r>
  <r>
    <d v="2023-07-31T00:00:00"/>
    <x v="3"/>
    <s v="Tablet"/>
    <n v="19"/>
    <s v="No"/>
    <n v="19"/>
    <n v="784.62"/>
    <s v="No"/>
  </r>
  <r>
    <d v="2023-09-30T00:00:00"/>
    <x v="10"/>
    <s v="Headphones"/>
    <n v="22"/>
    <s v="No"/>
    <n v="22"/>
    <n v="524.07000000000005"/>
    <s v="No"/>
  </r>
  <r>
    <d v="2023-09-30T00:00:00"/>
    <x v="10"/>
    <s v="Smartphone"/>
    <n v="18"/>
    <s v="No"/>
    <n v="18"/>
    <n v="997.19"/>
    <s v="No"/>
  </r>
  <r>
    <d v="2023-03-31T00:00:00"/>
    <x v="6"/>
    <s v="Tablet"/>
    <n v="22"/>
    <s v="No"/>
    <n v="22"/>
    <n v="457.34"/>
    <s v="No"/>
  </r>
  <r>
    <d v="2023-02-28T00:00:00"/>
    <x v="4"/>
    <s v="Smartwatch"/>
    <n v="11"/>
    <s v="No"/>
    <n v="11"/>
    <n v="725.5"/>
    <s v="No"/>
  </r>
  <r>
    <d v="2023-08-31T00:00:00"/>
    <x v="7"/>
    <s v="Smartphone"/>
    <n v="20"/>
    <s v="No"/>
    <n v="20"/>
    <n v="27.41"/>
    <s v="No"/>
  </r>
  <r>
    <d v="2023-10-31T00:00:00"/>
    <x v="9"/>
    <s v="Smartphone"/>
    <n v="13"/>
    <s v="No"/>
    <n v="13"/>
    <n v="989.65"/>
    <s v="No"/>
  </r>
  <r>
    <d v="2023-03-31T00:00:00"/>
    <x v="6"/>
    <s v="Headphones"/>
    <n v="24"/>
    <s v="No"/>
    <n v="24"/>
    <n v="767"/>
    <s v="No"/>
  </r>
  <r>
    <d v="2023-07-31T00:00:00"/>
    <x v="3"/>
    <s v="Headphones"/>
    <n v="17"/>
    <s v="No"/>
    <n v="17"/>
    <n v="388.04"/>
    <s v="No"/>
  </r>
  <r>
    <d v="2023-12-31T00:00:00"/>
    <x v="2"/>
    <s v="Smartphone"/>
    <n v="23"/>
    <s v="No"/>
    <n v="23"/>
    <n v="722.49"/>
    <s v="No"/>
  </r>
  <r>
    <d v="2023-05-31T00:00:00"/>
    <x v="5"/>
    <s v="Laptop"/>
    <n v="20"/>
    <s v="No"/>
    <n v="20"/>
    <n v="72.69"/>
    <s v="No"/>
  </r>
  <r>
    <d v="2023-12-31T00:00:00"/>
    <x v="2"/>
    <s v="Headphones"/>
    <n v="20"/>
    <s v="No"/>
    <n v="20"/>
    <n v="14.36"/>
    <s v="No"/>
  </r>
  <r>
    <d v="2023-09-30T00:00:00"/>
    <x v="10"/>
    <s v="Smartwatch"/>
    <n v="21"/>
    <s v="No"/>
    <n v="21"/>
    <n v="433.14"/>
    <s v="No"/>
  </r>
  <r>
    <d v="2023-05-31T00:00:00"/>
    <x v="5"/>
    <s v="Tablet"/>
    <n v="31"/>
    <s v="No"/>
    <n v="31"/>
    <n v="764.61"/>
    <s v="No"/>
  </r>
  <r>
    <d v="2023-12-31T00:00:00"/>
    <x v="2"/>
    <s v="Smartphone"/>
    <n v="13"/>
    <s v="No"/>
    <n v="13"/>
    <n v="791.95"/>
    <s v="No"/>
  </r>
  <r>
    <d v="2023-08-31T00:00:00"/>
    <x v="7"/>
    <s v="Laptop"/>
    <n v="19"/>
    <s v="No"/>
    <n v="19"/>
    <n v="742.16"/>
    <s v="No"/>
  </r>
  <r>
    <d v="2023-09-30T00:00:00"/>
    <x v="10"/>
    <s v="Smartwatch"/>
    <n v="16"/>
    <s v="No"/>
    <n v="16"/>
    <n v="988.36"/>
    <s v="No"/>
  </r>
  <r>
    <d v="2023-04-30T00:00:00"/>
    <x v="11"/>
    <s v="Laptop"/>
    <n v="17"/>
    <s v="No"/>
    <n v="17"/>
    <n v="465.9"/>
    <s v="No"/>
  </r>
  <r>
    <d v="2023-07-31T00:00:00"/>
    <x v="3"/>
    <s v="Smartwatch"/>
    <n v="21"/>
    <s v="No"/>
    <n v="21"/>
    <n v="526.6"/>
    <s v="No"/>
  </r>
  <r>
    <d v="2023-07-31T00:00:00"/>
    <x v="3"/>
    <s v="Laptop"/>
    <n v="19"/>
    <s v="No"/>
    <n v="19"/>
    <n v="555.26"/>
    <s v="No"/>
  </r>
  <r>
    <d v="2023-09-30T00:00:00"/>
    <x v="10"/>
    <s v="Headphones"/>
    <n v="21"/>
    <s v="No"/>
    <n v="21"/>
    <n v="431.1"/>
    <s v="No"/>
  </r>
  <r>
    <d v="2023-07-31T00:00:00"/>
    <x v="3"/>
    <s v="Headphones"/>
    <n v="22"/>
    <s v="No"/>
    <n v="22"/>
    <n v="907.2"/>
    <s v="No"/>
  </r>
  <r>
    <d v="2023-12-31T00:00:00"/>
    <x v="2"/>
    <s v="Headphones"/>
    <n v="22"/>
    <s v="No"/>
    <n v="22"/>
    <n v="603.69000000000005"/>
    <s v="No"/>
  </r>
  <r>
    <d v="2023-04-30T00:00:00"/>
    <x v="11"/>
    <s v="Headphones"/>
    <n v="21"/>
    <s v="No"/>
    <n v="21"/>
    <n v="834.15"/>
    <s v="No"/>
  </r>
  <r>
    <d v="2023-01-31T00:00:00"/>
    <x v="1"/>
    <s v="Headphones"/>
    <n v="18"/>
    <s v="No"/>
    <n v="18"/>
    <n v="660.32"/>
    <s v="No"/>
  </r>
  <r>
    <d v="2023-02-28T00:00:00"/>
    <x v="4"/>
    <s v="Headphones"/>
    <n v="18"/>
    <s v="No"/>
    <n v="18"/>
    <n v="675.5"/>
    <s v="No"/>
  </r>
  <r>
    <d v="2023-06-30T00:00:00"/>
    <x v="0"/>
    <s v="Headphones"/>
    <n v="23"/>
    <s v="No"/>
    <n v="23"/>
    <n v="689.01"/>
    <s v="No"/>
  </r>
  <r>
    <d v="2023-10-31T00:00:00"/>
    <x v="9"/>
    <s v="Laptop"/>
    <n v="20"/>
    <s v="No"/>
    <n v="20"/>
    <n v="237.63"/>
    <s v="No"/>
  </r>
  <r>
    <d v="2023-10-31T00:00:00"/>
    <x v="9"/>
    <s v="Tablet"/>
    <n v="24"/>
    <s v="No"/>
    <n v="24"/>
    <n v="884.12"/>
    <s v="No"/>
  </r>
  <r>
    <d v="2023-10-31T00:00:00"/>
    <x v="9"/>
    <s v="Smartphone"/>
    <n v="15"/>
    <s v="No"/>
    <n v="15"/>
    <n v="927.45"/>
    <s v="No"/>
  </r>
  <r>
    <d v="2023-10-31T00:00:00"/>
    <x v="9"/>
    <s v="Headphones"/>
    <n v="13"/>
    <s v="No"/>
    <n v="13"/>
    <n v="297.06"/>
    <s v="No"/>
  </r>
  <r>
    <d v="2023-10-31T00:00:00"/>
    <x v="9"/>
    <s v="Laptop"/>
    <n v="20"/>
    <s v="No"/>
    <n v="20"/>
    <n v="574.85"/>
    <s v="No"/>
  </r>
  <r>
    <d v="2023-08-31T00:00:00"/>
    <x v="7"/>
    <s v="Smartphone"/>
    <n v="21"/>
    <s v="No"/>
    <n v="21"/>
    <n v="339.12"/>
    <s v="No"/>
  </r>
  <r>
    <d v="2023-06-30T00:00:00"/>
    <x v="0"/>
    <s v="Tablet"/>
    <n v="25"/>
    <s v="No"/>
    <n v="25"/>
    <n v="717.35"/>
    <s v="No"/>
  </r>
  <r>
    <d v="2023-10-31T00:00:00"/>
    <x v="9"/>
    <s v="Smartphone"/>
    <n v="22"/>
    <s v="No"/>
    <n v="22"/>
    <n v="936.03"/>
    <s v="No"/>
  </r>
  <r>
    <d v="2023-10-31T00:00:00"/>
    <x v="9"/>
    <s v="Smartphone"/>
    <n v="21"/>
    <s v="No"/>
    <n v="21"/>
    <n v="762.28"/>
    <s v="No"/>
  </r>
  <r>
    <d v="2023-02-28T00:00:00"/>
    <x v="4"/>
    <s v="Smartwatch"/>
    <n v="24"/>
    <s v="No"/>
    <n v="24"/>
    <n v="476.65"/>
    <s v="No"/>
  </r>
  <r>
    <d v="2023-10-31T00:00:00"/>
    <x v="9"/>
    <s v="Tablet"/>
    <n v="15"/>
    <s v="No"/>
    <n v="15"/>
    <n v="305.7"/>
    <s v="No"/>
  </r>
  <r>
    <d v="2023-07-31T00:00:00"/>
    <x v="3"/>
    <s v="Laptop"/>
    <n v="22"/>
    <s v="No"/>
    <n v="22"/>
    <n v="771.54"/>
    <s v="No"/>
  </r>
  <r>
    <d v="2023-05-31T00:00:00"/>
    <x v="5"/>
    <s v="Laptop"/>
    <n v="26"/>
    <s v="No"/>
    <n v="26"/>
    <n v="626.36"/>
    <s v="No"/>
  </r>
  <r>
    <d v="2023-11-30T00:00:00"/>
    <x v="8"/>
    <s v="Smartphone"/>
    <n v="24"/>
    <s v="No"/>
    <n v="24"/>
    <n v="91.38"/>
    <s v="No"/>
  </r>
  <r>
    <d v="2023-04-30T00:00:00"/>
    <x v="11"/>
    <s v="Tablet"/>
    <n v="14"/>
    <s v="No"/>
    <n v="14"/>
    <n v="152.35"/>
    <s v="No"/>
  </r>
  <r>
    <d v="2023-06-30T00:00:00"/>
    <x v="0"/>
    <s v="Tablet"/>
    <n v="17"/>
    <s v="No"/>
    <n v="17"/>
    <n v="485.97"/>
    <s v="No"/>
  </r>
  <r>
    <d v="2023-03-31T00:00:00"/>
    <x v="6"/>
    <s v="Laptop"/>
    <n v="13"/>
    <s v="No"/>
    <n v="13"/>
    <n v="806.62"/>
    <s v="No"/>
  </r>
  <r>
    <d v="2023-06-30T00:00:00"/>
    <x v="0"/>
    <s v="Smartwatch"/>
    <n v="26"/>
    <s v="No"/>
    <n v="26"/>
    <n v="631.16999999999996"/>
    <s v="No"/>
  </r>
  <r>
    <d v="2023-07-31T00:00:00"/>
    <x v="3"/>
    <s v="Tablet"/>
    <n v="17"/>
    <s v="No"/>
    <n v="17"/>
    <n v="76.88"/>
    <s v="No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35">
  <r>
    <x v="0"/>
    <x v="0"/>
    <x v="0"/>
    <x v="0"/>
    <s v="No"/>
    <n v="26"/>
    <n v="278.12"/>
    <s v="No"/>
    <x v="0"/>
  </r>
  <r>
    <x v="1"/>
    <x v="1"/>
    <x v="0"/>
    <x v="1"/>
    <s v="No"/>
    <n v="16"/>
    <n v="880.53"/>
    <s v="No"/>
    <x v="1"/>
  </r>
  <r>
    <x v="1"/>
    <x v="1"/>
    <x v="1"/>
    <x v="2"/>
    <s v="No"/>
    <n v="23"/>
    <n v="256.86"/>
    <s v="No"/>
    <x v="2"/>
  </r>
  <r>
    <x v="2"/>
    <x v="2"/>
    <x v="0"/>
    <x v="3"/>
    <s v="No"/>
    <n v="20"/>
    <n v="985.02"/>
    <s v="No"/>
    <x v="3"/>
  </r>
  <r>
    <x v="3"/>
    <x v="3"/>
    <x v="0"/>
    <x v="1"/>
    <s v="No"/>
    <n v="16"/>
    <n v="471.53"/>
    <s v="No"/>
    <x v="4"/>
  </r>
  <r>
    <x v="4"/>
    <x v="4"/>
    <x v="2"/>
    <x v="4"/>
    <s v="No"/>
    <n v="21"/>
    <n v="527.99"/>
    <s v="No"/>
    <x v="5"/>
  </r>
  <r>
    <x v="5"/>
    <x v="5"/>
    <x v="2"/>
    <x v="5"/>
    <s v="No"/>
    <n v="27"/>
    <n v="437.67"/>
    <s v="No"/>
    <x v="6"/>
  </r>
  <r>
    <x v="2"/>
    <x v="2"/>
    <x v="1"/>
    <x v="6"/>
    <s v="No"/>
    <n v="25"/>
    <n v="73.73"/>
    <s v="No"/>
    <x v="7"/>
  </r>
  <r>
    <x v="1"/>
    <x v="1"/>
    <x v="3"/>
    <x v="7"/>
    <s v="No"/>
    <n v="19"/>
    <n v="616.91999999999996"/>
    <s v="No"/>
    <x v="8"/>
  </r>
  <r>
    <x v="4"/>
    <x v="4"/>
    <x v="0"/>
    <x v="8"/>
    <s v="No"/>
    <n v="15"/>
    <n v="203.87"/>
    <s v="No"/>
    <x v="9"/>
  </r>
  <r>
    <x v="2"/>
    <x v="2"/>
    <x v="3"/>
    <x v="6"/>
    <s v="No"/>
    <n v="25"/>
    <n v="509.48"/>
    <s v="No"/>
    <x v="10"/>
  </r>
  <r>
    <x v="6"/>
    <x v="6"/>
    <x v="2"/>
    <x v="9"/>
    <s v="No"/>
    <n v="22"/>
    <n v="62.26"/>
    <s v="No"/>
    <x v="11"/>
  </r>
  <r>
    <x v="7"/>
    <x v="7"/>
    <x v="4"/>
    <x v="10"/>
    <s v="No"/>
    <n v="24"/>
    <n v="608.95000000000005"/>
    <s v="No"/>
    <x v="12"/>
  </r>
  <r>
    <x v="1"/>
    <x v="1"/>
    <x v="2"/>
    <x v="11"/>
    <s v="Yes"/>
    <n v="22"/>
    <n v="161.28"/>
    <s v="No"/>
    <x v="13"/>
  </r>
  <r>
    <x v="4"/>
    <x v="4"/>
    <x v="1"/>
    <x v="9"/>
    <s v="No"/>
    <n v="22"/>
    <n v="222.75"/>
    <s v="No"/>
    <x v="14"/>
  </r>
  <r>
    <x v="8"/>
    <x v="8"/>
    <x v="2"/>
    <x v="12"/>
    <s v="No"/>
    <n v="30"/>
    <n v="230.3"/>
    <s v="No"/>
    <x v="15"/>
  </r>
  <r>
    <x v="7"/>
    <x v="7"/>
    <x v="0"/>
    <x v="13"/>
    <s v="No"/>
    <n v="8"/>
    <n v="903.1"/>
    <s v="No"/>
    <x v="16"/>
  </r>
  <r>
    <x v="9"/>
    <x v="9"/>
    <x v="1"/>
    <x v="10"/>
    <s v="No"/>
    <n v="24"/>
    <n v="226.85"/>
    <s v="No"/>
    <x v="17"/>
  </r>
  <r>
    <x v="3"/>
    <x v="3"/>
    <x v="3"/>
    <x v="3"/>
    <s v="No"/>
    <n v="20"/>
    <n v="218.36"/>
    <s v="No"/>
    <x v="18"/>
  </r>
  <r>
    <x v="1"/>
    <x v="1"/>
    <x v="1"/>
    <x v="1"/>
    <s v="No"/>
    <n v="16"/>
    <n v="334.45"/>
    <s v="No"/>
    <x v="19"/>
  </r>
  <r>
    <x v="9"/>
    <x v="9"/>
    <x v="1"/>
    <x v="2"/>
    <s v="No"/>
    <n v="23"/>
    <n v="307.61"/>
    <s v="No"/>
    <x v="20"/>
  </r>
  <r>
    <x v="2"/>
    <x v="2"/>
    <x v="1"/>
    <x v="14"/>
    <s v="No"/>
    <n v="18"/>
    <n v="899.29"/>
    <s v="No"/>
    <x v="21"/>
  </r>
  <r>
    <x v="7"/>
    <x v="7"/>
    <x v="4"/>
    <x v="3"/>
    <s v="No"/>
    <n v="20"/>
    <n v="11.31"/>
    <s v="No"/>
    <x v="22"/>
  </r>
  <r>
    <x v="4"/>
    <x v="4"/>
    <x v="2"/>
    <x v="9"/>
    <s v="No"/>
    <n v="22"/>
    <n v="958.97"/>
    <s v="No"/>
    <x v="23"/>
  </r>
  <r>
    <x v="2"/>
    <x v="2"/>
    <x v="0"/>
    <x v="4"/>
    <s v="No"/>
    <n v="21"/>
    <n v="657.4"/>
    <s v="No"/>
    <x v="24"/>
  </r>
  <r>
    <x v="1"/>
    <x v="1"/>
    <x v="3"/>
    <x v="1"/>
    <s v="No"/>
    <n v="16"/>
    <n v="509.48"/>
    <s v="No"/>
    <x v="25"/>
  </r>
  <r>
    <x v="2"/>
    <x v="2"/>
    <x v="4"/>
    <x v="15"/>
    <s v="No"/>
    <n v="28"/>
    <n v="401.57"/>
    <s v="No"/>
    <x v="26"/>
  </r>
  <r>
    <x v="5"/>
    <x v="5"/>
    <x v="3"/>
    <x v="2"/>
    <s v="No"/>
    <n v="23"/>
    <n v="167.38"/>
    <s v="No"/>
    <x v="27"/>
  </r>
  <r>
    <x v="4"/>
    <x v="4"/>
    <x v="4"/>
    <x v="3"/>
    <s v="No"/>
    <n v="20"/>
    <n v="993.97"/>
    <s v="No"/>
    <x v="28"/>
  </r>
  <r>
    <x v="1"/>
    <x v="1"/>
    <x v="4"/>
    <x v="5"/>
    <s v="No"/>
    <n v="27"/>
    <n v="140.53"/>
    <s v="No"/>
    <x v="29"/>
  </r>
  <r>
    <x v="9"/>
    <x v="9"/>
    <x v="0"/>
    <x v="16"/>
    <s v="No"/>
    <n v="17"/>
    <n v="675.53"/>
    <s v="No"/>
    <x v="30"/>
  </r>
  <r>
    <x v="7"/>
    <x v="7"/>
    <x v="0"/>
    <x v="4"/>
    <s v="No"/>
    <n v="21"/>
    <n v="355.01"/>
    <s v="No"/>
    <x v="31"/>
  </r>
  <r>
    <x v="8"/>
    <x v="8"/>
    <x v="0"/>
    <x v="17"/>
    <s v="No"/>
    <n v="12"/>
    <n v="598.61"/>
    <s v="No"/>
    <x v="32"/>
  </r>
  <r>
    <x v="10"/>
    <x v="10"/>
    <x v="2"/>
    <x v="16"/>
    <s v="No"/>
    <n v="17"/>
    <n v="703.65"/>
    <s v="No"/>
    <x v="33"/>
  </r>
  <r>
    <x v="9"/>
    <x v="9"/>
    <x v="2"/>
    <x v="3"/>
    <s v="No"/>
    <n v="20"/>
    <n v="396.73"/>
    <s v="No"/>
    <x v="34"/>
  </r>
  <r>
    <x v="1"/>
    <x v="1"/>
    <x v="0"/>
    <x v="9"/>
    <s v="No"/>
    <n v="22"/>
    <n v="549.24"/>
    <s v="No"/>
    <x v="35"/>
  </r>
  <r>
    <x v="2"/>
    <x v="2"/>
    <x v="0"/>
    <x v="3"/>
    <s v="No"/>
    <n v="20"/>
    <n v="645.59"/>
    <s v="No"/>
    <x v="36"/>
  </r>
  <r>
    <x v="6"/>
    <x v="6"/>
    <x v="1"/>
    <x v="8"/>
    <s v="No"/>
    <n v="15"/>
    <n v="896.49"/>
    <s v="No"/>
    <x v="37"/>
  </r>
  <r>
    <x v="6"/>
    <x v="6"/>
    <x v="3"/>
    <x v="10"/>
    <s v="No"/>
    <n v="24"/>
    <n v="571"/>
    <s v="No"/>
    <x v="38"/>
  </r>
  <r>
    <x v="5"/>
    <x v="5"/>
    <x v="4"/>
    <x v="5"/>
    <s v="No"/>
    <n v="27"/>
    <n v="464.65"/>
    <s v="No"/>
    <x v="39"/>
  </r>
  <r>
    <x v="1"/>
    <x v="1"/>
    <x v="4"/>
    <x v="9"/>
    <s v="No"/>
    <n v="22"/>
    <n v="656.6"/>
    <s v="No"/>
    <x v="40"/>
  </r>
  <r>
    <x v="0"/>
    <x v="0"/>
    <x v="4"/>
    <x v="4"/>
    <s v="No"/>
    <n v="21"/>
    <n v="215.81"/>
    <s v="No"/>
    <x v="41"/>
  </r>
  <r>
    <x v="10"/>
    <x v="10"/>
    <x v="0"/>
    <x v="16"/>
    <s v="No"/>
    <n v="17"/>
    <n v="856.29"/>
    <s v="No"/>
    <x v="42"/>
  </r>
  <r>
    <x v="1"/>
    <x v="1"/>
    <x v="3"/>
    <x v="3"/>
    <s v="No"/>
    <n v="20"/>
    <n v="612.99"/>
    <s v="No"/>
    <x v="43"/>
  </r>
  <r>
    <x v="1"/>
    <x v="1"/>
    <x v="0"/>
    <x v="10"/>
    <s v="No"/>
    <n v="24"/>
    <n v="167.01"/>
    <s v="No"/>
    <x v="44"/>
  </r>
  <r>
    <x v="11"/>
    <x v="11"/>
    <x v="2"/>
    <x v="16"/>
    <s v="No"/>
    <n v="17"/>
    <n v="844.68"/>
    <s v="No"/>
    <x v="45"/>
  </r>
  <r>
    <x v="0"/>
    <x v="0"/>
    <x v="1"/>
    <x v="8"/>
    <s v="No"/>
    <n v="15"/>
    <n v="126.5"/>
    <s v="No"/>
    <x v="46"/>
  </r>
  <r>
    <x v="4"/>
    <x v="4"/>
    <x v="4"/>
    <x v="9"/>
    <s v="No"/>
    <n v="22"/>
    <n v="67.11"/>
    <s v="No"/>
    <x v="47"/>
  </r>
  <r>
    <x v="7"/>
    <x v="7"/>
    <x v="4"/>
    <x v="2"/>
    <s v="No"/>
    <n v="23"/>
    <n v="645.27"/>
    <s v="No"/>
    <x v="48"/>
  </r>
  <r>
    <x v="6"/>
    <x v="6"/>
    <x v="3"/>
    <x v="4"/>
    <s v="No"/>
    <n v="21"/>
    <n v="663"/>
    <s v="No"/>
    <x v="49"/>
  </r>
  <r>
    <x v="3"/>
    <x v="3"/>
    <x v="2"/>
    <x v="1"/>
    <s v="No"/>
    <n v="16"/>
    <n v="80.930000000000007"/>
    <s v="No"/>
    <x v="50"/>
  </r>
  <r>
    <x v="5"/>
    <x v="5"/>
    <x v="3"/>
    <x v="16"/>
    <s v="No"/>
    <n v="17"/>
    <n v="974.2"/>
    <s v="No"/>
    <x v="51"/>
  </r>
  <r>
    <x v="0"/>
    <x v="0"/>
    <x v="2"/>
    <x v="4"/>
    <s v="No"/>
    <n v="21"/>
    <n v="65.650000000000006"/>
    <s v="No"/>
    <x v="52"/>
  </r>
  <r>
    <x v="3"/>
    <x v="3"/>
    <x v="2"/>
    <x v="7"/>
    <s v="No"/>
    <n v="19"/>
    <n v="457.79"/>
    <s v="No"/>
    <x v="53"/>
  </r>
  <r>
    <x v="7"/>
    <x v="7"/>
    <x v="4"/>
    <x v="14"/>
    <s v="No"/>
    <n v="18"/>
    <n v="235.03"/>
    <s v="No"/>
    <x v="54"/>
  </r>
  <r>
    <x v="10"/>
    <x v="10"/>
    <x v="2"/>
    <x v="14"/>
    <s v="No"/>
    <n v="18"/>
    <n v="323.16000000000003"/>
    <s v="No"/>
    <x v="55"/>
  </r>
  <r>
    <x v="10"/>
    <x v="10"/>
    <x v="2"/>
    <x v="3"/>
    <s v="No"/>
    <n v="20"/>
    <n v="586.12"/>
    <s v="No"/>
    <x v="56"/>
  </r>
  <r>
    <x v="4"/>
    <x v="4"/>
    <x v="2"/>
    <x v="6"/>
    <s v="No"/>
    <n v="25"/>
    <n v="894.27"/>
    <s v="No"/>
    <x v="57"/>
  </r>
  <r>
    <x v="6"/>
    <x v="6"/>
    <x v="3"/>
    <x v="7"/>
    <s v="No"/>
    <n v="19"/>
    <n v="723.79"/>
    <s v="No"/>
    <x v="58"/>
  </r>
  <r>
    <x v="6"/>
    <x v="6"/>
    <x v="0"/>
    <x v="10"/>
    <s v="No"/>
    <n v="24"/>
    <n v="822.87"/>
    <s v="No"/>
    <x v="59"/>
  </r>
  <r>
    <x v="0"/>
    <x v="0"/>
    <x v="4"/>
    <x v="3"/>
    <s v="No"/>
    <n v="20"/>
    <n v="40.56"/>
    <s v="No"/>
    <x v="60"/>
  </r>
  <r>
    <x v="9"/>
    <x v="9"/>
    <x v="2"/>
    <x v="6"/>
    <s v="No"/>
    <n v="25"/>
    <n v="101.16"/>
    <s v="No"/>
    <x v="61"/>
  </r>
  <r>
    <x v="7"/>
    <x v="7"/>
    <x v="3"/>
    <x v="3"/>
    <s v="No"/>
    <n v="20"/>
    <n v="695.07"/>
    <s v="No"/>
    <x v="62"/>
  </r>
  <r>
    <x v="7"/>
    <x v="7"/>
    <x v="1"/>
    <x v="14"/>
    <s v="No"/>
    <n v="18"/>
    <n v="351.6"/>
    <s v="No"/>
    <x v="63"/>
  </r>
  <r>
    <x v="2"/>
    <x v="2"/>
    <x v="1"/>
    <x v="18"/>
    <s v="Yes"/>
    <n v="22"/>
    <n v="746.79"/>
    <s v="No"/>
    <x v="64"/>
  </r>
  <r>
    <x v="4"/>
    <x v="4"/>
    <x v="1"/>
    <x v="3"/>
    <s v="No"/>
    <n v="20"/>
    <n v="304.74"/>
    <s v="No"/>
    <x v="65"/>
  </r>
  <r>
    <x v="2"/>
    <x v="2"/>
    <x v="1"/>
    <x v="1"/>
    <s v="No"/>
    <n v="16"/>
    <n v="758.32"/>
    <s v="No"/>
    <x v="66"/>
  </r>
  <r>
    <x v="5"/>
    <x v="5"/>
    <x v="1"/>
    <x v="8"/>
    <s v="No"/>
    <n v="15"/>
    <n v="88.02"/>
    <s v="No"/>
    <x v="67"/>
  </r>
  <r>
    <x v="1"/>
    <x v="1"/>
    <x v="1"/>
    <x v="1"/>
    <s v="No"/>
    <n v="16"/>
    <n v="979.32"/>
    <s v="No"/>
    <x v="68"/>
  </r>
  <r>
    <x v="1"/>
    <x v="1"/>
    <x v="3"/>
    <x v="10"/>
    <s v="No"/>
    <n v="24"/>
    <n v="766.76"/>
    <s v="No"/>
    <x v="69"/>
  </r>
  <r>
    <x v="4"/>
    <x v="4"/>
    <x v="4"/>
    <x v="19"/>
    <s v="No"/>
    <n v="13"/>
    <n v="885.04"/>
    <s v="No"/>
    <x v="70"/>
  </r>
  <r>
    <x v="7"/>
    <x v="7"/>
    <x v="2"/>
    <x v="3"/>
    <s v="No"/>
    <n v="20"/>
    <n v="92.75"/>
    <s v="No"/>
    <x v="71"/>
  </r>
  <r>
    <x v="2"/>
    <x v="2"/>
    <x v="1"/>
    <x v="14"/>
    <s v="No"/>
    <n v="18"/>
    <n v="442.36"/>
    <s v="No"/>
    <x v="72"/>
  </r>
  <r>
    <x v="6"/>
    <x v="6"/>
    <x v="3"/>
    <x v="9"/>
    <s v="No"/>
    <n v="22"/>
    <n v="13.99"/>
    <s v="No"/>
    <x v="73"/>
  </r>
  <r>
    <x v="11"/>
    <x v="11"/>
    <x v="3"/>
    <x v="8"/>
    <s v="No"/>
    <n v="15"/>
    <n v="702.25"/>
    <s v="No"/>
    <x v="74"/>
  </r>
  <r>
    <x v="5"/>
    <x v="5"/>
    <x v="2"/>
    <x v="2"/>
    <s v="No"/>
    <n v="23"/>
    <n v="54.21"/>
    <s v="No"/>
    <x v="75"/>
  </r>
  <r>
    <x v="3"/>
    <x v="3"/>
    <x v="3"/>
    <x v="14"/>
    <s v="No"/>
    <n v="18"/>
    <n v="889.55"/>
    <s v="No"/>
    <x v="76"/>
  </r>
  <r>
    <x v="6"/>
    <x v="6"/>
    <x v="4"/>
    <x v="4"/>
    <s v="No"/>
    <n v="21"/>
    <n v="109.14"/>
    <s v="No"/>
    <x v="77"/>
  </r>
  <r>
    <x v="6"/>
    <x v="6"/>
    <x v="4"/>
    <x v="5"/>
    <s v="No"/>
    <n v="27"/>
    <n v="319.11"/>
    <s v="No"/>
    <x v="78"/>
  </r>
  <r>
    <x v="4"/>
    <x v="4"/>
    <x v="1"/>
    <x v="16"/>
    <s v="No"/>
    <n v="17"/>
    <n v="345.49"/>
    <s v="No"/>
    <x v="79"/>
  </r>
  <r>
    <x v="9"/>
    <x v="9"/>
    <x v="0"/>
    <x v="7"/>
    <s v="No"/>
    <n v="19"/>
    <n v="444.68"/>
    <s v="No"/>
    <x v="80"/>
  </r>
  <r>
    <x v="0"/>
    <x v="0"/>
    <x v="3"/>
    <x v="7"/>
    <s v="No"/>
    <n v="19"/>
    <n v="911.97"/>
    <s v="No"/>
    <x v="81"/>
  </r>
  <r>
    <x v="11"/>
    <x v="11"/>
    <x v="4"/>
    <x v="14"/>
    <s v="No"/>
    <n v="18"/>
    <n v="221.58"/>
    <s v="No"/>
    <x v="82"/>
  </r>
  <r>
    <x v="6"/>
    <x v="6"/>
    <x v="0"/>
    <x v="7"/>
    <s v="No"/>
    <n v="19"/>
    <n v="870.16"/>
    <s v="No"/>
    <x v="83"/>
  </r>
  <r>
    <x v="6"/>
    <x v="6"/>
    <x v="1"/>
    <x v="20"/>
    <s v="No"/>
    <n v="11"/>
    <n v="800.07"/>
    <s v="No"/>
    <x v="84"/>
  </r>
  <r>
    <x v="1"/>
    <x v="1"/>
    <x v="2"/>
    <x v="0"/>
    <s v="No"/>
    <n v="26"/>
    <n v="86.64"/>
    <s v="No"/>
    <x v="85"/>
  </r>
  <r>
    <x v="11"/>
    <x v="11"/>
    <x v="4"/>
    <x v="15"/>
    <s v="No"/>
    <n v="28"/>
    <n v="347.05"/>
    <s v="No"/>
    <x v="86"/>
  </r>
  <r>
    <x v="7"/>
    <x v="7"/>
    <x v="0"/>
    <x v="16"/>
    <s v="No"/>
    <n v="17"/>
    <n v="593.44000000000005"/>
    <s v="No"/>
    <x v="87"/>
  </r>
  <r>
    <x v="4"/>
    <x v="4"/>
    <x v="0"/>
    <x v="1"/>
    <s v="No"/>
    <n v="16"/>
    <n v="878.82"/>
    <s v="No"/>
    <x v="88"/>
  </r>
  <r>
    <x v="3"/>
    <x v="3"/>
    <x v="4"/>
    <x v="8"/>
    <s v="No"/>
    <n v="15"/>
    <n v="70"/>
    <s v="No"/>
    <x v="89"/>
  </r>
  <r>
    <x v="3"/>
    <x v="3"/>
    <x v="1"/>
    <x v="10"/>
    <s v="No"/>
    <n v="24"/>
    <n v="429.29"/>
    <s v="No"/>
    <x v="90"/>
  </r>
  <r>
    <x v="1"/>
    <x v="1"/>
    <x v="0"/>
    <x v="21"/>
    <s v="No"/>
    <n v="14"/>
    <n v="197.35"/>
    <s v="No"/>
    <x v="91"/>
  </r>
  <r>
    <x v="6"/>
    <x v="6"/>
    <x v="0"/>
    <x v="8"/>
    <s v="No"/>
    <n v="15"/>
    <n v="226.06"/>
    <s v="No"/>
    <x v="92"/>
  </r>
  <r>
    <x v="7"/>
    <x v="7"/>
    <x v="4"/>
    <x v="1"/>
    <s v="No"/>
    <n v="16"/>
    <n v="732.15"/>
    <s v="No"/>
    <x v="93"/>
  </r>
  <r>
    <x v="3"/>
    <x v="3"/>
    <x v="1"/>
    <x v="0"/>
    <s v="No"/>
    <n v="26"/>
    <n v="383.22"/>
    <s v="No"/>
    <x v="94"/>
  </r>
  <r>
    <x v="0"/>
    <x v="0"/>
    <x v="0"/>
    <x v="21"/>
    <s v="No"/>
    <n v="14"/>
    <n v="177.77"/>
    <s v="No"/>
    <x v="95"/>
  </r>
  <r>
    <x v="3"/>
    <x v="3"/>
    <x v="2"/>
    <x v="1"/>
    <s v="No"/>
    <n v="16"/>
    <n v="569.57000000000005"/>
    <s v="No"/>
    <x v="96"/>
  </r>
  <r>
    <x v="7"/>
    <x v="7"/>
    <x v="1"/>
    <x v="6"/>
    <s v="No"/>
    <n v="25"/>
    <n v="437.09"/>
    <s v="No"/>
    <x v="97"/>
  </r>
  <r>
    <x v="0"/>
    <x v="0"/>
    <x v="4"/>
    <x v="7"/>
    <s v="No"/>
    <n v="19"/>
    <n v="755.7"/>
    <s v="No"/>
    <x v="98"/>
  </r>
  <r>
    <x v="11"/>
    <x v="11"/>
    <x v="0"/>
    <x v="4"/>
    <s v="No"/>
    <n v="21"/>
    <n v="701.74"/>
    <s v="No"/>
    <x v="99"/>
  </r>
  <r>
    <x v="11"/>
    <x v="11"/>
    <x v="2"/>
    <x v="1"/>
    <s v="No"/>
    <n v="16"/>
    <n v="358.94"/>
    <s v="No"/>
    <x v="100"/>
  </r>
  <r>
    <x v="8"/>
    <x v="8"/>
    <x v="4"/>
    <x v="6"/>
    <s v="No"/>
    <n v="25"/>
    <n v="424.75"/>
    <s v="No"/>
    <x v="101"/>
  </r>
  <r>
    <x v="1"/>
    <x v="1"/>
    <x v="1"/>
    <x v="9"/>
    <s v="No"/>
    <n v="22"/>
    <n v="439.39"/>
    <s v="No"/>
    <x v="102"/>
  </r>
  <r>
    <x v="8"/>
    <x v="8"/>
    <x v="1"/>
    <x v="14"/>
    <s v="No"/>
    <n v="18"/>
    <n v="494.44"/>
    <s v="No"/>
    <x v="103"/>
  </r>
  <r>
    <x v="10"/>
    <x v="10"/>
    <x v="2"/>
    <x v="3"/>
    <s v="No"/>
    <n v="20"/>
    <n v="664.97"/>
    <s v="No"/>
    <x v="104"/>
  </r>
  <r>
    <x v="4"/>
    <x v="4"/>
    <x v="0"/>
    <x v="19"/>
    <s v="No"/>
    <n v="13"/>
    <n v="319.95"/>
    <s v="No"/>
    <x v="105"/>
  </r>
  <r>
    <x v="10"/>
    <x v="10"/>
    <x v="1"/>
    <x v="14"/>
    <s v="No"/>
    <n v="18"/>
    <n v="552.85"/>
    <s v="No"/>
    <x v="106"/>
  </r>
  <r>
    <x v="3"/>
    <x v="3"/>
    <x v="1"/>
    <x v="1"/>
    <s v="No"/>
    <n v="16"/>
    <n v="66.38"/>
    <s v="No"/>
    <x v="107"/>
  </r>
  <r>
    <x v="2"/>
    <x v="2"/>
    <x v="3"/>
    <x v="9"/>
    <s v="No"/>
    <n v="22"/>
    <n v="592.23"/>
    <s v="No"/>
    <x v="108"/>
  </r>
  <r>
    <x v="8"/>
    <x v="8"/>
    <x v="0"/>
    <x v="14"/>
    <s v="No"/>
    <n v="18"/>
    <n v="25.49"/>
    <s v="No"/>
    <x v="109"/>
  </r>
  <r>
    <x v="3"/>
    <x v="3"/>
    <x v="2"/>
    <x v="4"/>
    <s v="No"/>
    <n v="21"/>
    <n v="206.57"/>
    <s v="No"/>
    <x v="110"/>
  </r>
  <r>
    <x v="4"/>
    <x v="4"/>
    <x v="3"/>
    <x v="10"/>
    <s v="No"/>
    <n v="24"/>
    <n v="333.61"/>
    <s v="No"/>
    <x v="111"/>
  </r>
  <r>
    <x v="8"/>
    <x v="8"/>
    <x v="3"/>
    <x v="4"/>
    <s v="No"/>
    <n v="21"/>
    <n v="963.57"/>
    <s v="No"/>
    <x v="112"/>
  </r>
  <r>
    <x v="0"/>
    <x v="0"/>
    <x v="4"/>
    <x v="2"/>
    <s v="No"/>
    <n v="23"/>
    <n v="58.79"/>
    <s v="No"/>
    <x v="113"/>
  </r>
  <r>
    <x v="0"/>
    <x v="0"/>
    <x v="2"/>
    <x v="4"/>
    <s v="No"/>
    <n v="21"/>
    <n v="559.95000000000005"/>
    <s v="No"/>
    <x v="114"/>
  </r>
  <r>
    <x v="8"/>
    <x v="8"/>
    <x v="0"/>
    <x v="7"/>
    <s v="No"/>
    <n v="19"/>
    <n v="19.57"/>
    <s v="No"/>
    <x v="115"/>
  </r>
  <r>
    <x v="2"/>
    <x v="2"/>
    <x v="1"/>
    <x v="16"/>
    <s v="No"/>
    <n v="17"/>
    <n v="819.93"/>
    <s v="No"/>
    <x v="116"/>
  </r>
  <r>
    <x v="2"/>
    <x v="2"/>
    <x v="3"/>
    <x v="19"/>
    <s v="No"/>
    <n v="13"/>
    <n v="540.70000000000005"/>
    <s v="No"/>
    <x v="117"/>
  </r>
  <r>
    <x v="3"/>
    <x v="3"/>
    <x v="3"/>
    <x v="12"/>
    <s v="No"/>
    <n v="30"/>
    <n v="346.26"/>
    <s v="No"/>
    <x v="118"/>
  </r>
  <r>
    <x v="6"/>
    <x v="6"/>
    <x v="2"/>
    <x v="2"/>
    <s v="No"/>
    <n v="23"/>
    <n v="450.87"/>
    <s v="No"/>
    <x v="119"/>
  </r>
  <r>
    <x v="7"/>
    <x v="7"/>
    <x v="0"/>
    <x v="3"/>
    <s v="No"/>
    <n v="20"/>
    <n v="509.48"/>
    <s v="No"/>
    <x v="120"/>
  </r>
  <r>
    <x v="11"/>
    <x v="11"/>
    <x v="3"/>
    <x v="16"/>
    <s v="No"/>
    <n v="17"/>
    <n v="466.91"/>
    <s v="No"/>
    <x v="121"/>
  </r>
  <r>
    <x v="3"/>
    <x v="3"/>
    <x v="1"/>
    <x v="3"/>
    <s v="No"/>
    <n v="20"/>
    <n v="447.1"/>
    <s v="No"/>
    <x v="122"/>
  </r>
  <r>
    <x v="0"/>
    <x v="0"/>
    <x v="0"/>
    <x v="2"/>
    <s v="No"/>
    <n v="23"/>
    <n v="577.03"/>
    <s v="No"/>
    <x v="123"/>
  </r>
  <r>
    <x v="6"/>
    <x v="6"/>
    <x v="1"/>
    <x v="6"/>
    <s v="No"/>
    <n v="25"/>
    <n v="575.97"/>
    <s v="No"/>
    <x v="124"/>
  </r>
  <r>
    <x v="3"/>
    <x v="3"/>
    <x v="2"/>
    <x v="8"/>
    <s v="No"/>
    <n v="15"/>
    <n v="881.78"/>
    <s v="No"/>
    <x v="125"/>
  </r>
  <r>
    <x v="9"/>
    <x v="9"/>
    <x v="2"/>
    <x v="1"/>
    <s v="No"/>
    <n v="16"/>
    <n v="304.12"/>
    <s v="No"/>
    <x v="126"/>
  </r>
  <r>
    <x v="3"/>
    <x v="3"/>
    <x v="3"/>
    <x v="0"/>
    <s v="No"/>
    <n v="26"/>
    <n v="47.54"/>
    <s v="No"/>
    <x v="127"/>
  </r>
  <r>
    <x v="5"/>
    <x v="5"/>
    <x v="1"/>
    <x v="16"/>
    <s v="No"/>
    <n v="17"/>
    <n v="71.63"/>
    <s v="No"/>
    <x v="128"/>
  </r>
  <r>
    <x v="1"/>
    <x v="1"/>
    <x v="0"/>
    <x v="14"/>
    <s v="No"/>
    <n v="18"/>
    <n v="647.20000000000005"/>
    <s v="No"/>
    <x v="129"/>
  </r>
  <r>
    <x v="11"/>
    <x v="11"/>
    <x v="3"/>
    <x v="14"/>
    <s v="No"/>
    <n v="18"/>
    <n v="509.48"/>
    <s v="No"/>
    <x v="130"/>
  </r>
  <r>
    <x v="0"/>
    <x v="0"/>
    <x v="3"/>
    <x v="8"/>
    <s v="No"/>
    <n v="15"/>
    <n v="709.84"/>
    <s v="No"/>
    <x v="131"/>
  </r>
  <r>
    <x v="6"/>
    <x v="6"/>
    <x v="3"/>
    <x v="8"/>
    <s v="No"/>
    <n v="15"/>
    <n v="928.34"/>
    <s v="No"/>
    <x v="132"/>
  </r>
  <r>
    <x v="2"/>
    <x v="2"/>
    <x v="4"/>
    <x v="17"/>
    <s v="No"/>
    <n v="12"/>
    <n v="194.55"/>
    <s v="No"/>
    <x v="133"/>
  </r>
  <r>
    <x v="6"/>
    <x v="6"/>
    <x v="1"/>
    <x v="14"/>
    <s v="No"/>
    <n v="18"/>
    <n v="49.72"/>
    <s v="No"/>
    <x v="134"/>
  </r>
  <r>
    <x v="0"/>
    <x v="0"/>
    <x v="3"/>
    <x v="10"/>
    <s v="No"/>
    <n v="24"/>
    <n v="498.36"/>
    <s v="No"/>
    <x v="135"/>
  </r>
  <r>
    <x v="10"/>
    <x v="10"/>
    <x v="3"/>
    <x v="2"/>
    <s v="No"/>
    <n v="23"/>
    <n v="871.7"/>
    <s v="No"/>
    <x v="136"/>
  </r>
  <r>
    <x v="0"/>
    <x v="0"/>
    <x v="2"/>
    <x v="1"/>
    <s v="No"/>
    <n v="16"/>
    <n v="231.93"/>
    <s v="No"/>
    <x v="137"/>
  </r>
  <r>
    <x v="4"/>
    <x v="4"/>
    <x v="3"/>
    <x v="7"/>
    <s v="No"/>
    <n v="19"/>
    <n v="10.85"/>
    <s v="No"/>
    <x v="138"/>
  </r>
  <r>
    <x v="5"/>
    <x v="5"/>
    <x v="2"/>
    <x v="22"/>
    <s v="No"/>
    <n v="29"/>
    <n v="20.5"/>
    <s v="No"/>
    <x v="139"/>
  </r>
  <r>
    <x v="0"/>
    <x v="0"/>
    <x v="1"/>
    <x v="14"/>
    <s v="No"/>
    <n v="18"/>
    <n v="748.5"/>
    <s v="No"/>
    <x v="140"/>
  </r>
  <r>
    <x v="4"/>
    <x v="4"/>
    <x v="2"/>
    <x v="17"/>
    <s v="No"/>
    <n v="12"/>
    <n v="120.43"/>
    <s v="No"/>
    <x v="141"/>
  </r>
  <r>
    <x v="11"/>
    <x v="11"/>
    <x v="1"/>
    <x v="7"/>
    <s v="No"/>
    <n v="19"/>
    <n v="943.03"/>
    <s v="No"/>
    <x v="142"/>
  </r>
  <r>
    <x v="8"/>
    <x v="8"/>
    <x v="3"/>
    <x v="14"/>
    <s v="No"/>
    <n v="18"/>
    <n v="264.54000000000002"/>
    <s v="No"/>
    <x v="143"/>
  </r>
  <r>
    <x v="8"/>
    <x v="8"/>
    <x v="3"/>
    <x v="4"/>
    <s v="No"/>
    <n v="21"/>
    <n v="587.78"/>
    <s v="No"/>
    <x v="144"/>
  </r>
  <r>
    <x v="0"/>
    <x v="0"/>
    <x v="2"/>
    <x v="7"/>
    <s v="No"/>
    <n v="19"/>
    <n v="931.18"/>
    <s v="No"/>
    <x v="145"/>
  </r>
  <r>
    <x v="11"/>
    <x v="11"/>
    <x v="0"/>
    <x v="16"/>
    <s v="No"/>
    <n v="17"/>
    <n v="496.35"/>
    <s v="No"/>
    <x v="146"/>
  </r>
  <r>
    <x v="9"/>
    <x v="9"/>
    <x v="1"/>
    <x v="2"/>
    <s v="No"/>
    <n v="23"/>
    <n v="399.01"/>
    <s v="No"/>
    <x v="147"/>
  </r>
  <r>
    <x v="0"/>
    <x v="0"/>
    <x v="1"/>
    <x v="21"/>
    <s v="No"/>
    <n v="14"/>
    <n v="615.88"/>
    <s v="No"/>
    <x v="148"/>
  </r>
  <r>
    <x v="10"/>
    <x v="10"/>
    <x v="0"/>
    <x v="7"/>
    <s v="No"/>
    <n v="19"/>
    <n v="268.22000000000003"/>
    <s v="No"/>
    <x v="149"/>
  </r>
  <r>
    <x v="3"/>
    <x v="3"/>
    <x v="3"/>
    <x v="8"/>
    <s v="No"/>
    <n v="15"/>
    <n v="194.27"/>
    <s v="No"/>
    <x v="150"/>
  </r>
  <r>
    <x v="7"/>
    <x v="7"/>
    <x v="1"/>
    <x v="21"/>
    <s v="No"/>
    <n v="14"/>
    <n v="870.76"/>
    <s v="No"/>
    <x v="151"/>
  </r>
  <r>
    <x v="2"/>
    <x v="2"/>
    <x v="3"/>
    <x v="9"/>
    <s v="No"/>
    <n v="22"/>
    <n v="185.35"/>
    <s v="No"/>
    <x v="152"/>
  </r>
  <r>
    <x v="1"/>
    <x v="1"/>
    <x v="3"/>
    <x v="3"/>
    <s v="No"/>
    <n v="20"/>
    <n v="509.48"/>
    <s v="No"/>
    <x v="120"/>
  </r>
  <r>
    <x v="9"/>
    <x v="9"/>
    <x v="0"/>
    <x v="5"/>
    <s v="No"/>
    <n v="27"/>
    <n v="341.77"/>
    <s v="No"/>
    <x v="153"/>
  </r>
  <r>
    <x v="0"/>
    <x v="0"/>
    <x v="3"/>
    <x v="5"/>
    <s v="No"/>
    <n v="27"/>
    <n v="98.74"/>
    <s v="No"/>
    <x v="154"/>
  </r>
  <r>
    <x v="5"/>
    <x v="5"/>
    <x v="4"/>
    <x v="18"/>
    <s v="Yes"/>
    <n v="22"/>
    <n v="512.61"/>
    <s v="No"/>
    <x v="155"/>
  </r>
  <r>
    <x v="5"/>
    <x v="5"/>
    <x v="3"/>
    <x v="4"/>
    <s v="No"/>
    <n v="21"/>
    <n v="837.18"/>
    <s v="No"/>
    <x v="156"/>
  </r>
  <r>
    <x v="7"/>
    <x v="7"/>
    <x v="4"/>
    <x v="23"/>
    <s v="No"/>
    <n v="31"/>
    <n v="456.11"/>
    <s v="No"/>
    <x v="157"/>
  </r>
  <r>
    <x v="8"/>
    <x v="8"/>
    <x v="1"/>
    <x v="3"/>
    <s v="No"/>
    <n v="20"/>
    <n v="646.4"/>
    <s v="No"/>
    <x v="158"/>
  </r>
  <r>
    <x v="1"/>
    <x v="1"/>
    <x v="1"/>
    <x v="2"/>
    <s v="No"/>
    <n v="23"/>
    <n v="38.229999999999997"/>
    <s v="No"/>
    <x v="159"/>
  </r>
  <r>
    <x v="5"/>
    <x v="5"/>
    <x v="2"/>
    <x v="0"/>
    <s v="No"/>
    <n v="26"/>
    <n v="785.15"/>
    <s v="No"/>
    <x v="160"/>
  </r>
  <r>
    <x v="11"/>
    <x v="11"/>
    <x v="2"/>
    <x v="1"/>
    <s v="No"/>
    <n v="16"/>
    <n v="772.78"/>
    <s v="No"/>
    <x v="161"/>
  </r>
  <r>
    <x v="6"/>
    <x v="6"/>
    <x v="3"/>
    <x v="16"/>
    <s v="No"/>
    <n v="17"/>
    <n v="32.46"/>
    <s v="No"/>
    <x v="162"/>
  </r>
  <r>
    <x v="3"/>
    <x v="3"/>
    <x v="4"/>
    <x v="8"/>
    <s v="No"/>
    <n v="15"/>
    <n v="552.54999999999995"/>
    <s v="No"/>
    <x v="163"/>
  </r>
  <r>
    <x v="11"/>
    <x v="11"/>
    <x v="1"/>
    <x v="8"/>
    <s v="No"/>
    <n v="15"/>
    <n v="442.99"/>
    <s v="No"/>
    <x v="164"/>
  </r>
  <r>
    <x v="5"/>
    <x v="5"/>
    <x v="0"/>
    <x v="7"/>
    <s v="No"/>
    <n v="19"/>
    <n v="727.22"/>
    <s v="No"/>
    <x v="165"/>
  </r>
  <r>
    <x v="11"/>
    <x v="11"/>
    <x v="2"/>
    <x v="19"/>
    <s v="No"/>
    <n v="13"/>
    <n v="810.93"/>
    <s v="No"/>
    <x v="166"/>
  </r>
  <r>
    <x v="11"/>
    <x v="11"/>
    <x v="2"/>
    <x v="6"/>
    <s v="No"/>
    <n v="25"/>
    <n v="329.86"/>
    <s v="No"/>
    <x v="167"/>
  </r>
  <r>
    <x v="4"/>
    <x v="4"/>
    <x v="1"/>
    <x v="2"/>
    <s v="No"/>
    <n v="23"/>
    <n v="808.05"/>
    <s v="No"/>
    <x v="168"/>
  </r>
  <r>
    <x v="10"/>
    <x v="10"/>
    <x v="2"/>
    <x v="2"/>
    <s v="No"/>
    <n v="23"/>
    <n v="92.83"/>
    <s v="No"/>
    <x v="169"/>
  </r>
  <r>
    <x v="5"/>
    <x v="5"/>
    <x v="3"/>
    <x v="3"/>
    <s v="No"/>
    <n v="20"/>
    <n v="950.3"/>
    <s v="No"/>
    <x v="170"/>
  </r>
  <r>
    <x v="3"/>
    <x v="3"/>
    <x v="2"/>
    <x v="14"/>
    <s v="No"/>
    <n v="18"/>
    <n v="240.82"/>
    <s v="No"/>
    <x v="171"/>
  </r>
  <r>
    <x v="8"/>
    <x v="8"/>
    <x v="4"/>
    <x v="14"/>
    <s v="No"/>
    <n v="18"/>
    <n v="209.17"/>
    <s v="No"/>
    <x v="172"/>
  </r>
  <r>
    <x v="4"/>
    <x v="4"/>
    <x v="2"/>
    <x v="12"/>
    <s v="No"/>
    <n v="30"/>
    <n v="61.04"/>
    <s v="No"/>
    <x v="173"/>
  </r>
  <r>
    <x v="8"/>
    <x v="8"/>
    <x v="2"/>
    <x v="6"/>
    <s v="No"/>
    <n v="25"/>
    <n v="845.89"/>
    <s v="No"/>
    <x v="174"/>
  </r>
  <r>
    <x v="10"/>
    <x v="10"/>
    <x v="2"/>
    <x v="10"/>
    <s v="No"/>
    <n v="24"/>
    <n v="108.66"/>
    <s v="No"/>
    <x v="175"/>
  </r>
  <r>
    <x v="1"/>
    <x v="1"/>
    <x v="3"/>
    <x v="9"/>
    <s v="No"/>
    <n v="22"/>
    <n v="117.47"/>
    <s v="No"/>
    <x v="176"/>
  </r>
  <r>
    <x v="10"/>
    <x v="10"/>
    <x v="4"/>
    <x v="3"/>
    <s v="No"/>
    <n v="20"/>
    <n v="980.2"/>
    <s v="No"/>
    <x v="177"/>
  </r>
  <r>
    <x v="4"/>
    <x v="4"/>
    <x v="3"/>
    <x v="4"/>
    <s v="No"/>
    <n v="21"/>
    <n v="55.46"/>
    <s v="No"/>
    <x v="178"/>
  </r>
  <r>
    <x v="8"/>
    <x v="8"/>
    <x v="2"/>
    <x v="10"/>
    <s v="No"/>
    <n v="24"/>
    <n v="505.26"/>
    <s v="No"/>
    <x v="179"/>
  </r>
  <r>
    <x v="4"/>
    <x v="4"/>
    <x v="4"/>
    <x v="15"/>
    <s v="No"/>
    <n v="28"/>
    <n v="634.45000000000005"/>
    <s v="No"/>
    <x v="180"/>
  </r>
  <r>
    <x v="2"/>
    <x v="2"/>
    <x v="1"/>
    <x v="3"/>
    <s v="No"/>
    <n v="20"/>
    <n v="663.78"/>
    <s v="No"/>
    <x v="181"/>
  </r>
  <r>
    <x v="9"/>
    <x v="9"/>
    <x v="4"/>
    <x v="19"/>
    <s v="No"/>
    <n v="13"/>
    <n v="252.36"/>
    <s v="No"/>
    <x v="182"/>
  </r>
  <r>
    <x v="6"/>
    <x v="6"/>
    <x v="0"/>
    <x v="2"/>
    <s v="No"/>
    <n v="23"/>
    <n v="341.32"/>
    <s v="No"/>
    <x v="183"/>
  </r>
  <r>
    <x v="1"/>
    <x v="1"/>
    <x v="1"/>
    <x v="16"/>
    <s v="No"/>
    <n v="17"/>
    <n v="890.21"/>
    <s v="No"/>
    <x v="184"/>
  </r>
  <r>
    <x v="0"/>
    <x v="0"/>
    <x v="2"/>
    <x v="7"/>
    <s v="No"/>
    <n v="19"/>
    <n v="509.48"/>
    <s v="No"/>
    <x v="185"/>
  </r>
  <r>
    <x v="3"/>
    <x v="3"/>
    <x v="2"/>
    <x v="8"/>
    <s v="No"/>
    <n v="15"/>
    <n v="270.19"/>
    <s v="No"/>
    <x v="186"/>
  </r>
  <r>
    <x v="10"/>
    <x v="10"/>
    <x v="2"/>
    <x v="16"/>
    <s v="No"/>
    <n v="17"/>
    <n v="740.11"/>
    <s v="No"/>
    <x v="187"/>
  </r>
  <r>
    <x v="1"/>
    <x v="1"/>
    <x v="0"/>
    <x v="5"/>
    <s v="No"/>
    <n v="27"/>
    <n v="844.29"/>
    <s v="No"/>
    <x v="188"/>
  </r>
  <r>
    <x v="7"/>
    <x v="7"/>
    <x v="1"/>
    <x v="9"/>
    <s v="No"/>
    <n v="22"/>
    <n v="176.94"/>
    <s v="No"/>
    <x v="189"/>
  </r>
  <r>
    <x v="5"/>
    <x v="5"/>
    <x v="0"/>
    <x v="4"/>
    <s v="No"/>
    <n v="21"/>
    <n v="953.24"/>
    <s v="No"/>
    <x v="190"/>
  </r>
  <r>
    <x v="9"/>
    <x v="9"/>
    <x v="1"/>
    <x v="9"/>
    <s v="No"/>
    <n v="22"/>
    <n v="599.37"/>
    <s v="No"/>
    <x v="191"/>
  </r>
  <r>
    <x v="2"/>
    <x v="2"/>
    <x v="4"/>
    <x v="15"/>
    <s v="No"/>
    <n v="28"/>
    <n v="578.09"/>
    <s v="No"/>
    <x v="192"/>
  </r>
  <r>
    <x v="9"/>
    <x v="9"/>
    <x v="3"/>
    <x v="14"/>
    <s v="No"/>
    <n v="18"/>
    <n v="54.32"/>
    <s v="No"/>
    <x v="193"/>
  </r>
  <r>
    <x v="9"/>
    <x v="9"/>
    <x v="0"/>
    <x v="1"/>
    <s v="No"/>
    <n v="16"/>
    <n v="761.09"/>
    <s v="No"/>
    <x v="194"/>
  </r>
  <r>
    <x v="0"/>
    <x v="0"/>
    <x v="0"/>
    <x v="8"/>
    <s v="No"/>
    <n v="15"/>
    <n v="860.83"/>
    <s v="No"/>
    <x v="195"/>
  </r>
  <r>
    <x v="2"/>
    <x v="2"/>
    <x v="0"/>
    <x v="4"/>
    <s v="No"/>
    <n v="21"/>
    <n v="79.010000000000005"/>
    <s v="No"/>
    <x v="196"/>
  </r>
  <r>
    <x v="1"/>
    <x v="1"/>
    <x v="3"/>
    <x v="9"/>
    <s v="No"/>
    <n v="22"/>
    <n v="863.4"/>
    <s v="No"/>
    <x v="197"/>
  </r>
  <r>
    <x v="7"/>
    <x v="7"/>
    <x v="2"/>
    <x v="6"/>
    <s v="No"/>
    <n v="25"/>
    <n v="707.79"/>
    <s v="No"/>
    <x v="198"/>
  </r>
  <r>
    <x v="0"/>
    <x v="0"/>
    <x v="0"/>
    <x v="9"/>
    <s v="No"/>
    <n v="22"/>
    <n v="107.23"/>
    <s v="No"/>
    <x v="199"/>
  </r>
  <r>
    <x v="0"/>
    <x v="0"/>
    <x v="1"/>
    <x v="3"/>
    <s v="No"/>
    <n v="20"/>
    <n v="509.48"/>
    <s v="No"/>
    <x v="120"/>
  </r>
  <r>
    <x v="10"/>
    <x v="10"/>
    <x v="3"/>
    <x v="3"/>
    <s v="No"/>
    <n v="20"/>
    <n v="288.52999999999997"/>
    <s v="No"/>
    <x v="200"/>
  </r>
  <r>
    <x v="7"/>
    <x v="7"/>
    <x v="1"/>
    <x v="7"/>
    <s v="No"/>
    <n v="19"/>
    <n v="756.99"/>
    <s v="No"/>
    <x v="201"/>
  </r>
  <r>
    <x v="0"/>
    <x v="0"/>
    <x v="4"/>
    <x v="19"/>
    <s v="No"/>
    <n v="13"/>
    <n v="537.71"/>
    <s v="No"/>
    <x v="202"/>
  </r>
  <r>
    <x v="1"/>
    <x v="1"/>
    <x v="2"/>
    <x v="9"/>
    <s v="No"/>
    <n v="22"/>
    <n v="663.57"/>
    <s v="No"/>
    <x v="203"/>
  </r>
  <r>
    <x v="1"/>
    <x v="1"/>
    <x v="2"/>
    <x v="10"/>
    <s v="No"/>
    <n v="24"/>
    <n v="516.4"/>
    <s v="No"/>
    <x v="204"/>
  </r>
  <r>
    <x v="8"/>
    <x v="8"/>
    <x v="3"/>
    <x v="21"/>
    <s v="No"/>
    <n v="14"/>
    <n v="227.13"/>
    <s v="No"/>
    <x v="205"/>
  </r>
  <r>
    <x v="7"/>
    <x v="7"/>
    <x v="2"/>
    <x v="1"/>
    <s v="No"/>
    <n v="16"/>
    <n v="407.63"/>
    <s v="No"/>
    <x v="206"/>
  </r>
  <r>
    <x v="2"/>
    <x v="2"/>
    <x v="2"/>
    <x v="9"/>
    <s v="No"/>
    <n v="22"/>
    <n v="463.88"/>
    <s v="No"/>
    <x v="207"/>
  </r>
  <r>
    <x v="2"/>
    <x v="2"/>
    <x v="3"/>
    <x v="9"/>
    <s v="No"/>
    <n v="22"/>
    <n v="818.96"/>
    <s v="No"/>
    <x v="208"/>
  </r>
  <r>
    <x v="1"/>
    <x v="1"/>
    <x v="1"/>
    <x v="9"/>
    <s v="No"/>
    <n v="22"/>
    <n v="516.33000000000004"/>
    <s v="No"/>
    <x v="209"/>
  </r>
  <r>
    <x v="2"/>
    <x v="2"/>
    <x v="4"/>
    <x v="14"/>
    <s v="No"/>
    <n v="18"/>
    <n v="677.1"/>
    <s v="No"/>
    <x v="210"/>
  </r>
  <r>
    <x v="5"/>
    <x v="5"/>
    <x v="0"/>
    <x v="3"/>
    <s v="No"/>
    <n v="20"/>
    <n v="885.35"/>
    <s v="No"/>
    <x v="211"/>
  </r>
  <r>
    <x v="8"/>
    <x v="8"/>
    <x v="0"/>
    <x v="24"/>
    <s v="No"/>
    <n v="10"/>
    <n v="784.24"/>
    <s v="No"/>
    <x v="212"/>
  </r>
  <r>
    <x v="11"/>
    <x v="11"/>
    <x v="1"/>
    <x v="4"/>
    <s v="No"/>
    <n v="21"/>
    <n v="441.04"/>
    <s v="No"/>
    <x v="213"/>
  </r>
  <r>
    <x v="4"/>
    <x v="4"/>
    <x v="2"/>
    <x v="1"/>
    <s v="No"/>
    <n v="16"/>
    <n v="509.48"/>
    <s v="No"/>
    <x v="25"/>
  </r>
  <r>
    <x v="5"/>
    <x v="5"/>
    <x v="4"/>
    <x v="0"/>
    <s v="No"/>
    <n v="26"/>
    <n v="662.9"/>
    <s v="No"/>
    <x v="214"/>
  </r>
  <r>
    <x v="2"/>
    <x v="2"/>
    <x v="1"/>
    <x v="14"/>
    <s v="No"/>
    <n v="18"/>
    <n v="802.16"/>
    <s v="No"/>
    <x v="215"/>
  </r>
  <r>
    <x v="0"/>
    <x v="0"/>
    <x v="0"/>
    <x v="2"/>
    <s v="No"/>
    <n v="23"/>
    <n v="955.23"/>
    <s v="No"/>
    <x v="216"/>
  </r>
  <r>
    <x v="4"/>
    <x v="4"/>
    <x v="0"/>
    <x v="14"/>
    <s v="No"/>
    <n v="18"/>
    <n v="487.65"/>
    <s v="No"/>
    <x v="217"/>
  </r>
  <r>
    <x v="6"/>
    <x v="6"/>
    <x v="4"/>
    <x v="16"/>
    <s v="No"/>
    <n v="17"/>
    <n v="815.61"/>
    <s v="No"/>
    <x v="218"/>
  </r>
  <r>
    <x v="0"/>
    <x v="0"/>
    <x v="3"/>
    <x v="7"/>
    <s v="No"/>
    <n v="19"/>
    <n v="672.8"/>
    <s v="No"/>
    <x v="219"/>
  </r>
  <r>
    <x v="9"/>
    <x v="9"/>
    <x v="1"/>
    <x v="1"/>
    <s v="No"/>
    <n v="16"/>
    <n v="972.19"/>
    <s v="No"/>
    <x v="220"/>
  </r>
  <r>
    <x v="4"/>
    <x v="4"/>
    <x v="0"/>
    <x v="9"/>
    <s v="No"/>
    <n v="22"/>
    <n v="139.87"/>
    <s v="No"/>
    <x v="221"/>
  </r>
  <r>
    <x v="3"/>
    <x v="3"/>
    <x v="1"/>
    <x v="2"/>
    <s v="No"/>
    <n v="23"/>
    <n v="845.05"/>
    <s v="No"/>
    <x v="222"/>
  </r>
  <r>
    <x v="5"/>
    <x v="5"/>
    <x v="3"/>
    <x v="3"/>
    <s v="No"/>
    <n v="20"/>
    <n v="584.24"/>
    <s v="No"/>
    <x v="223"/>
  </r>
  <r>
    <x v="11"/>
    <x v="11"/>
    <x v="4"/>
    <x v="11"/>
    <s v="Yes"/>
    <n v="22"/>
    <n v="407.2"/>
    <s v="No"/>
    <x v="224"/>
  </r>
  <r>
    <x v="2"/>
    <x v="2"/>
    <x v="1"/>
    <x v="19"/>
    <s v="No"/>
    <n v="13"/>
    <n v="803.42"/>
    <s v="No"/>
    <x v="225"/>
  </r>
  <r>
    <x v="1"/>
    <x v="1"/>
    <x v="2"/>
    <x v="5"/>
    <s v="No"/>
    <n v="27"/>
    <n v="424.07"/>
    <s v="No"/>
    <x v="226"/>
  </r>
  <r>
    <x v="3"/>
    <x v="3"/>
    <x v="4"/>
    <x v="1"/>
    <s v="No"/>
    <n v="16"/>
    <n v="613.6"/>
    <s v="No"/>
    <x v="227"/>
  </r>
  <r>
    <x v="6"/>
    <x v="6"/>
    <x v="2"/>
    <x v="9"/>
    <s v="No"/>
    <n v="22"/>
    <n v="610.05999999999995"/>
    <s v="No"/>
    <x v="228"/>
  </r>
  <r>
    <x v="3"/>
    <x v="3"/>
    <x v="3"/>
    <x v="21"/>
    <s v="No"/>
    <n v="14"/>
    <n v="165.27"/>
    <s v="No"/>
    <x v="229"/>
  </r>
  <r>
    <x v="7"/>
    <x v="7"/>
    <x v="2"/>
    <x v="6"/>
    <s v="No"/>
    <n v="25"/>
    <n v="301.49"/>
    <s v="No"/>
    <x v="230"/>
  </r>
  <r>
    <x v="11"/>
    <x v="11"/>
    <x v="0"/>
    <x v="4"/>
    <s v="No"/>
    <n v="21"/>
    <n v="733.23"/>
    <s v="No"/>
    <x v="231"/>
  </r>
  <r>
    <x v="4"/>
    <x v="4"/>
    <x v="3"/>
    <x v="0"/>
    <s v="No"/>
    <n v="26"/>
    <n v="60.73"/>
    <s v="No"/>
    <x v="232"/>
  </r>
  <r>
    <x v="6"/>
    <x v="6"/>
    <x v="2"/>
    <x v="3"/>
    <s v="No"/>
    <n v="20"/>
    <n v="887.57"/>
    <s v="No"/>
    <x v="233"/>
  </r>
  <r>
    <x v="0"/>
    <x v="0"/>
    <x v="4"/>
    <x v="7"/>
    <s v="No"/>
    <n v="19"/>
    <n v="910.44"/>
    <s v="No"/>
    <x v="234"/>
  </r>
  <r>
    <x v="3"/>
    <x v="3"/>
    <x v="3"/>
    <x v="0"/>
    <s v="No"/>
    <n v="26"/>
    <n v="189"/>
    <s v="No"/>
    <x v="235"/>
  </r>
  <r>
    <x v="2"/>
    <x v="2"/>
    <x v="4"/>
    <x v="3"/>
    <s v="No"/>
    <n v="20"/>
    <n v="654.89"/>
    <s v="No"/>
    <x v="236"/>
  </r>
  <r>
    <x v="6"/>
    <x v="6"/>
    <x v="1"/>
    <x v="19"/>
    <s v="No"/>
    <n v="13"/>
    <n v="103.28"/>
    <s v="No"/>
    <x v="237"/>
  </r>
  <r>
    <x v="1"/>
    <x v="1"/>
    <x v="3"/>
    <x v="7"/>
    <s v="No"/>
    <n v="19"/>
    <n v="387.34"/>
    <s v="No"/>
    <x v="238"/>
  </r>
  <r>
    <x v="10"/>
    <x v="10"/>
    <x v="4"/>
    <x v="4"/>
    <s v="No"/>
    <n v="21"/>
    <n v="238.84"/>
    <s v="No"/>
    <x v="239"/>
  </r>
  <r>
    <x v="9"/>
    <x v="9"/>
    <x v="3"/>
    <x v="25"/>
    <s v="No"/>
    <n v="9"/>
    <n v="332.41"/>
    <s v="No"/>
    <x v="240"/>
  </r>
  <r>
    <x v="4"/>
    <x v="4"/>
    <x v="2"/>
    <x v="1"/>
    <s v="No"/>
    <n v="16"/>
    <n v="353.92"/>
    <s v="No"/>
    <x v="241"/>
  </r>
  <r>
    <x v="0"/>
    <x v="0"/>
    <x v="4"/>
    <x v="9"/>
    <s v="No"/>
    <n v="22"/>
    <n v="509.48"/>
    <s v="No"/>
    <x v="242"/>
  </r>
  <r>
    <x v="0"/>
    <x v="0"/>
    <x v="3"/>
    <x v="4"/>
    <s v="No"/>
    <n v="21"/>
    <n v="648.99"/>
    <s v="No"/>
    <x v="243"/>
  </r>
  <r>
    <x v="3"/>
    <x v="3"/>
    <x v="4"/>
    <x v="16"/>
    <s v="No"/>
    <n v="17"/>
    <n v="612.64"/>
    <s v="No"/>
    <x v="244"/>
  </r>
  <r>
    <x v="6"/>
    <x v="6"/>
    <x v="3"/>
    <x v="8"/>
    <s v="No"/>
    <n v="15"/>
    <n v="749.62"/>
    <s v="No"/>
    <x v="245"/>
  </r>
  <r>
    <x v="0"/>
    <x v="0"/>
    <x v="2"/>
    <x v="7"/>
    <s v="No"/>
    <n v="19"/>
    <n v="555.42999999999995"/>
    <s v="No"/>
    <x v="246"/>
  </r>
  <r>
    <x v="6"/>
    <x v="6"/>
    <x v="4"/>
    <x v="15"/>
    <s v="No"/>
    <n v="28"/>
    <n v="299.67"/>
    <s v="No"/>
    <x v="247"/>
  </r>
  <r>
    <x v="5"/>
    <x v="5"/>
    <x v="0"/>
    <x v="16"/>
    <s v="No"/>
    <n v="17"/>
    <n v="582.36"/>
    <s v="No"/>
    <x v="248"/>
  </r>
  <r>
    <x v="7"/>
    <x v="7"/>
    <x v="2"/>
    <x v="6"/>
    <s v="No"/>
    <n v="25"/>
    <n v="49.53"/>
    <s v="No"/>
    <x v="249"/>
  </r>
  <r>
    <x v="8"/>
    <x v="8"/>
    <x v="2"/>
    <x v="26"/>
    <s v="Yes"/>
    <n v="22"/>
    <n v="687.14"/>
    <s v="No"/>
    <x v="250"/>
  </r>
  <r>
    <x v="4"/>
    <x v="4"/>
    <x v="0"/>
    <x v="14"/>
    <s v="No"/>
    <n v="18"/>
    <n v="814.33"/>
    <s v="No"/>
    <x v="251"/>
  </r>
  <r>
    <x v="10"/>
    <x v="10"/>
    <x v="2"/>
    <x v="16"/>
    <s v="No"/>
    <n v="17"/>
    <n v="298.74"/>
    <s v="No"/>
    <x v="252"/>
  </r>
  <r>
    <x v="5"/>
    <x v="5"/>
    <x v="3"/>
    <x v="7"/>
    <s v="No"/>
    <n v="19"/>
    <n v="529.63"/>
    <s v="No"/>
    <x v="253"/>
  </r>
  <r>
    <x v="4"/>
    <x v="4"/>
    <x v="1"/>
    <x v="1"/>
    <s v="No"/>
    <n v="16"/>
    <n v="909.98"/>
    <s v="No"/>
    <x v="254"/>
  </r>
  <r>
    <x v="7"/>
    <x v="7"/>
    <x v="4"/>
    <x v="0"/>
    <s v="No"/>
    <n v="26"/>
    <n v="570.07000000000005"/>
    <s v="No"/>
    <x v="255"/>
  </r>
  <r>
    <x v="4"/>
    <x v="4"/>
    <x v="1"/>
    <x v="7"/>
    <s v="No"/>
    <n v="19"/>
    <n v="279.94"/>
    <s v="No"/>
    <x v="256"/>
  </r>
  <r>
    <x v="9"/>
    <x v="9"/>
    <x v="2"/>
    <x v="14"/>
    <s v="No"/>
    <n v="18"/>
    <n v="329.13"/>
    <s v="No"/>
    <x v="257"/>
  </r>
  <r>
    <x v="2"/>
    <x v="2"/>
    <x v="0"/>
    <x v="22"/>
    <s v="No"/>
    <n v="29"/>
    <n v="593.15"/>
    <s v="No"/>
    <x v="258"/>
  </r>
  <r>
    <x v="8"/>
    <x v="8"/>
    <x v="1"/>
    <x v="15"/>
    <s v="No"/>
    <n v="28"/>
    <n v="190.77"/>
    <s v="No"/>
    <x v="259"/>
  </r>
  <r>
    <x v="9"/>
    <x v="9"/>
    <x v="4"/>
    <x v="16"/>
    <s v="No"/>
    <n v="17"/>
    <n v="503.46"/>
    <s v="No"/>
    <x v="260"/>
  </r>
  <r>
    <x v="2"/>
    <x v="2"/>
    <x v="2"/>
    <x v="7"/>
    <s v="No"/>
    <n v="19"/>
    <n v="387.71"/>
    <s v="No"/>
    <x v="261"/>
  </r>
  <r>
    <x v="8"/>
    <x v="8"/>
    <x v="3"/>
    <x v="14"/>
    <s v="No"/>
    <n v="18"/>
    <n v="942.27"/>
    <s v="No"/>
    <x v="262"/>
  </r>
  <r>
    <x v="11"/>
    <x v="11"/>
    <x v="2"/>
    <x v="10"/>
    <s v="No"/>
    <n v="24"/>
    <n v="332.72"/>
    <s v="No"/>
    <x v="263"/>
  </r>
  <r>
    <x v="0"/>
    <x v="0"/>
    <x v="2"/>
    <x v="9"/>
    <s v="No"/>
    <n v="22"/>
    <n v="497.02"/>
    <s v="No"/>
    <x v="264"/>
  </r>
  <r>
    <x v="4"/>
    <x v="4"/>
    <x v="3"/>
    <x v="14"/>
    <s v="No"/>
    <n v="18"/>
    <n v="102.32"/>
    <s v="No"/>
    <x v="265"/>
  </r>
  <r>
    <x v="1"/>
    <x v="1"/>
    <x v="0"/>
    <x v="9"/>
    <s v="No"/>
    <n v="22"/>
    <n v="660.82"/>
    <s v="No"/>
    <x v="266"/>
  </r>
  <r>
    <x v="3"/>
    <x v="3"/>
    <x v="0"/>
    <x v="16"/>
    <s v="No"/>
    <n v="17"/>
    <n v="421.4"/>
    <s v="No"/>
    <x v="267"/>
  </r>
  <r>
    <x v="3"/>
    <x v="3"/>
    <x v="2"/>
    <x v="10"/>
    <s v="No"/>
    <n v="24"/>
    <n v="128.11000000000001"/>
    <s v="No"/>
    <x v="268"/>
  </r>
  <r>
    <x v="7"/>
    <x v="7"/>
    <x v="2"/>
    <x v="16"/>
    <s v="No"/>
    <n v="17"/>
    <n v="796.5"/>
    <s v="No"/>
    <x v="269"/>
  </r>
  <r>
    <x v="10"/>
    <x v="10"/>
    <x v="0"/>
    <x v="10"/>
    <s v="No"/>
    <n v="24"/>
    <n v="223.65"/>
    <s v="No"/>
    <x v="270"/>
  </r>
  <r>
    <x v="6"/>
    <x v="6"/>
    <x v="1"/>
    <x v="7"/>
    <s v="No"/>
    <n v="19"/>
    <n v="809.42"/>
    <s v="No"/>
    <x v="271"/>
  </r>
  <r>
    <x v="6"/>
    <x v="6"/>
    <x v="1"/>
    <x v="16"/>
    <s v="No"/>
    <n v="17"/>
    <n v="220.8"/>
    <s v="No"/>
    <x v="272"/>
  </r>
  <r>
    <x v="11"/>
    <x v="11"/>
    <x v="2"/>
    <x v="10"/>
    <s v="No"/>
    <n v="24"/>
    <n v="895.58"/>
    <s v="No"/>
    <x v="273"/>
  </r>
  <r>
    <x v="8"/>
    <x v="8"/>
    <x v="3"/>
    <x v="9"/>
    <s v="No"/>
    <n v="22"/>
    <n v="218.08"/>
    <s v="No"/>
    <x v="274"/>
  </r>
  <r>
    <x v="7"/>
    <x v="7"/>
    <x v="1"/>
    <x v="6"/>
    <s v="No"/>
    <n v="25"/>
    <n v="486.68"/>
    <s v="No"/>
    <x v="275"/>
  </r>
  <r>
    <x v="2"/>
    <x v="2"/>
    <x v="1"/>
    <x v="14"/>
    <s v="No"/>
    <n v="18"/>
    <n v="807.87"/>
    <s v="No"/>
    <x v="276"/>
  </r>
  <r>
    <x v="3"/>
    <x v="3"/>
    <x v="0"/>
    <x v="7"/>
    <s v="No"/>
    <n v="19"/>
    <n v="902.12"/>
    <s v="No"/>
    <x v="277"/>
  </r>
  <r>
    <x v="2"/>
    <x v="2"/>
    <x v="4"/>
    <x v="19"/>
    <s v="No"/>
    <n v="13"/>
    <n v="266.41000000000003"/>
    <s v="No"/>
    <x v="278"/>
  </r>
  <r>
    <x v="3"/>
    <x v="3"/>
    <x v="3"/>
    <x v="6"/>
    <s v="No"/>
    <n v="25"/>
    <n v="158.84"/>
    <s v="No"/>
    <x v="279"/>
  </r>
  <r>
    <x v="2"/>
    <x v="2"/>
    <x v="4"/>
    <x v="4"/>
    <s v="No"/>
    <n v="21"/>
    <n v="154.91"/>
    <s v="No"/>
    <x v="280"/>
  </r>
  <r>
    <x v="6"/>
    <x v="6"/>
    <x v="0"/>
    <x v="2"/>
    <s v="No"/>
    <n v="23"/>
    <n v="537.75"/>
    <s v="No"/>
    <x v="281"/>
  </r>
  <r>
    <x v="6"/>
    <x v="6"/>
    <x v="4"/>
    <x v="21"/>
    <s v="No"/>
    <n v="14"/>
    <n v="644.79"/>
    <s v="No"/>
    <x v="282"/>
  </r>
  <r>
    <x v="2"/>
    <x v="2"/>
    <x v="1"/>
    <x v="8"/>
    <s v="No"/>
    <n v="15"/>
    <n v="971.08"/>
    <s v="No"/>
    <x v="283"/>
  </r>
  <r>
    <x v="11"/>
    <x v="11"/>
    <x v="2"/>
    <x v="14"/>
    <s v="No"/>
    <n v="18"/>
    <n v="780.89"/>
    <s v="No"/>
    <x v="284"/>
  </r>
  <r>
    <x v="11"/>
    <x v="11"/>
    <x v="4"/>
    <x v="1"/>
    <s v="No"/>
    <n v="16"/>
    <n v="178.73"/>
    <s v="No"/>
    <x v="285"/>
  </r>
  <r>
    <x v="4"/>
    <x v="4"/>
    <x v="4"/>
    <x v="8"/>
    <s v="No"/>
    <n v="15"/>
    <n v="637.1"/>
    <s v="No"/>
    <x v="286"/>
  </r>
  <r>
    <x v="6"/>
    <x v="6"/>
    <x v="3"/>
    <x v="9"/>
    <s v="No"/>
    <n v="22"/>
    <n v="71.62"/>
    <s v="No"/>
    <x v="287"/>
  </r>
  <r>
    <x v="2"/>
    <x v="2"/>
    <x v="4"/>
    <x v="2"/>
    <s v="No"/>
    <n v="23"/>
    <n v="850.18"/>
    <s v="No"/>
    <x v="288"/>
  </r>
  <r>
    <x v="6"/>
    <x v="6"/>
    <x v="0"/>
    <x v="7"/>
    <s v="No"/>
    <n v="19"/>
    <n v="592.79999999999995"/>
    <s v="No"/>
    <x v="289"/>
  </r>
  <r>
    <x v="2"/>
    <x v="2"/>
    <x v="3"/>
    <x v="6"/>
    <s v="No"/>
    <n v="25"/>
    <n v="969.32"/>
    <s v="No"/>
    <x v="290"/>
  </r>
  <r>
    <x v="5"/>
    <x v="5"/>
    <x v="4"/>
    <x v="21"/>
    <s v="No"/>
    <n v="14"/>
    <n v="743.7"/>
    <s v="No"/>
    <x v="291"/>
  </r>
  <r>
    <x v="10"/>
    <x v="10"/>
    <x v="1"/>
    <x v="4"/>
    <s v="No"/>
    <n v="21"/>
    <n v="909.21"/>
    <s v="No"/>
    <x v="292"/>
  </r>
  <r>
    <x v="10"/>
    <x v="10"/>
    <x v="2"/>
    <x v="10"/>
    <s v="No"/>
    <n v="24"/>
    <n v="185.84"/>
    <s v="No"/>
    <x v="293"/>
  </r>
  <r>
    <x v="10"/>
    <x v="10"/>
    <x v="3"/>
    <x v="3"/>
    <s v="No"/>
    <n v="20"/>
    <n v="175.31"/>
    <s v="No"/>
    <x v="294"/>
  </r>
  <r>
    <x v="11"/>
    <x v="11"/>
    <x v="4"/>
    <x v="15"/>
    <s v="No"/>
    <n v="28"/>
    <n v="335.07"/>
    <s v="No"/>
    <x v="295"/>
  </r>
  <r>
    <x v="4"/>
    <x v="4"/>
    <x v="4"/>
    <x v="24"/>
    <s v="No"/>
    <n v="10"/>
    <n v="991.01"/>
    <s v="No"/>
    <x v="296"/>
  </r>
  <r>
    <x v="6"/>
    <x v="6"/>
    <x v="2"/>
    <x v="16"/>
    <s v="No"/>
    <n v="17"/>
    <n v="520.58000000000004"/>
    <s v="No"/>
    <x v="297"/>
  </r>
  <r>
    <x v="10"/>
    <x v="10"/>
    <x v="0"/>
    <x v="4"/>
    <s v="No"/>
    <n v="21"/>
    <n v="211.13"/>
    <s v="No"/>
    <x v="298"/>
  </r>
  <r>
    <x v="5"/>
    <x v="5"/>
    <x v="2"/>
    <x v="1"/>
    <s v="No"/>
    <n v="16"/>
    <n v="183.7"/>
    <s v="No"/>
    <x v="299"/>
  </r>
  <r>
    <x v="11"/>
    <x v="11"/>
    <x v="2"/>
    <x v="8"/>
    <s v="No"/>
    <n v="15"/>
    <n v="468.7"/>
    <s v="No"/>
    <x v="300"/>
  </r>
  <r>
    <x v="1"/>
    <x v="1"/>
    <x v="0"/>
    <x v="16"/>
    <s v="No"/>
    <n v="17"/>
    <n v="915.67"/>
    <s v="No"/>
    <x v="301"/>
  </r>
  <r>
    <x v="11"/>
    <x v="11"/>
    <x v="4"/>
    <x v="7"/>
    <s v="No"/>
    <n v="19"/>
    <n v="445.91"/>
    <s v="No"/>
    <x v="302"/>
  </r>
  <r>
    <x v="0"/>
    <x v="0"/>
    <x v="4"/>
    <x v="21"/>
    <s v="No"/>
    <n v="14"/>
    <n v="857.07"/>
    <s v="No"/>
    <x v="303"/>
  </r>
  <r>
    <x v="8"/>
    <x v="8"/>
    <x v="1"/>
    <x v="14"/>
    <s v="No"/>
    <n v="18"/>
    <n v="435.05"/>
    <s v="No"/>
    <x v="304"/>
  </r>
  <r>
    <x v="3"/>
    <x v="3"/>
    <x v="1"/>
    <x v="3"/>
    <s v="No"/>
    <n v="20"/>
    <n v="675.84"/>
    <s v="No"/>
    <x v="305"/>
  </r>
  <r>
    <x v="7"/>
    <x v="7"/>
    <x v="3"/>
    <x v="8"/>
    <s v="No"/>
    <n v="15"/>
    <n v="354.61"/>
    <s v="No"/>
    <x v="306"/>
  </r>
  <r>
    <x v="3"/>
    <x v="3"/>
    <x v="4"/>
    <x v="18"/>
    <s v="Yes"/>
    <n v="22"/>
    <n v="632.57000000000005"/>
    <s v="No"/>
    <x v="307"/>
  </r>
  <r>
    <x v="10"/>
    <x v="10"/>
    <x v="3"/>
    <x v="22"/>
    <s v="No"/>
    <n v="29"/>
    <n v="433.42"/>
    <s v="No"/>
    <x v="308"/>
  </r>
  <r>
    <x v="11"/>
    <x v="11"/>
    <x v="3"/>
    <x v="9"/>
    <s v="No"/>
    <n v="22"/>
    <n v="38.700000000000003"/>
    <s v="No"/>
    <x v="309"/>
  </r>
  <r>
    <x v="8"/>
    <x v="8"/>
    <x v="4"/>
    <x v="1"/>
    <s v="No"/>
    <n v="16"/>
    <n v="495.51"/>
    <s v="No"/>
    <x v="310"/>
  </r>
  <r>
    <x v="10"/>
    <x v="10"/>
    <x v="3"/>
    <x v="7"/>
    <s v="No"/>
    <n v="19"/>
    <n v="499.64"/>
    <s v="No"/>
    <x v="311"/>
  </r>
  <r>
    <x v="6"/>
    <x v="6"/>
    <x v="3"/>
    <x v="1"/>
    <s v="No"/>
    <n v="16"/>
    <n v="931.72"/>
    <s v="No"/>
    <x v="312"/>
  </r>
  <r>
    <x v="11"/>
    <x v="11"/>
    <x v="0"/>
    <x v="4"/>
    <s v="No"/>
    <n v="21"/>
    <n v="606.70000000000005"/>
    <s v="No"/>
    <x v="313"/>
  </r>
  <r>
    <x v="5"/>
    <x v="5"/>
    <x v="2"/>
    <x v="9"/>
    <s v="No"/>
    <n v="22"/>
    <n v="967.58"/>
    <s v="No"/>
    <x v="314"/>
  </r>
  <r>
    <x v="7"/>
    <x v="7"/>
    <x v="4"/>
    <x v="20"/>
    <s v="No"/>
    <n v="11"/>
    <n v="11.41"/>
    <s v="No"/>
    <x v="315"/>
  </r>
  <r>
    <x v="2"/>
    <x v="2"/>
    <x v="3"/>
    <x v="10"/>
    <s v="No"/>
    <n v="24"/>
    <n v="174.01"/>
    <s v="No"/>
    <x v="316"/>
  </r>
  <r>
    <x v="7"/>
    <x v="7"/>
    <x v="3"/>
    <x v="21"/>
    <s v="No"/>
    <n v="14"/>
    <n v="824.31"/>
    <s v="No"/>
    <x v="317"/>
  </r>
  <r>
    <x v="4"/>
    <x v="4"/>
    <x v="2"/>
    <x v="3"/>
    <s v="No"/>
    <n v="20"/>
    <n v="882.44"/>
    <s v="No"/>
    <x v="318"/>
  </r>
  <r>
    <x v="8"/>
    <x v="8"/>
    <x v="3"/>
    <x v="5"/>
    <s v="No"/>
    <n v="27"/>
    <n v="784.79"/>
    <s v="No"/>
    <x v="319"/>
  </r>
  <r>
    <x v="1"/>
    <x v="1"/>
    <x v="3"/>
    <x v="19"/>
    <s v="No"/>
    <n v="13"/>
    <n v="289.67"/>
    <s v="No"/>
    <x v="320"/>
  </r>
  <r>
    <x v="1"/>
    <x v="1"/>
    <x v="3"/>
    <x v="22"/>
    <s v="No"/>
    <n v="29"/>
    <n v="724.26"/>
    <s v="No"/>
    <x v="321"/>
  </r>
  <r>
    <x v="7"/>
    <x v="7"/>
    <x v="3"/>
    <x v="7"/>
    <s v="No"/>
    <n v="19"/>
    <n v="939.49"/>
    <s v="No"/>
    <x v="322"/>
  </r>
  <r>
    <x v="9"/>
    <x v="9"/>
    <x v="4"/>
    <x v="16"/>
    <s v="No"/>
    <n v="17"/>
    <n v="976.47"/>
    <s v="No"/>
    <x v="323"/>
  </r>
  <r>
    <x v="3"/>
    <x v="3"/>
    <x v="4"/>
    <x v="9"/>
    <s v="No"/>
    <n v="22"/>
    <n v="212.4"/>
    <s v="No"/>
    <x v="324"/>
  </r>
  <r>
    <x v="7"/>
    <x v="7"/>
    <x v="2"/>
    <x v="16"/>
    <s v="No"/>
    <n v="17"/>
    <n v="956.93"/>
    <s v="No"/>
    <x v="325"/>
  </r>
  <r>
    <x v="11"/>
    <x v="11"/>
    <x v="3"/>
    <x v="2"/>
    <s v="No"/>
    <n v="23"/>
    <n v="615.1"/>
    <s v="No"/>
    <x v="326"/>
  </r>
  <r>
    <x v="5"/>
    <x v="5"/>
    <x v="2"/>
    <x v="9"/>
    <s v="No"/>
    <n v="22"/>
    <n v="62.06"/>
    <s v="No"/>
    <x v="327"/>
  </r>
  <r>
    <x v="5"/>
    <x v="5"/>
    <x v="3"/>
    <x v="19"/>
    <s v="No"/>
    <n v="13"/>
    <n v="651.1"/>
    <s v="No"/>
    <x v="328"/>
  </r>
  <r>
    <x v="6"/>
    <x v="6"/>
    <x v="4"/>
    <x v="14"/>
    <s v="No"/>
    <n v="18"/>
    <n v="824.14"/>
    <s v="No"/>
    <x v="329"/>
  </r>
  <r>
    <x v="1"/>
    <x v="1"/>
    <x v="1"/>
    <x v="2"/>
    <s v="No"/>
    <n v="23"/>
    <n v="239.67"/>
    <s v="No"/>
    <x v="330"/>
  </r>
  <r>
    <x v="7"/>
    <x v="7"/>
    <x v="4"/>
    <x v="6"/>
    <s v="No"/>
    <n v="25"/>
    <n v="462.97"/>
    <s v="No"/>
    <x v="331"/>
  </r>
  <r>
    <x v="6"/>
    <x v="6"/>
    <x v="2"/>
    <x v="6"/>
    <s v="No"/>
    <n v="25"/>
    <n v="134.13"/>
    <s v="No"/>
    <x v="332"/>
  </r>
  <r>
    <x v="11"/>
    <x v="11"/>
    <x v="2"/>
    <x v="16"/>
    <s v="No"/>
    <n v="17"/>
    <n v="959.42"/>
    <s v="No"/>
    <x v="333"/>
  </r>
  <r>
    <x v="10"/>
    <x v="10"/>
    <x v="3"/>
    <x v="16"/>
    <s v="No"/>
    <n v="17"/>
    <n v="693.23"/>
    <s v="No"/>
    <x v="334"/>
  </r>
  <r>
    <x v="10"/>
    <x v="10"/>
    <x v="3"/>
    <x v="4"/>
    <s v="No"/>
    <n v="21"/>
    <n v="915.67"/>
    <s v="No"/>
    <x v="335"/>
  </r>
  <r>
    <x v="11"/>
    <x v="11"/>
    <x v="1"/>
    <x v="1"/>
    <s v="No"/>
    <n v="16"/>
    <n v="280.58"/>
    <s v="No"/>
    <x v="336"/>
  </r>
  <r>
    <x v="9"/>
    <x v="9"/>
    <x v="0"/>
    <x v="7"/>
    <s v="No"/>
    <n v="19"/>
    <n v="414.92"/>
    <s v="No"/>
    <x v="337"/>
  </r>
  <r>
    <x v="0"/>
    <x v="0"/>
    <x v="0"/>
    <x v="10"/>
    <s v="No"/>
    <n v="24"/>
    <n v="932.6"/>
    <s v="No"/>
    <x v="338"/>
  </r>
  <r>
    <x v="9"/>
    <x v="9"/>
    <x v="3"/>
    <x v="2"/>
    <s v="No"/>
    <n v="23"/>
    <n v="509.48"/>
    <s v="No"/>
    <x v="339"/>
  </r>
  <r>
    <x v="3"/>
    <x v="3"/>
    <x v="0"/>
    <x v="10"/>
    <s v="No"/>
    <n v="24"/>
    <n v="167.58"/>
    <s v="No"/>
    <x v="340"/>
  </r>
  <r>
    <x v="0"/>
    <x v="0"/>
    <x v="0"/>
    <x v="7"/>
    <s v="No"/>
    <n v="19"/>
    <n v="264.51"/>
    <s v="No"/>
    <x v="341"/>
  </r>
  <r>
    <x v="7"/>
    <x v="7"/>
    <x v="4"/>
    <x v="13"/>
    <s v="No"/>
    <n v="8"/>
    <n v="150.69"/>
    <s v="No"/>
    <x v="342"/>
  </r>
  <r>
    <x v="8"/>
    <x v="8"/>
    <x v="3"/>
    <x v="4"/>
    <s v="No"/>
    <n v="21"/>
    <n v="765.54"/>
    <s v="No"/>
    <x v="343"/>
  </r>
  <r>
    <x v="4"/>
    <x v="4"/>
    <x v="3"/>
    <x v="23"/>
    <s v="No"/>
    <n v="31"/>
    <n v="369.5"/>
    <s v="No"/>
    <x v="344"/>
  </r>
  <r>
    <x v="4"/>
    <x v="4"/>
    <x v="3"/>
    <x v="7"/>
    <s v="No"/>
    <n v="19"/>
    <n v="615.41999999999996"/>
    <s v="No"/>
    <x v="345"/>
  </r>
  <r>
    <x v="7"/>
    <x v="7"/>
    <x v="0"/>
    <x v="9"/>
    <s v="No"/>
    <n v="22"/>
    <n v="145.38999999999999"/>
    <s v="No"/>
    <x v="346"/>
  </r>
  <r>
    <x v="0"/>
    <x v="0"/>
    <x v="3"/>
    <x v="6"/>
    <s v="No"/>
    <n v="25"/>
    <n v="244.59"/>
    <s v="No"/>
    <x v="347"/>
  </r>
  <r>
    <x v="10"/>
    <x v="10"/>
    <x v="1"/>
    <x v="2"/>
    <s v="No"/>
    <n v="23"/>
    <n v="532.16999999999996"/>
    <s v="No"/>
    <x v="348"/>
  </r>
  <r>
    <x v="10"/>
    <x v="10"/>
    <x v="2"/>
    <x v="3"/>
    <s v="No"/>
    <n v="20"/>
    <n v="272.5"/>
    <s v="No"/>
    <x v="349"/>
  </r>
  <r>
    <x v="0"/>
    <x v="0"/>
    <x v="0"/>
    <x v="3"/>
    <s v="No"/>
    <n v="20"/>
    <n v="516.71"/>
    <s v="No"/>
    <x v="350"/>
  </r>
  <r>
    <x v="9"/>
    <x v="9"/>
    <x v="1"/>
    <x v="27"/>
    <s v="Yes"/>
    <n v="22"/>
    <n v="10.55"/>
    <s v="No"/>
    <x v="351"/>
  </r>
  <r>
    <x v="10"/>
    <x v="10"/>
    <x v="1"/>
    <x v="0"/>
    <s v="No"/>
    <n v="26"/>
    <n v="707.74"/>
    <s v="No"/>
    <x v="352"/>
  </r>
  <r>
    <x v="2"/>
    <x v="2"/>
    <x v="3"/>
    <x v="16"/>
    <s v="No"/>
    <n v="17"/>
    <n v="387.33"/>
    <s v="No"/>
    <x v="353"/>
  </r>
  <r>
    <x v="1"/>
    <x v="1"/>
    <x v="3"/>
    <x v="9"/>
    <s v="No"/>
    <n v="22"/>
    <n v="931.4"/>
    <s v="No"/>
    <x v="354"/>
  </r>
  <r>
    <x v="1"/>
    <x v="1"/>
    <x v="0"/>
    <x v="16"/>
    <s v="No"/>
    <n v="17"/>
    <n v="673.62"/>
    <s v="No"/>
    <x v="355"/>
  </r>
  <r>
    <x v="9"/>
    <x v="9"/>
    <x v="2"/>
    <x v="9"/>
    <s v="No"/>
    <n v="22"/>
    <n v="505.15"/>
    <s v="No"/>
    <x v="356"/>
  </r>
  <r>
    <x v="2"/>
    <x v="2"/>
    <x v="0"/>
    <x v="16"/>
    <s v="No"/>
    <n v="17"/>
    <n v="333.49"/>
    <s v="No"/>
    <x v="357"/>
  </r>
  <r>
    <x v="4"/>
    <x v="4"/>
    <x v="2"/>
    <x v="14"/>
    <s v="No"/>
    <n v="18"/>
    <n v="693.6"/>
    <s v="No"/>
    <x v="358"/>
  </r>
  <r>
    <x v="11"/>
    <x v="11"/>
    <x v="1"/>
    <x v="22"/>
    <s v="No"/>
    <n v="29"/>
    <n v="959.2"/>
    <s v="No"/>
    <x v="359"/>
  </r>
  <r>
    <x v="11"/>
    <x v="11"/>
    <x v="3"/>
    <x v="10"/>
    <s v="No"/>
    <n v="24"/>
    <n v="34.22"/>
    <s v="No"/>
    <x v="360"/>
  </r>
  <r>
    <x v="10"/>
    <x v="10"/>
    <x v="2"/>
    <x v="16"/>
    <s v="No"/>
    <n v="17"/>
    <n v="437.24"/>
    <s v="No"/>
    <x v="361"/>
  </r>
  <r>
    <x v="2"/>
    <x v="2"/>
    <x v="1"/>
    <x v="8"/>
    <s v="No"/>
    <n v="15"/>
    <n v="446.74"/>
    <s v="No"/>
    <x v="362"/>
  </r>
  <r>
    <x v="3"/>
    <x v="3"/>
    <x v="3"/>
    <x v="9"/>
    <s v="No"/>
    <n v="22"/>
    <n v="15.87"/>
    <s v="No"/>
    <x v="363"/>
  </r>
  <r>
    <x v="11"/>
    <x v="11"/>
    <x v="4"/>
    <x v="16"/>
    <s v="No"/>
    <n v="17"/>
    <n v="422.51"/>
    <s v="No"/>
    <x v="364"/>
  </r>
  <r>
    <x v="4"/>
    <x v="4"/>
    <x v="1"/>
    <x v="2"/>
    <s v="No"/>
    <n v="23"/>
    <n v="659.6"/>
    <s v="No"/>
    <x v="365"/>
  </r>
  <r>
    <x v="2"/>
    <x v="2"/>
    <x v="3"/>
    <x v="7"/>
    <s v="No"/>
    <n v="19"/>
    <n v="877.53"/>
    <s v="No"/>
    <x v="366"/>
  </r>
  <r>
    <x v="2"/>
    <x v="2"/>
    <x v="0"/>
    <x v="20"/>
    <s v="No"/>
    <n v="11"/>
    <n v="981.73"/>
    <s v="No"/>
    <x v="367"/>
  </r>
  <r>
    <x v="10"/>
    <x v="10"/>
    <x v="4"/>
    <x v="15"/>
    <s v="No"/>
    <n v="28"/>
    <n v="856.79"/>
    <s v="No"/>
    <x v="368"/>
  </r>
  <r>
    <x v="11"/>
    <x v="11"/>
    <x v="0"/>
    <x v="16"/>
    <s v="No"/>
    <n v="17"/>
    <n v="926.82"/>
    <s v="No"/>
    <x v="369"/>
  </r>
  <r>
    <x v="8"/>
    <x v="8"/>
    <x v="1"/>
    <x v="4"/>
    <s v="No"/>
    <n v="21"/>
    <n v="131.65"/>
    <s v="No"/>
    <x v="370"/>
  </r>
  <r>
    <x v="0"/>
    <x v="0"/>
    <x v="1"/>
    <x v="7"/>
    <s v="No"/>
    <n v="19"/>
    <n v="670.33"/>
    <s v="No"/>
    <x v="371"/>
  </r>
  <r>
    <x v="11"/>
    <x v="11"/>
    <x v="2"/>
    <x v="3"/>
    <s v="No"/>
    <n v="20"/>
    <n v="510.81"/>
    <s v="No"/>
    <x v="372"/>
  </r>
  <r>
    <x v="10"/>
    <x v="10"/>
    <x v="2"/>
    <x v="0"/>
    <s v="No"/>
    <n v="26"/>
    <n v="409.64"/>
    <s v="No"/>
    <x v="373"/>
  </r>
  <r>
    <x v="0"/>
    <x v="0"/>
    <x v="3"/>
    <x v="0"/>
    <s v="No"/>
    <n v="26"/>
    <n v="272.26"/>
    <s v="No"/>
    <x v="374"/>
  </r>
  <r>
    <x v="10"/>
    <x v="10"/>
    <x v="3"/>
    <x v="8"/>
    <s v="No"/>
    <n v="15"/>
    <n v="413.52"/>
    <s v="No"/>
    <x v="375"/>
  </r>
  <r>
    <x v="5"/>
    <x v="5"/>
    <x v="0"/>
    <x v="7"/>
    <s v="No"/>
    <n v="19"/>
    <n v="46.98"/>
    <s v="No"/>
    <x v="376"/>
  </r>
  <r>
    <x v="5"/>
    <x v="5"/>
    <x v="0"/>
    <x v="21"/>
    <s v="No"/>
    <n v="14"/>
    <n v="915.38"/>
    <s v="No"/>
    <x v="377"/>
  </r>
  <r>
    <x v="6"/>
    <x v="6"/>
    <x v="1"/>
    <x v="10"/>
    <s v="No"/>
    <n v="24"/>
    <n v="436.09"/>
    <s v="No"/>
    <x v="378"/>
  </r>
  <r>
    <x v="6"/>
    <x v="6"/>
    <x v="4"/>
    <x v="3"/>
    <s v="No"/>
    <n v="20"/>
    <n v="670.09"/>
    <s v="No"/>
    <x v="379"/>
  </r>
  <r>
    <x v="7"/>
    <x v="7"/>
    <x v="1"/>
    <x v="4"/>
    <s v="No"/>
    <n v="21"/>
    <n v="429.45"/>
    <s v="No"/>
    <x v="380"/>
  </r>
  <r>
    <x v="2"/>
    <x v="2"/>
    <x v="4"/>
    <x v="2"/>
    <s v="No"/>
    <n v="23"/>
    <n v="414.99"/>
    <s v="No"/>
    <x v="381"/>
  </r>
  <r>
    <x v="6"/>
    <x v="6"/>
    <x v="3"/>
    <x v="6"/>
    <s v="No"/>
    <n v="25"/>
    <n v="614.4"/>
    <s v="No"/>
    <x v="382"/>
  </r>
  <r>
    <x v="9"/>
    <x v="9"/>
    <x v="4"/>
    <x v="4"/>
    <s v="No"/>
    <n v="21"/>
    <n v="297.39"/>
    <s v="No"/>
    <x v="383"/>
  </r>
  <r>
    <x v="1"/>
    <x v="1"/>
    <x v="0"/>
    <x v="16"/>
    <s v="No"/>
    <n v="17"/>
    <n v="641.97"/>
    <s v="No"/>
    <x v="384"/>
  </r>
  <r>
    <x v="2"/>
    <x v="2"/>
    <x v="0"/>
    <x v="9"/>
    <s v="No"/>
    <n v="22"/>
    <n v="411.47"/>
    <s v="No"/>
    <x v="385"/>
  </r>
  <r>
    <x v="5"/>
    <x v="5"/>
    <x v="4"/>
    <x v="8"/>
    <s v="No"/>
    <n v="15"/>
    <n v="510.71"/>
    <s v="No"/>
    <x v="386"/>
  </r>
  <r>
    <x v="7"/>
    <x v="7"/>
    <x v="0"/>
    <x v="10"/>
    <s v="No"/>
    <n v="24"/>
    <n v="974.01"/>
    <s v="No"/>
    <x v="387"/>
  </r>
  <r>
    <x v="8"/>
    <x v="8"/>
    <x v="1"/>
    <x v="7"/>
    <s v="No"/>
    <n v="19"/>
    <n v="966.29"/>
    <s v="No"/>
    <x v="388"/>
  </r>
  <r>
    <x v="9"/>
    <x v="9"/>
    <x v="3"/>
    <x v="16"/>
    <s v="No"/>
    <n v="17"/>
    <n v="217.95"/>
    <s v="No"/>
    <x v="389"/>
  </r>
  <r>
    <x v="3"/>
    <x v="3"/>
    <x v="4"/>
    <x v="2"/>
    <s v="No"/>
    <n v="23"/>
    <n v="787.77"/>
    <s v="No"/>
    <x v="390"/>
  </r>
  <r>
    <x v="2"/>
    <x v="2"/>
    <x v="0"/>
    <x v="3"/>
    <s v="No"/>
    <n v="20"/>
    <n v="923.47"/>
    <s v="No"/>
    <x v="391"/>
  </r>
  <r>
    <x v="6"/>
    <x v="6"/>
    <x v="3"/>
    <x v="15"/>
    <s v="No"/>
    <n v="28"/>
    <n v="313.60000000000002"/>
    <s v="No"/>
    <x v="392"/>
  </r>
  <r>
    <x v="4"/>
    <x v="4"/>
    <x v="4"/>
    <x v="12"/>
    <s v="No"/>
    <n v="30"/>
    <n v="402.57"/>
    <s v="No"/>
    <x v="393"/>
  </r>
  <r>
    <x v="9"/>
    <x v="9"/>
    <x v="1"/>
    <x v="14"/>
    <s v="No"/>
    <n v="18"/>
    <n v="401.69"/>
    <s v="No"/>
    <x v="394"/>
  </r>
  <r>
    <x v="4"/>
    <x v="4"/>
    <x v="0"/>
    <x v="6"/>
    <s v="No"/>
    <n v="25"/>
    <n v="551.47"/>
    <s v="No"/>
    <x v="395"/>
  </r>
  <r>
    <x v="3"/>
    <x v="3"/>
    <x v="3"/>
    <x v="20"/>
    <s v="No"/>
    <n v="11"/>
    <n v="82.71"/>
    <s v="No"/>
    <x v="396"/>
  </r>
  <r>
    <x v="10"/>
    <x v="10"/>
    <x v="1"/>
    <x v="17"/>
    <s v="No"/>
    <n v="12"/>
    <n v="821.24"/>
    <s v="No"/>
    <x v="397"/>
  </r>
  <r>
    <x v="11"/>
    <x v="11"/>
    <x v="1"/>
    <x v="3"/>
    <s v="No"/>
    <n v="20"/>
    <n v="319.38"/>
    <s v="No"/>
    <x v="398"/>
  </r>
  <r>
    <x v="5"/>
    <x v="5"/>
    <x v="4"/>
    <x v="3"/>
    <s v="No"/>
    <n v="20"/>
    <n v="936.44"/>
    <s v="No"/>
    <x v="399"/>
  </r>
  <r>
    <x v="6"/>
    <x v="6"/>
    <x v="1"/>
    <x v="4"/>
    <s v="No"/>
    <n v="21"/>
    <n v="476.51"/>
    <s v="No"/>
    <x v="400"/>
  </r>
  <r>
    <x v="1"/>
    <x v="1"/>
    <x v="4"/>
    <x v="7"/>
    <s v="No"/>
    <n v="19"/>
    <n v="394.3"/>
    <s v="No"/>
    <x v="401"/>
  </r>
  <r>
    <x v="2"/>
    <x v="2"/>
    <x v="3"/>
    <x v="8"/>
    <s v="No"/>
    <n v="15"/>
    <n v="182.67"/>
    <s v="No"/>
    <x v="402"/>
  </r>
  <r>
    <x v="7"/>
    <x v="7"/>
    <x v="4"/>
    <x v="8"/>
    <s v="No"/>
    <n v="15"/>
    <n v="916.53"/>
    <s v="No"/>
    <x v="403"/>
  </r>
  <r>
    <x v="6"/>
    <x v="6"/>
    <x v="1"/>
    <x v="8"/>
    <s v="No"/>
    <n v="15"/>
    <n v="780.03"/>
    <s v="No"/>
    <x v="404"/>
  </r>
  <r>
    <x v="2"/>
    <x v="2"/>
    <x v="0"/>
    <x v="3"/>
    <s v="No"/>
    <n v="20"/>
    <n v="486.74"/>
    <s v="No"/>
    <x v="405"/>
  </r>
  <r>
    <x v="5"/>
    <x v="5"/>
    <x v="1"/>
    <x v="2"/>
    <s v="No"/>
    <n v="23"/>
    <n v="119.34"/>
    <s v="No"/>
    <x v="406"/>
  </r>
  <r>
    <x v="1"/>
    <x v="1"/>
    <x v="4"/>
    <x v="16"/>
    <s v="No"/>
    <n v="17"/>
    <n v="61.53"/>
    <s v="No"/>
    <x v="407"/>
  </r>
  <r>
    <x v="9"/>
    <x v="9"/>
    <x v="3"/>
    <x v="0"/>
    <s v="No"/>
    <n v="26"/>
    <n v="533.05999999999995"/>
    <s v="No"/>
    <x v="408"/>
  </r>
  <r>
    <x v="11"/>
    <x v="11"/>
    <x v="0"/>
    <x v="2"/>
    <s v="No"/>
    <n v="23"/>
    <n v="996.56"/>
    <s v="No"/>
    <x v="409"/>
  </r>
  <r>
    <x v="6"/>
    <x v="6"/>
    <x v="3"/>
    <x v="16"/>
    <s v="No"/>
    <n v="17"/>
    <n v="265.29000000000002"/>
    <s v="No"/>
    <x v="410"/>
  </r>
  <r>
    <x v="5"/>
    <x v="5"/>
    <x v="2"/>
    <x v="0"/>
    <s v="No"/>
    <n v="26"/>
    <n v="872.3"/>
    <s v="No"/>
    <x v="411"/>
  </r>
  <r>
    <x v="5"/>
    <x v="5"/>
    <x v="3"/>
    <x v="2"/>
    <s v="No"/>
    <n v="23"/>
    <n v="735.6"/>
    <s v="No"/>
    <x v="412"/>
  </r>
  <r>
    <x v="7"/>
    <x v="7"/>
    <x v="2"/>
    <x v="7"/>
    <s v="No"/>
    <n v="19"/>
    <n v="702.39"/>
    <s v="No"/>
    <x v="413"/>
  </r>
  <r>
    <x v="6"/>
    <x v="6"/>
    <x v="0"/>
    <x v="9"/>
    <s v="No"/>
    <n v="22"/>
    <n v="509.48"/>
    <s v="No"/>
    <x v="242"/>
  </r>
  <r>
    <x v="4"/>
    <x v="4"/>
    <x v="4"/>
    <x v="9"/>
    <s v="No"/>
    <n v="22"/>
    <n v="752.89"/>
    <s v="No"/>
    <x v="414"/>
  </r>
  <r>
    <x v="2"/>
    <x v="2"/>
    <x v="4"/>
    <x v="4"/>
    <s v="No"/>
    <n v="21"/>
    <n v="489.89"/>
    <s v="No"/>
    <x v="415"/>
  </r>
  <r>
    <x v="11"/>
    <x v="11"/>
    <x v="4"/>
    <x v="5"/>
    <s v="No"/>
    <n v="27"/>
    <n v="199.38"/>
    <s v="No"/>
    <x v="416"/>
  </r>
  <r>
    <x v="7"/>
    <x v="7"/>
    <x v="1"/>
    <x v="24"/>
    <s v="No"/>
    <n v="10"/>
    <n v="830.41"/>
    <s v="No"/>
    <x v="417"/>
  </r>
  <r>
    <x v="4"/>
    <x v="4"/>
    <x v="2"/>
    <x v="28"/>
    <s v="Yes"/>
    <n v="22"/>
    <n v="245.54"/>
    <s v="No"/>
    <x v="418"/>
  </r>
  <r>
    <x v="4"/>
    <x v="4"/>
    <x v="4"/>
    <x v="4"/>
    <s v="No"/>
    <n v="21"/>
    <n v="816.65"/>
    <s v="No"/>
    <x v="419"/>
  </r>
  <r>
    <x v="3"/>
    <x v="3"/>
    <x v="4"/>
    <x v="7"/>
    <s v="No"/>
    <n v="19"/>
    <n v="305.16000000000003"/>
    <s v="No"/>
    <x v="420"/>
  </r>
  <r>
    <x v="6"/>
    <x v="6"/>
    <x v="3"/>
    <x v="8"/>
    <s v="No"/>
    <n v="15"/>
    <n v="681.22"/>
    <s v="No"/>
    <x v="421"/>
  </r>
  <r>
    <x v="2"/>
    <x v="2"/>
    <x v="3"/>
    <x v="3"/>
    <s v="No"/>
    <n v="20"/>
    <n v="535.83000000000004"/>
    <s v="No"/>
    <x v="422"/>
  </r>
  <r>
    <x v="8"/>
    <x v="8"/>
    <x v="2"/>
    <x v="6"/>
    <s v="No"/>
    <n v="25"/>
    <n v="39"/>
    <s v="No"/>
    <x v="423"/>
  </r>
  <r>
    <x v="0"/>
    <x v="0"/>
    <x v="2"/>
    <x v="9"/>
    <s v="No"/>
    <n v="22"/>
    <n v="838.57"/>
    <s v="No"/>
    <x v="424"/>
  </r>
  <r>
    <x v="10"/>
    <x v="10"/>
    <x v="4"/>
    <x v="5"/>
    <s v="No"/>
    <n v="27"/>
    <n v="521.49"/>
    <s v="No"/>
    <x v="425"/>
  </r>
  <r>
    <x v="1"/>
    <x v="1"/>
    <x v="3"/>
    <x v="5"/>
    <s v="No"/>
    <n v="27"/>
    <n v="348.34"/>
    <s v="No"/>
    <x v="426"/>
  </r>
  <r>
    <x v="9"/>
    <x v="9"/>
    <x v="4"/>
    <x v="10"/>
    <s v="No"/>
    <n v="24"/>
    <n v="691.63"/>
    <s v="No"/>
    <x v="427"/>
  </r>
  <r>
    <x v="0"/>
    <x v="0"/>
    <x v="2"/>
    <x v="3"/>
    <s v="No"/>
    <n v="20"/>
    <n v="106.96"/>
    <s v="No"/>
    <x v="428"/>
  </r>
  <r>
    <x v="9"/>
    <x v="9"/>
    <x v="0"/>
    <x v="19"/>
    <s v="No"/>
    <n v="13"/>
    <n v="105.02"/>
    <s v="No"/>
    <x v="429"/>
  </r>
  <r>
    <x v="10"/>
    <x v="10"/>
    <x v="2"/>
    <x v="16"/>
    <s v="No"/>
    <n v="17"/>
    <n v="792.51"/>
    <s v="No"/>
    <x v="430"/>
  </r>
  <r>
    <x v="10"/>
    <x v="10"/>
    <x v="0"/>
    <x v="8"/>
    <s v="No"/>
    <n v="15"/>
    <n v="115.65"/>
    <s v="No"/>
    <x v="431"/>
  </r>
  <r>
    <x v="1"/>
    <x v="1"/>
    <x v="3"/>
    <x v="8"/>
    <s v="No"/>
    <n v="15"/>
    <n v="319.39999999999998"/>
    <s v="No"/>
    <x v="432"/>
  </r>
  <r>
    <x v="1"/>
    <x v="1"/>
    <x v="2"/>
    <x v="6"/>
    <s v="No"/>
    <n v="25"/>
    <n v="621.55999999999995"/>
    <s v="No"/>
    <x v="433"/>
  </r>
  <r>
    <x v="3"/>
    <x v="3"/>
    <x v="3"/>
    <x v="16"/>
    <s v="No"/>
    <n v="17"/>
    <n v="501.27"/>
    <s v="No"/>
    <x v="434"/>
  </r>
  <r>
    <x v="5"/>
    <x v="5"/>
    <x v="0"/>
    <x v="19"/>
    <s v="No"/>
    <n v="13"/>
    <n v="649.54999999999995"/>
    <s v="No"/>
    <x v="435"/>
  </r>
  <r>
    <x v="8"/>
    <x v="8"/>
    <x v="2"/>
    <x v="12"/>
    <s v="No"/>
    <n v="30"/>
    <n v="463.24"/>
    <s v="No"/>
    <x v="436"/>
  </r>
  <r>
    <x v="4"/>
    <x v="4"/>
    <x v="0"/>
    <x v="14"/>
    <s v="No"/>
    <n v="18"/>
    <n v="721.18"/>
    <s v="No"/>
    <x v="437"/>
  </r>
  <r>
    <x v="5"/>
    <x v="5"/>
    <x v="4"/>
    <x v="21"/>
    <s v="No"/>
    <n v="14"/>
    <n v="15.88"/>
    <s v="No"/>
    <x v="438"/>
  </r>
  <r>
    <x v="11"/>
    <x v="11"/>
    <x v="3"/>
    <x v="10"/>
    <s v="No"/>
    <n v="24"/>
    <n v="50.66"/>
    <s v="No"/>
    <x v="439"/>
  </r>
  <r>
    <x v="10"/>
    <x v="10"/>
    <x v="0"/>
    <x v="4"/>
    <s v="No"/>
    <n v="21"/>
    <n v="17.52"/>
    <s v="No"/>
    <x v="440"/>
  </r>
  <r>
    <x v="8"/>
    <x v="8"/>
    <x v="2"/>
    <x v="7"/>
    <s v="No"/>
    <n v="19"/>
    <n v="531.25"/>
    <s v="No"/>
    <x v="441"/>
  </r>
  <r>
    <x v="8"/>
    <x v="8"/>
    <x v="1"/>
    <x v="16"/>
    <s v="No"/>
    <n v="17"/>
    <n v="465.22"/>
    <s v="No"/>
    <x v="442"/>
  </r>
  <r>
    <x v="1"/>
    <x v="1"/>
    <x v="0"/>
    <x v="10"/>
    <s v="No"/>
    <n v="24"/>
    <n v="118.53"/>
    <s v="No"/>
    <x v="443"/>
  </r>
  <r>
    <x v="1"/>
    <x v="1"/>
    <x v="1"/>
    <x v="19"/>
    <s v="No"/>
    <n v="13"/>
    <n v="747.52"/>
    <s v="No"/>
    <x v="444"/>
  </r>
  <r>
    <x v="4"/>
    <x v="4"/>
    <x v="2"/>
    <x v="10"/>
    <s v="No"/>
    <n v="24"/>
    <n v="541.98"/>
    <s v="No"/>
    <x v="445"/>
  </r>
  <r>
    <x v="9"/>
    <x v="9"/>
    <x v="0"/>
    <x v="3"/>
    <s v="No"/>
    <n v="20"/>
    <n v="67.48"/>
    <s v="No"/>
    <x v="446"/>
  </r>
  <r>
    <x v="2"/>
    <x v="2"/>
    <x v="3"/>
    <x v="16"/>
    <s v="No"/>
    <n v="17"/>
    <n v="318.97000000000003"/>
    <s v="No"/>
    <x v="447"/>
  </r>
  <r>
    <x v="0"/>
    <x v="0"/>
    <x v="4"/>
    <x v="1"/>
    <s v="No"/>
    <n v="16"/>
    <n v="10.25"/>
    <s v="No"/>
    <x v="448"/>
  </r>
  <r>
    <x v="8"/>
    <x v="8"/>
    <x v="2"/>
    <x v="9"/>
    <s v="No"/>
    <n v="22"/>
    <n v="509.48"/>
    <s v="No"/>
    <x v="242"/>
  </r>
  <r>
    <x v="6"/>
    <x v="6"/>
    <x v="0"/>
    <x v="4"/>
    <s v="No"/>
    <n v="21"/>
    <n v="669.98"/>
    <s v="No"/>
    <x v="449"/>
  </r>
  <r>
    <x v="6"/>
    <x v="6"/>
    <x v="3"/>
    <x v="25"/>
    <s v="No"/>
    <n v="9"/>
    <n v="140.47"/>
    <s v="No"/>
    <x v="450"/>
  </r>
  <r>
    <x v="7"/>
    <x v="7"/>
    <x v="4"/>
    <x v="21"/>
    <s v="No"/>
    <n v="14"/>
    <n v="685.87"/>
    <s v="No"/>
    <x v="451"/>
  </r>
  <r>
    <x v="5"/>
    <x v="5"/>
    <x v="0"/>
    <x v="1"/>
    <s v="No"/>
    <n v="16"/>
    <n v="587.05999999999995"/>
    <s v="No"/>
    <x v="452"/>
  </r>
  <r>
    <x v="6"/>
    <x v="6"/>
    <x v="1"/>
    <x v="3"/>
    <s v="No"/>
    <n v="20"/>
    <n v="670.75"/>
    <s v="No"/>
    <x v="453"/>
  </r>
  <r>
    <x v="1"/>
    <x v="1"/>
    <x v="3"/>
    <x v="16"/>
    <s v="No"/>
    <n v="17"/>
    <n v="718.48"/>
    <s v="No"/>
    <x v="454"/>
  </r>
  <r>
    <x v="1"/>
    <x v="1"/>
    <x v="1"/>
    <x v="8"/>
    <s v="No"/>
    <n v="15"/>
    <n v="361.18"/>
    <s v="No"/>
    <x v="455"/>
  </r>
  <r>
    <x v="8"/>
    <x v="8"/>
    <x v="2"/>
    <x v="3"/>
    <s v="No"/>
    <n v="20"/>
    <n v="272.27999999999997"/>
    <s v="No"/>
    <x v="456"/>
  </r>
  <r>
    <x v="8"/>
    <x v="8"/>
    <x v="4"/>
    <x v="16"/>
    <s v="No"/>
    <n v="17"/>
    <n v="775.62"/>
    <s v="No"/>
    <x v="457"/>
  </r>
  <r>
    <x v="7"/>
    <x v="7"/>
    <x v="0"/>
    <x v="9"/>
    <s v="No"/>
    <n v="22"/>
    <n v="86.08"/>
    <s v="No"/>
    <x v="458"/>
  </r>
  <r>
    <x v="1"/>
    <x v="1"/>
    <x v="2"/>
    <x v="4"/>
    <s v="No"/>
    <n v="21"/>
    <n v="932.47"/>
    <s v="No"/>
    <x v="459"/>
  </r>
  <r>
    <x v="7"/>
    <x v="7"/>
    <x v="4"/>
    <x v="17"/>
    <s v="No"/>
    <n v="12"/>
    <n v="987.03"/>
    <s v="No"/>
    <x v="460"/>
  </r>
  <r>
    <x v="1"/>
    <x v="1"/>
    <x v="0"/>
    <x v="0"/>
    <s v="No"/>
    <n v="26"/>
    <n v="93.15"/>
    <s v="No"/>
    <x v="461"/>
  </r>
  <r>
    <x v="6"/>
    <x v="6"/>
    <x v="3"/>
    <x v="14"/>
    <s v="No"/>
    <n v="18"/>
    <n v="898.32"/>
    <s v="No"/>
    <x v="462"/>
  </r>
  <r>
    <x v="2"/>
    <x v="2"/>
    <x v="0"/>
    <x v="14"/>
    <s v="No"/>
    <n v="18"/>
    <n v="84.84"/>
    <s v="No"/>
    <x v="463"/>
  </r>
  <r>
    <x v="4"/>
    <x v="4"/>
    <x v="1"/>
    <x v="16"/>
    <s v="No"/>
    <n v="17"/>
    <n v="509.48"/>
    <s v="No"/>
    <x v="464"/>
  </r>
  <r>
    <x v="3"/>
    <x v="3"/>
    <x v="4"/>
    <x v="16"/>
    <s v="No"/>
    <n v="17"/>
    <n v="782.4"/>
    <s v="No"/>
    <x v="465"/>
  </r>
  <r>
    <x v="0"/>
    <x v="0"/>
    <x v="1"/>
    <x v="4"/>
    <s v="No"/>
    <n v="21"/>
    <n v="958.24"/>
    <s v="No"/>
    <x v="466"/>
  </r>
  <r>
    <x v="2"/>
    <x v="2"/>
    <x v="1"/>
    <x v="21"/>
    <s v="No"/>
    <n v="14"/>
    <n v="782.97"/>
    <s v="No"/>
    <x v="467"/>
  </r>
  <r>
    <x v="9"/>
    <x v="9"/>
    <x v="4"/>
    <x v="3"/>
    <s v="No"/>
    <n v="20"/>
    <n v="281.06"/>
    <s v="No"/>
    <x v="468"/>
  </r>
  <r>
    <x v="11"/>
    <x v="11"/>
    <x v="2"/>
    <x v="16"/>
    <s v="No"/>
    <n v="17"/>
    <n v="145.09"/>
    <s v="No"/>
    <x v="469"/>
  </r>
  <r>
    <x v="11"/>
    <x v="11"/>
    <x v="1"/>
    <x v="6"/>
    <s v="No"/>
    <n v="25"/>
    <n v="157.77000000000001"/>
    <s v="No"/>
    <x v="470"/>
  </r>
  <r>
    <x v="7"/>
    <x v="7"/>
    <x v="4"/>
    <x v="3"/>
    <s v="No"/>
    <n v="20"/>
    <n v="509.48"/>
    <s v="No"/>
    <x v="120"/>
  </r>
  <r>
    <x v="8"/>
    <x v="8"/>
    <x v="3"/>
    <x v="7"/>
    <s v="No"/>
    <n v="19"/>
    <n v="419.18"/>
    <s v="No"/>
    <x v="471"/>
  </r>
  <r>
    <x v="9"/>
    <x v="9"/>
    <x v="1"/>
    <x v="2"/>
    <s v="No"/>
    <n v="23"/>
    <n v="112.97"/>
    <s v="No"/>
    <x v="472"/>
  </r>
  <r>
    <x v="3"/>
    <x v="3"/>
    <x v="2"/>
    <x v="7"/>
    <s v="No"/>
    <n v="19"/>
    <n v="108.94"/>
    <s v="No"/>
    <x v="473"/>
  </r>
  <r>
    <x v="7"/>
    <x v="7"/>
    <x v="2"/>
    <x v="7"/>
    <s v="No"/>
    <n v="19"/>
    <n v="456.12"/>
    <s v="No"/>
    <x v="474"/>
  </r>
  <r>
    <x v="10"/>
    <x v="10"/>
    <x v="3"/>
    <x v="14"/>
    <s v="No"/>
    <n v="18"/>
    <n v="198.1"/>
    <s v="No"/>
    <x v="475"/>
  </r>
  <r>
    <x v="2"/>
    <x v="2"/>
    <x v="1"/>
    <x v="9"/>
    <s v="No"/>
    <n v="22"/>
    <n v="185.09"/>
    <s v="No"/>
    <x v="476"/>
  </r>
  <r>
    <x v="11"/>
    <x v="11"/>
    <x v="3"/>
    <x v="3"/>
    <s v="No"/>
    <n v="20"/>
    <n v="421.63"/>
    <s v="No"/>
    <x v="477"/>
  </r>
  <r>
    <x v="1"/>
    <x v="1"/>
    <x v="4"/>
    <x v="3"/>
    <s v="No"/>
    <n v="20"/>
    <n v="331.63"/>
    <s v="No"/>
    <x v="478"/>
  </r>
  <r>
    <x v="4"/>
    <x v="4"/>
    <x v="1"/>
    <x v="21"/>
    <s v="No"/>
    <n v="14"/>
    <n v="179.57"/>
    <s v="No"/>
    <x v="479"/>
  </r>
  <r>
    <x v="6"/>
    <x v="6"/>
    <x v="4"/>
    <x v="20"/>
    <s v="No"/>
    <n v="11"/>
    <n v="913.48"/>
    <s v="No"/>
    <x v="480"/>
  </r>
  <r>
    <x v="6"/>
    <x v="6"/>
    <x v="1"/>
    <x v="15"/>
    <s v="No"/>
    <n v="28"/>
    <n v="462.25"/>
    <s v="No"/>
    <x v="481"/>
  </r>
  <r>
    <x v="10"/>
    <x v="10"/>
    <x v="1"/>
    <x v="7"/>
    <s v="No"/>
    <n v="19"/>
    <n v="205.32"/>
    <s v="No"/>
    <x v="482"/>
  </r>
  <r>
    <x v="7"/>
    <x v="7"/>
    <x v="4"/>
    <x v="10"/>
    <s v="No"/>
    <n v="24"/>
    <n v="807.45"/>
    <s v="No"/>
    <x v="483"/>
  </r>
  <r>
    <x v="10"/>
    <x v="10"/>
    <x v="2"/>
    <x v="5"/>
    <s v="No"/>
    <n v="27"/>
    <n v="449.49"/>
    <s v="No"/>
    <x v="484"/>
  </r>
  <r>
    <x v="10"/>
    <x v="10"/>
    <x v="3"/>
    <x v="3"/>
    <s v="No"/>
    <n v="20"/>
    <n v="518.72"/>
    <s v="No"/>
    <x v="485"/>
  </r>
  <r>
    <x v="3"/>
    <x v="3"/>
    <x v="2"/>
    <x v="1"/>
    <s v="No"/>
    <n v="16"/>
    <n v="567.63"/>
    <s v="No"/>
    <x v="486"/>
  </r>
  <r>
    <x v="6"/>
    <x v="6"/>
    <x v="3"/>
    <x v="9"/>
    <s v="No"/>
    <n v="22"/>
    <n v="962.45"/>
    <s v="No"/>
    <x v="487"/>
  </r>
  <r>
    <x v="6"/>
    <x v="6"/>
    <x v="2"/>
    <x v="1"/>
    <s v="No"/>
    <n v="16"/>
    <n v="638.65"/>
    <s v="No"/>
    <x v="488"/>
  </r>
  <r>
    <x v="6"/>
    <x v="6"/>
    <x v="2"/>
    <x v="10"/>
    <s v="No"/>
    <n v="24"/>
    <n v="874.64"/>
    <s v="No"/>
    <x v="489"/>
  </r>
  <r>
    <x v="5"/>
    <x v="5"/>
    <x v="2"/>
    <x v="22"/>
    <s v="No"/>
    <n v="29"/>
    <n v="615.62"/>
    <s v="No"/>
    <x v="490"/>
  </r>
  <r>
    <x v="3"/>
    <x v="3"/>
    <x v="3"/>
    <x v="21"/>
    <s v="No"/>
    <n v="14"/>
    <n v="476.87"/>
    <s v="No"/>
    <x v="491"/>
  </r>
  <r>
    <x v="6"/>
    <x v="6"/>
    <x v="3"/>
    <x v="9"/>
    <s v="No"/>
    <n v="22"/>
    <n v="29.99"/>
    <s v="No"/>
    <x v="492"/>
  </r>
  <r>
    <x v="9"/>
    <x v="9"/>
    <x v="0"/>
    <x v="14"/>
    <s v="No"/>
    <n v="18"/>
    <n v="264.44"/>
    <s v="No"/>
    <x v="493"/>
  </r>
  <r>
    <x v="8"/>
    <x v="8"/>
    <x v="4"/>
    <x v="6"/>
    <s v="No"/>
    <n v="25"/>
    <n v="653.29"/>
    <s v="No"/>
    <x v="494"/>
  </r>
  <r>
    <x v="1"/>
    <x v="1"/>
    <x v="2"/>
    <x v="9"/>
    <s v="No"/>
    <n v="22"/>
    <n v="509.48"/>
    <s v="No"/>
    <x v="242"/>
  </r>
  <r>
    <x v="11"/>
    <x v="11"/>
    <x v="2"/>
    <x v="22"/>
    <s v="No"/>
    <n v="29"/>
    <n v="369.7"/>
    <s v="No"/>
    <x v="495"/>
  </r>
  <r>
    <x v="11"/>
    <x v="11"/>
    <x v="4"/>
    <x v="7"/>
    <s v="No"/>
    <n v="19"/>
    <n v="918.19"/>
    <s v="No"/>
    <x v="496"/>
  </r>
  <r>
    <x v="2"/>
    <x v="2"/>
    <x v="3"/>
    <x v="10"/>
    <s v="No"/>
    <n v="24"/>
    <n v="580.70000000000005"/>
    <s v="No"/>
    <x v="497"/>
  </r>
  <r>
    <x v="2"/>
    <x v="2"/>
    <x v="1"/>
    <x v="19"/>
    <s v="No"/>
    <n v="13"/>
    <n v="778.29"/>
    <s v="No"/>
    <x v="498"/>
  </r>
  <r>
    <x v="8"/>
    <x v="8"/>
    <x v="0"/>
    <x v="9"/>
    <s v="No"/>
    <n v="22"/>
    <n v="983.43"/>
    <s v="No"/>
    <x v="499"/>
  </r>
  <r>
    <x v="1"/>
    <x v="1"/>
    <x v="0"/>
    <x v="5"/>
    <s v="No"/>
    <n v="27"/>
    <n v="484.38"/>
    <s v="No"/>
    <x v="500"/>
  </r>
  <r>
    <x v="2"/>
    <x v="2"/>
    <x v="1"/>
    <x v="9"/>
    <s v="No"/>
    <n v="22"/>
    <n v="834.18"/>
    <s v="No"/>
    <x v="501"/>
  </r>
  <r>
    <x v="1"/>
    <x v="1"/>
    <x v="3"/>
    <x v="4"/>
    <s v="No"/>
    <n v="21"/>
    <n v="284.10000000000002"/>
    <s v="No"/>
    <x v="502"/>
  </r>
  <r>
    <x v="4"/>
    <x v="4"/>
    <x v="1"/>
    <x v="0"/>
    <s v="No"/>
    <n v="26"/>
    <n v="927.8"/>
    <s v="No"/>
    <x v="503"/>
  </r>
  <r>
    <x v="2"/>
    <x v="2"/>
    <x v="2"/>
    <x v="14"/>
    <s v="No"/>
    <n v="18"/>
    <n v="183.57"/>
    <s v="No"/>
    <x v="504"/>
  </r>
  <r>
    <x v="9"/>
    <x v="9"/>
    <x v="1"/>
    <x v="16"/>
    <s v="No"/>
    <n v="17"/>
    <n v="178.41"/>
    <s v="No"/>
    <x v="505"/>
  </r>
  <r>
    <x v="9"/>
    <x v="9"/>
    <x v="3"/>
    <x v="14"/>
    <s v="No"/>
    <n v="18"/>
    <n v="617.36"/>
    <s v="No"/>
    <x v="506"/>
  </r>
  <r>
    <x v="11"/>
    <x v="11"/>
    <x v="1"/>
    <x v="4"/>
    <s v="No"/>
    <n v="21"/>
    <n v="380.91"/>
    <s v="No"/>
    <x v="507"/>
  </r>
  <r>
    <x v="0"/>
    <x v="0"/>
    <x v="2"/>
    <x v="16"/>
    <s v="No"/>
    <n v="17"/>
    <n v="217.33"/>
    <s v="No"/>
    <x v="508"/>
  </r>
  <r>
    <x v="4"/>
    <x v="4"/>
    <x v="1"/>
    <x v="8"/>
    <s v="No"/>
    <n v="15"/>
    <n v="829"/>
    <s v="No"/>
    <x v="509"/>
  </r>
  <r>
    <x v="9"/>
    <x v="9"/>
    <x v="0"/>
    <x v="16"/>
    <s v="No"/>
    <n v="17"/>
    <n v="413.02"/>
    <s v="No"/>
    <x v="510"/>
  </r>
  <r>
    <x v="1"/>
    <x v="1"/>
    <x v="3"/>
    <x v="1"/>
    <s v="No"/>
    <n v="16"/>
    <n v="549.78"/>
    <s v="No"/>
    <x v="511"/>
  </r>
  <r>
    <x v="6"/>
    <x v="6"/>
    <x v="4"/>
    <x v="8"/>
    <s v="No"/>
    <n v="15"/>
    <n v="211.76"/>
    <s v="No"/>
    <x v="512"/>
  </r>
  <r>
    <x v="6"/>
    <x v="6"/>
    <x v="3"/>
    <x v="10"/>
    <s v="No"/>
    <n v="24"/>
    <n v="776.39"/>
    <s v="No"/>
    <x v="513"/>
  </r>
  <r>
    <x v="0"/>
    <x v="0"/>
    <x v="4"/>
    <x v="0"/>
    <s v="No"/>
    <n v="26"/>
    <n v="787.44"/>
    <s v="No"/>
    <x v="514"/>
  </r>
  <r>
    <x v="3"/>
    <x v="3"/>
    <x v="4"/>
    <x v="2"/>
    <s v="No"/>
    <n v="23"/>
    <n v="79.239999999999995"/>
    <s v="No"/>
    <x v="515"/>
  </r>
  <r>
    <x v="4"/>
    <x v="4"/>
    <x v="2"/>
    <x v="9"/>
    <s v="No"/>
    <n v="22"/>
    <n v="861.25"/>
    <s v="No"/>
    <x v="516"/>
  </r>
  <r>
    <x v="10"/>
    <x v="10"/>
    <x v="2"/>
    <x v="12"/>
    <s v="No"/>
    <n v="30"/>
    <n v="556.26"/>
    <s v="No"/>
    <x v="517"/>
  </r>
  <r>
    <x v="2"/>
    <x v="2"/>
    <x v="1"/>
    <x v="4"/>
    <s v="No"/>
    <n v="21"/>
    <n v="122.82"/>
    <s v="No"/>
    <x v="518"/>
  </r>
  <r>
    <x v="8"/>
    <x v="8"/>
    <x v="0"/>
    <x v="10"/>
    <s v="No"/>
    <n v="24"/>
    <n v="817.43"/>
    <s v="No"/>
    <x v="519"/>
  </r>
  <r>
    <x v="7"/>
    <x v="7"/>
    <x v="1"/>
    <x v="15"/>
    <s v="No"/>
    <n v="28"/>
    <n v="747.04"/>
    <s v="No"/>
    <x v="520"/>
  </r>
  <r>
    <x v="5"/>
    <x v="5"/>
    <x v="4"/>
    <x v="9"/>
    <s v="No"/>
    <n v="22"/>
    <n v="876.13"/>
    <s v="No"/>
    <x v="521"/>
  </r>
  <r>
    <x v="1"/>
    <x v="1"/>
    <x v="1"/>
    <x v="15"/>
    <s v="No"/>
    <n v="28"/>
    <n v="654.46"/>
    <s v="No"/>
    <x v="522"/>
  </r>
  <r>
    <x v="1"/>
    <x v="1"/>
    <x v="2"/>
    <x v="7"/>
    <s v="No"/>
    <n v="19"/>
    <n v="923.99"/>
    <s v="No"/>
    <x v="523"/>
  </r>
  <r>
    <x v="2"/>
    <x v="2"/>
    <x v="2"/>
    <x v="14"/>
    <s v="No"/>
    <n v="18"/>
    <n v="332.76"/>
    <s v="No"/>
    <x v="524"/>
  </r>
  <r>
    <x v="7"/>
    <x v="7"/>
    <x v="3"/>
    <x v="0"/>
    <s v="No"/>
    <n v="26"/>
    <n v="763.22"/>
    <s v="No"/>
    <x v="525"/>
  </r>
  <r>
    <x v="6"/>
    <x v="6"/>
    <x v="1"/>
    <x v="4"/>
    <s v="No"/>
    <n v="21"/>
    <n v="741.28"/>
    <s v="No"/>
    <x v="526"/>
  </r>
  <r>
    <x v="3"/>
    <x v="3"/>
    <x v="2"/>
    <x v="7"/>
    <s v="No"/>
    <n v="19"/>
    <n v="755.92"/>
    <s v="No"/>
    <x v="527"/>
  </r>
  <r>
    <x v="9"/>
    <x v="9"/>
    <x v="4"/>
    <x v="9"/>
    <s v="No"/>
    <n v="22"/>
    <n v="718.01"/>
    <s v="No"/>
    <x v="528"/>
  </r>
  <r>
    <x v="8"/>
    <x v="8"/>
    <x v="2"/>
    <x v="3"/>
    <s v="No"/>
    <n v="20"/>
    <n v="960.99"/>
    <s v="No"/>
    <x v="529"/>
  </r>
  <r>
    <x v="6"/>
    <x v="6"/>
    <x v="4"/>
    <x v="3"/>
    <s v="No"/>
    <n v="20"/>
    <n v="774.8"/>
    <s v="No"/>
    <x v="530"/>
  </r>
  <r>
    <x v="5"/>
    <x v="5"/>
    <x v="3"/>
    <x v="3"/>
    <s v="No"/>
    <n v="20"/>
    <n v="621.86"/>
    <s v="No"/>
    <x v="531"/>
  </r>
  <r>
    <x v="4"/>
    <x v="4"/>
    <x v="0"/>
    <x v="14"/>
    <s v="No"/>
    <n v="18"/>
    <n v="893.59"/>
    <s v="No"/>
    <x v="532"/>
  </r>
  <r>
    <x v="9"/>
    <x v="9"/>
    <x v="1"/>
    <x v="16"/>
    <s v="No"/>
    <n v="17"/>
    <n v="341.1"/>
    <s v="No"/>
    <x v="533"/>
  </r>
  <r>
    <x v="3"/>
    <x v="3"/>
    <x v="0"/>
    <x v="25"/>
    <s v="No"/>
    <n v="9"/>
    <n v="895.29"/>
    <s v="No"/>
    <x v="534"/>
  </r>
  <r>
    <x v="0"/>
    <x v="0"/>
    <x v="3"/>
    <x v="7"/>
    <s v="No"/>
    <n v="19"/>
    <n v="82.44"/>
    <s v="No"/>
    <x v="535"/>
  </r>
  <r>
    <x v="9"/>
    <x v="9"/>
    <x v="1"/>
    <x v="29"/>
    <s v="Yes"/>
    <n v="22"/>
    <n v="815.49"/>
    <s v="No"/>
    <x v="536"/>
  </r>
  <r>
    <x v="0"/>
    <x v="0"/>
    <x v="1"/>
    <x v="14"/>
    <s v="No"/>
    <n v="18"/>
    <n v="101.93"/>
    <s v="No"/>
    <x v="537"/>
  </r>
  <r>
    <x v="2"/>
    <x v="2"/>
    <x v="1"/>
    <x v="15"/>
    <s v="No"/>
    <n v="28"/>
    <n v="193.1"/>
    <s v="No"/>
    <x v="538"/>
  </r>
  <r>
    <x v="2"/>
    <x v="2"/>
    <x v="4"/>
    <x v="2"/>
    <s v="No"/>
    <n v="23"/>
    <n v="988.77"/>
    <s v="No"/>
    <x v="539"/>
  </r>
  <r>
    <x v="1"/>
    <x v="1"/>
    <x v="2"/>
    <x v="21"/>
    <s v="No"/>
    <n v="14"/>
    <n v="212.41"/>
    <s v="No"/>
    <x v="540"/>
  </r>
  <r>
    <x v="10"/>
    <x v="10"/>
    <x v="0"/>
    <x v="12"/>
    <s v="No"/>
    <n v="30"/>
    <n v="612.23"/>
    <s v="No"/>
    <x v="541"/>
  </r>
  <r>
    <x v="10"/>
    <x v="10"/>
    <x v="1"/>
    <x v="4"/>
    <s v="No"/>
    <n v="21"/>
    <n v="557.51"/>
    <s v="No"/>
    <x v="542"/>
  </r>
  <r>
    <x v="2"/>
    <x v="2"/>
    <x v="4"/>
    <x v="20"/>
    <s v="No"/>
    <n v="11"/>
    <n v="13.61"/>
    <s v="No"/>
    <x v="543"/>
  </r>
  <r>
    <x v="10"/>
    <x v="10"/>
    <x v="2"/>
    <x v="7"/>
    <s v="No"/>
    <n v="19"/>
    <n v="843.26"/>
    <s v="No"/>
    <x v="544"/>
  </r>
  <r>
    <x v="10"/>
    <x v="10"/>
    <x v="0"/>
    <x v="0"/>
    <s v="No"/>
    <n v="26"/>
    <n v="424.8"/>
    <s v="No"/>
    <x v="545"/>
  </r>
  <r>
    <x v="4"/>
    <x v="4"/>
    <x v="2"/>
    <x v="16"/>
    <s v="No"/>
    <n v="17"/>
    <n v="694.99"/>
    <s v="No"/>
    <x v="546"/>
  </r>
  <r>
    <x v="7"/>
    <x v="7"/>
    <x v="4"/>
    <x v="1"/>
    <s v="No"/>
    <n v="16"/>
    <n v="873.84"/>
    <s v="No"/>
    <x v="547"/>
  </r>
  <r>
    <x v="7"/>
    <x v="7"/>
    <x v="1"/>
    <x v="16"/>
    <s v="No"/>
    <n v="17"/>
    <n v="261.68"/>
    <s v="No"/>
    <x v="548"/>
  </r>
  <r>
    <x v="9"/>
    <x v="9"/>
    <x v="4"/>
    <x v="3"/>
    <s v="No"/>
    <n v="20"/>
    <n v="842.62"/>
    <s v="No"/>
    <x v="549"/>
  </r>
  <r>
    <x v="4"/>
    <x v="4"/>
    <x v="3"/>
    <x v="5"/>
    <s v="No"/>
    <n v="27"/>
    <n v="80.47"/>
    <s v="No"/>
    <x v="550"/>
  </r>
  <r>
    <x v="9"/>
    <x v="9"/>
    <x v="2"/>
    <x v="24"/>
    <s v="No"/>
    <n v="10"/>
    <n v="838.57"/>
    <s v="No"/>
    <x v="551"/>
  </r>
  <r>
    <x v="3"/>
    <x v="3"/>
    <x v="0"/>
    <x v="9"/>
    <s v="No"/>
    <n v="22"/>
    <n v="509.48"/>
    <s v="No"/>
    <x v="242"/>
  </r>
  <r>
    <x v="1"/>
    <x v="1"/>
    <x v="1"/>
    <x v="1"/>
    <s v="No"/>
    <n v="16"/>
    <n v="82.88"/>
    <s v="No"/>
    <x v="552"/>
  </r>
  <r>
    <x v="0"/>
    <x v="0"/>
    <x v="1"/>
    <x v="0"/>
    <s v="No"/>
    <n v="26"/>
    <n v="508.89"/>
    <s v="No"/>
    <x v="553"/>
  </r>
  <r>
    <x v="5"/>
    <x v="5"/>
    <x v="1"/>
    <x v="6"/>
    <s v="No"/>
    <n v="25"/>
    <n v="786.07"/>
    <s v="No"/>
    <x v="554"/>
  </r>
  <r>
    <x v="11"/>
    <x v="11"/>
    <x v="3"/>
    <x v="4"/>
    <s v="No"/>
    <n v="21"/>
    <n v="796.72"/>
    <s v="No"/>
    <x v="555"/>
  </r>
  <r>
    <x v="11"/>
    <x v="11"/>
    <x v="1"/>
    <x v="9"/>
    <s v="No"/>
    <n v="22"/>
    <n v="32.69"/>
    <s v="No"/>
    <x v="556"/>
  </r>
  <r>
    <x v="0"/>
    <x v="0"/>
    <x v="4"/>
    <x v="9"/>
    <s v="No"/>
    <n v="22"/>
    <n v="854.4"/>
    <s v="No"/>
    <x v="557"/>
  </r>
  <r>
    <x v="5"/>
    <x v="5"/>
    <x v="0"/>
    <x v="9"/>
    <s v="No"/>
    <n v="22"/>
    <n v="546.02"/>
    <s v="No"/>
    <x v="558"/>
  </r>
  <r>
    <x v="1"/>
    <x v="1"/>
    <x v="3"/>
    <x v="2"/>
    <s v="No"/>
    <n v="23"/>
    <n v="577.64"/>
    <s v="No"/>
    <x v="559"/>
  </r>
  <r>
    <x v="4"/>
    <x v="4"/>
    <x v="2"/>
    <x v="7"/>
    <s v="No"/>
    <n v="19"/>
    <n v="117.72"/>
    <s v="No"/>
    <x v="560"/>
  </r>
  <r>
    <x v="6"/>
    <x v="6"/>
    <x v="0"/>
    <x v="1"/>
    <s v="No"/>
    <n v="16"/>
    <n v="762.6"/>
    <s v="No"/>
    <x v="561"/>
  </r>
  <r>
    <x v="11"/>
    <x v="11"/>
    <x v="1"/>
    <x v="9"/>
    <s v="No"/>
    <n v="22"/>
    <n v="171.23"/>
    <s v="No"/>
    <x v="562"/>
  </r>
  <r>
    <x v="1"/>
    <x v="1"/>
    <x v="1"/>
    <x v="3"/>
    <s v="No"/>
    <n v="20"/>
    <n v="11.71"/>
    <s v="No"/>
    <x v="563"/>
  </r>
  <r>
    <x v="7"/>
    <x v="7"/>
    <x v="0"/>
    <x v="9"/>
    <s v="No"/>
    <n v="22"/>
    <n v="125.87"/>
    <s v="No"/>
    <x v="564"/>
  </r>
  <r>
    <x v="5"/>
    <x v="5"/>
    <x v="1"/>
    <x v="5"/>
    <s v="No"/>
    <n v="27"/>
    <n v="749"/>
    <s v="No"/>
    <x v="565"/>
  </r>
  <r>
    <x v="1"/>
    <x v="1"/>
    <x v="0"/>
    <x v="7"/>
    <s v="No"/>
    <n v="19"/>
    <n v="567.94000000000005"/>
    <s v="No"/>
    <x v="566"/>
  </r>
  <r>
    <x v="10"/>
    <x v="10"/>
    <x v="2"/>
    <x v="1"/>
    <s v="No"/>
    <n v="16"/>
    <n v="75.959999999999994"/>
    <s v="No"/>
    <x v="567"/>
  </r>
  <r>
    <x v="7"/>
    <x v="7"/>
    <x v="4"/>
    <x v="2"/>
    <s v="No"/>
    <n v="23"/>
    <n v="158.47999999999999"/>
    <s v="No"/>
    <x v="568"/>
  </r>
  <r>
    <x v="4"/>
    <x v="4"/>
    <x v="1"/>
    <x v="6"/>
    <s v="No"/>
    <n v="25"/>
    <n v="600.99"/>
    <s v="No"/>
    <x v="569"/>
  </r>
  <r>
    <x v="6"/>
    <x v="6"/>
    <x v="2"/>
    <x v="6"/>
    <s v="No"/>
    <n v="25"/>
    <n v="849.65"/>
    <s v="No"/>
    <x v="570"/>
  </r>
  <r>
    <x v="6"/>
    <x v="6"/>
    <x v="4"/>
    <x v="7"/>
    <s v="No"/>
    <n v="19"/>
    <n v="912.02"/>
    <s v="No"/>
    <x v="571"/>
  </r>
  <r>
    <x v="7"/>
    <x v="7"/>
    <x v="4"/>
    <x v="7"/>
    <s v="No"/>
    <n v="19"/>
    <n v="525.14"/>
    <s v="No"/>
    <x v="572"/>
  </r>
  <r>
    <x v="5"/>
    <x v="5"/>
    <x v="4"/>
    <x v="7"/>
    <s v="No"/>
    <n v="19"/>
    <n v="236.04"/>
    <s v="No"/>
    <x v="573"/>
  </r>
  <r>
    <x v="9"/>
    <x v="9"/>
    <x v="1"/>
    <x v="30"/>
    <s v="No"/>
    <n v="32"/>
    <n v="788.93"/>
    <s v="No"/>
    <x v="574"/>
  </r>
  <r>
    <x v="2"/>
    <x v="2"/>
    <x v="2"/>
    <x v="19"/>
    <s v="No"/>
    <n v="13"/>
    <n v="79.739999999999995"/>
    <s v="No"/>
    <x v="575"/>
  </r>
  <r>
    <x v="6"/>
    <x v="6"/>
    <x v="2"/>
    <x v="9"/>
    <s v="No"/>
    <n v="22"/>
    <n v="831.15"/>
    <s v="No"/>
    <x v="576"/>
  </r>
  <r>
    <x v="11"/>
    <x v="11"/>
    <x v="0"/>
    <x v="1"/>
    <s v="No"/>
    <n v="16"/>
    <n v="917.66"/>
    <s v="No"/>
    <x v="577"/>
  </r>
  <r>
    <x v="11"/>
    <x v="11"/>
    <x v="0"/>
    <x v="3"/>
    <s v="No"/>
    <n v="20"/>
    <n v="979.89"/>
    <s v="No"/>
    <x v="578"/>
  </r>
  <r>
    <x v="4"/>
    <x v="4"/>
    <x v="0"/>
    <x v="0"/>
    <s v="No"/>
    <n v="26"/>
    <n v="501.07"/>
    <s v="No"/>
    <x v="579"/>
  </r>
  <r>
    <x v="6"/>
    <x v="6"/>
    <x v="1"/>
    <x v="3"/>
    <s v="No"/>
    <n v="20"/>
    <n v="116.16"/>
    <s v="No"/>
    <x v="580"/>
  </r>
  <r>
    <x v="5"/>
    <x v="5"/>
    <x v="0"/>
    <x v="16"/>
    <s v="No"/>
    <n v="17"/>
    <n v="549.41999999999996"/>
    <s v="No"/>
    <x v="581"/>
  </r>
  <r>
    <x v="0"/>
    <x v="0"/>
    <x v="3"/>
    <x v="9"/>
    <s v="No"/>
    <n v="22"/>
    <n v="994.56"/>
    <s v="No"/>
    <x v="582"/>
  </r>
  <r>
    <x v="2"/>
    <x v="2"/>
    <x v="2"/>
    <x v="3"/>
    <s v="No"/>
    <n v="20"/>
    <n v="139.75"/>
    <s v="No"/>
    <x v="583"/>
  </r>
  <r>
    <x v="5"/>
    <x v="5"/>
    <x v="2"/>
    <x v="7"/>
    <s v="No"/>
    <n v="19"/>
    <n v="993.43"/>
    <s v="No"/>
    <x v="584"/>
  </r>
  <r>
    <x v="5"/>
    <x v="5"/>
    <x v="2"/>
    <x v="10"/>
    <s v="No"/>
    <n v="24"/>
    <n v="36.19"/>
    <s v="No"/>
    <x v="585"/>
  </r>
  <r>
    <x v="2"/>
    <x v="2"/>
    <x v="3"/>
    <x v="3"/>
    <s v="No"/>
    <n v="20"/>
    <n v="753.52"/>
    <s v="No"/>
    <x v="586"/>
  </r>
  <r>
    <x v="7"/>
    <x v="7"/>
    <x v="0"/>
    <x v="1"/>
    <s v="No"/>
    <n v="16"/>
    <n v="135.78"/>
    <s v="No"/>
    <x v="587"/>
  </r>
  <r>
    <x v="2"/>
    <x v="2"/>
    <x v="4"/>
    <x v="1"/>
    <s v="No"/>
    <n v="16"/>
    <n v="509.48"/>
    <s v="No"/>
    <x v="25"/>
  </r>
  <r>
    <x v="10"/>
    <x v="10"/>
    <x v="4"/>
    <x v="23"/>
    <s v="No"/>
    <n v="31"/>
    <n v="329.33"/>
    <s v="No"/>
    <x v="588"/>
  </r>
  <r>
    <x v="0"/>
    <x v="0"/>
    <x v="2"/>
    <x v="31"/>
    <s v="Yes"/>
    <n v="22"/>
    <n v="396.39"/>
    <s v="No"/>
    <x v="589"/>
  </r>
  <r>
    <x v="3"/>
    <x v="3"/>
    <x v="2"/>
    <x v="7"/>
    <s v="No"/>
    <n v="19"/>
    <n v="368.53"/>
    <s v="No"/>
    <x v="590"/>
  </r>
  <r>
    <x v="8"/>
    <x v="8"/>
    <x v="3"/>
    <x v="14"/>
    <s v="No"/>
    <n v="18"/>
    <n v="546.75"/>
    <s v="No"/>
    <x v="591"/>
  </r>
  <r>
    <x v="4"/>
    <x v="4"/>
    <x v="4"/>
    <x v="14"/>
    <s v="No"/>
    <n v="18"/>
    <n v="805.72"/>
    <s v="No"/>
    <x v="592"/>
  </r>
  <r>
    <x v="4"/>
    <x v="4"/>
    <x v="3"/>
    <x v="16"/>
    <s v="No"/>
    <n v="17"/>
    <n v="726.06"/>
    <s v="No"/>
    <x v="593"/>
  </r>
  <r>
    <x v="8"/>
    <x v="8"/>
    <x v="4"/>
    <x v="16"/>
    <s v="No"/>
    <n v="17"/>
    <n v="509.48"/>
    <s v="No"/>
    <x v="464"/>
  </r>
  <r>
    <x v="11"/>
    <x v="11"/>
    <x v="4"/>
    <x v="8"/>
    <s v="No"/>
    <n v="15"/>
    <n v="591.48"/>
    <s v="No"/>
    <x v="594"/>
  </r>
  <r>
    <x v="2"/>
    <x v="2"/>
    <x v="1"/>
    <x v="10"/>
    <s v="No"/>
    <n v="24"/>
    <n v="501.4"/>
    <s v="No"/>
    <x v="595"/>
  </r>
  <r>
    <x v="11"/>
    <x v="11"/>
    <x v="0"/>
    <x v="3"/>
    <s v="No"/>
    <n v="20"/>
    <n v="893.73"/>
    <s v="No"/>
    <x v="596"/>
  </r>
  <r>
    <x v="3"/>
    <x v="3"/>
    <x v="2"/>
    <x v="2"/>
    <s v="No"/>
    <n v="23"/>
    <n v="420.68"/>
    <s v="No"/>
    <x v="597"/>
  </r>
  <r>
    <x v="2"/>
    <x v="2"/>
    <x v="4"/>
    <x v="9"/>
    <s v="No"/>
    <n v="22"/>
    <n v="869.31"/>
    <s v="No"/>
    <x v="598"/>
  </r>
  <r>
    <x v="2"/>
    <x v="2"/>
    <x v="2"/>
    <x v="7"/>
    <s v="No"/>
    <n v="19"/>
    <n v="468.92"/>
    <s v="No"/>
    <x v="599"/>
  </r>
  <r>
    <x v="1"/>
    <x v="1"/>
    <x v="4"/>
    <x v="15"/>
    <s v="No"/>
    <n v="28"/>
    <n v="191.63"/>
    <s v="No"/>
    <x v="600"/>
  </r>
  <r>
    <x v="0"/>
    <x v="0"/>
    <x v="1"/>
    <x v="5"/>
    <s v="No"/>
    <n v="27"/>
    <n v="635.66"/>
    <s v="No"/>
    <x v="601"/>
  </r>
  <r>
    <x v="11"/>
    <x v="11"/>
    <x v="3"/>
    <x v="16"/>
    <s v="No"/>
    <n v="17"/>
    <n v="630.67999999999995"/>
    <s v="No"/>
    <x v="602"/>
  </r>
  <r>
    <x v="10"/>
    <x v="10"/>
    <x v="0"/>
    <x v="7"/>
    <s v="No"/>
    <n v="19"/>
    <n v="171.29"/>
    <s v="No"/>
    <x v="603"/>
  </r>
  <r>
    <x v="0"/>
    <x v="0"/>
    <x v="0"/>
    <x v="20"/>
    <s v="No"/>
    <n v="11"/>
    <n v="969.54"/>
    <s v="No"/>
    <x v="604"/>
  </r>
  <r>
    <x v="10"/>
    <x v="10"/>
    <x v="2"/>
    <x v="4"/>
    <s v="No"/>
    <n v="21"/>
    <n v="292.87"/>
    <s v="No"/>
    <x v="605"/>
  </r>
  <r>
    <x v="1"/>
    <x v="1"/>
    <x v="3"/>
    <x v="7"/>
    <s v="No"/>
    <n v="19"/>
    <n v="802.62"/>
    <s v="No"/>
    <x v="606"/>
  </r>
  <r>
    <x v="1"/>
    <x v="1"/>
    <x v="0"/>
    <x v="3"/>
    <s v="No"/>
    <n v="20"/>
    <n v="701.91"/>
    <s v="No"/>
    <x v="607"/>
  </r>
  <r>
    <x v="5"/>
    <x v="5"/>
    <x v="2"/>
    <x v="9"/>
    <s v="No"/>
    <n v="22"/>
    <n v="238.51"/>
    <s v="No"/>
    <x v="608"/>
  </r>
  <r>
    <x v="1"/>
    <x v="1"/>
    <x v="4"/>
    <x v="22"/>
    <s v="No"/>
    <n v="29"/>
    <n v="405.86"/>
    <s v="No"/>
    <x v="609"/>
  </r>
  <r>
    <x v="6"/>
    <x v="6"/>
    <x v="2"/>
    <x v="8"/>
    <s v="No"/>
    <n v="15"/>
    <n v="463.14"/>
    <s v="No"/>
    <x v="610"/>
  </r>
  <r>
    <x v="9"/>
    <x v="9"/>
    <x v="4"/>
    <x v="10"/>
    <s v="No"/>
    <n v="24"/>
    <n v="528.62"/>
    <s v="No"/>
    <x v="611"/>
  </r>
  <r>
    <x v="11"/>
    <x v="11"/>
    <x v="4"/>
    <x v="1"/>
    <s v="No"/>
    <n v="16"/>
    <n v="296.55"/>
    <s v="No"/>
    <x v="612"/>
  </r>
  <r>
    <x v="8"/>
    <x v="8"/>
    <x v="0"/>
    <x v="5"/>
    <s v="No"/>
    <n v="27"/>
    <n v="509.48"/>
    <s v="No"/>
    <x v="613"/>
  </r>
  <r>
    <x v="11"/>
    <x v="11"/>
    <x v="3"/>
    <x v="2"/>
    <s v="No"/>
    <n v="23"/>
    <n v="996.79"/>
    <s v="No"/>
    <x v="614"/>
  </r>
  <r>
    <x v="9"/>
    <x v="9"/>
    <x v="3"/>
    <x v="1"/>
    <s v="No"/>
    <n v="16"/>
    <n v="913.73"/>
    <s v="No"/>
    <x v="615"/>
  </r>
  <r>
    <x v="7"/>
    <x v="7"/>
    <x v="2"/>
    <x v="16"/>
    <s v="No"/>
    <n v="17"/>
    <n v="493.45"/>
    <s v="No"/>
    <x v="616"/>
  </r>
  <r>
    <x v="2"/>
    <x v="2"/>
    <x v="4"/>
    <x v="14"/>
    <s v="No"/>
    <n v="18"/>
    <n v="908.65"/>
    <s v="No"/>
    <x v="617"/>
  </r>
  <r>
    <x v="0"/>
    <x v="0"/>
    <x v="4"/>
    <x v="15"/>
    <s v="No"/>
    <n v="28"/>
    <n v="216.58"/>
    <s v="No"/>
    <x v="618"/>
  </r>
  <r>
    <x v="1"/>
    <x v="1"/>
    <x v="0"/>
    <x v="4"/>
    <s v="No"/>
    <n v="21"/>
    <n v="415.4"/>
    <s v="No"/>
    <x v="619"/>
  </r>
  <r>
    <x v="9"/>
    <x v="9"/>
    <x v="4"/>
    <x v="7"/>
    <s v="No"/>
    <n v="19"/>
    <n v="477.94"/>
    <s v="No"/>
    <x v="620"/>
  </r>
  <r>
    <x v="10"/>
    <x v="10"/>
    <x v="0"/>
    <x v="24"/>
    <s v="No"/>
    <n v="10"/>
    <n v="177.82"/>
    <s v="No"/>
    <x v="621"/>
  </r>
  <r>
    <x v="2"/>
    <x v="2"/>
    <x v="3"/>
    <x v="21"/>
    <s v="No"/>
    <n v="14"/>
    <n v="387.68"/>
    <s v="No"/>
    <x v="622"/>
  </r>
  <r>
    <x v="3"/>
    <x v="3"/>
    <x v="2"/>
    <x v="3"/>
    <s v="No"/>
    <n v="20"/>
    <n v="583.42999999999995"/>
    <s v="No"/>
    <x v="623"/>
  </r>
  <r>
    <x v="6"/>
    <x v="6"/>
    <x v="3"/>
    <x v="14"/>
    <s v="No"/>
    <n v="18"/>
    <n v="686.01"/>
    <s v="No"/>
    <x v="624"/>
  </r>
  <r>
    <x v="2"/>
    <x v="2"/>
    <x v="4"/>
    <x v="1"/>
    <s v="No"/>
    <n v="16"/>
    <n v="556.27"/>
    <s v="No"/>
    <x v="625"/>
  </r>
  <r>
    <x v="10"/>
    <x v="10"/>
    <x v="1"/>
    <x v="21"/>
    <s v="No"/>
    <n v="14"/>
    <n v="129.53"/>
    <s v="No"/>
    <x v="626"/>
  </r>
  <r>
    <x v="5"/>
    <x v="5"/>
    <x v="1"/>
    <x v="10"/>
    <s v="No"/>
    <n v="24"/>
    <n v="38.51"/>
    <s v="No"/>
    <x v="627"/>
  </r>
  <r>
    <x v="0"/>
    <x v="0"/>
    <x v="2"/>
    <x v="7"/>
    <s v="No"/>
    <n v="19"/>
    <n v="371.51"/>
    <s v="No"/>
    <x v="628"/>
  </r>
  <r>
    <x v="0"/>
    <x v="0"/>
    <x v="2"/>
    <x v="16"/>
    <s v="No"/>
    <n v="17"/>
    <n v="685.41"/>
    <s v="No"/>
    <x v="629"/>
  </r>
  <r>
    <x v="2"/>
    <x v="2"/>
    <x v="3"/>
    <x v="3"/>
    <s v="No"/>
    <n v="20"/>
    <n v="740.83"/>
    <s v="No"/>
    <x v="630"/>
  </r>
  <r>
    <x v="5"/>
    <x v="5"/>
    <x v="0"/>
    <x v="32"/>
    <s v="Yes"/>
    <n v="22"/>
    <n v="506.01"/>
    <s v="No"/>
    <x v="631"/>
  </r>
  <r>
    <x v="3"/>
    <x v="3"/>
    <x v="3"/>
    <x v="4"/>
    <s v="No"/>
    <n v="21"/>
    <n v="170.66"/>
    <s v="No"/>
    <x v="632"/>
  </r>
  <r>
    <x v="4"/>
    <x v="4"/>
    <x v="3"/>
    <x v="4"/>
    <s v="No"/>
    <n v="21"/>
    <n v="998.19"/>
    <s v="No"/>
    <x v="633"/>
  </r>
  <r>
    <x v="3"/>
    <x v="3"/>
    <x v="3"/>
    <x v="7"/>
    <s v="No"/>
    <n v="19"/>
    <n v="960.87"/>
    <s v="No"/>
    <x v="634"/>
  </r>
  <r>
    <x v="11"/>
    <x v="11"/>
    <x v="3"/>
    <x v="9"/>
    <s v="No"/>
    <n v="22"/>
    <n v="372.64"/>
    <s v="No"/>
    <x v="635"/>
  </r>
  <r>
    <x v="10"/>
    <x v="10"/>
    <x v="0"/>
    <x v="16"/>
    <s v="No"/>
    <n v="17"/>
    <n v="198.84"/>
    <s v="No"/>
    <x v="636"/>
  </r>
  <r>
    <x v="1"/>
    <x v="1"/>
    <x v="2"/>
    <x v="8"/>
    <s v="No"/>
    <n v="15"/>
    <n v="810.63"/>
    <s v="No"/>
    <x v="637"/>
  </r>
  <r>
    <x v="2"/>
    <x v="2"/>
    <x v="4"/>
    <x v="1"/>
    <s v="No"/>
    <n v="16"/>
    <n v="778.1"/>
    <s v="No"/>
    <x v="638"/>
  </r>
  <r>
    <x v="0"/>
    <x v="0"/>
    <x v="2"/>
    <x v="4"/>
    <s v="No"/>
    <n v="21"/>
    <n v="748.29"/>
    <s v="No"/>
    <x v="639"/>
  </r>
  <r>
    <x v="8"/>
    <x v="8"/>
    <x v="3"/>
    <x v="4"/>
    <s v="No"/>
    <n v="21"/>
    <n v="871.44"/>
    <s v="No"/>
    <x v="640"/>
  </r>
  <r>
    <x v="11"/>
    <x v="11"/>
    <x v="4"/>
    <x v="16"/>
    <s v="No"/>
    <n v="17"/>
    <n v="250.92"/>
    <s v="No"/>
    <x v="641"/>
  </r>
  <r>
    <x v="0"/>
    <x v="0"/>
    <x v="0"/>
    <x v="10"/>
    <s v="No"/>
    <n v="24"/>
    <n v="421.05"/>
    <s v="No"/>
    <x v="642"/>
  </r>
  <r>
    <x v="7"/>
    <x v="7"/>
    <x v="4"/>
    <x v="10"/>
    <s v="No"/>
    <n v="24"/>
    <n v="599.54999999999995"/>
    <s v="No"/>
    <x v="643"/>
  </r>
  <r>
    <x v="3"/>
    <x v="3"/>
    <x v="4"/>
    <x v="1"/>
    <s v="No"/>
    <n v="16"/>
    <n v="235.41"/>
    <s v="No"/>
    <x v="644"/>
  </r>
  <r>
    <x v="11"/>
    <x v="11"/>
    <x v="3"/>
    <x v="6"/>
    <s v="No"/>
    <n v="25"/>
    <n v="509.48"/>
    <s v="No"/>
    <x v="10"/>
  </r>
  <r>
    <x v="9"/>
    <x v="9"/>
    <x v="4"/>
    <x v="16"/>
    <s v="No"/>
    <n v="17"/>
    <n v="906.8"/>
    <s v="No"/>
    <x v="645"/>
  </r>
  <r>
    <x v="10"/>
    <x v="10"/>
    <x v="4"/>
    <x v="9"/>
    <s v="No"/>
    <n v="22"/>
    <n v="51.19"/>
    <s v="No"/>
    <x v="646"/>
  </r>
  <r>
    <x v="8"/>
    <x v="8"/>
    <x v="2"/>
    <x v="7"/>
    <s v="No"/>
    <n v="19"/>
    <n v="473.14"/>
    <s v="No"/>
    <x v="647"/>
  </r>
  <r>
    <x v="1"/>
    <x v="1"/>
    <x v="4"/>
    <x v="5"/>
    <s v="No"/>
    <n v="27"/>
    <n v="909.44"/>
    <s v="No"/>
    <x v="648"/>
  </r>
  <r>
    <x v="8"/>
    <x v="8"/>
    <x v="1"/>
    <x v="1"/>
    <s v="No"/>
    <n v="16"/>
    <n v="509.48"/>
    <s v="No"/>
    <x v="25"/>
  </r>
  <r>
    <x v="2"/>
    <x v="2"/>
    <x v="4"/>
    <x v="16"/>
    <s v="No"/>
    <n v="17"/>
    <n v="880.53"/>
    <s v="No"/>
    <x v="649"/>
  </r>
  <r>
    <x v="8"/>
    <x v="8"/>
    <x v="4"/>
    <x v="1"/>
    <s v="No"/>
    <n v="16"/>
    <n v="933.68"/>
    <s v="No"/>
    <x v="650"/>
  </r>
  <r>
    <x v="2"/>
    <x v="2"/>
    <x v="0"/>
    <x v="6"/>
    <s v="No"/>
    <n v="25"/>
    <n v="748.69"/>
    <s v="No"/>
    <x v="651"/>
  </r>
  <r>
    <x v="2"/>
    <x v="2"/>
    <x v="0"/>
    <x v="2"/>
    <s v="No"/>
    <n v="23"/>
    <n v="988.64"/>
    <s v="No"/>
    <x v="652"/>
  </r>
  <r>
    <x v="0"/>
    <x v="0"/>
    <x v="3"/>
    <x v="14"/>
    <s v="No"/>
    <n v="18"/>
    <n v="300.86"/>
    <s v="No"/>
    <x v="653"/>
  </r>
  <r>
    <x v="0"/>
    <x v="0"/>
    <x v="3"/>
    <x v="10"/>
    <s v="No"/>
    <n v="24"/>
    <n v="805.53"/>
    <s v="No"/>
    <x v="654"/>
  </r>
  <r>
    <x v="2"/>
    <x v="2"/>
    <x v="3"/>
    <x v="1"/>
    <s v="No"/>
    <n v="16"/>
    <n v="149.29"/>
    <s v="No"/>
    <x v="655"/>
  </r>
  <r>
    <x v="0"/>
    <x v="0"/>
    <x v="1"/>
    <x v="9"/>
    <s v="No"/>
    <n v="22"/>
    <n v="119.13"/>
    <s v="No"/>
    <x v="656"/>
  </r>
  <r>
    <x v="2"/>
    <x v="2"/>
    <x v="3"/>
    <x v="10"/>
    <s v="No"/>
    <n v="24"/>
    <n v="375.2"/>
    <s v="No"/>
    <x v="657"/>
  </r>
  <r>
    <x v="1"/>
    <x v="1"/>
    <x v="2"/>
    <x v="10"/>
    <s v="No"/>
    <n v="24"/>
    <n v="509.48"/>
    <s v="No"/>
    <x v="658"/>
  </r>
  <r>
    <x v="0"/>
    <x v="0"/>
    <x v="0"/>
    <x v="22"/>
    <s v="No"/>
    <n v="29"/>
    <n v="681.76"/>
    <s v="No"/>
    <x v="659"/>
  </r>
  <r>
    <x v="0"/>
    <x v="0"/>
    <x v="1"/>
    <x v="21"/>
    <s v="No"/>
    <n v="14"/>
    <n v="321.02999999999997"/>
    <s v="No"/>
    <x v="660"/>
  </r>
  <r>
    <x v="5"/>
    <x v="5"/>
    <x v="1"/>
    <x v="6"/>
    <s v="No"/>
    <n v="25"/>
    <n v="791.43"/>
    <s v="No"/>
    <x v="661"/>
  </r>
  <r>
    <x v="9"/>
    <x v="9"/>
    <x v="1"/>
    <x v="23"/>
    <s v="No"/>
    <n v="31"/>
    <n v="368.99"/>
    <s v="No"/>
    <x v="662"/>
  </r>
  <r>
    <x v="7"/>
    <x v="7"/>
    <x v="3"/>
    <x v="9"/>
    <s v="No"/>
    <n v="22"/>
    <n v="860.32"/>
    <s v="No"/>
    <x v="663"/>
  </r>
  <r>
    <x v="1"/>
    <x v="1"/>
    <x v="3"/>
    <x v="3"/>
    <s v="No"/>
    <n v="20"/>
    <n v="688.18"/>
    <s v="No"/>
    <x v="664"/>
  </r>
  <r>
    <x v="2"/>
    <x v="2"/>
    <x v="1"/>
    <x v="7"/>
    <s v="No"/>
    <n v="19"/>
    <n v="815.21"/>
    <s v="No"/>
    <x v="665"/>
  </r>
  <r>
    <x v="1"/>
    <x v="1"/>
    <x v="4"/>
    <x v="16"/>
    <s v="No"/>
    <n v="17"/>
    <n v="458.01"/>
    <s v="No"/>
    <x v="666"/>
  </r>
  <r>
    <x v="3"/>
    <x v="3"/>
    <x v="2"/>
    <x v="4"/>
    <s v="No"/>
    <n v="21"/>
    <n v="209.92"/>
    <s v="No"/>
    <x v="667"/>
  </r>
  <r>
    <x v="4"/>
    <x v="4"/>
    <x v="1"/>
    <x v="9"/>
    <s v="No"/>
    <n v="22"/>
    <n v="355.06"/>
    <s v="No"/>
    <x v="668"/>
  </r>
  <r>
    <x v="8"/>
    <x v="8"/>
    <x v="4"/>
    <x v="3"/>
    <s v="No"/>
    <n v="20"/>
    <n v="369.37"/>
    <s v="No"/>
    <x v="669"/>
  </r>
  <r>
    <x v="7"/>
    <x v="7"/>
    <x v="0"/>
    <x v="7"/>
    <s v="No"/>
    <n v="19"/>
    <n v="37.729999999999997"/>
    <s v="No"/>
    <x v="670"/>
  </r>
  <r>
    <x v="10"/>
    <x v="10"/>
    <x v="4"/>
    <x v="16"/>
    <s v="No"/>
    <n v="17"/>
    <n v="985.16"/>
    <s v="No"/>
    <x v="671"/>
  </r>
  <r>
    <x v="2"/>
    <x v="2"/>
    <x v="0"/>
    <x v="14"/>
    <s v="No"/>
    <n v="18"/>
    <n v="599.41999999999996"/>
    <s v="No"/>
    <x v="672"/>
  </r>
  <r>
    <x v="4"/>
    <x v="4"/>
    <x v="4"/>
    <x v="22"/>
    <s v="No"/>
    <n v="29"/>
    <n v="836.68"/>
    <s v="No"/>
    <x v="673"/>
  </r>
  <r>
    <x v="0"/>
    <x v="0"/>
    <x v="0"/>
    <x v="19"/>
    <s v="No"/>
    <n v="13"/>
    <n v="93.7"/>
    <s v="No"/>
    <x v="674"/>
  </r>
  <r>
    <x v="0"/>
    <x v="0"/>
    <x v="1"/>
    <x v="8"/>
    <s v="No"/>
    <n v="15"/>
    <n v="309.75"/>
    <s v="No"/>
    <x v="675"/>
  </r>
  <r>
    <x v="5"/>
    <x v="5"/>
    <x v="3"/>
    <x v="17"/>
    <s v="No"/>
    <n v="12"/>
    <n v="539.47"/>
    <s v="No"/>
    <x v="676"/>
  </r>
  <r>
    <x v="4"/>
    <x v="4"/>
    <x v="2"/>
    <x v="8"/>
    <s v="No"/>
    <n v="15"/>
    <n v="586.77"/>
    <s v="No"/>
    <x v="677"/>
  </r>
  <r>
    <x v="11"/>
    <x v="11"/>
    <x v="2"/>
    <x v="0"/>
    <s v="No"/>
    <n v="26"/>
    <n v="924.24"/>
    <s v="No"/>
    <x v="678"/>
  </r>
  <r>
    <x v="4"/>
    <x v="4"/>
    <x v="0"/>
    <x v="2"/>
    <s v="No"/>
    <n v="23"/>
    <n v="686.93"/>
    <s v="No"/>
    <x v="679"/>
  </r>
  <r>
    <x v="5"/>
    <x v="5"/>
    <x v="0"/>
    <x v="14"/>
    <s v="No"/>
    <n v="18"/>
    <n v="899.28"/>
    <s v="No"/>
    <x v="680"/>
  </r>
  <r>
    <x v="1"/>
    <x v="1"/>
    <x v="3"/>
    <x v="10"/>
    <s v="No"/>
    <n v="24"/>
    <n v="130.09"/>
    <s v="No"/>
    <x v="681"/>
  </r>
  <r>
    <x v="3"/>
    <x v="3"/>
    <x v="1"/>
    <x v="6"/>
    <s v="No"/>
    <n v="25"/>
    <n v="968.08"/>
    <s v="No"/>
    <x v="682"/>
  </r>
  <r>
    <x v="11"/>
    <x v="11"/>
    <x v="4"/>
    <x v="8"/>
    <s v="No"/>
    <n v="15"/>
    <n v="495.21"/>
    <s v="No"/>
    <x v="683"/>
  </r>
  <r>
    <x v="5"/>
    <x v="5"/>
    <x v="3"/>
    <x v="16"/>
    <s v="No"/>
    <n v="17"/>
    <n v="748.91"/>
    <s v="No"/>
    <x v="684"/>
  </r>
  <r>
    <x v="0"/>
    <x v="0"/>
    <x v="4"/>
    <x v="3"/>
    <s v="No"/>
    <n v="20"/>
    <n v="992.8"/>
    <s v="No"/>
    <x v="685"/>
  </r>
  <r>
    <x v="0"/>
    <x v="0"/>
    <x v="4"/>
    <x v="14"/>
    <s v="No"/>
    <n v="18"/>
    <n v="249.13"/>
    <s v="No"/>
    <x v="686"/>
  </r>
  <r>
    <x v="10"/>
    <x v="10"/>
    <x v="4"/>
    <x v="21"/>
    <s v="No"/>
    <n v="14"/>
    <n v="496.58"/>
    <s v="No"/>
    <x v="687"/>
  </r>
  <r>
    <x v="0"/>
    <x v="0"/>
    <x v="1"/>
    <x v="9"/>
    <s v="No"/>
    <n v="22"/>
    <n v="119.23"/>
    <s v="No"/>
    <x v="688"/>
  </r>
  <r>
    <x v="6"/>
    <x v="6"/>
    <x v="3"/>
    <x v="1"/>
    <s v="No"/>
    <n v="16"/>
    <n v="57.26"/>
    <s v="No"/>
    <x v="689"/>
  </r>
  <r>
    <x v="3"/>
    <x v="3"/>
    <x v="2"/>
    <x v="1"/>
    <s v="No"/>
    <n v="16"/>
    <n v="85.63"/>
    <s v="No"/>
    <x v="690"/>
  </r>
  <r>
    <x v="3"/>
    <x v="3"/>
    <x v="2"/>
    <x v="14"/>
    <s v="No"/>
    <n v="18"/>
    <n v="399.55"/>
    <s v="No"/>
    <x v="691"/>
  </r>
  <r>
    <x v="4"/>
    <x v="4"/>
    <x v="1"/>
    <x v="3"/>
    <s v="No"/>
    <n v="20"/>
    <n v="603"/>
    <s v="No"/>
    <x v="692"/>
  </r>
  <r>
    <x v="8"/>
    <x v="8"/>
    <x v="1"/>
    <x v="21"/>
    <s v="No"/>
    <n v="14"/>
    <n v="496.88"/>
    <s v="No"/>
    <x v="693"/>
  </r>
  <r>
    <x v="4"/>
    <x v="4"/>
    <x v="0"/>
    <x v="22"/>
    <s v="No"/>
    <n v="29"/>
    <n v="260.93"/>
    <s v="No"/>
    <x v="694"/>
  </r>
  <r>
    <x v="3"/>
    <x v="3"/>
    <x v="4"/>
    <x v="10"/>
    <s v="No"/>
    <n v="24"/>
    <n v="478.69"/>
    <s v="No"/>
    <x v="695"/>
  </r>
  <r>
    <x v="6"/>
    <x v="6"/>
    <x v="3"/>
    <x v="3"/>
    <s v="No"/>
    <n v="20"/>
    <n v="386.77"/>
    <s v="No"/>
    <x v="696"/>
  </r>
  <r>
    <x v="0"/>
    <x v="0"/>
    <x v="2"/>
    <x v="6"/>
    <s v="No"/>
    <n v="25"/>
    <n v="97.4"/>
    <s v="No"/>
    <x v="697"/>
  </r>
  <r>
    <x v="3"/>
    <x v="3"/>
    <x v="3"/>
    <x v="4"/>
    <s v="No"/>
    <n v="21"/>
    <n v="62.07"/>
    <s v="No"/>
    <x v="698"/>
  </r>
  <r>
    <x v="0"/>
    <x v="0"/>
    <x v="0"/>
    <x v="8"/>
    <s v="No"/>
    <n v="15"/>
    <n v="20.46"/>
    <s v="No"/>
    <x v="699"/>
  </r>
  <r>
    <x v="7"/>
    <x v="7"/>
    <x v="3"/>
    <x v="22"/>
    <s v="No"/>
    <n v="29"/>
    <n v="298.74"/>
    <s v="No"/>
    <x v="700"/>
  </r>
  <r>
    <x v="1"/>
    <x v="1"/>
    <x v="4"/>
    <x v="10"/>
    <s v="No"/>
    <n v="24"/>
    <n v="529.13"/>
    <s v="No"/>
    <x v="701"/>
  </r>
  <r>
    <x v="7"/>
    <x v="7"/>
    <x v="3"/>
    <x v="7"/>
    <s v="No"/>
    <n v="19"/>
    <n v="890"/>
    <s v="No"/>
    <x v="702"/>
  </r>
  <r>
    <x v="6"/>
    <x v="6"/>
    <x v="4"/>
    <x v="16"/>
    <s v="No"/>
    <n v="17"/>
    <n v="216.66"/>
    <s v="No"/>
    <x v="703"/>
  </r>
  <r>
    <x v="7"/>
    <x v="7"/>
    <x v="0"/>
    <x v="16"/>
    <s v="No"/>
    <n v="17"/>
    <n v="885.96"/>
    <s v="No"/>
    <x v="704"/>
  </r>
  <r>
    <x v="3"/>
    <x v="3"/>
    <x v="3"/>
    <x v="2"/>
    <s v="No"/>
    <n v="23"/>
    <n v="423.64"/>
    <s v="No"/>
    <x v="705"/>
  </r>
  <r>
    <x v="2"/>
    <x v="2"/>
    <x v="2"/>
    <x v="16"/>
    <s v="No"/>
    <n v="17"/>
    <n v="995.59"/>
    <s v="No"/>
    <x v="706"/>
  </r>
  <r>
    <x v="7"/>
    <x v="7"/>
    <x v="0"/>
    <x v="21"/>
    <s v="No"/>
    <n v="14"/>
    <n v="425.64"/>
    <s v="No"/>
    <x v="707"/>
  </r>
  <r>
    <x v="4"/>
    <x v="4"/>
    <x v="3"/>
    <x v="21"/>
    <s v="No"/>
    <n v="14"/>
    <n v="490.52"/>
    <s v="No"/>
    <x v="708"/>
  </r>
  <r>
    <x v="6"/>
    <x v="6"/>
    <x v="4"/>
    <x v="3"/>
    <s v="No"/>
    <n v="20"/>
    <n v="563.80999999999995"/>
    <s v="No"/>
    <x v="709"/>
  </r>
  <r>
    <x v="3"/>
    <x v="3"/>
    <x v="3"/>
    <x v="8"/>
    <s v="No"/>
    <n v="15"/>
    <n v="444"/>
    <s v="No"/>
    <x v="710"/>
  </r>
  <r>
    <x v="1"/>
    <x v="1"/>
    <x v="4"/>
    <x v="23"/>
    <s v="No"/>
    <n v="31"/>
    <n v="853.04"/>
    <s v="No"/>
    <x v="711"/>
  </r>
  <r>
    <x v="2"/>
    <x v="2"/>
    <x v="0"/>
    <x v="2"/>
    <s v="No"/>
    <n v="23"/>
    <n v="279.66000000000003"/>
    <s v="No"/>
    <x v="712"/>
  </r>
  <r>
    <x v="11"/>
    <x v="11"/>
    <x v="4"/>
    <x v="6"/>
    <s v="No"/>
    <n v="25"/>
    <n v="754.99"/>
    <s v="No"/>
    <x v="713"/>
  </r>
  <r>
    <x v="8"/>
    <x v="8"/>
    <x v="4"/>
    <x v="14"/>
    <s v="No"/>
    <n v="18"/>
    <n v="835.27"/>
    <s v="No"/>
    <x v="714"/>
  </r>
  <r>
    <x v="0"/>
    <x v="0"/>
    <x v="0"/>
    <x v="9"/>
    <s v="No"/>
    <n v="22"/>
    <n v="509.48"/>
    <s v="No"/>
    <x v="242"/>
  </r>
  <r>
    <x v="5"/>
    <x v="5"/>
    <x v="0"/>
    <x v="18"/>
    <s v="Yes"/>
    <n v="22"/>
    <n v="537.07000000000005"/>
    <s v="No"/>
    <x v="715"/>
  </r>
  <r>
    <x v="2"/>
    <x v="2"/>
    <x v="3"/>
    <x v="4"/>
    <s v="No"/>
    <n v="21"/>
    <n v="355.53"/>
    <s v="No"/>
    <x v="716"/>
  </r>
  <r>
    <x v="10"/>
    <x v="10"/>
    <x v="2"/>
    <x v="20"/>
    <s v="No"/>
    <n v="11"/>
    <n v="722.64"/>
    <s v="No"/>
    <x v="717"/>
  </r>
  <r>
    <x v="8"/>
    <x v="8"/>
    <x v="0"/>
    <x v="25"/>
    <s v="No"/>
    <n v="9"/>
    <n v="973.87"/>
    <s v="No"/>
    <x v="718"/>
  </r>
  <r>
    <x v="9"/>
    <x v="9"/>
    <x v="1"/>
    <x v="4"/>
    <s v="No"/>
    <n v="21"/>
    <n v="600.77"/>
    <s v="No"/>
    <x v="719"/>
  </r>
  <r>
    <x v="6"/>
    <x v="6"/>
    <x v="2"/>
    <x v="1"/>
    <s v="No"/>
    <n v="16"/>
    <n v="349.83"/>
    <s v="No"/>
    <x v="720"/>
  </r>
  <r>
    <x v="0"/>
    <x v="0"/>
    <x v="2"/>
    <x v="19"/>
    <s v="No"/>
    <n v="13"/>
    <n v="474.2"/>
    <s v="No"/>
    <x v="721"/>
  </r>
  <r>
    <x v="2"/>
    <x v="2"/>
    <x v="3"/>
    <x v="14"/>
    <s v="No"/>
    <n v="18"/>
    <n v="188.97"/>
    <s v="No"/>
    <x v="722"/>
  </r>
  <r>
    <x v="5"/>
    <x v="5"/>
    <x v="1"/>
    <x v="1"/>
    <s v="No"/>
    <n v="16"/>
    <n v="92.89"/>
    <s v="No"/>
    <x v="723"/>
  </r>
  <r>
    <x v="2"/>
    <x v="2"/>
    <x v="2"/>
    <x v="9"/>
    <s v="No"/>
    <n v="22"/>
    <n v="775.66"/>
    <s v="No"/>
    <x v="724"/>
  </r>
  <r>
    <x v="9"/>
    <x v="9"/>
    <x v="1"/>
    <x v="2"/>
    <s v="No"/>
    <n v="23"/>
    <n v="428.13"/>
    <s v="No"/>
    <x v="725"/>
  </r>
  <r>
    <x v="2"/>
    <x v="2"/>
    <x v="2"/>
    <x v="14"/>
    <s v="No"/>
    <n v="18"/>
    <n v="858.02"/>
    <s v="No"/>
    <x v="726"/>
  </r>
  <r>
    <x v="1"/>
    <x v="1"/>
    <x v="2"/>
    <x v="7"/>
    <s v="No"/>
    <n v="19"/>
    <n v="151.88"/>
    <s v="No"/>
    <x v="727"/>
  </r>
  <r>
    <x v="2"/>
    <x v="2"/>
    <x v="3"/>
    <x v="9"/>
    <s v="No"/>
    <n v="22"/>
    <n v="658.68"/>
    <s v="No"/>
    <x v="728"/>
  </r>
  <r>
    <x v="6"/>
    <x v="6"/>
    <x v="2"/>
    <x v="12"/>
    <s v="No"/>
    <n v="30"/>
    <n v="722.63"/>
    <s v="No"/>
    <x v="729"/>
  </r>
  <r>
    <x v="7"/>
    <x v="7"/>
    <x v="2"/>
    <x v="16"/>
    <s v="No"/>
    <n v="17"/>
    <n v="245.74"/>
    <s v="No"/>
    <x v="730"/>
  </r>
  <r>
    <x v="8"/>
    <x v="8"/>
    <x v="4"/>
    <x v="9"/>
    <s v="No"/>
    <n v="22"/>
    <n v="510.28"/>
    <s v="No"/>
    <x v="731"/>
  </r>
  <r>
    <x v="11"/>
    <x v="11"/>
    <x v="3"/>
    <x v="10"/>
    <s v="No"/>
    <n v="24"/>
    <n v="331.31"/>
    <s v="No"/>
    <x v="732"/>
  </r>
  <r>
    <x v="8"/>
    <x v="8"/>
    <x v="2"/>
    <x v="9"/>
    <s v="No"/>
    <n v="22"/>
    <n v="845.45"/>
    <s v="No"/>
    <x v="733"/>
  </r>
  <r>
    <x v="2"/>
    <x v="2"/>
    <x v="3"/>
    <x v="10"/>
    <s v="No"/>
    <n v="24"/>
    <n v="811.78"/>
    <s v="No"/>
    <x v="734"/>
  </r>
  <r>
    <x v="11"/>
    <x v="11"/>
    <x v="0"/>
    <x v="1"/>
    <s v="No"/>
    <n v="16"/>
    <n v="858.98"/>
    <s v="No"/>
    <x v="735"/>
  </r>
  <r>
    <x v="4"/>
    <x v="4"/>
    <x v="1"/>
    <x v="2"/>
    <s v="No"/>
    <n v="23"/>
    <n v="509.48"/>
    <s v="No"/>
    <x v="339"/>
  </r>
  <r>
    <x v="5"/>
    <x v="5"/>
    <x v="2"/>
    <x v="33"/>
    <s v="Yes"/>
    <n v="22"/>
    <n v="292.12"/>
    <s v="No"/>
    <x v="736"/>
  </r>
  <r>
    <x v="3"/>
    <x v="3"/>
    <x v="3"/>
    <x v="4"/>
    <s v="No"/>
    <n v="21"/>
    <n v="477.12"/>
    <s v="No"/>
    <x v="737"/>
  </r>
  <r>
    <x v="0"/>
    <x v="0"/>
    <x v="2"/>
    <x v="17"/>
    <s v="No"/>
    <n v="12"/>
    <n v="280.47000000000003"/>
    <s v="No"/>
    <x v="738"/>
  </r>
  <r>
    <x v="4"/>
    <x v="4"/>
    <x v="0"/>
    <x v="2"/>
    <s v="No"/>
    <n v="23"/>
    <n v="891.41"/>
    <s v="No"/>
    <x v="739"/>
  </r>
  <r>
    <x v="0"/>
    <x v="0"/>
    <x v="1"/>
    <x v="14"/>
    <s v="No"/>
    <n v="18"/>
    <n v="112.74"/>
    <s v="No"/>
    <x v="740"/>
  </r>
  <r>
    <x v="10"/>
    <x v="10"/>
    <x v="4"/>
    <x v="3"/>
    <s v="No"/>
    <n v="20"/>
    <n v="347.9"/>
    <s v="No"/>
    <x v="741"/>
  </r>
  <r>
    <x v="11"/>
    <x v="11"/>
    <x v="1"/>
    <x v="1"/>
    <s v="No"/>
    <n v="16"/>
    <n v="108.5"/>
    <s v="No"/>
    <x v="742"/>
  </r>
  <r>
    <x v="5"/>
    <x v="5"/>
    <x v="1"/>
    <x v="16"/>
    <s v="No"/>
    <n v="17"/>
    <n v="348.13"/>
    <s v="No"/>
    <x v="743"/>
  </r>
  <r>
    <x v="5"/>
    <x v="5"/>
    <x v="4"/>
    <x v="3"/>
    <s v="No"/>
    <n v="20"/>
    <n v="600.49"/>
    <s v="No"/>
    <x v="744"/>
  </r>
  <r>
    <x v="8"/>
    <x v="8"/>
    <x v="3"/>
    <x v="10"/>
    <s v="No"/>
    <n v="24"/>
    <n v="377.21"/>
    <s v="No"/>
    <x v="745"/>
  </r>
  <r>
    <x v="4"/>
    <x v="4"/>
    <x v="4"/>
    <x v="16"/>
    <s v="No"/>
    <n v="17"/>
    <n v="959.73"/>
    <s v="No"/>
    <x v="746"/>
  </r>
  <r>
    <x v="6"/>
    <x v="6"/>
    <x v="1"/>
    <x v="6"/>
    <s v="No"/>
    <n v="25"/>
    <n v="189.27"/>
    <s v="No"/>
    <x v="747"/>
  </r>
  <r>
    <x v="1"/>
    <x v="1"/>
    <x v="1"/>
    <x v="6"/>
    <s v="No"/>
    <n v="25"/>
    <n v="492.63"/>
    <s v="No"/>
    <x v="748"/>
  </r>
  <r>
    <x v="7"/>
    <x v="7"/>
    <x v="1"/>
    <x v="10"/>
    <s v="No"/>
    <n v="24"/>
    <n v="609.97"/>
    <s v="No"/>
    <x v="749"/>
  </r>
  <r>
    <x v="10"/>
    <x v="10"/>
    <x v="1"/>
    <x v="1"/>
    <s v="No"/>
    <n v="16"/>
    <n v="301.67"/>
    <s v="No"/>
    <x v="750"/>
  </r>
  <r>
    <x v="7"/>
    <x v="7"/>
    <x v="0"/>
    <x v="7"/>
    <s v="No"/>
    <n v="19"/>
    <n v="338.18"/>
    <s v="No"/>
    <x v="751"/>
  </r>
  <r>
    <x v="4"/>
    <x v="4"/>
    <x v="2"/>
    <x v="9"/>
    <s v="No"/>
    <n v="22"/>
    <n v="149.34"/>
    <s v="No"/>
    <x v="752"/>
  </r>
  <r>
    <x v="2"/>
    <x v="2"/>
    <x v="3"/>
    <x v="1"/>
    <s v="No"/>
    <n v="16"/>
    <n v="93.27"/>
    <s v="No"/>
    <x v="753"/>
  </r>
  <r>
    <x v="2"/>
    <x v="2"/>
    <x v="3"/>
    <x v="17"/>
    <s v="No"/>
    <n v="12"/>
    <n v="50.86"/>
    <s v="No"/>
    <x v="754"/>
  </r>
  <r>
    <x v="4"/>
    <x v="4"/>
    <x v="3"/>
    <x v="14"/>
    <s v="No"/>
    <n v="18"/>
    <n v="665.87"/>
    <s v="No"/>
    <x v="755"/>
  </r>
  <r>
    <x v="7"/>
    <x v="7"/>
    <x v="2"/>
    <x v="7"/>
    <s v="No"/>
    <n v="19"/>
    <n v="229.84"/>
    <s v="No"/>
    <x v="756"/>
  </r>
  <r>
    <x v="1"/>
    <x v="1"/>
    <x v="0"/>
    <x v="14"/>
    <s v="No"/>
    <n v="18"/>
    <n v="682.76"/>
    <s v="No"/>
    <x v="757"/>
  </r>
  <r>
    <x v="11"/>
    <x v="11"/>
    <x v="1"/>
    <x v="16"/>
    <s v="No"/>
    <n v="17"/>
    <n v="594.19000000000005"/>
    <s v="No"/>
    <x v="758"/>
  </r>
  <r>
    <x v="11"/>
    <x v="11"/>
    <x v="2"/>
    <x v="21"/>
    <s v="No"/>
    <n v="14"/>
    <n v="33.57"/>
    <s v="No"/>
    <x v="759"/>
  </r>
  <r>
    <x v="3"/>
    <x v="3"/>
    <x v="2"/>
    <x v="4"/>
    <s v="No"/>
    <n v="21"/>
    <n v="822.14"/>
    <s v="No"/>
    <x v="760"/>
  </r>
  <r>
    <x v="6"/>
    <x v="6"/>
    <x v="1"/>
    <x v="4"/>
    <s v="No"/>
    <n v="21"/>
    <n v="956.25"/>
    <s v="No"/>
    <x v="761"/>
  </r>
  <r>
    <x v="2"/>
    <x v="2"/>
    <x v="3"/>
    <x v="15"/>
    <s v="No"/>
    <n v="28"/>
    <n v="975.55"/>
    <s v="No"/>
    <x v="762"/>
  </r>
  <r>
    <x v="7"/>
    <x v="7"/>
    <x v="2"/>
    <x v="21"/>
    <s v="No"/>
    <n v="14"/>
    <n v="349.31"/>
    <s v="No"/>
    <x v="763"/>
  </r>
  <r>
    <x v="2"/>
    <x v="2"/>
    <x v="1"/>
    <x v="7"/>
    <s v="No"/>
    <n v="19"/>
    <n v="595.09"/>
    <s v="No"/>
    <x v="764"/>
  </r>
  <r>
    <x v="5"/>
    <x v="5"/>
    <x v="1"/>
    <x v="9"/>
    <s v="No"/>
    <n v="22"/>
    <n v="203.24"/>
    <s v="No"/>
    <x v="765"/>
  </r>
  <r>
    <x v="8"/>
    <x v="8"/>
    <x v="3"/>
    <x v="14"/>
    <s v="No"/>
    <n v="18"/>
    <n v="164.37"/>
    <s v="No"/>
    <x v="766"/>
  </r>
  <r>
    <x v="6"/>
    <x v="6"/>
    <x v="3"/>
    <x v="1"/>
    <s v="No"/>
    <n v="16"/>
    <n v="195.07"/>
    <s v="No"/>
    <x v="767"/>
  </r>
  <r>
    <x v="6"/>
    <x v="6"/>
    <x v="3"/>
    <x v="1"/>
    <s v="No"/>
    <n v="16"/>
    <n v="588.66"/>
    <s v="No"/>
    <x v="768"/>
  </r>
  <r>
    <x v="0"/>
    <x v="0"/>
    <x v="4"/>
    <x v="14"/>
    <s v="No"/>
    <n v="18"/>
    <n v="313.77"/>
    <s v="No"/>
    <x v="769"/>
  </r>
  <r>
    <x v="2"/>
    <x v="2"/>
    <x v="1"/>
    <x v="20"/>
    <s v="No"/>
    <n v="11"/>
    <n v="166.96"/>
    <s v="No"/>
    <x v="770"/>
  </r>
  <r>
    <x v="3"/>
    <x v="3"/>
    <x v="4"/>
    <x v="8"/>
    <s v="No"/>
    <n v="15"/>
    <n v="792.03"/>
    <s v="No"/>
    <x v="771"/>
  </r>
  <r>
    <x v="9"/>
    <x v="9"/>
    <x v="0"/>
    <x v="19"/>
    <s v="No"/>
    <n v="13"/>
    <n v="19.489999999999998"/>
    <s v="No"/>
    <x v="772"/>
  </r>
  <r>
    <x v="8"/>
    <x v="8"/>
    <x v="4"/>
    <x v="4"/>
    <s v="No"/>
    <n v="21"/>
    <n v="831.11"/>
    <s v="No"/>
    <x v="773"/>
  </r>
  <r>
    <x v="4"/>
    <x v="4"/>
    <x v="4"/>
    <x v="7"/>
    <s v="No"/>
    <n v="19"/>
    <n v="816.07"/>
    <s v="No"/>
    <x v="774"/>
  </r>
  <r>
    <x v="5"/>
    <x v="5"/>
    <x v="4"/>
    <x v="8"/>
    <s v="No"/>
    <n v="15"/>
    <n v="335.07"/>
    <s v="No"/>
    <x v="775"/>
  </r>
  <r>
    <x v="11"/>
    <x v="11"/>
    <x v="3"/>
    <x v="21"/>
    <s v="No"/>
    <n v="14"/>
    <n v="877.17"/>
    <s v="No"/>
    <x v="776"/>
  </r>
  <r>
    <x v="6"/>
    <x v="6"/>
    <x v="0"/>
    <x v="14"/>
    <s v="No"/>
    <n v="18"/>
    <n v="550.12"/>
    <s v="No"/>
    <x v="777"/>
  </r>
  <r>
    <x v="6"/>
    <x v="6"/>
    <x v="4"/>
    <x v="9"/>
    <s v="No"/>
    <n v="22"/>
    <n v="743.11"/>
    <s v="No"/>
    <x v="778"/>
  </r>
  <r>
    <x v="3"/>
    <x v="3"/>
    <x v="0"/>
    <x v="9"/>
    <s v="No"/>
    <n v="22"/>
    <n v="338.08"/>
    <s v="No"/>
    <x v="779"/>
  </r>
  <r>
    <x v="11"/>
    <x v="11"/>
    <x v="3"/>
    <x v="27"/>
    <s v="Yes"/>
    <n v="22"/>
    <n v="254.99"/>
    <s v="No"/>
    <x v="780"/>
  </r>
  <r>
    <x v="10"/>
    <x v="10"/>
    <x v="0"/>
    <x v="14"/>
    <s v="No"/>
    <n v="18"/>
    <n v="509.48"/>
    <s v="No"/>
    <x v="130"/>
  </r>
  <r>
    <x v="11"/>
    <x v="11"/>
    <x v="1"/>
    <x v="10"/>
    <s v="No"/>
    <n v="24"/>
    <n v="933.62"/>
    <s v="No"/>
    <x v="781"/>
  </r>
  <r>
    <x v="11"/>
    <x v="11"/>
    <x v="4"/>
    <x v="16"/>
    <s v="No"/>
    <n v="17"/>
    <n v="261.8"/>
    <s v="No"/>
    <x v="782"/>
  </r>
  <r>
    <x v="5"/>
    <x v="5"/>
    <x v="3"/>
    <x v="8"/>
    <s v="No"/>
    <n v="15"/>
    <n v="715.83"/>
    <s v="No"/>
    <x v="783"/>
  </r>
  <r>
    <x v="4"/>
    <x v="4"/>
    <x v="4"/>
    <x v="6"/>
    <s v="No"/>
    <n v="25"/>
    <n v="897.78"/>
    <s v="No"/>
    <x v="784"/>
  </r>
  <r>
    <x v="0"/>
    <x v="0"/>
    <x v="1"/>
    <x v="20"/>
    <s v="No"/>
    <n v="11"/>
    <n v="474.05"/>
    <s v="No"/>
    <x v="785"/>
  </r>
  <r>
    <x v="1"/>
    <x v="1"/>
    <x v="2"/>
    <x v="16"/>
    <s v="No"/>
    <n v="17"/>
    <n v="877.66"/>
    <s v="No"/>
    <x v="786"/>
  </r>
  <r>
    <x v="3"/>
    <x v="3"/>
    <x v="0"/>
    <x v="16"/>
    <s v="No"/>
    <n v="17"/>
    <n v="925.54"/>
    <s v="No"/>
    <x v="787"/>
  </r>
  <r>
    <x v="6"/>
    <x v="6"/>
    <x v="2"/>
    <x v="14"/>
    <s v="No"/>
    <n v="18"/>
    <n v="856.23"/>
    <s v="No"/>
    <x v="788"/>
  </r>
  <r>
    <x v="0"/>
    <x v="0"/>
    <x v="3"/>
    <x v="6"/>
    <s v="No"/>
    <n v="25"/>
    <n v="853.99"/>
    <s v="No"/>
    <x v="789"/>
  </r>
  <r>
    <x v="5"/>
    <x v="5"/>
    <x v="0"/>
    <x v="7"/>
    <s v="No"/>
    <n v="19"/>
    <n v="699.75"/>
    <s v="No"/>
    <x v="790"/>
  </r>
  <r>
    <x v="5"/>
    <x v="5"/>
    <x v="3"/>
    <x v="6"/>
    <s v="No"/>
    <n v="25"/>
    <n v="355.83"/>
    <s v="No"/>
    <x v="791"/>
  </r>
  <r>
    <x v="1"/>
    <x v="1"/>
    <x v="0"/>
    <x v="7"/>
    <s v="No"/>
    <n v="19"/>
    <n v="224.52"/>
    <s v="No"/>
    <x v="792"/>
  </r>
  <r>
    <x v="7"/>
    <x v="7"/>
    <x v="4"/>
    <x v="16"/>
    <s v="No"/>
    <n v="17"/>
    <n v="430.82"/>
    <s v="No"/>
    <x v="793"/>
  </r>
  <r>
    <x v="6"/>
    <x v="6"/>
    <x v="4"/>
    <x v="9"/>
    <s v="No"/>
    <n v="22"/>
    <n v="509.48"/>
    <s v="No"/>
    <x v="242"/>
  </r>
  <r>
    <x v="6"/>
    <x v="6"/>
    <x v="0"/>
    <x v="16"/>
    <s v="No"/>
    <n v="17"/>
    <n v="200.06"/>
    <s v="No"/>
    <x v="794"/>
  </r>
  <r>
    <x v="2"/>
    <x v="2"/>
    <x v="3"/>
    <x v="3"/>
    <s v="No"/>
    <n v="20"/>
    <n v="318.3"/>
    <s v="No"/>
    <x v="795"/>
  </r>
  <r>
    <x v="2"/>
    <x v="2"/>
    <x v="2"/>
    <x v="9"/>
    <s v="No"/>
    <n v="22"/>
    <n v="469.18"/>
    <s v="No"/>
    <x v="796"/>
  </r>
  <r>
    <x v="11"/>
    <x v="11"/>
    <x v="2"/>
    <x v="3"/>
    <s v="No"/>
    <n v="20"/>
    <n v="193.72"/>
    <s v="No"/>
    <x v="797"/>
  </r>
  <r>
    <x v="2"/>
    <x v="2"/>
    <x v="4"/>
    <x v="4"/>
    <s v="No"/>
    <n v="21"/>
    <n v="757.94"/>
    <s v="No"/>
    <x v="798"/>
  </r>
  <r>
    <x v="4"/>
    <x v="4"/>
    <x v="3"/>
    <x v="10"/>
    <s v="No"/>
    <n v="24"/>
    <n v="909.36"/>
    <s v="No"/>
    <x v="799"/>
  </r>
  <r>
    <x v="5"/>
    <x v="5"/>
    <x v="1"/>
    <x v="21"/>
    <s v="No"/>
    <n v="14"/>
    <n v="25.79"/>
    <s v="No"/>
    <x v="800"/>
  </r>
  <r>
    <x v="0"/>
    <x v="0"/>
    <x v="2"/>
    <x v="6"/>
    <s v="No"/>
    <n v="25"/>
    <n v="15.16"/>
    <s v="No"/>
    <x v="801"/>
  </r>
  <r>
    <x v="3"/>
    <x v="3"/>
    <x v="3"/>
    <x v="1"/>
    <s v="No"/>
    <n v="16"/>
    <n v="879.16"/>
    <s v="No"/>
    <x v="802"/>
  </r>
  <r>
    <x v="10"/>
    <x v="10"/>
    <x v="4"/>
    <x v="17"/>
    <s v="No"/>
    <n v="12"/>
    <n v="800.2"/>
    <s v="No"/>
    <x v="803"/>
  </r>
  <r>
    <x v="4"/>
    <x v="4"/>
    <x v="1"/>
    <x v="10"/>
    <s v="No"/>
    <n v="24"/>
    <n v="332.39"/>
    <s v="No"/>
    <x v="804"/>
  </r>
  <r>
    <x v="10"/>
    <x v="10"/>
    <x v="0"/>
    <x v="0"/>
    <s v="No"/>
    <n v="26"/>
    <n v="65.47"/>
    <s v="No"/>
    <x v="805"/>
  </r>
  <r>
    <x v="9"/>
    <x v="9"/>
    <x v="4"/>
    <x v="9"/>
    <s v="No"/>
    <n v="22"/>
    <n v="447.09"/>
    <s v="No"/>
    <x v="806"/>
  </r>
  <r>
    <x v="0"/>
    <x v="0"/>
    <x v="3"/>
    <x v="3"/>
    <s v="No"/>
    <n v="20"/>
    <n v="780.68"/>
    <s v="No"/>
    <x v="807"/>
  </r>
  <r>
    <x v="3"/>
    <x v="3"/>
    <x v="0"/>
    <x v="14"/>
    <s v="No"/>
    <n v="18"/>
    <n v="602.21"/>
    <s v="No"/>
    <x v="808"/>
  </r>
  <r>
    <x v="0"/>
    <x v="0"/>
    <x v="1"/>
    <x v="14"/>
    <s v="No"/>
    <n v="18"/>
    <n v="903.2"/>
    <s v="No"/>
    <x v="809"/>
  </r>
  <r>
    <x v="2"/>
    <x v="2"/>
    <x v="1"/>
    <x v="4"/>
    <s v="No"/>
    <n v="21"/>
    <n v="370.86"/>
    <s v="No"/>
    <x v="810"/>
  </r>
  <r>
    <x v="2"/>
    <x v="2"/>
    <x v="0"/>
    <x v="10"/>
    <s v="No"/>
    <n v="24"/>
    <n v="366.04"/>
    <s v="No"/>
    <x v="811"/>
  </r>
  <r>
    <x v="4"/>
    <x v="4"/>
    <x v="0"/>
    <x v="7"/>
    <s v="No"/>
    <n v="19"/>
    <n v="993.46"/>
    <s v="No"/>
    <x v="812"/>
  </r>
  <r>
    <x v="1"/>
    <x v="1"/>
    <x v="4"/>
    <x v="6"/>
    <s v="No"/>
    <n v="25"/>
    <n v="513.49"/>
    <s v="No"/>
    <x v="813"/>
  </r>
  <r>
    <x v="6"/>
    <x v="6"/>
    <x v="4"/>
    <x v="4"/>
    <s v="No"/>
    <n v="21"/>
    <n v="761.5"/>
    <s v="No"/>
    <x v="814"/>
  </r>
  <r>
    <x v="3"/>
    <x v="3"/>
    <x v="4"/>
    <x v="7"/>
    <s v="No"/>
    <n v="19"/>
    <n v="195.24"/>
    <s v="No"/>
    <x v="815"/>
  </r>
  <r>
    <x v="6"/>
    <x v="6"/>
    <x v="2"/>
    <x v="21"/>
    <s v="No"/>
    <n v="14"/>
    <n v="30.05"/>
    <s v="No"/>
    <x v="816"/>
  </r>
  <r>
    <x v="7"/>
    <x v="7"/>
    <x v="1"/>
    <x v="2"/>
    <s v="No"/>
    <n v="23"/>
    <n v="748.8"/>
    <s v="No"/>
    <x v="817"/>
  </r>
  <r>
    <x v="8"/>
    <x v="8"/>
    <x v="3"/>
    <x v="9"/>
    <s v="No"/>
    <n v="22"/>
    <n v="154.43"/>
    <s v="No"/>
    <x v="818"/>
  </r>
  <r>
    <x v="6"/>
    <x v="6"/>
    <x v="0"/>
    <x v="3"/>
    <s v="No"/>
    <n v="20"/>
    <n v="809.11"/>
    <s v="No"/>
    <x v="819"/>
  </r>
  <r>
    <x v="6"/>
    <x v="6"/>
    <x v="2"/>
    <x v="19"/>
    <s v="No"/>
    <n v="13"/>
    <n v="331.64"/>
    <s v="No"/>
    <x v="820"/>
  </r>
  <r>
    <x v="4"/>
    <x v="4"/>
    <x v="2"/>
    <x v="1"/>
    <s v="No"/>
    <n v="16"/>
    <n v="996.76"/>
    <s v="No"/>
    <x v="821"/>
  </r>
  <r>
    <x v="7"/>
    <x v="7"/>
    <x v="2"/>
    <x v="7"/>
    <s v="No"/>
    <n v="19"/>
    <n v="975.64"/>
    <s v="No"/>
    <x v="822"/>
  </r>
  <r>
    <x v="6"/>
    <x v="6"/>
    <x v="0"/>
    <x v="0"/>
    <s v="No"/>
    <n v="26"/>
    <n v="890.18"/>
    <s v="No"/>
    <x v="823"/>
  </r>
  <r>
    <x v="3"/>
    <x v="3"/>
    <x v="0"/>
    <x v="10"/>
    <s v="No"/>
    <n v="24"/>
    <n v="86.52"/>
    <s v="No"/>
    <x v="824"/>
  </r>
  <r>
    <x v="3"/>
    <x v="3"/>
    <x v="3"/>
    <x v="3"/>
    <s v="No"/>
    <n v="20"/>
    <n v="296.64999999999998"/>
    <s v="No"/>
    <x v="825"/>
  </r>
  <r>
    <x v="0"/>
    <x v="0"/>
    <x v="4"/>
    <x v="2"/>
    <s v="No"/>
    <n v="23"/>
    <n v="85.49"/>
    <s v="No"/>
    <x v="826"/>
  </r>
  <r>
    <x v="3"/>
    <x v="3"/>
    <x v="2"/>
    <x v="5"/>
    <s v="No"/>
    <n v="27"/>
    <n v="30.87"/>
    <s v="No"/>
    <x v="827"/>
  </r>
  <r>
    <x v="6"/>
    <x v="6"/>
    <x v="2"/>
    <x v="4"/>
    <s v="No"/>
    <n v="21"/>
    <n v="386.16"/>
    <s v="No"/>
    <x v="828"/>
  </r>
  <r>
    <x v="11"/>
    <x v="11"/>
    <x v="0"/>
    <x v="9"/>
    <s v="No"/>
    <n v="22"/>
    <n v="509.48"/>
    <s v="No"/>
    <x v="242"/>
  </r>
  <r>
    <x v="5"/>
    <x v="5"/>
    <x v="1"/>
    <x v="3"/>
    <s v="No"/>
    <n v="20"/>
    <n v="252.65"/>
    <s v="No"/>
    <x v="829"/>
  </r>
  <r>
    <x v="8"/>
    <x v="8"/>
    <x v="2"/>
    <x v="2"/>
    <s v="No"/>
    <n v="23"/>
    <n v="733.77"/>
    <s v="No"/>
    <x v="830"/>
  </r>
  <r>
    <x v="8"/>
    <x v="8"/>
    <x v="1"/>
    <x v="7"/>
    <s v="No"/>
    <n v="19"/>
    <n v="227.22"/>
    <s v="No"/>
    <x v="831"/>
  </r>
  <r>
    <x v="4"/>
    <x v="4"/>
    <x v="2"/>
    <x v="10"/>
    <s v="No"/>
    <n v="24"/>
    <n v="592.04999999999995"/>
    <s v="No"/>
    <x v="832"/>
  </r>
  <r>
    <x v="10"/>
    <x v="10"/>
    <x v="4"/>
    <x v="19"/>
    <s v="No"/>
    <n v="13"/>
    <n v="965.86"/>
    <s v="No"/>
    <x v="833"/>
  </r>
  <r>
    <x v="3"/>
    <x v="3"/>
    <x v="4"/>
    <x v="3"/>
    <s v="No"/>
    <n v="20"/>
    <n v="251.33"/>
    <s v="No"/>
    <x v="834"/>
  </r>
  <r>
    <x v="3"/>
    <x v="3"/>
    <x v="0"/>
    <x v="21"/>
    <s v="No"/>
    <n v="14"/>
    <n v="609.89"/>
    <s v="No"/>
    <x v="835"/>
  </r>
  <r>
    <x v="6"/>
    <x v="6"/>
    <x v="0"/>
    <x v="6"/>
    <s v="No"/>
    <n v="25"/>
    <n v="254.71"/>
    <s v="No"/>
    <x v="836"/>
  </r>
  <r>
    <x v="0"/>
    <x v="0"/>
    <x v="0"/>
    <x v="6"/>
    <s v="No"/>
    <n v="25"/>
    <n v="801.83"/>
    <s v="No"/>
    <x v="837"/>
  </r>
  <r>
    <x v="6"/>
    <x v="6"/>
    <x v="0"/>
    <x v="9"/>
    <s v="No"/>
    <n v="22"/>
    <n v="597.02"/>
    <s v="No"/>
    <x v="838"/>
  </r>
  <r>
    <x v="2"/>
    <x v="2"/>
    <x v="4"/>
    <x v="8"/>
    <s v="No"/>
    <n v="15"/>
    <n v="289.36"/>
    <s v="No"/>
    <x v="839"/>
  </r>
  <r>
    <x v="5"/>
    <x v="5"/>
    <x v="1"/>
    <x v="8"/>
    <s v="No"/>
    <n v="15"/>
    <n v="349.05"/>
    <s v="No"/>
    <x v="840"/>
  </r>
  <r>
    <x v="8"/>
    <x v="8"/>
    <x v="1"/>
    <x v="8"/>
    <s v="No"/>
    <n v="15"/>
    <n v="19.670000000000002"/>
    <s v="No"/>
    <x v="841"/>
  </r>
  <r>
    <x v="6"/>
    <x v="6"/>
    <x v="3"/>
    <x v="22"/>
    <s v="No"/>
    <n v="29"/>
    <n v="789.12"/>
    <s v="No"/>
    <x v="842"/>
  </r>
  <r>
    <x v="9"/>
    <x v="9"/>
    <x v="1"/>
    <x v="3"/>
    <s v="No"/>
    <n v="20"/>
    <n v="763.6"/>
    <s v="No"/>
    <x v="843"/>
  </r>
  <r>
    <x v="6"/>
    <x v="6"/>
    <x v="1"/>
    <x v="3"/>
    <s v="No"/>
    <n v="20"/>
    <n v="640.57000000000005"/>
    <s v="No"/>
    <x v="844"/>
  </r>
  <r>
    <x v="4"/>
    <x v="4"/>
    <x v="1"/>
    <x v="22"/>
    <s v="No"/>
    <n v="29"/>
    <n v="964.93"/>
    <s v="No"/>
    <x v="845"/>
  </r>
  <r>
    <x v="8"/>
    <x v="8"/>
    <x v="1"/>
    <x v="9"/>
    <s v="No"/>
    <n v="22"/>
    <n v="956.7"/>
    <s v="No"/>
    <x v="846"/>
  </r>
  <r>
    <x v="7"/>
    <x v="7"/>
    <x v="1"/>
    <x v="16"/>
    <s v="No"/>
    <n v="17"/>
    <n v="673.24"/>
    <s v="No"/>
    <x v="847"/>
  </r>
  <r>
    <x v="2"/>
    <x v="2"/>
    <x v="2"/>
    <x v="0"/>
    <s v="No"/>
    <n v="26"/>
    <n v="312.06"/>
    <s v="No"/>
    <x v="848"/>
  </r>
  <r>
    <x v="9"/>
    <x v="9"/>
    <x v="3"/>
    <x v="20"/>
    <s v="No"/>
    <n v="11"/>
    <n v="364.57"/>
    <s v="No"/>
    <x v="849"/>
  </r>
  <r>
    <x v="9"/>
    <x v="9"/>
    <x v="2"/>
    <x v="6"/>
    <s v="No"/>
    <n v="25"/>
    <n v="835.47"/>
    <s v="No"/>
    <x v="850"/>
  </r>
  <r>
    <x v="11"/>
    <x v="11"/>
    <x v="2"/>
    <x v="3"/>
    <s v="No"/>
    <n v="20"/>
    <n v="531.95000000000005"/>
    <s v="No"/>
    <x v="851"/>
  </r>
  <r>
    <x v="5"/>
    <x v="5"/>
    <x v="2"/>
    <x v="5"/>
    <s v="No"/>
    <n v="27"/>
    <n v="509.48"/>
    <s v="No"/>
    <x v="613"/>
  </r>
  <r>
    <x v="5"/>
    <x v="5"/>
    <x v="3"/>
    <x v="14"/>
    <s v="No"/>
    <n v="18"/>
    <n v="112.46"/>
    <s v="No"/>
    <x v="852"/>
  </r>
  <r>
    <x v="0"/>
    <x v="0"/>
    <x v="1"/>
    <x v="22"/>
    <s v="No"/>
    <n v="29"/>
    <n v="775.78"/>
    <s v="No"/>
    <x v="853"/>
  </r>
  <r>
    <x v="9"/>
    <x v="9"/>
    <x v="0"/>
    <x v="8"/>
    <s v="No"/>
    <n v="15"/>
    <n v="971.02"/>
    <s v="No"/>
    <x v="854"/>
  </r>
  <r>
    <x v="5"/>
    <x v="5"/>
    <x v="2"/>
    <x v="14"/>
    <s v="No"/>
    <n v="18"/>
    <n v="180.86"/>
    <s v="No"/>
    <x v="855"/>
  </r>
  <r>
    <x v="2"/>
    <x v="2"/>
    <x v="1"/>
    <x v="2"/>
    <s v="No"/>
    <n v="23"/>
    <n v="470.07"/>
    <s v="No"/>
    <x v="856"/>
  </r>
  <r>
    <x v="5"/>
    <x v="5"/>
    <x v="1"/>
    <x v="2"/>
    <s v="No"/>
    <n v="23"/>
    <n v="643.94000000000005"/>
    <s v="No"/>
    <x v="857"/>
  </r>
  <r>
    <x v="6"/>
    <x v="6"/>
    <x v="2"/>
    <x v="10"/>
    <s v="No"/>
    <n v="24"/>
    <n v="643.07000000000005"/>
    <s v="No"/>
    <x v="858"/>
  </r>
  <r>
    <x v="9"/>
    <x v="9"/>
    <x v="4"/>
    <x v="8"/>
    <s v="No"/>
    <n v="15"/>
    <n v="631.04999999999995"/>
    <s v="No"/>
    <x v="859"/>
  </r>
  <r>
    <x v="3"/>
    <x v="3"/>
    <x v="1"/>
    <x v="8"/>
    <s v="No"/>
    <n v="15"/>
    <n v="211.26"/>
    <s v="No"/>
    <x v="860"/>
  </r>
  <r>
    <x v="5"/>
    <x v="5"/>
    <x v="0"/>
    <x v="1"/>
    <s v="No"/>
    <n v="16"/>
    <n v="320.95"/>
    <s v="No"/>
    <x v="861"/>
  </r>
  <r>
    <x v="8"/>
    <x v="8"/>
    <x v="3"/>
    <x v="25"/>
    <s v="No"/>
    <n v="9"/>
    <n v="801.23"/>
    <s v="No"/>
    <x v="862"/>
  </r>
  <r>
    <x v="7"/>
    <x v="7"/>
    <x v="3"/>
    <x v="17"/>
    <s v="No"/>
    <n v="12"/>
    <n v="539.30999999999995"/>
    <s v="No"/>
    <x v="863"/>
  </r>
  <r>
    <x v="11"/>
    <x v="11"/>
    <x v="4"/>
    <x v="14"/>
    <s v="No"/>
    <n v="18"/>
    <n v="100.46"/>
    <s v="No"/>
    <x v="864"/>
  </r>
  <r>
    <x v="0"/>
    <x v="0"/>
    <x v="4"/>
    <x v="2"/>
    <s v="No"/>
    <n v="23"/>
    <n v="846.34"/>
    <s v="No"/>
    <x v="865"/>
  </r>
  <r>
    <x v="7"/>
    <x v="7"/>
    <x v="0"/>
    <x v="15"/>
    <s v="No"/>
    <n v="28"/>
    <n v="357.2"/>
    <s v="No"/>
    <x v="866"/>
  </r>
  <r>
    <x v="5"/>
    <x v="5"/>
    <x v="1"/>
    <x v="16"/>
    <s v="No"/>
    <n v="17"/>
    <n v="123.15"/>
    <s v="No"/>
    <x v="867"/>
  </r>
  <r>
    <x v="8"/>
    <x v="8"/>
    <x v="2"/>
    <x v="10"/>
    <s v="No"/>
    <n v="24"/>
    <n v="382.04"/>
    <s v="No"/>
    <x v="868"/>
  </r>
  <r>
    <x v="9"/>
    <x v="9"/>
    <x v="4"/>
    <x v="7"/>
    <s v="No"/>
    <n v="19"/>
    <n v="918.62"/>
    <s v="No"/>
    <x v="869"/>
  </r>
  <r>
    <x v="10"/>
    <x v="10"/>
    <x v="3"/>
    <x v="2"/>
    <s v="No"/>
    <n v="23"/>
    <n v="867.75"/>
    <s v="No"/>
    <x v="870"/>
  </r>
  <r>
    <x v="3"/>
    <x v="3"/>
    <x v="0"/>
    <x v="4"/>
    <s v="No"/>
    <n v="21"/>
    <n v="351.99"/>
    <s v="No"/>
    <x v="871"/>
  </r>
  <r>
    <x v="7"/>
    <x v="7"/>
    <x v="4"/>
    <x v="19"/>
    <s v="No"/>
    <n v="13"/>
    <n v="529.04"/>
    <s v="No"/>
    <x v="872"/>
  </r>
  <r>
    <x v="5"/>
    <x v="5"/>
    <x v="4"/>
    <x v="5"/>
    <s v="No"/>
    <n v="27"/>
    <n v="875.7"/>
    <s v="No"/>
    <x v="873"/>
  </r>
  <r>
    <x v="2"/>
    <x v="2"/>
    <x v="3"/>
    <x v="3"/>
    <s v="No"/>
    <n v="20"/>
    <n v="535.83000000000004"/>
    <s v="No"/>
    <x v="422"/>
  </r>
  <r>
    <x v="11"/>
    <x v="11"/>
    <x v="2"/>
    <x v="21"/>
    <s v="No"/>
    <n v="14"/>
    <n v="111.78"/>
    <s v="No"/>
    <x v="874"/>
  </r>
  <r>
    <x v="9"/>
    <x v="9"/>
    <x v="3"/>
    <x v="14"/>
    <s v="No"/>
    <n v="18"/>
    <n v="509.48"/>
    <s v="No"/>
    <x v="130"/>
  </r>
  <r>
    <x v="8"/>
    <x v="8"/>
    <x v="0"/>
    <x v="9"/>
    <s v="No"/>
    <n v="22"/>
    <n v="50.1"/>
    <s v="No"/>
    <x v="875"/>
  </r>
  <r>
    <x v="2"/>
    <x v="2"/>
    <x v="1"/>
    <x v="6"/>
    <s v="No"/>
    <n v="25"/>
    <n v="79.489999999999995"/>
    <s v="No"/>
    <x v="876"/>
  </r>
  <r>
    <x v="6"/>
    <x v="6"/>
    <x v="2"/>
    <x v="7"/>
    <s v="No"/>
    <n v="19"/>
    <n v="509.48"/>
    <s v="No"/>
    <x v="185"/>
  </r>
  <r>
    <x v="4"/>
    <x v="4"/>
    <x v="4"/>
    <x v="6"/>
    <s v="No"/>
    <n v="25"/>
    <n v="630.59"/>
    <s v="No"/>
    <x v="877"/>
  </r>
  <r>
    <x v="8"/>
    <x v="8"/>
    <x v="2"/>
    <x v="7"/>
    <s v="No"/>
    <n v="19"/>
    <n v="687.6"/>
    <s v="No"/>
    <x v="878"/>
  </r>
  <r>
    <x v="10"/>
    <x v="10"/>
    <x v="0"/>
    <x v="10"/>
    <s v="No"/>
    <n v="24"/>
    <n v="657.85"/>
    <s v="No"/>
    <x v="879"/>
  </r>
  <r>
    <x v="3"/>
    <x v="3"/>
    <x v="4"/>
    <x v="4"/>
    <s v="No"/>
    <n v="21"/>
    <n v="983.19"/>
    <s v="No"/>
    <x v="880"/>
  </r>
  <r>
    <x v="5"/>
    <x v="5"/>
    <x v="2"/>
    <x v="8"/>
    <s v="No"/>
    <n v="15"/>
    <n v="852.02"/>
    <s v="No"/>
    <x v="881"/>
  </r>
  <r>
    <x v="5"/>
    <x v="5"/>
    <x v="0"/>
    <x v="8"/>
    <s v="No"/>
    <n v="15"/>
    <n v="369.19"/>
    <s v="No"/>
    <x v="882"/>
  </r>
  <r>
    <x v="3"/>
    <x v="3"/>
    <x v="0"/>
    <x v="16"/>
    <s v="No"/>
    <n v="17"/>
    <n v="231.97"/>
    <s v="No"/>
    <x v="883"/>
  </r>
  <r>
    <x v="6"/>
    <x v="6"/>
    <x v="2"/>
    <x v="9"/>
    <s v="No"/>
    <n v="22"/>
    <n v="691.98"/>
    <s v="No"/>
    <x v="884"/>
  </r>
  <r>
    <x v="9"/>
    <x v="9"/>
    <x v="0"/>
    <x v="20"/>
    <s v="No"/>
    <n v="11"/>
    <n v="25.26"/>
    <s v="No"/>
    <x v="885"/>
  </r>
  <r>
    <x v="11"/>
    <x v="11"/>
    <x v="0"/>
    <x v="4"/>
    <s v="No"/>
    <n v="21"/>
    <n v="151.94"/>
    <s v="No"/>
    <x v="886"/>
  </r>
  <r>
    <x v="5"/>
    <x v="5"/>
    <x v="3"/>
    <x v="14"/>
    <s v="No"/>
    <n v="18"/>
    <n v="384.92"/>
    <s v="No"/>
    <x v="887"/>
  </r>
  <r>
    <x v="9"/>
    <x v="9"/>
    <x v="0"/>
    <x v="3"/>
    <s v="No"/>
    <n v="20"/>
    <n v="27.17"/>
    <s v="No"/>
    <x v="888"/>
  </r>
  <r>
    <x v="9"/>
    <x v="9"/>
    <x v="0"/>
    <x v="18"/>
    <s v="Yes"/>
    <n v="22"/>
    <n v="793.62"/>
    <s v="No"/>
    <x v="889"/>
  </r>
  <r>
    <x v="9"/>
    <x v="9"/>
    <x v="4"/>
    <x v="4"/>
    <s v="No"/>
    <n v="21"/>
    <n v="791.49"/>
    <s v="No"/>
    <x v="890"/>
  </r>
  <r>
    <x v="3"/>
    <x v="3"/>
    <x v="0"/>
    <x v="9"/>
    <s v="No"/>
    <n v="22"/>
    <n v="105.29"/>
    <s v="No"/>
    <x v="891"/>
  </r>
  <r>
    <x v="10"/>
    <x v="10"/>
    <x v="3"/>
    <x v="16"/>
    <s v="No"/>
    <n v="17"/>
    <n v="526.87"/>
    <s v="No"/>
    <x v="892"/>
  </r>
  <r>
    <x v="9"/>
    <x v="9"/>
    <x v="3"/>
    <x v="34"/>
    <s v="Yes"/>
    <n v="22"/>
    <n v="322.13"/>
    <s v="No"/>
    <x v="893"/>
  </r>
  <r>
    <x v="9"/>
    <x v="9"/>
    <x v="3"/>
    <x v="3"/>
    <s v="No"/>
    <n v="20"/>
    <n v="886.38"/>
    <s v="No"/>
    <x v="894"/>
  </r>
  <r>
    <x v="1"/>
    <x v="1"/>
    <x v="4"/>
    <x v="10"/>
    <s v="No"/>
    <n v="24"/>
    <n v="72.540000000000006"/>
    <s v="No"/>
    <x v="895"/>
  </r>
  <r>
    <x v="3"/>
    <x v="3"/>
    <x v="3"/>
    <x v="12"/>
    <s v="No"/>
    <n v="30"/>
    <n v="573.28"/>
    <s v="No"/>
    <x v="896"/>
  </r>
  <r>
    <x v="0"/>
    <x v="0"/>
    <x v="1"/>
    <x v="17"/>
    <s v="No"/>
    <n v="12"/>
    <n v="390.58"/>
    <s v="No"/>
    <x v="897"/>
  </r>
  <r>
    <x v="9"/>
    <x v="9"/>
    <x v="3"/>
    <x v="7"/>
    <s v="No"/>
    <n v="19"/>
    <n v="31.42"/>
    <s v="No"/>
    <x v="898"/>
  </r>
  <r>
    <x v="1"/>
    <x v="1"/>
    <x v="0"/>
    <x v="15"/>
    <s v="No"/>
    <n v="28"/>
    <n v="92.63"/>
    <s v="No"/>
    <x v="899"/>
  </r>
  <r>
    <x v="4"/>
    <x v="4"/>
    <x v="2"/>
    <x v="4"/>
    <s v="No"/>
    <n v="21"/>
    <n v="934.81"/>
    <s v="No"/>
    <x v="900"/>
  </r>
  <r>
    <x v="7"/>
    <x v="7"/>
    <x v="1"/>
    <x v="5"/>
    <s v="No"/>
    <n v="27"/>
    <n v="637.70000000000005"/>
    <s v="No"/>
    <x v="901"/>
  </r>
  <r>
    <x v="0"/>
    <x v="0"/>
    <x v="2"/>
    <x v="14"/>
    <s v="No"/>
    <n v="18"/>
    <n v="984.54"/>
    <s v="No"/>
    <x v="902"/>
  </r>
  <r>
    <x v="0"/>
    <x v="0"/>
    <x v="3"/>
    <x v="8"/>
    <s v="No"/>
    <n v="15"/>
    <n v="215.81"/>
    <s v="No"/>
    <x v="903"/>
  </r>
  <r>
    <x v="10"/>
    <x v="10"/>
    <x v="4"/>
    <x v="1"/>
    <s v="No"/>
    <n v="16"/>
    <n v="591.89"/>
    <s v="No"/>
    <x v="904"/>
  </r>
  <r>
    <x v="4"/>
    <x v="4"/>
    <x v="0"/>
    <x v="16"/>
    <s v="No"/>
    <n v="17"/>
    <n v="82.83"/>
    <s v="No"/>
    <x v="905"/>
  </r>
  <r>
    <x v="7"/>
    <x v="7"/>
    <x v="4"/>
    <x v="20"/>
    <s v="No"/>
    <n v="11"/>
    <n v="207.66"/>
    <s v="No"/>
    <x v="906"/>
  </r>
  <r>
    <x v="0"/>
    <x v="0"/>
    <x v="0"/>
    <x v="7"/>
    <s v="No"/>
    <n v="19"/>
    <n v="70.53"/>
    <s v="No"/>
    <x v="907"/>
  </r>
  <r>
    <x v="10"/>
    <x v="10"/>
    <x v="0"/>
    <x v="22"/>
    <s v="No"/>
    <n v="29"/>
    <n v="324.61"/>
    <s v="No"/>
    <x v="908"/>
  </r>
  <r>
    <x v="7"/>
    <x v="7"/>
    <x v="4"/>
    <x v="17"/>
    <s v="No"/>
    <n v="12"/>
    <n v="771.05"/>
    <s v="No"/>
    <x v="909"/>
  </r>
  <r>
    <x v="4"/>
    <x v="4"/>
    <x v="3"/>
    <x v="7"/>
    <s v="No"/>
    <n v="19"/>
    <n v="615.41999999999996"/>
    <s v="No"/>
    <x v="345"/>
  </r>
  <r>
    <x v="6"/>
    <x v="6"/>
    <x v="3"/>
    <x v="4"/>
    <s v="No"/>
    <n v="21"/>
    <n v="649.47"/>
    <s v="No"/>
    <x v="910"/>
  </r>
  <r>
    <x v="10"/>
    <x v="10"/>
    <x v="2"/>
    <x v="9"/>
    <s v="No"/>
    <n v="22"/>
    <n v="620.19000000000005"/>
    <s v="No"/>
    <x v="911"/>
  </r>
  <r>
    <x v="9"/>
    <x v="9"/>
    <x v="3"/>
    <x v="1"/>
    <s v="No"/>
    <n v="16"/>
    <n v="710.48"/>
    <s v="No"/>
    <x v="912"/>
  </r>
  <r>
    <x v="5"/>
    <x v="5"/>
    <x v="4"/>
    <x v="7"/>
    <s v="No"/>
    <n v="19"/>
    <n v="763.2"/>
    <s v="No"/>
    <x v="913"/>
  </r>
  <r>
    <x v="4"/>
    <x v="4"/>
    <x v="2"/>
    <x v="0"/>
    <s v="No"/>
    <n v="26"/>
    <n v="711.07"/>
    <s v="No"/>
    <x v="914"/>
  </r>
  <r>
    <x v="2"/>
    <x v="2"/>
    <x v="3"/>
    <x v="19"/>
    <s v="No"/>
    <n v="13"/>
    <n v="906.93"/>
    <s v="No"/>
    <x v="915"/>
  </r>
  <r>
    <x v="1"/>
    <x v="1"/>
    <x v="0"/>
    <x v="1"/>
    <s v="No"/>
    <n v="16"/>
    <n v="659.57"/>
    <s v="No"/>
    <x v="916"/>
  </r>
  <r>
    <x v="3"/>
    <x v="3"/>
    <x v="0"/>
    <x v="16"/>
    <s v="No"/>
    <n v="17"/>
    <n v="371.4"/>
    <s v="No"/>
    <x v="917"/>
  </r>
  <r>
    <x v="4"/>
    <x v="4"/>
    <x v="1"/>
    <x v="16"/>
    <s v="No"/>
    <n v="17"/>
    <n v="872.92"/>
    <s v="No"/>
    <x v="918"/>
  </r>
  <r>
    <x v="2"/>
    <x v="2"/>
    <x v="1"/>
    <x v="14"/>
    <s v="No"/>
    <n v="18"/>
    <n v="78.09"/>
    <s v="No"/>
    <x v="919"/>
  </r>
  <r>
    <x v="4"/>
    <x v="4"/>
    <x v="2"/>
    <x v="1"/>
    <s v="No"/>
    <n v="16"/>
    <n v="370.15"/>
    <s v="No"/>
    <x v="920"/>
  </r>
  <r>
    <x v="0"/>
    <x v="0"/>
    <x v="1"/>
    <x v="22"/>
    <s v="No"/>
    <n v="29"/>
    <n v="98.58"/>
    <s v="No"/>
    <x v="921"/>
  </r>
  <r>
    <x v="2"/>
    <x v="2"/>
    <x v="4"/>
    <x v="24"/>
    <s v="No"/>
    <n v="10"/>
    <n v="38.75"/>
    <s v="No"/>
    <x v="922"/>
  </r>
  <r>
    <x v="3"/>
    <x v="3"/>
    <x v="3"/>
    <x v="2"/>
    <s v="No"/>
    <n v="23"/>
    <n v="128.05000000000001"/>
    <s v="No"/>
    <x v="923"/>
  </r>
  <r>
    <x v="9"/>
    <x v="9"/>
    <x v="4"/>
    <x v="7"/>
    <s v="No"/>
    <n v="19"/>
    <n v="370.78"/>
    <s v="No"/>
    <x v="924"/>
  </r>
  <r>
    <x v="9"/>
    <x v="9"/>
    <x v="1"/>
    <x v="20"/>
    <s v="No"/>
    <n v="11"/>
    <n v="204.18"/>
    <s v="No"/>
    <x v="925"/>
  </r>
  <r>
    <x v="3"/>
    <x v="3"/>
    <x v="3"/>
    <x v="7"/>
    <s v="No"/>
    <n v="19"/>
    <n v="889.3"/>
    <s v="No"/>
    <x v="926"/>
  </r>
  <r>
    <x v="0"/>
    <x v="0"/>
    <x v="2"/>
    <x v="9"/>
    <s v="No"/>
    <n v="22"/>
    <n v="32.119999999999997"/>
    <s v="No"/>
    <x v="927"/>
  </r>
  <r>
    <x v="2"/>
    <x v="2"/>
    <x v="1"/>
    <x v="20"/>
    <s v="No"/>
    <n v="11"/>
    <n v="729.26"/>
    <s v="No"/>
    <x v="928"/>
  </r>
  <r>
    <x v="9"/>
    <x v="9"/>
    <x v="0"/>
    <x v="7"/>
    <s v="No"/>
    <n v="19"/>
    <n v="612.21"/>
    <s v="No"/>
    <x v="929"/>
  </r>
  <r>
    <x v="11"/>
    <x v="11"/>
    <x v="0"/>
    <x v="1"/>
    <s v="No"/>
    <n v="16"/>
    <n v="804.2"/>
    <s v="No"/>
    <x v="930"/>
  </r>
  <r>
    <x v="10"/>
    <x v="10"/>
    <x v="1"/>
    <x v="1"/>
    <s v="No"/>
    <n v="16"/>
    <n v="888.27"/>
    <s v="No"/>
    <x v="931"/>
  </r>
  <r>
    <x v="7"/>
    <x v="7"/>
    <x v="1"/>
    <x v="6"/>
    <s v="No"/>
    <n v="25"/>
    <n v="821.83"/>
    <s v="No"/>
    <x v="932"/>
  </r>
  <r>
    <x v="5"/>
    <x v="5"/>
    <x v="1"/>
    <x v="1"/>
    <s v="No"/>
    <n v="16"/>
    <n v="184.1"/>
    <s v="No"/>
    <x v="933"/>
  </r>
  <r>
    <x v="7"/>
    <x v="7"/>
    <x v="3"/>
    <x v="6"/>
    <s v="No"/>
    <n v="25"/>
    <n v="719.5"/>
    <s v="No"/>
    <x v="934"/>
  </r>
  <r>
    <x v="2"/>
    <x v="2"/>
    <x v="1"/>
    <x v="31"/>
    <s v="Yes"/>
    <n v="22"/>
    <n v="876.94"/>
    <s v="No"/>
    <x v="935"/>
  </r>
  <r>
    <x v="4"/>
    <x v="4"/>
    <x v="1"/>
    <x v="19"/>
    <s v="No"/>
    <n v="13"/>
    <n v="903.28"/>
    <s v="No"/>
    <x v="936"/>
  </r>
  <r>
    <x v="5"/>
    <x v="5"/>
    <x v="3"/>
    <x v="9"/>
    <s v="No"/>
    <n v="22"/>
    <n v="846.88"/>
    <s v="No"/>
    <x v="937"/>
  </r>
  <r>
    <x v="10"/>
    <x v="10"/>
    <x v="0"/>
    <x v="21"/>
    <s v="No"/>
    <n v="14"/>
    <n v="781.54"/>
    <s v="No"/>
    <x v="938"/>
  </r>
  <r>
    <x v="3"/>
    <x v="3"/>
    <x v="4"/>
    <x v="14"/>
    <s v="No"/>
    <n v="18"/>
    <n v="982.72"/>
    <s v="No"/>
    <x v="939"/>
  </r>
  <r>
    <x v="8"/>
    <x v="8"/>
    <x v="0"/>
    <x v="16"/>
    <s v="No"/>
    <n v="17"/>
    <n v="550.85"/>
    <s v="No"/>
    <x v="940"/>
  </r>
  <r>
    <x v="7"/>
    <x v="7"/>
    <x v="0"/>
    <x v="9"/>
    <s v="No"/>
    <n v="22"/>
    <n v="596.52"/>
    <s v="No"/>
    <x v="941"/>
  </r>
  <r>
    <x v="11"/>
    <x v="11"/>
    <x v="4"/>
    <x v="3"/>
    <s v="No"/>
    <n v="20"/>
    <n v="836.39"/>
    <s v="No"/>
    <x v="942"/>
  </r>
  <r>
    <x v="6"/>
    <x v="6"/>
    <x v="2"/>
    <x v="7"/>
    <s v="No"/>
    <n v="19"/>
    <n v="994.81"/>
    <s v="No"/>
    <x v="943"/>
  </r>
  <r>
    <x v="1"/>
    <x v="1"/>
    <x v="0"/>
    <x v="1"/>
    <s v="No"/>
    <n v="16"/>
    <n v="492.07"/>
    <s v="No"/>
    <x v="944"/>
  </r>
  <r>
    <x v="0"/>
    <x v="0"/>
    <x v="0"/>
    <x v="3"/>
    <s v="No"/>
    <n v="20"/>
    <n v="974.86"/>
    <s v="No"/>
    <x v="945"/>
  </r>
  <r>
    <x v="3"/>
    <x v="3"/>
    <x v="4"/>
    <x v="16"/>
    <s v="No"/>
    <n v="17"/>
    <n v="939.21"/>
    <s v="No"/>
    <x v="946"/>
  </r>
  <r>
    <x v="6"/>
    <x v="6"/>
    <x v="3"/>
    <x v="4"/>
    <s v="No"/>
    <n v="21"/>
    <n v="471.34"/>
    <s v="No"/>
    <x v="947"/>
  </r>
  <r>
    <x v="7"/>
    <x v="7"/>
    <x v="2"/>
    <x v="20"/>
    <s v="No"/>
    <n v="11"/>
    <n v="932.81"/>
    <s v="No"/>
    <x v="948"/>
  </r>
  <r>
    <x v="5"/>
    <x v="5"/>
    <x v="3"/>
    <x v="1"/>
    <s v="No"/>
    <n v="16"/>
    <n v="945.9"/>
    <s v="No"/>
    <x v="949"/>
  </r>
  <r>
    <x v="3"/>
    <x v="3"/>
    <x v="4"/>
    <x v="8"/>
    <s v="No"/>
    <n v="15"/>
    <n v="194.54"/>
    <s v="No"/>
    <x v="950"/>
  </r>
  <r>
    <x v="1"/>
    <x v="1"/>
    <x v="4"/>
    <x v="3"/>
    <s v="No"/>
    <n v="20"/>
    <n v="59.27"/>
    <s v="No"/>
    <x v="951"/>
  </r>
  <r>
    <x v="10"/>
    <x v="10"/>
    <x v="0"/>
    <x v="16"/>
    <s v="No"/>
    <n v="17"/>
    <n v="686.44"/>
    <s v="No"/>
    <x v="952"/>
  </r>
  <r>
    <x v="5"/>
    <x v="5"/>
    <x v="1"/>
    <x v="0"/>
    <s v="No"/>
    <n v="26"/>
    <n v="159.66999999999999"/>
    <s v="No"/>
    <x v="953"/>
  </r>
  <r>
    <x v="1"/>
    <x v="1"/>
    <x v="1"/>
    <x v="3"/>
    <s v="No"/>
    <n v="20"/>
    <n v="328.89"/>
    <s v="No"/>
    <x v="954"/>
  </r>
  <r>
    <x v="6"/>
    <x v="6"/>
    <x v="3"/>
    <x v="10"/>
    <s v="No"/>
    <n v="24"/>
    <n v="781.41"/>
    <s v="No"/>
    <x v="955"/>
  </r>
  <r>
    <x v="3"/>
    <x v="3"/>
    <x v="3"/>
    <x v="22"/>
    <s v="No"/>
    <n v="29"/>
    <n v="646.89"/>
    <s v="No"/>
    <x v="956"/>
  </r>
  <r>
    <x v="2"/>
    <x v="2"/>
    <x v="2"/>
    <x v="17"/>
    <s v="No"/>
    <n v="12"/>
    <n v="937.89"/>
    <s v="No"/>
    <x v="957"/>
  </r>
  <r>
    <x v="8"/>
    <x v="8"/>
    <x v="3"/>
    <x v="9"/>
    <s v="No"/>
    <n v="22"/>
    <n v="595.54"/>
    <s v="No"/>
    <x v="958"/>
  </r>
  <r>
    <x v="3"/>
    <x v="3"/>
    <x v="4"/>
    <x v="3"/>
    <s v="No"/>
    <n v="20"/>
    <n v="850.25"/>
    <s v="No"/>
    <x v="959"/>
  </r>
  <r>
    <x v="0"/>
    <x v="0"/>
    <x v="3"/>
    <x v="8"/>
    <s v="No"/>
    <n v="15"/>
    <n v="681.84"/>
    <s v="No"/>
    <x v="960"/>
  </r>
  <r>
    <x v="1"/>
    <x v="1"/>
    <x v="0"/>
    <x v="9"/>
    <s v="No"/>
    <n v="22"/>
    <n v="948.76"/>
    <s v="No"/>
    <x v="961"/>
  </r>
  <r>
    <x v="6"/>
    <x v="6"/>
    <x v="2"/>
    <x v="1"/>
    <s v="No"/>
    <n v="16"/>
    <n v="463.43"/>
    <s v="No"/>
    <x v="962"/>
  </r>
  <r>
    <x v="10"/>
    <x v="10"/>
    <x v="4"/>
    <x v="10"/>
    <s v="No"/>
    <n v="24"/>
    <n v="723.12"/>
    <s v="No"/>
    <x v="963"/>
  </r>
  <r>
    <x v="1"/>
    <x v="1"/>
    <x v="1"/>
    <x v="21"/>
    <s v="No"/>
    <n v="14"/>
    <n v="283.16000000000003"/>
    <s v="No"/>
    <x v="964"/>
  </r>
  <r>
    <x v="8"/>
    <x v="8"/>
    <x v="4"/>
    <x v="9"/>
    <s v="No"/>
    <n v="22"/>
    <n v="509.48"/>
    <s v="No"/>
    <x v="242"/>
  </r>
  <r>
    <x v="6"/>
    <x v="6"/>
    <x v="3"/>
    <x v="0"/>
    <s v="No"/>
    <n v="26"/>
    <n v="47.57"/>
    <s v="No"/>
    <x v="965"/>
  </r>
  <r>
    <x v="9"/>
    <x v="9"/>
    <x v="1"/>
    <x v="21"/>
    <s v="No"/>
    <n v="14"/>
    <n v="752.58"/>
    <s v="No"/>
    <x v="966"/>
  </r>
  <r>
    <x v="2"/>
    <x v="2"/>
    <x v="0"/>
    <x v="9"/>
    <s v="No"/>
    <n v="22"/>
    <n v="958.08"/>
    <s v="No"/>
    <x v="967"/>
  </r>
  <r>
    <x v="10"/>
    <x v="10"/>
    <x v="0"/>
    <x v="16"/>
    <s v="No"/>
    <n v="17"/>
    <n v="292.60000000000002"/>
    <s v="No"/>
    <x v="968"/>
  </r>
  <r>
    <x v="2"/>
    <x v="2"/>
    <x v="2"/>
    <x v="12"/>
    <s v="No"/>
    <n v="30"/>
    <n v="252.78"/>
    <s v="No"/>
    <x v="969"/>
  </r>
  <r>
    <x v="3"/>
    <x v="3"/>
    <x v="1"/>
    <x v="4"/>
    <s v="No"/>
    <n v="21"/>
    <n v="212.36"/>
    <s v="No"/>
    <x v="970"/>
  </r>
  <r>
    <x v="3"/>
    <x v="3"/>
    <x v="3"/>
    <x v="1"/>
    <s v="No"/>
    <n v="16"/>
    <n v="433.77"/>
    <s v="No"/>
    <x v="971"/>
  </r>
  <r>
    <x v="10"/>
    <x v="10"/>
    <x v="1"/>
    <x v="3"/>
    <s v="No"/>
    <n v="20"/>
    <n v="263.97000000000003"/>
    <s v="No"/>
    <x v="972"/>
  </r>
  <r>
    <x v="8"/>
    <x v="8"/>
    <x v="4"/>
    <x v="16"/>
    <s v="No"/>
    <n v="17"/>
    <n v="229.02"/>
    <s v="No"/>
    <x v="973"/>
  </r>
  <r>
    <x v="3"/>
    <x v="3"/>
    <x v="3"/>
    <x v="3"/>
    <s v="No"/>
    <n v="20"/>
    <n v="932.95"/>
    <s v="No"/>
    <x v="974"/>
  </r>
  <r>
    <x v="8"/>
    <x v="8"/>
    <x v="1"/>
    <x v="2"/>
    <s v="No"/>
    <n v="23"/>
    <n v="636.38"/>
    <s v="No"/>
    <x v="975"/>
  </r>
  <r>
    <x v="4"/>
    <x v="4"/>
    <x v="2"/>
    <x v="1"/>
    <s v="No"/>
    <n v="16"/>
    <n v="833.23"/>
    <s v="No"/>
    <x v="976"/>
  </r>
  <r>
    <x v="0"/>
    <x v="0"/>
    <x v="2"/>
    <x v="21"/>
    <s v="No"/>
    <n v="14"/>
    <n v="871.63"/>
    <s v="No"/>
    <x v="977"/>
  </r>
  <r>
    <x v="0"/>
    <x v="0"/>
    <x v="2"/>
    <x v="9"/>
    <s v="No"/>
    <n v="22"/>
    <n v="837.75"/>
    <s v="No"/>
    <x v="978"/>
  </r>
  <r>
    <x v="0"/>
    <x v="0"/>
    <x v="3"/>
    <x v="7"/>
    <s v="No"/>
    <n v="19"/>
    <n v="530.23"/>
    <s v="No"/>
    <x v="979"/>
  </r>
  <r>
    <x v="0"/>
    <x v="0"/>
    <x v="3"/>
    <x v="7"/>
    <s v="No"/>
    <n v="19"/>
    <n v="366.36"/>
    <s v="No"/>
    <x v="980"/>
  </r>
  <r>
    <x v="5"/>
    <x v="5"/>
    <x v="2"/>
    <x v="2"/>
    <s v="No"/>
    <n v="23"/>
    <n v="510.75"/>
    <s v="No"/>
    <x v="981"/>
  </r>
  <r>
    <x v="1"/>
    <x v="1"/>
    <x v="4"/>
    <x v="4"/>
    <s v="No"/>
    <n v="21"/>
    <n v="840.12"/>
    <s v="No"/>
    <x v="982"/>
  </r>
  <r>
    <x v="7"/>
    <x v="7"/>
    <x v="2"/>
    <x v="24"/>
    <s v="No"/>
    <n v="10"/>
    <n v="708.14"/>
    <s v="No"/>
    <x v="983"/>
  </r>
  <r>
    <x v="8"/>
    <x v="8"/>
    <x v="2"/>
    <x v="8"/>
    <s v="No"/>
    <n v="15"/>
    <n v="558.82000000000005"/>
    <s v="No"/>
    <x v="984"/>
  </r>
  <r>
    <x v="11"/>
    <x v="11"/>
    <x v="0"/>
    <x v="6"/>
    <s v="No"/>
    <n v="25"/>
    <n v="746.34"/>
    <s v="No"/>
    <x v="985"/>
  </r>
  <r>
    <x v="7"/>
    <x v="7"/>
    <x v="3"/>
    <x v="2"/>
    <s v="No"/>
    <n v="23"/>
    <n v="610.96"/>
    <s v="No"/>
    <x v="986"/>
  </r>
  <r>
    <x v="7"/>
    <x v="7"/>
    <x v="0"/>
    <x v="4"/>
    <s v="No"/>
    <n v="21"/>
    <n v="139.13999999999999"/>
    <s v="No"/>
    <x v="987"/>
  </r>
  <r>
    <x v="11"/>
    <x v="11"/>
    <x v="2"/>
    <x v="10"/>
    <s v="No"/>
    <n v="24"/>
    <n v="396.66"/>
    <s v="No"/>
    <x v="988"/>
  </r>
  <r>
    <x v="9"/>
    <x v="9"/>
    <x v="4"/>
    <x v="6"/>
    <s v="No"/>
    <n v="25"/>
    <n v="977.84"/>
    <s v="No"/>
    <x v="989"/>
  </r>
  <r>
    <x v="0"/>
    <x v="0"/>
    <x v="2"/>
    <x v="9"/>
    <s v="No"/>
    <n v="22"/>
    <n v="74.22"/>
    <s v="No"/>
    <x v="990"/>
  </r>
  <r>
    <x v="11"/>
    <x v="11"/>
    <x v="2"/>
    <x v="6"/>
    <s v="No"/>
    <n v="25"/>
    <n v="473.64"/>
    <s v="No"/>
    <x v="991"/>
  </r>
  <r>
    <x v="8"/>
    <x v="8"/>
    <x v="1"/>
    <x v="14"/>
    <s v="No"/>
    <n v="18"/>
    <n v="478.7"/>
    <s v="No"/>
    <x v="992"/>
  </r>
  <r>
    <x v="0"/>
    <x v="0"/>
    <x v="2"/>
    <x v="3"/>
    <s v="No"/>
    <n v="20"/>
    <n v="348.67"/>
    <s v="No"/>
    <x v="993"/>
  </r>
  <r>
    <x v="6"/>
    <x v="6"/>
    <x v="2"/>
    <x v="0"/>
    <s v="No"/>
    <n v="26"/>
    <n v="550.67999999999995"/>
    <s v="No"/>
    <x v="994"/>
  </r>
  <r>
    <x v="0"/>
    <x v="0"/>
    <x v="2"/>
    <x v="1"/>
    <s v="No"/>
    <n v="16"/>
    <n v="10.33"/>
    <s v="No"/>
    <x v="995"/>
  </r>
  <r>
    <x v="8"/>
    <x v="8"/>
    <x v="4"/>
    <x v="7"/>
    <s v="No"/>
    <n v="19"/>
    <n v="989.83"/>
    <s v="No"/>
    <x v="996"/>
  </r>
  <r>
    <x v="5"/>
    <x v="5"/>
    <x v="1"/>
    <x v="15"/>
    <s v="No"/>
    <n v="28"/>
    <n v="439.39"/>
    <s v="No"/>
    <x v="997"/>
  </r>
  <r>
    <x v="5"/>
    <x v="5"/>
    <x v="1"/>
    <x v="4"/>
    <s v="No"/>
    <n v="21"/>
    <n v="889.44"/>
    <s v="No"/>
    <x v="998"/>
  </r>
  <r>
    <x v="9"/>
    <x v="9"/>
    <x v="0"/>
    <x v="2"/>
    <s v="No"/>
    <n v="23"/>
    <n v="606.82000000000005"/>
    <s v="No"/>
    <x v="999"/>
  </r>
  <r>
    <x v="11"/>
    <x v="11"/>
    <x v="0"/>
    <x v="14"/>
    <s v="No"/>
    <n v="18"/>
    <n v="542.96"/>
    <s v="No"/>
    <x v="1000"/>
  </r>
  <r>
    <x v="1"/>
    <x v="1"/>
    <x v="0"/>
    <x v="0"/>
    <s v="No"/>
    <n v="26"/>
    <n v="347.53"/>
    <s v="No"/>
    <x v="1001"/>
  </r>
  <r>
    <x v="2"/>
    <x v="2"/>
    <x v="3"/>
    <x v="8"/>
    <s v="No"/>
    <n v="15"/>
    <n v="260.31"/>
    <s v="No"/>
    <x v="1002"/>
  </r>
  <r>
    <x v="9"/>
    <x v="9"/>
    <x v="0"/>
    <x v="14"/>
    <s v="No"/>
    <n v="18"/>
    <n v="304.87"/>
    <s v="No"/>
    <x v="1003"/>
  </r>
  <r>
    <x v="4"/>
    <x v="4"/>
    <x v="1"/>
    <x v="4"/>
    <s v="No"/>
    <n v="21"/>
    <n v="101.65"/>
    <s v="No"/>
    <x v="1004"/>
  </r>
  <r>
    <x v="7"/>
    <x v="7"/>
    <x v="3"/>
    <x v="3"/>
    <s v="No"/>
    <n v="20"/>
    <n v="909.07"/>
    <s v="No"/>
    <x v="1005"/>
  </r>
  <r>
    <x v="9"/>
    <x v="9"/>
    <x v="2"/>
    <x v="21"/>
    <s v="No"/>
    <n v="14"/>
    <n v="327.45999999999998"/>
    <s v="No"/>
    <x v="1006"/>
  </r>
  <r>
    <x v="4"/>
    <x v="4"/>
    <x v="4"/>
    <x v="5"/>
    <s v="No"/>
    <n v="27"/>
    <n v="910.38"/>
    <s v="No"/>
    <x v="1007"/>
  </r>
  <r>
    <x v="10"/>
    <x v="10"/>
    <x v="1"/>
    <x v="10"/>
    <s v="No"/>
    <n v="24"/>
    <n v="993.43"/>
    <s v="No"/>
    <x v="1008"/>
  </r>
  <r>
    <x v="7"/>
    <x v="7"/>
    <x v="4"/>
    <x v="8"/>
    <s v="No"/>
    <n v="15"/>
    <n v="931.42"/>
    <s v="No"/>
    <x v="1009"/>
  </r>
  <r>
    <x v="4"/>
    <x v="4"/>
    <x v="0"/>
    <x v="30"/>
    <s v="No"/>
    <n v="32"/>
    <n v="154.63"/>
    <s v="No"/>
    <x v="1010"/>
  </r>
  <r>
    <x v="2"/>
    <x v="2"/>
    <x v="0"/>
    <x v="2"/>
    <s v="No"/>
    <n v="23"/>
    <n v="719.17"/>
    <s v="No"/>
    <x v="1011"/>
  </r>
  <r>
    <x v="1"/>
    <x v="1"/>
    <x v="1"/>
    <x v="2"/>
    <s v="No"/>
    <n v="23"/>
    <n v="223.12"/>
    <s v="No"/>
    <x v="1012"/>
  </r>
  <r>
    <x v="2"/>
    <x v="2"/>
    <x v="3"/>
    <x v="16"/>
    <s v="No"/>
    <n v="17"/>
    <n v="509.48"/>
    <s v="No"/>
    <x v="464"/>
  </r>
  <r>
    <x v="8"/>
    <x v="8"/>
    <x v="3"/>
    <x v="1"/>
    <s v="No"/>
    <n v="16"/>
    <n v="469.09"/>
    <s v="No"/>
    <x v="1013"/>
  </r>
  <r>
    <x v="7"/>
    <x v="7"/>
    <x v="4"/>
    <x v="10"/>
    <s v="No"/>
    <n v="24"/>
    <n v="590.25"/>
    <s v="No"/>
    <x v="1014"/>
  </r>
  <r>
    <x v="8"/>
    <x v="8"/>
    <x v="2"/>
    <x v="4"/>
    <s v="No"/>
    <n v="21"/>
    <n v="557.17999999999995"/>
    <s v="No"/>
    <x v="1015"/>
  </r>
  <r>
    <x v="7"/>
    <x v="7"/>
    <x v="1"/>
    <x v="16"/>
    <s v="No"/>
    <n v="17"/>
    <n v="799.95"/>
    <s v="No"/>
    <x v="1016"/>
  </r>
  <r>
    <x v="5"/>
    <x v="5"/>
    <x v="2"/>
    <x v="9"/>
    <s v="No"/>
    <n v="22"/>
    <n v="100.41"/>
    <s v="No"/>
    <x v="1017"/>
  </r>
  <r>
    <x v="10"/>
    <x v="10"/>
    <x v="3"/>
    <x v="15"/>
    <s v="No"/>
    <n v="28"/>
    <n v="659.58"/>
    <s v="No"/>
    <x v="1018"/>
  </r>
  <r>
    <x v="9"/>
    <x v="9"/>
    <x v="0"/>
    <x v="10"/>
    <s v="No"/>
    <n v="24"/>
    <n v="237.79"/>
    <s v="No"/>
    <x v="1019"/>
  </r>
  <r>
    <x v="9"/>
    <x v="9"/>
    <x v="4"/>
    <x v="20"/>
    <s v="No"/>
    <n v="11"/>
    <n v="830.99"/>
    <s v="No"/>
    <x v="1020"/>
  </r>
  <r>
    <x v="10"/>
    <x v="10"/>
    <x v="4"/>
    <x v="14"/>
    <s v="No"/>
    <n v="18"/>
    <n v="554.19000000000005"/>
    <s v="No"/>
    <x v="1021"/>
  </r>
  <r>
    <x v="2"/>
    <x v="2"/>
    <x v="2"/>
    <x v="2"/>
    <s v="No"/>
    <n v="23"/>
    <n v="274.54000000000002"/>
    <s v="No"/>
    <x v="1022"/>
  </r>
  <r>
    <x v="10"/>
    <x v="10"/>
    <x v="4"/>
    <x v="14"/>
    <s v="No"/>
    <n v="18"/>
    <n v="344.73"/>
    <s v="No"/>
    <x v="1023"/>
  </r>
  <r>
    <x v="0"/>
    <x v="0"/>
    <x v="3"/>
    <x v="8"/>
    <s v="No"/>
    <n v="15"/>
    <n v="390.32"/>
    <s v="No"/>
    <x v="1024"/>
  </r>
  <r>
    <x v="1"/>
    <x v="1"/>
    <x v="2"/>
    <x v="10"/>
    <s v="No"/>
    <n v="24"/>
    <n v="89"/>
    <s v="No"/>
    <x v="1025"/>
  </r>
  <r>
    <x v="6"/>
    <x v="6"/>
    <x v="2"/>
    <x v="4"/>
    <s v="No"/>
    <n v="21"/>
    <n v="895.75"/>
    <s v="No"/>
    <x v="1026"/>
  </r>
  <r>
    <x v="9"/>
    <x v="9"/>
    <x v="3"/>
    <x v="4"/>
    <s v="No"/>
    <n v="21"/>
    <n v="722.31"/>
    <s v="No"/>
    <x v="1027"/>
  </r>
  <r>
    <x v="11"/>
    <x v="11"/>
    <x v="4"/>
    <x v="7"/>
    <s v="No"/>
    <n v="19"/>
    <n v="919.01"/>
    <s v="No"/>
    <x v="1028"/>
  </r>
  <r>
    <x v="2"/>
    <x v="2"/>
    <x v="4"/>
    <x v="4"/>
    <s v="No"/>
    <n v="21"/>
    <n v="464.75"/>
    <s v="No"/>
    <x v="1029"/>
  </r>
  <r>
    <x v="8"/>
    <x v="8"/>
    <x v="2"/>
    <x v="4"/>
    <s v="No"/>
    <n v="21"/>
    <n v="586.54999999999995"/>
    <s v="No"/>
    <x v="1030"/>
  </r>
  <r>
    <x v="10"/>
    <x v="10"/>
    <x v="1"/>
    <x v="6"/>
    <s v="No"/>
    <n v="25"/>
    <n v="239.02"/>
    <s v="No"/>
    <x v="1031"/>
  </r>
  <r>
    <x v="8"/>
    <x v="8"/>
    <x v="1"/>
    <x v="14"/>
    <s v="No"/>
    <n v="18"/>
    <n v="484.9"/>
    <s v="No"/>
    <x v="1032"/>
  </r>
  <r>
    <x v="7"/>
    <x v="7"/>
    <x v="2"/>
    <x v="1"/>
    <s v="No"/>
    <n v="16"/>
    <n v="278.82"/>
    <s v="No"/>
    <x v="1033"/>
  </r>
  <r>
    <x v="9"/>
    <x v="9"/>
    <x v="0"/>
    <x v="0"/>
    <s v="No"/>
    <n v="26"/>
    <n v="728.14"/>
    <s v="No"/>
    <x v="1034"/>
  </r>
  <r>
    <x v="1"/>
    <x v="1"/>
    <x v="4"/>
    <x v="7"/>
    <s v="No"/>
    <n v="19"/>
    <n v="22.07"/>
    <s v="No"/>
    <x v="1035"/>
  </r>
  <r>
    <x v="11"/>
    <x v="11"/>
    <x v="0"/>
    <x v="10"/>
    <s v="No"/>
    <n v="24"/>
    <n v="908.22"/>
    <s v="No"/>
    <x v="1036"/>
  </r>
  <r>
    <x v="0"/>
    <x v="0"/>
    <x v="3"/>
    <x v="16"/>
    <s v="No"/>
    <n v="17"/>
    <n v="498.06"/>
    <s v="No"/>
    <x v="1037"/>
  </r>
  <r>
    <x v="1"/>
    <x v="1"/>
    <x v="4"/>
    <x v="3"/>
    <s v="No"/>
    <n v="20"/>
    <n v="615.24"/>
    <s v="No"/>
    <x v="1038"/>
  </r>
  <r>
    <x v="8"/>
    <x v="8"/>
    <x v="2"/>
    <x v="7"/>
    <s v="No"/>
    <n v="19"/>
    <n v="245.15"/>
    <s v="No"/>
    <x v="1039"/>
  </r>
  <r>
    <x v="2"/>
    <x v="2"/>
    <x v="0"/>
    <x v="17"/>
    <s v="No"/>
    <n v="12"/>
    <n v="685.09"/>
    <s v="No"/>
    <x v="1040"/>
  </r>
  <r>
    <x v="6"/>
    <x v="6"/>
    <x v="3"/>
    <x v="14"/>
    <s v="No"/>
    <n v="18"/>
    <n v="304.14999999999998"/>
    <s v="No"/>
    <x v="1041"/>
  </r>
  <r>
    <x v="11"/>
    <x v="11"/>
    <x v="1"/>
    <x v="3"/>
    <s v="No"/>
    <n v="20"/>
    <n v="122.33"/>
    <s v="No"/>
    <x v="1042"/>
  </r>
  <r>
    <x v="1"/>
    <x v="1"/>
    <x v="4"/>
    <x v="8"/>
    <s v="No"/>
    <n v="15"/>
    <n v="933.1"/>
    <s v="No"/>
    <x v="1043"/>
  </r>
  <r>
    <x v="6"/>
    <x v="6"/>
    <x v="1"/>
    <x v="23"/>
    <s v="No"/>
    <n v="31"/>
    <n v="155.6"/>
    <s v="No"/>
    <x v="1044"/>
  </r>
  <r>
    <x v="3"/>
    <x v="3"/>
    <x v="3"/>
    <x v="8"/>
    <s v="No"/>
    <n v="15"/>
    <n v="516.21"/>
    <s v="No"/>
    <x v="1045"/>
  </r>
  <r>
    <x v="11"/>
    <x v="11"/>
    <x v="0"/>
    <x v="7"/>
    <s v="No"/>
    <n v="19"/>
    <n v="319.45"/>
    <s v="No"/>
    <x v="1046"/>
  </r>
  <r>
    <x v="2"/>
    <x v="2"/>
    <x v="3"/>
    <x v="6"/>
    <s v="No"/>
    <n v="25"/>
    <n v="389.14"/>
    <s v="No"/>
    <x v="1047"/>
  </r>
  <r>
    <x v="5"/>
    <x v="5"/>
    <x v="3"/>
    <x v="3"/>
    <s v="No"/>
    <n v="20"/>
    <n v="462.73"/>
    <s v="No"/>
    <x v="1048"/>
  </r>
  <r>
    <x v="0"/>
    <x v="0"/>
    <x v="1"/>
    <x v="7"/>
    <s v="No"/>
    <n v="19"/>
    <n v="638.14"/>
    <s v="No"/>
    <x v="1049"/>
  </r>
  <r>
    <x v="7"/>
    <x v="7"/>
    <x v="3"/>
    <x v="17"/>
    <s v="No"/>
    <n v="12"/>
    <n v="519.07000000000005"/>
    <s v="No"/>
    <x v="1050"/>
  </r>
  <r>
    <x v="2"/>
    <x v="2"/>
    <x v="0"/>
    <x v="14"/>
    <s v="No"/>
    <n v="18"/>
    <n v="527.95000000000005"/>
    <s v="No"/>
    <x v="1051"/>
  </r>
  <r>
    <x v="9"/>
    <x v="9"/>
    <x v="2"/>
    <x v="2"/>
    <s v="No"/>
    <n v="23"/>
    <n v="382.4"/>
    <s v="No"/>
    <x v="1052"/>
  </r>
  <r>
    <x v="9"/>
    <x v="9"/>
    <x v="3"/>
    <x v="4"/>
    <s v="No"/>
    <n v="21"/>
    <n v="190.12"/>
    <s v="No"/>
    <x v="1053"/>
  </r>
  <r>
    <x v="11"/>
    <x v="11"/>
    <x v="1"/>
    <x v="4"/>
    <s v="No"/>
    <n v="21"/>
    <n v="857.68"/>
    <s v="No"/>
    <x v="1054"/>
  </r>
  <r>
    <x v="9"/>
    <x v="9"/>
    <x v="2"/>
    <x v="4"/>
    <s v="No"/>
    <n v="21"/>
    <n v="797.5"/>
    <s v="No"/>
    <x v="1055"/>
  </r>
  <r>
    <x v="9"/>
    <x v="9"/>
    <x v="0"/>
    <x v="3"/>
    <s v="No"/>
    <n v="20"/>
    <n v="378.64"/>
    <s v="No"/>
    <x v="1056"/>
  </r>
  <r>
    <x v="6"/>
    <x v="6"/>
    <x v="3"/>
    <x v="22"/>
    <s v="No"/>
    <n v="29"/>
    <n v="806.51"/>
    <s v="No"/>
    <x v="1057"/>
  </r>
  <r>
    <x v="11"/>
    <x v="11"/>
    <x v="2"/>
    <x v="3"/>
    <s v="No"/>
    <n v="20"/>
    <n v="445.25"/>
    <s v="No"/>
    <x v="1058"/>
  </r>
  <r>
    <x v="6"/>
    <x v="6"/>
    <x v="3"/>
    <x v="3"/>
    <s v="No"/>
    <n v="20"/>
    <n v="160.09"/>
    <s v="No"/>
    <x v="1059"/>
  </r>
  <r>
    <x v="6"/>
    <x v="6"/>
    <x v="4"/>
    <x v="9"/>
    <s v="No"/>
    <n v="22"/>
    <n v="881.54"/>
    <s v="No"/>
    <x v="1060"/>
  </r>
  <r>
    <x v="7"/>
    <x v="7"/>
    <x v="4"/>
    <x v="7"/>
    <s v="No"/>
    <n v="19"/>
    <n v="834.4"/>
    <s v="No"/>
    <x v="1061"/>
  </r>
  <r>
    <x v="2"/>
    <x v="2"/>
    <x v="0"/>
    <x v="5"/>
    <s v="No"/>
    <n v="27"/>
    <n v="365.52"/>
    <s v="No"/>
    <x v="1062"/>
  </r>
  <r>
    <x v="5"/>
    <x v="5"/>
    <x v="3"/>
    <x v="9"/>
    <s v="No"/>
    <n v="22"/>
    <n v="960.34"/>
    <s v="No"/>
    <x v="1063"/>
  </r>
  <r>
    <x v="7"/>
    <x v="7"/>
    <x v="4"/>
    <x v="5"/>
    <s v="No"/>
    <n v="27"/>
    <n v="411.13"/>
    <s v="No"/>
    <x v="1064"/>
  </r>
  <r>
    <x v="4"/>
    <x v="4"/>
    <x v="1"/>
    <x v="7"/>
    <s v="No"/>
    <n v="19"/>
    <n v="348.96"/>
    <s v="No"/>
    <x v="1065"/>
  </r>
  <r>
    <x v="11"/>
    <x v="11"/>
    <x v="4"/>
    <x v="2"/>
    <s v="No"/>
    <n v="23"/>
    <n v="78.62"/>
    <s v="No"/>
    <x v="1066"/>
  </r>
  <r>
    <x v="2"/>
    <x v="2"/>
    <x v="0"/>
    <x v="7"/>
    <s v="No"/>
    <n v="19"/>
    <n v="840.49"/>
    <s v="No"/>
    <x v="1067"/>
  </r>
  <r>
    <x v="1"/>
    <x v="1"/>
    <x v="0"/>
    <x v="1"/>
    <s v="No"/>
    <n v="16"/>
    <n v="433.81"/>
    <s v="No"/>
    <x v="1068"/>
  </r>
  <r>
    <x v="6"/>
    <x v="6"/>
    <x v="3"/>
    <x v="15"/>
    <s v="No"/>
    <n v="28"/>
    <n v="241.83"/>
    <s v="No"/>
    <x v="1069"/>
  </r>
  <r>
    <x v="9"/>
    <x v="9"/>
    <x v="0"/>
    <x v="3"/>
    <s v="No"/>
    <n v="20"/>
    <n v="78.239999999999995"/>
    <s v="No"/>
    <x v="1070"/>
  </r>
  <r>
    <x v="2"/>
    <x v="2"/>
    <x v="2"/>
    <x v="19"/>
    <s v="No"/>
    <n v="13"/>
    <n v="926.08"/>
    <s v="No"/>
    <x v="1071"/>
  </r>
  <r>
    <x v="0"/>
    <x v="0"/>
    <x v="4"/>
    <x v="10"/>
    <s v="No"/>
    <n v="24"/>
    <n v="563.23"/>
    <s v="No"/>
    <x v="1072"/>
  </r>
  <r>
    <x v="10"/>
    <x v="10"/>
    <x v="2"/>
    <x v="9"/>
    <s v="No"/>
    <n v="22"/>
    <n v="891.77"/>
    <s v="No"/>
    <x v="1073"/>
  </r>
  <r>
    <x v="6"/>
    <x v="6"/>
    <x v="3"/>
    <x v="6"/>
    <s v="No"/>
    <n v="25"/>
    <n v="796.68"/>
    <s v="No"/>
    <x v="1074"/>
  </r>
  <r>
    <x v="10"/>
    <x v="10"/>
    <x v="4"/>
    <x v="19"/>
    <s v="No"/>
    <n v="13"/>
    <n v="498.83"/>
    <s v="No"/>
    <x v="1075"/>
  </r>
  <r>
    <x v="11"/>
    <x v="11"/>
    <x v="4"/>
    <x v="1"/>
    <s v="No"/>
    <n v="16"/>
    <n v="287.19"/>
    <s v="No"/>
    <x v="1076"/>
  </r>
  <r>
    <x v="4"/>
    <x v="4"/>
    <x v="0"/>
    <x v="14"/>
    <s v="No"/>
    <n v="18"/>
    <n v="721.18"/>
    <s v="No"/>
    <x v="437"/>
  </r>
  <r>
    <x v="8"/>
    <x v="8"/>
    <x v="1"/>
    <x v="1"/>
    <s v="No"/>
    <n v="16"/>
    <n v="412.34"/>
    <s v="No"/>
    <x v="1077"/>
  </r>
  <r>
    <x v="3"/>
    <x v="3"/>
    <x v="0"/>
    <x v="3"/>
    <s v="No"/>
    <n v="20"/>
    <n v="493.27"/>
    <s v="No"/>
    <x v="1078"/>
  </r>
  <r>
    <x v="9"/>
    <x v="9"/>
    <x v="3"/>
    <x v="0"/>
    <s v="No"/>
    <n v="26"/>
    <n v="132.02000000000001"/>
    <s v="No"/>
    <x v="1079"/>
  </r>
  <r>
    <x v="7"/>
    <x v="7"/>
    <x v="0"/>
    <x v="4"/>
    <s v="No"/>
    <n v="21"/>
    <n v="922.9"/>
    <s v="No"/>
    <x v="1080"/>
  </r>
  <r>
    <x v="2"/>
    <x v="2"/>
    <x v="1"/>
    <x v="12"/>
    <s v="No"/>
    <n v="30"/>
    <n v="82.65"/>
    <s v="No"/>
    <x v="1081"/>
  </r>
  <r>
    <x v="11"/>
    <x v="11"/>
    <x v="1"/>
    <x v="17"/>
    <s v="No"/>
    <n v="12"/>
    <n v="401.66"/>
    <s v="No"/>
    <x v="1082"/>
  </r>
  <r>
    <x v="4"/>
    <x v="4"/>
    <x v="1"/>
    <x v="16"/>
    <s v="No"/>
    <n v="17"/>
    <n v="921.07"/>
    <s v="No"/>
    <x v="1083"/>
  </r>
  <r>
    <x v="9"/>
    <x v="9"/>
    <x v="0"/>
    <x v="10"/>
    <s v="No"/>
    <n v="24"/>
    <n v="73.36"/>
    <s v="No"/>
    <x v="1084"/>
  </r>
  <r>
    <x v="3"/>
    <x v="3"/>
    <x v="1"/>
    <x v="16"/>
    <s v="No"/>
    <n v="17"/>
    <n v="938.09"/>
    <s v="No"/>
    <x v="1085"/>
  </r>
  <r>
    <x v="2"/>
    <x v="2"/>
    <x v="2"/>
    <x v="16"/>
    <s v="No"/>
    <n v="17"/>
    <n v="926.07"/>
    <s v="No"/>
    <x v="1086"/>
  </r>
  <r>
    <x v="7"/>
    <x v="7"/>
    <x v="0"/>
    <x v="9"/>
    <s v="No"/>
    <n v="22"/>
    <n v="298.49"/>
    <s v="No"/>
    <x v="1087"/>
  </r>
  <r>
    <x v="10"/>
    <x v="10"/>
    <x v="0"/>
    <x v="15"/>
    <s v="No"/>
    <n v="28"/>
    <n v="689.56"/>
    <s v="No"/>
    <x v="1088"/>
  </r>
  <r>
    <x v="2"/>
    <x v="2"/>
    <x v="2"/>
    <x v="7"/>
    <s v="No"/>
    <n v="19"/>
    <n v="396.8"/>
    <s v="No"/>
    <x v="1089"/>
  </r>
  <r>
    <x v="1"/>
    <x v="1"/>
    <x v="2"/>
    <x v="1"/>
    <s v="No"/>
    <n v="16"/>
    <n v="155.83000000000001"/>
    <s v="No"/>
    <x v="1090"/>
  </r>
  <r>
    <x v="0"/>
    <x v="0"/>
    <x v="3"/>
    <x v="4"/>
    <s v="No"/>
    <n v="21"/>
    <n v="742.42"/>
    <s v="No"/>
    <x v="1091"/>
  </r>
  <r>
    <x v="2"/>
    <x v="2"/>
    <x v="4"/>
    <x v="7"/>
    <s v="No"/>
    <n v="19"/>
    <n v="744.19"/>
    <s v="No"/>
    <x v="1092"/>
  </r>
  <r>
    <x v="10"/>
    <x v="10"/>
    <x v="0"/>
    <x v="17"/>
    <s v="No"/>
    <n v="12"/>
    <n v="433.03"/>
    <s v="No"/>
    <x v="1093"/>
  </r>
  <r>
    <x v="1"/>
    <x v="1"/>
    <x v="4"/>
    <x v="15"/>
    <s v="No"/>
    <n v="28"/>
    <n v="439.74"/>
    <s v="No"/>
    <x v="1094"/>
  </r>
  <r>
    <x v="1"/>
    <x v="1"/>
    <x v="0"/>
    <x v="1"/>
    <s v="No"/>
    <n v="16"/>
    <n v="620.66999999999996"/>
    <s v="No"/>
    <x v="1095"/>
  </r>
  <r>
    <x v="3"/>
    <x v="3"/>
    <x v="1"/>
    <x v="2"/>
    <s v="No"/>
    <n v="23"/>
    <n v="525.16999999999996"/>
    <s v="No"/>
    <x v="1096"/>
  </r>
  <r>
    <x v="4"/>
    <x v="4"/>
    <x v="2"/>
    <x v="21"/>
    <s v="No"/>
    <n v="14"/>
    <n v="331.37"/>
    <s v="No"/>
    <x v="1097"/>
  </r>
  <r>
    <x v="8"/>
    <x v="8"/>
    <x v="2"/>
    <x v="8"/>
    <s v="No"/>
    <n v="15"/>
    <n v="876.82"/>
    <s v="No"/>
    <x v="1098"/>
  </r>
  <r>
    <x v="10"/>
    <x v="10"/>
    <x v="0"/>
    <x v="5"/>
    <s v="No"/>
    <n v="27"/>
    <n v="367.87"/>
    <s v="No"/>
    <x v="1099"/>
  </r>
  <r>
    <x v="3"/>
    <x v="3"/>
    <x v="2"/>
    <x v="14"/>
    <s v="No"/>
    <n v="18"/>
    <n v="358.96"/>
    <s v="No"/>
    <x v="1100"/>
  </r>
  <r>
    <x v="0"/>
    <x v="0"/>
    <x v="0"/>
    <x v="19"/>
    <s v="No"/>
    <n v="13"/>
    <n v="149.19999999999999"/>
    <s v="No"/>
    <x v="1101"/>
  </r>
  <r>
    <x v="0"/>
    <x v="0"/>
    <x v="1"/>
    <x v="9"/>
    <s v="No"/>
    <n v="22"/>
    <n v="547.52"/>
    <s v="No"/>
    <x v="1102"/>
  </r>
  <r>
    <x v="7"/>
    <x v="7"/>
    <x v="4"/>
    <x v="9"/>
    <s v="No"/>
    <n v="22"/>
    <n v="491.14"/>
    <s v="No"/>
    <x v="1103"/>
  </r>
  <r>
    <x v="7"/>
    <x v="7"/>
    <x v="0"/>
    <x v="1"/>
    <s v="No"/>
    <n v="16"/>
    <n v="414.9"/>
    <s v="No"/>
    <x v="1104"/>
  </r>
  <r>
    <x v="11"/>
    <x v="11"/>
    <x v="1"/>
    <x v="2"/>
    <s v="No"/>
    <n v="23"/>
    <n v="921.82"/>
    <s v="No"/>
    <x v="1105"/>
  </r>
  <r>
    <x v="2"/>
    <x v="2"/>
    <x v="0"/>
    <x v="19"/>
    <s v="No"/>
    <n v="13"/>
    <n v="712.73"/>
    <s v="No"/>
    <x v="1106"/>
  </r>
  <r>
    <x v="5"/>
    <x v="5"/>
    <x v="4"/>
    <x v="1"/>
    <s v="No"/>
    <n v="16"/>
    <n v="775.68"/>
    <s v="No"/>
    <x v="1107"/>
  </r>
  <r>
    <x v="5"/>
    <x v="5"/>
    <x v="1"/>
    <x v="8"/>
    <s v="No"/>
    <n v="15"/>
    <n v="280.60000000000002"/>
    <s v="No"/>
    <x v="1108"/>
  </r>
  <r>
    <x v="4"/>
    <x v="4"/>
    <x v="4"/>
    <x v="0"/>
    <s v="No"/>
    <n v="26"/>
    <n v="211.61"/>
    <s v="No"/>
    <x v="1109"/>
  </r>
  <r>
    <x v="10"/>
    <x v="10"/>
    <x v="4"/>
    <x v="14"/>
    <s v="No"/>
    <n v="18"/>
    <n v="352.72"/>
    <s v="No"/>
    <x v="1110"/>
  </r>
  <r>
    <x v="3"/>
    <x v="3"/>
    <x v="0"/>
    <x v="2"/>
    <s v="No"/>
    <n v="23"/>
    <n v="879.55"/>
    <s v="No"/>
    <x v="1111"/>
  </r>
  <r>
    <x v="5"/>
    <x v="5"/>
    <x v="3"/>
    <x v="3"/>
    <s v="No"/>
    <n v="20"/>
    <n v="799.01"/>
    <s v="No"/>
    <x v="1112"/>
  </r>
  <r>
    <x v="10"/>
    <x v="10"/>
    <x v="1"/>
    <x v="23"/>
    <s v="No"/>
    <n v="31"/>
    <n v="100.5"/>
    <s v="No"/>
    <x v="1113"/>
  </r>
  <r>
    <x v="4"/>
    <x v="4"/>
    <x v="0"/>
    <x v="3"/>
    <s v="No"/>
    <n v="20"/>
    <n v="515.89"/>
    <s v="No"/>
    <x v="1114"/>
  </r>
  <r>
    <x v="7"/>
    <x v="7"/>
    <x v="0"/>
    <x v="12"/>
    <s v="No"/>
    <n v="30"/>
    <n v="362.69"/>
    <s v="No"/>
    <x v="1115"/>
  </r>
  <r>
    <x v="0"/>
    <x v="0"/>
    <x v="0"/>
    <x v="0"/>
    <s v="No"/>
    <n v="26"/>
    <n v="567.07000000000005"/>
    <s v="No"/>
    <x v="1116"/>
  </r>
  <r>
    <x v="7"/>
    <x v="7"/>
    <x v="3"/>
    <x v="0"/>
    <s v="No"/>
    <n v="26"/>
    <n v="509.48"/>
    <s v="No"/>
    <x v="1117"/>
  </r>
  <r>
    <x v="9"/>
    <x v="9"/>
    <x v="0"/>
    <x v="9"/>
    <s v="No"/>
    <n v="22"/>
    <n v="225.06"/>
    <s v="No"/>
    <x v="1118"/>
  </r>
  <r>
    <x v="6"/>
    <x v="6"/>
    <x v="1"/>
    <x v="14"/>
    <s v="No"/>
    <n v="18"/>
    <n v="974.79"/>
    <s v="No"/>
    <x v="1119"/>
  </r>
  <r>
    <x v="2"/>
    <x v="2"/>
    <x v="0"/>
    <x v="15"/>
    <s v="No"/>
    <n v="28"/>
    <n v="304.54000000000002"/>
    <s v="No"/>
    <x v="1120"/>
  </r>
  <r>
    <x v="4"/>
    <x v="4"/>
    <x v="1"/>
    <x v="9"/>
    <s v="No"/>
    <n v="22"/>
    <n v="210.19"/>
    <s v="No"/>
    <x v="1121"/>
  </r>
  <r>
    <x v="3"/>
    <x v="3"/>
    <x v="3"/>
    <x v="19"/>
    <s v="No"/>
    <n v="13"/>
    <n v="304.7"/>
    <s v="No"/>
    <x v="1122"/>
  </r>
  <r>
    <x v="0"/>
    <x v="0"/>
    <x v="0"/>
    <x v="3"/>
    <s v="No"/>
    <n v="20"/>
    <n v="640.53"/>
    <s v="No"/>
    <x v="1123"/>
  </r>
  <r>
    <x v="6"/>
    <x v="6"/>
    <x v="3"/>
    <x v="6"/>
    <s v="No"/>
    <n v="25"/>
    <n v="841.46"/>
    <s v="No"/>
    <x v="1124"/>
  </r>
  <r>
    <x v="2"/>
    <x v="2"/>
    <x v="3"/>
    <x v="15"/>
    <s v="No"/>
    <n v="28"/>
    <n v="628.96"/>
    <s v="No"/>
    <x v="1125"/>
  </r>
  <r>
    <x v="10"/>
    <x v="10"/>
    <x v="4"/>
    <x v="2"/>
    <s v="No"/>
    <n v="23"/>
    <n v="697.94"/>
    <s v="No"/>
    <x v="1126"/>
  </r>
  <r>
    <x v="5"/>
    <x v="5"/>
    <x v="1"/>
    <x v="4"/>
    <s v="No"/>
    <n v="21"/>
    <n v="105.72"/>
    <s v="No"/>
    <x v="1127"/>
  </r>
  <r>
    <x v="9"/>
    <x v="9"/>
    <x v="4"/>
    <x v="30"/>
    <s v="No"/>
    <n v="32"/>
    <n v="272.82"/>
    <s v="No"/>
    <x v="1128"/>
  </r>
  <r>
    <x v="6"/>
    <x v="6"/>
    <x v="3"/>
    <x v="0"/>
    <s v="No"/>
    <n v="26"/>
    <n v="34.770000000000003"/>
    <s v="No"/>
    <x v="1129"/>
  </r>
  <r>
    <x v="8"/>
    <x v="8"/>
    <x v="1"/>
    <x v="4"/>
    <s v="No"/>
    <n v="21"/>
    <n v="200.83"/>
    <s v="No"/>
    <x v="1130"/>
  </r>
  <r>
    <x v="3"/>
    <x v="3"/>
    <x v="0"/>
    <x v="5"/>
    <s v="No"/>
    <n v="27"/>
    <n v="690.73"/>
    <s v="No"/>
    <x v="1131"/>
  </r>
  <r>
    <x v="0"/>
    <x v="0"/>
    <x v="1"/>
    <x v="9"/>
    <s v="No"/>
    <n v="22"/>
    <n v="251.7"/>
    <s v="No"/>
    <x v="1132"/>
  </r>
  <r>
    <x v="5"/>
    <x v="5"/>
    <x v="2"/>
    <x v="7"/>
    <s v="No"/>
    <n v="19"/>
    <n v="898.09"/>
    <s v="No"/>
    <x v="1133"/>
  </r>
  <r>
    <x v="8"/>
    <x v="8"/>
    <x v="3"/>
    <x v="9"/>
    <s v="No"/>
    <n v="22"/>
    <n v="552.49"/>
    <s v="No"/>
    <x v="1134"/>
  </r>
  <r>
    <x v="9"/>
    <x v="9"/>
    <x v="1"/>
    <x v="4"/>
    <s v="No"/>
    <n v="21"/>
    <n v="781.84"/>
    <s v="No"/>
    <x v="1135"/>
  </r>
  <r>
    <x v="9"/>
    <x v="9"/>
    <x v="1"/>
    <x v="16"/>
    <s v="No"/>
    <n v="17"/>
    <n v="386.11"/>
    <s v="No"/>
    <x v="1136"/>
  </r>
  <r>
    <x v="9"/>
    <x v="9"/>
    <x v="1"/>
    <x v="14"/>
    <s v="No"/>
    <n v="18"/>
    <n v="778.21"/>
    <s v="No"/>
    <x v="1137"/>
  </r>
  <r>
    <x v="0"/>
    <x v="0"/>
    <x v="1"/>
    <x v="8"/>
    <s v="No"/>
    <n v="15"/>
    <n v="593.16999999999996"/>
    <s v="No"/>
    <x v="1138"/>
  </r>
  <r>
    <x v="2"/>
    <x v="2"/>
    <x v="3"/>
    <x v="9"/>
    <s v="No"/>
    <n v="22"/>
    <n v="509.48"/>
    <s v="No"/>
    <x v="242"/>
  </r>
  <r>
    <x v="7"/>
    <x v="7"/>
    <x v="4"/>
    <x v="3"/>
    <s v="No"/>
    <n v="20"/>
    <n v="793.63"/>
    <s v="No"/>
    <x v="1139"/>
  </r>
  <r>
    <x v="2"/>
    <x v="2"/>
    <x v="0"/>
    <x v="3"/>
    <s v="No"/>
    <n v="20"/>
    <n v="839.77"/>
    <s v="No"/>
    <x v="1140"/>
  </r>
  <r>
    <x v="9"/>
    <x v="9"/>
    <x v="2"/>
    <x v="9"/>
    <s v="No"/>
    <n v="22"/>
    <n v="50.37"/>
    <s v="No"/>
    <x v="1141"/>
  </r>
  <r>
    <x v="4"/>
    <x v="4"/>
    <x v="4"/>
    <x v="9"/>
    <s v="No"/>
    <n v="22"/>
    <n v="303.16000000000003"/>
    <s v="No"/>
    <x v="1142"/>
  </r>
  <r>
    <x v="1"/>
    <x v="1"/>
    <x v="4"/>
    <x v="9"/>
    <s v="No"/>
    <n v="22"/>
    <n v="509.48"/>
    <s v="No"/>
    <x v="242"/>
  </r>
  <r>
    <x v="10"/>
    <x v="10"/>
    <x v="4"/>
    <x v="9"/>
    <s v="No"/>
    <n v="22"/>
    <n v="625.84"/>
    <s v="No"/>
    <x v="1143"/>
  </r>
  <r>
    <x v="4"/>
    <x v="4"/>
    <x v="2"/>
    <x v="7"/>
    <s v="No"/>
    <n v="19"/>
    <n v="360.46"/>
    <s v="No"/>
    <x v="1144"/>
  </r>
  <r>
    <x v="8"/>
    <x v="8"/>
    <x v="4"/>
    <x v="7"/>
    <s v="No"/>
    <n v="19"/>
    <n v="544.02"/>
    <s v="No"/>
    <x v="1145"/>
  </r>
  <r>
    <x v="8"/>
    <x v="8"/>
    <x v="1"/>
    <x v="7"/>
    <s v="No"/>
    <n v="19"/>
    <n v="397.36"/>
    <s v="No"/>
    <x v="1146"/>
  </r>
  <r>
    <x v="3"/>
    <x v="3"/>
    <x v="0"/>
    <x v="7"/>
    <s v="No"/>
    <n v="19"/>
    <n v="675.55"/>
    <s v="No"/>
    <x v="1147"/>
  </r>
  <r>
    <x v="10"/>
    <x v="10"/>
    <x v="4"/>
    <x v="9"/>
    <s v="No"/>
    <n v="22"/>
    <n v="749.38"/>
    <s v="No"/>
    <x v="1148"/>
  </r>
  <r>
    <x v="10"/>
    <x v="10"/>
    <x v="1"/>
    <x v="7"/>
    <s v="No"/>
    <n v="19"/>
    <n v="589.25"/>
    <s v="No"/>
    <x v="1149"/>
  </r>
  <r>
    <x v="1"/>
    <x v="1"/>
    <x v="3"/>
    <x v="4"/>
    <s v="No"/>
    <n v="21"/>
    <n v="749.28"/>
    <s v="No"/>
    <x v="1150"/>
  </r>
  <r>
    <x v="9"/>
    <x v="9"/>
    <x v="3"/>
    <x v="4"/>
    <s v="No"/>
    <n v="21"/>
    <n v="278.75"/>
    <s v="No"/>
    <x v="1151"/>
  </r>
  <r>
    <x v="9"/>
    <x v="9"/>
    <x v="1"/>
    <x v="21"/>
    <s v="No"/>
    <n v="14"/>
    <n v="612.42999999999995"/>
    <s v="No"/>
    <x v="1152"/>
  </r>
  <r>
    <x v="4"/>
    <x v="4"/>
    <x v="0"/>
    <x v="16"/>
    <s v="No"/>
    <n v="17"/>
    <n v="19.149999999999999"/>
    <s v="No"/>
    <x v="1153"/>
  </r>
  <r>
    <x v="5"/>
    <x v="5"/>
    <x v="4"/>
    <x v="3"/>
    <s v="No"/>
    <n v="20"/>
    <n v="194.82"/>
    <s v="No"/>
    <x v="1154"/>
  </r>
  <r>
    <x v="6"/>
    <x v="6"/>
    <x v="0"/>
    <x v="14"/>
    <s v="No"/>
    <n v="18"/>
    <n v="732.58"/>
    <s v="No"/>
    <x v="1155"/>
  </r>
  <r>
    <x v="1"/>
    <x v="1"/>
    <x v="3"/>
    <x v="19"/>
    <s v="No"/>
    <n v="13"/>
    <n v="411.95"/>
    <s v="No"/>
    <x v="1156"/>
  </r>
  <r>
    <x v="5"/>
    <x v="5"/>
    <x v="4"/>
    <x v="7"/>
    <s v="No"/>
    <n v="19"/>
    <n v="665.2"/>
    <s v="No"/>
    <x v="1157"/>
  </r>
  <r>
    <x v="2"/>
    <x v="2"/>
    <x v="1"/>
    <x v="1"/>
    <s v="No"/>
    <n v="16"/>
    <n v="824.4"/>
    <s v="No"/>
    <x v="1158"/>
  </r>
  <r>
    <x v="7"/>
    <x v="7"/>
    <x v="0"/>
    <x v="14"/>
    <s v="No"/>
    <n v="18"/>
    <n v="690.25"/>
    <s v="No"/>
    <x v="1159"/>
  </r>
  <r>
    <x v="2"/>
    <x v="2"/>
    <x v="0"/>
    <x v="21"/>
    <s v="No"/>
    <n v="14"/>
    <n v="317.64999999999998"/>
    <s v="No"/>
    <x v="1160"/>
  </r>
  <r>
    <x v="11"/>
    <x v="11"/>
    <x v="1"/>
    <x v="7"/>
    <s v="No"/>
    <n v="19"/>
    <n v="509.48"/>
    <s v="No"/>
    <x v="185"/>
  </r>
  <r>
    <x v="9"/>
    <x v="9"/>
    <x v="1"/>
    <x v="9"/>
    <s v="No"/>
    <n v="22"/>
    <n v="581.63"/>
    <s v="No"/>
    <x v="1161"/>
  </r>
  <r>
    <x v="1"/>
    <x v="1"/>
    <x v="4"/>
    <x v="4"/>
    <s v="No"/>
    <n v="21"/>
    <n v="863.04"/>
    <s v="No"/>
    <x v="1162"/>
  </r>
  <r>
    <x v="10"/>
    <x v="10"/>
    <x v="4"/>
    <x v="16"/>
    <s v="No"/>
    <n v="17"/>
    <n v="152.75"/>
    <s v="No"/>
    <x v="1163"/>
  </r>
  <r>
    <x v="7"/>
    <x v="7"/>
    <x v="4"/>
    <x v="4"/>
    <s v="No"/>
    <n v="21"/>
    <n v="976.13"/>
    <s v="No"/>
    <x v="1164"/>
  </r>
  <r>
    <x v="2"/>
    <x v="2"/>
    <x v="3"/>
    <x v="19"/>
    <s v="No"/>
    <n v="13"/>
    <n v="114.17"/>
    <s v="No"/>
    <x v="1165"/>
  </r>
  <r>
    <x v="4"/>
    <x v="4"/>
    <x v="0"/>
    <x v="2"/>
    <s v="No"/>
    <n v="23"/>
    <n v="617.91999999999996"/>
    <s v="No"/>
    <x v="1166"/>
  </r>
  <r>
    <x v="11"/>
    <x v="11"/>
    <x v="4"/>
    <x v="3"/>
    <s v="No"/>
    <n v="20"/>
    <n v="208.36"/>
    <s v="No"/>
    <x v="1167"/>
  </r>
  <r>
    <x v="1"/>
    <x v="1"/>
    <x v="1"/>
    <x v="7"/>
    <s v="No"/>
    <n v="19"/>
    <n v="649.01"/>
    <s v="No"/>
    <x v="1168"/>
  </r>
  <r>
    <x v="5"/>
    <x v="5"/>
    <x v="4"/>
    <x v="0"/>
    <s v="No"/>
    <n v="26"/>
    <n v="822.42"/>
    <s v="No"/>
    <x v="1169"/>
  </r>
  <r>
    <x v="3"/>
    <x v="3"/>
    <x v="3"/>
    <x v="2"/>
    <s v="No"/>
    <n v="23"/>
    <n v="936.79"/>
    <s v="No"/>
    <x v="1170"/>
  </r>
  <r>
    <x v="9"/>
    <x v="9"/>
    <x v="1"/>
    <x v="4"/>
    <s v="No"/>
    <n v="21"/>
    <n v="388.43"/>
    <s v="No"/>
    <x v="1171"/>
  </r>
  <r>
    <x v="10"/>
    <x v="10"/>
    <x v="2"/>
    <x v="9"/>
    <s v="No"/>
    <n v="22"/>
    <n v="679.97"/>
    <s v="No"/>
    <x v="1172"/>
  </r>
  <r>
    <x v="5"/>
    <x v="5"/>
    <x v="1"/>
    <x v="7"/>
    <s v="No"/>
    <n v="19"/>
    <n v="417.21"/>
    <s v="No"/>
    <x v="1173"/>
  </r>
  <r>
    <x v="0"/>
    <x v="0"/>
    <x v="2"/>
    <x v="4"/>
    <s v="No"/>
    <n v="21"/>
    <n v="41.87"/>
    <s v="No"/>
    <x v="1174"/>
  </r>
  <r>
    <x v="9"/>
    <x v="9"/>
    <x v="4"/>
    <x v="2"/>
    <s v="No"/>
    <n v="23"/>
    <n v="889.2"/>
    <s v="No"/>
    <x v="1175"/>
  </r>
  <r>
    <x v="10"/>
    <x v="10"/>
    <x v="4"/>
    <x v="8"/>
    <s v="No"/>
    <n v="15"/>
    <n v="202.22"/>
    <s v="No"/>
    <x v="1176"/>
  </r>
  <r>
    <x v="6"/>
    <x v="6"/>
    <x v="0"/>
    <x v="2"/>
    <s v="No"/>
    <n v="23"/>
    <n v="223.71"/>
    <s v="No"/>
    <x v="1177"/>
  </r>
  <r>
    <x v="4"/>
    <x v="4"/>
    <x v="1"/>
    <x v="1"/>
    <s v="No"/>
    <n v="16"/>
    <n v="983.33"/>
    <s v="No"/>
    <x v="1178"/>
  </r>
  <r>
    <x v="6"/>
    <x v="6"/>
    <x v="3"/>
    <x v="15"/>
    <s v="No"/>
    <n v="28"/>
    <n v="424.42"/>
    <s v="No"/>
    <x v="1179"/>
  </r>
  <r>
    <x v="0"/>
    <x v="0"/>
    <x v="3"/>
    <x v="22"/>
    <s v="No"/>
    <n v="29"/>
    <n v="672.26"/>
    <s v="No"/>
    <x v="1180"/>
  </r>
  <r>
    <x v="11"/>
    <x v="11"/>
    <x v="3"/>
    <x v="3"/>
    <s v="No"/>
    <n v="20"/>
    <n v="628.16"/>
    <s v="No"/>
    <x v="1181"/>
  </r>
  <r>
    <x v="1"/>
    <x v="1"/>
    <x v="0"/>
    <x v="6"/>
    <s v="No"/>
    <n v="25"/>
    <n v="145.72999999999999"/>
    <s v="No"/>
    <x v="1182"/>
  </r>
  <r>
    <x v="6"/>
    <x v="6"/>
    <x v="2"/>
    <x v="14"/>
    <s v="No"/>
    <n v="18"/>
    <n v="557.11"/>
    <s v="No"/>
    <x v="1183"/>
  </r>
  <r>
    <x v="3"/>
    <x v="3"/>
    <x v="0"/>
    <x v="3"/>
    <s v="No"/>
    <n v="20"/>
    <n v="430.19"/>
    <s v="No"/>
    <x v="1184"/>
  </r>
  <r>
    <x v="5"/>
    <x v="5"/>
    <x v="3"/>
    <x v="1"/>
    <s v="No"/>
    <n v="16"/>
    <n v="253.35"/>
    <s v="No"/>
    <x v="1185"/>
  </r>
  <r>
    <x v="5"/>
    <x v="5"/>
    <x v="1"/>
    <x v="16"/>
    <s v="No"/>
    <n v="17"/>
    <n v="411.17"/>
    <s v="No"/>
    <x v="1186"/>
  </r>
  <r>
    <x v="10"/>
    <x v="10"/>
    <x v="0"/>
    <x v="7"/>
    <s v="No"/>
    <n v="19"/>
    <n v="570.94000000000005"/>
    <s v="No"/>
    <x v="1187"/>
  </r>
  <r>
    <x v="4"/>
    <x v="4"/>
    <x v="0"/>
    <x v="16"/>
    <s v="No"/>
    <n v="17"/>
    <n v="879.43"/>
    <s v="No"/>
    <x v="1188"/>
  </r>
  <r>
    <x v="2"/>
    <x v="2"/>
    <x v="0"/>
    <x v="21"/>
    <s v="No"/>
    <n v="14"/>
    <n v="495"/>
    <s v="No"/>
    <x v="1189"/>
  </r>
  <r>
    <x v="11"/>
    <x v="11"/>
    <x v="0"/>
    <x v="16"/>
    <s v="No"/>
    <n v="17"/>
    <n v="767.78"/>
    <s v="No"/>
    <x v="1190"/>
  </r>
  <r>
    <x v="11"/>
    <x v="11"/>
    <x v="2"/>
    <x v="10"/>
    <s v="No"/>
    <n v="24"/>
    <n v="625.09"/>
    <s v="No"/>
    <x v="1191"/>
  </r>
  <r>
    <x v="6"/>
    <x v="6"/>
    <x v="3"/>
    <x v="17"/>
    <s v="No"/>
    <n v="12"/>
    <n v="425.93"/>
    <s v="No"/>
    <x v="1192"/>
  </r>
  <r>
    <x v="4"/>
    <x v="4"/>
    <x v="1"/>
    <x v="9"/>
    <s v="No"/>
    <n v="22"/>
    <n v="994.06"/>
    <s v="No"/>
    <x v="1193"/>
  </r>
  <r>
    <x v="4"/>
    <x v="4"/>
    <x v="1"/>
    <x v="7"/>
    <s v="No"/>
    <n v="19"/>
    <n v="254.7"/>
    <s v="No"/>
    <x v="1194"/>
  </r>
  <r>
    <x v="0"/>
    <x v="0"/>
    <x v="2"/>
    <x v="21"/>
    <s v="No"/>
    <n v="14"/>
    <n v="814.96"/>
    <s v="No"/>
    <x v="1195"/>
  </r>
  <r>
    <x v="1"/>
    <x v="1"/>
    <x v="2"/>
    <x v="9"/>
    <s v="No"/>
    <n v="22"/>
    <n v="461.95"/>
    <s v="No"/>
    <x v="1196"/>
  </r>
  <r>
    <x v="11"/>
    <x v="11"/>
    <x v="0"/>
    <x v="7"/>
    <s v="No"/>
    <n v="19"/>
    <n v="307.63"/>
    <s v="No"/>
    <x v="1197"/>
  </r>
  <r>
    <x v="8"/>
    <x v="8"/>
    <x v="3"/>
    <x v="14"/>
    <s v="No"/>
    <n v="18"/>
    <n v="752.81"/>
    <s v="No"/>
    <x v="1198"/>
  </r>
  <r>
    <x v="7"/>
    <x v="7"/>
    <x v="4"/>
    <x v="14"/>
    <s v="No"/>
    <n v="18"/>
    <n v="705.61"/>
    <s v="No"/>
    <x v="1199"/>
  </r>
  <r>
    <x v="3"/>
    <x v="3"/>
    <x v="2"/>
    <x v="14"/>
    <s v="No"/>
    <n v="18"/>
    <n v="714.4"/>
    <s v="No"/>
    <x v="1200"/>
  </r>
  <r>
    <x v="9"/>
    <x v="9"/>
    <x v="4"/>
    <x v="9"/>
    <s v="No"/>
    <n v="22"/>
    <n v="447.09"/>
    <s v="No"/>
    <x v="806"/>
  </r>
  <r>
    <x v="7"/>
    <x v="7"/>
    <x v="1"/>
    <x v="2"/>
    <s v="No"/>
    <n v="23"/>
    <n v="858.93"/>
    <s v="No"/>
    <x v="1201"/>
  </r>
  <r>
    <x v="0"/>
    <x v="0"/>
    <x v="2"/>
    <x v="1"/>
    <s v="No"/>
    <n v="16"/>
    <n v="123.18"/>
    <s v="No"/>
    <x v="1202"/>
  </r>
  <r>
    <x v="11"/>
    <x v="11"/>
    <x v="3"/>
    <x v="5"/>
    <s v="No"/>
    <n v="27"/>
    <n v="733.25"/>
    <s v="No"/>
    <x v="1203"/>
  </r>
  <r>
    <x v="11"/>
    <x v="11"/>
    <x v="1"/>
    <x v="21"/>
    <s v="No"/>
    <n v="14"/>
    <n v="311.39999999999998"/>
    <s v="No"/>
    <x v="1204"/>
  </r>
  <r>
    <x v="8"/>
    <x v="8"/>
    <x v="0"/>
    <x v="9"/>
    <s v="No"/>
    <n v="22"/>
    <n v="542.01"/>
    <s v="No"/>
    <x v="1205"/>
  </r>
  <r>
    <x v="5"/>
    <x v="5"/>
    <x v="2"/>
    <x v="16"/>
    <s v="No"/>
    <n v="17"/>
    <n v="905.12"/>
    <s v="No"/>
    <x v="1206"/>
  </r>
  <r>
    <x v="5"/>
    <x v="5"/>
    <x v="0"/>
    <x v="2"/>
    <s v="No"/>
    <n v="23"/>
    <n v="518.16"/>
    <s v="No"/>
    <x v="1207"/>
  </r>
  <r>
    <x v="7"/>
    <x v="7"/>
    <x v="2"/>
    <x v="4"/>
    <s v="No"/>
    <n v="21"/>
    <n v="477.22"/>
    <s v="No"/>
    <x v="1208"/>
  </r>
  <r>
    <x v="1"/>
    <x v="1"/>
    <x v="0"/>
    <x v="4"/>
    <s v="No"/>
    <n v="21"/>
    <n v="188.47"/>
    <s v="No"/>
    <x v="1209"/>
  </r>
  <r>
    <x v="4"/>
    <x v="4"/>
    <x v="4"/>
    <x v="0"/>
    <s v="No"/>
    <n v="26"/>
    <n v="509.48"/>
    <s v="No"/>
    <x v="1117"/>
  </r>
  <r>
    <x v="0"/>
    <x v="0"/>
    <x v="4"/>
    <x v="5"/>
    <s v="No"/>
    <n v="27"/>
    <n v="855.01"/>
    <s v="No"/>
    <x v="1210"/>
  </r>
  <r>
    <x v="7"/>
    <x v="7"/>
    <x v="0"/>
    <x v="5"/>
    <s v="No"/>
    <n v="27"/>
    <n v="346.91"/>
    <s v="No"/>
    <x v="1211"/>
  </r>
  <r>
    <x v="3"/>
    <x v="3"/>
    <x v="1"/>
    <x v="4"/>
    <s v="No"/>
    <n v="21"/>
    <n v="635.61"/>
    <s v="No"/>
    <x v="1212"/>
  </r>
  <r>
    <x v="5"/>
    <x v="5"/>
    <x v="4"/>
    <x v="7"/>
    <s v="No"/>
    <n v="19"/>
    <n v="528.46"/>
    <s v="No"/>
    <x v="1213"/>
  </r>
  <r>
    <x v="1"/>
    <x v="1"/>
    <x v="2"/>
    <x v="24"/>
    <s v="No"/>
    <n v="10"/>
    <n v="800.76"/>
    <s v="No"/>
    <x v="1214"/>
  </r>
  <r>
    <x v="4"/>
    <x v="4"/>
    <x v="3"/>
    <x v="14"/>
    <s v="No"/>
    <n v="18"/>
    <n v="261.82"/>
    <s v="No"/>
    <x v="1215"/>
  </r>
  <r>
    <x v="10"/>
    <x v="10"/>
    <x v="2"/>
    <x v="6"/>
    <s v="No"/>
    <n v="25"/>
    <n v="665.51"/>
    <s v="No"/>
    <x v="1216"/>
  </r>
  <r>
    <x v="10"/>
    <x v="10"/>
    <x v="3"/>
    <x v="9"/>
    <s v="No"/>
    <n v="22"/>
    <n v="755.53"/>
    <s v="No"/>
    <x v="1217"/>
  </r>
  <r>
    <x v="1"/>
    <x v="1"/>
    <x v="2"/>
    <x v="9"/>
    <s v="No"/>
    <n v="22"/>
    <n v="759.73"/>
    <s v="No"/>
    <x v="1218"/>
  </r>
  <r>
    <x v="4"/>
    <x v="4"/>
    <x v="1"/>
    <x v="1"/>
    <s v="No"/>
    <n v="16"/>
    <n v="452.37"/>
    <s v="No"/>
    <x v="1219"/>
  </r>
  <r>
    <x v="1"/>
    <x v="1"/>
    <x v="4"/>
    <x v="22"/>
    <s v="No"/>
    <n v="29"/>
    <n v="279.17"/>
    <s v="No"/>
    <x v="1220"/>
  </r>
  <r>
    <x v="7"/>
    <x v="7"/>
    <x v="4"/>
    <x v="3"/>
    <s v="No"/>
    <n v="20"/>
    <n v="731.81"/>
    <s v="No"/>
    <x v="1221"/>
  </r>
  <r>
    <x v="5"/>
    <x v="5"/>
    <x v="2"/>
    <x v="8"/>
    <s v="No"/>
    <n v="15"/>
    <n v="273.99"/>
    <s v="No"/>
    <x v="1222"/>
  </r>
  <r>
    <x v="4"/>
    <x v="4"/>
    <x v="4"/>
    <x v="10"/>
    <s v="No"/>
    <n v="24"/>
    <n v="846.36"/>
    <s v="No"/>
    <x v="1223"/>
  </r>
  <r>
    <x v="4"/>
    <x v="4"/>
    <x v="0"/>
    <x v="14"/>
    <s v="No"/>
    <n v="18"/>
    <n v="833.74"/>
    <s v="No"/>
    <x v="1224"/>
  </r>
  <r>
    <x v="8"/>
    <x v="8"/>
    <x v="3"/>
    <x v="4"/>
    <s v="No"/>
    <n v="21"/>
    <n v="115.94"/>
    <s v="No"/>
    <x v="1225"/>
  </r>
  <r>
    <x v="9"/>
    <x v="9"/>
    <x v="4"/>
    <x v="2"/>
    <s v="No"/>
    <n v="23"/>
    <n v="917.81"/>
    <s v="No"/>
    <x v="1226"/>
  </r>
  <r>
    <x v="4"/>
    <x v="4"/>
    <x v="3"/>
    <x v="1"/>
    <s v="No"/>
    <n v="16"/>
    <n v="259.7"/>
    <s v="No"/>
    <x v="1227"/>
  </r>
  <r>
    <x v="7"/>
    <x v="7"/>
    <x v="3"/>
    <x v="4"/>
    <s v="No"/>
    <n v="21"/>
    <n v="462.43"/>
    <s v="No"/>
    <x v="1228"/>
  </r>
  <r>
    <x v="9"/>
    <x v="9"/>
    <x v="0"/>
    <x v="1"/>
    <s v="No"/>
    <n v="16"/>
    <n v="895.61"/>
    <s v="No"/>
    <x v="1229"/>
  </r>
  <r>
    <x v="6"/>
    <x v="6"/>
    <x v="4"/>
    <x v="7"/>
    <s v="No"/>
    <n v="19"/>
    <n v="48.93"/>
    <s v="No"/>
    <x v="1230"/>
  </r>
  <r>
    <x v="5"/>
    <x v="5"/>
    <x v="1"/>
    <x v="3"/>
    <s v="No"/>
    <n v="20"/>
    <n v="843.62"/>
    <s v="No"/>
    <x v="1231"/>
  </r>
  <r>
    <x v="9"/>
    <x v="9"/>
    <x v="2"/>
    <x v="6"/>
    <s v="No"/>
    <n v="25"/>
    <n v="604.47"/>
    <s v="No"/>
    <x v="1232"/>
  </r>
  <r>
    <x v="8"/>
    <x v="8"/>
    <x v="3"/>
    <x v="7"/>
    <s v="No"/>
    <n v="19"/>
    <n v="96.56"/>
    <s v="No"/>
    <x v="1233"/>
  </r>
  <r>
    <x v="1"/>
    <x v="1"/>
    <x v="1"/>
    <x v="9"/>
    <s v="No"/>
    <n v="22"/>
    <n v="883.98"/>
    <s v="No"/>
    <x v="1234"/>
  </r>
  <r>
    <x v="9"/>
    <x v="9"/>
    <x v="4"/>
    <x v="9"/>
    <s v="No"/>
    <n v="22"/>
    <n v="316.16000000000003"/>
    <s v="No"/>
    <x v="1235"/>
  </r>
  <r>
    <x v="5"/>
    <x v="5"/>
    <x v="1"/>
    <x v="14"/>
    <s v="No"/>
    <n v="18"/>
    <n v="362.58"/>
    <s v="No"/>
    <x v="1236"/>
  </r>
  <r>
    <x v="10"/>
    <x v="10"/>
    <x v="2"/>
    <x v="8"/>
    <s v="No"/>
    <n v="15"/>
    <n v="709.17"/>
    <s v="No"/>
    <x v="1237"/>
  </r>
  <r>
    <x v="10"/>
    <x v="10"/>
    <x v="4"/>
    <x v="14"/>
    <s v="No"/>
    <n v="18"/>
    <n v="927.74"/>
    <s v="No"/>
    <x v="1238"/>
  </r>
  <r>
    <x v="10"/>
    <x v="10"/>
    <x v="3"/>
    <x v="1"/>
    <s v="No"/>
    <n v="16"/>
    <n v="442.12"/>
    <s v="No"/>
    <x v="1239"/>
  </r>
  <r>
    <x v="10"/>
    <x v="10"/>
    <x v="3"/>
    <x v="16"/>
    <s v="No"/>
    <n v="17"/>
    <n v="632.4"/>
    <s v="No"/>
    <x v="1240"/>
  </r>
  <r>
    <x v="5"/>
    <x v="5"/>
    <x v="0"/>
    <x v="35"/>
    <s v="Yes"/>
    <n v="22"/>
    <n v="760.97"/>
    <s v="No"/>
    <x v="1241"/>
  </r>
  <r>
    <x v="5"/>
    <x v="5"/>
    <x v="2"/>
    <x v="4"/>
    <s v="No"/>
    <n v="21"/>
    <n v="169.55"/>
    <s v="No"/>
    <x v="1242"/>
  </r>
  <r>
    <x v="11"/>
    <x v="11"/>
    <x v="1"/>
    <x v="19"/>
    <s v="No"/>
    <n v="13"/>
    <n v="14.02"/>
    <s v="No"/>
    <x v="1243"/>
  </r>
  <r>
    <x v="4"/>
    <x v="4"/>
    <x v="0"/>
    <x v="2"/>
    <s v="No"/>
    <n v="23"/>
    <n v="780.73"/>
    <s v="No"/>
    <x v="1244"/>
  </r>
  <r>
    <x v="2"/>
    <x v="2"/>
    <x v="2"/>
    <x v="3"/>
    <s v="No"/>
    <n v="20"/>
    <n v="258"/>
    <s v="No"/>
    <x v="1245"/>
  </r>
  <r>
    <x v="2"/>
    <x v="2"/>
    <x v="4"/>
    <x v="15"/>
    <s v="No"/>
    <n v="28"/>
    <n v="471.93"/>
    <s v="No"/>
    <x v="1246"/>
  </r>
  <r>
    <x v="4"/>
    <x v="4"/>
    <x v="3"/>
    <x v="14"/>
    <s v="No"/>
    <n v="18"/>
    <n v="288.5"/>
    <s v="No"/>
    <x v="1247"/>
  </r>
  <r>
    <x v="2"/>
    <x v="2"/>
    <x v="0"/>
    <x v="14"/>
    <s v="No"/>
    <n v="18"/>
    <n v="593.20000000000005"/>
    <s v="No"/>
    <x v="1248"/>
  </r>
  <r>
    <x v="0"/>
    <x v="0"/>
    <x v="3"/>
    <x v="14"/>
    <s v="No"/>
    <n v="18"/>
    <n v="948.05"/>
    <s v="No"/>
    <x v="1249"/>
  </r>
  <r>
    <x v="1"/>
    <x v="1"/>
    <x v="1"/>
    <x v="19"/>
    <s v="No"/>
    <n v="13"/>
    <n v="36.020000000000003"/>
    <s v="No"/>
    <x v="1250"/>
  </r>
  <r>
    <x v="6"/>
    <x v="6"/>
    <x v="1"/>
    <x v="3"/>
    <s v="No"/>
    <n v="20"/>
    <n v="349.07"/>
    <s v="No"/>
    <x v="1251"/>
  </r>
  <r>
    <x v="1"/>
    <x v="1"/>
    <x v="1"/>
    <x v="7"/>
    <s v="No"/>
    <n v="19"/>
    <n v="633.27"/>
    <s v="No"/>
    <x v="1252"/>
  </r>
  <r>
    <x v="8"/>
    <x v="8"/>
    <x v="4"/>
    <x v="9"/>
    <s v="No"/>
    <n v="22"/>
    <n v="367.63"/>
    <s v="No"/>
    <x v="1253"/>
  </r>
  <r>
    <x v="0"/>
    <x v="0"/>
    <x v="4"/>
    <x v="3"/>
    <s v="No"/>
    <n v="20"/>
    <n v="495.55"/>
    <s v="No"/>
    <x v="1254"/>
  </r>
  <r>
    <x v="3"/>
    <x v="3"/>
    <x v="2"/>
    <x v="4"/>
    <s v="No"/>
    <n v="21"/>
    <n v="896.91"/>
    <s v="No"/>
    <x v="1255"/>
  </r>
  <r>
    <x v="6"/>
    <x v="6"/>
    <x v="4"/>
    <x v="16"/>
    <s v="No"/>
    <n v="17"/>
    <n v="693.65"/>
    <s v="No"/>
    <x v="1256"/>
  </r>
  <r>
    <x v="1"/>
    <x v="1"/>
    <x v="0"/>
    <x v="4"/>
    <s v="No"/>
    <n v="21"/>
    <n v="678.05"/>
    <s v="No"/>
    <x v="1257"/>
  </r>
  <r>
    <x v="11"/>
    <x v="11"/>
    <x v="4"/>
    <x v="10"/>
    <s v="No"/>
    <n v="24"/>
    <n v="646.29"/>
    <s v="No"/>
    <x v="1258"/>
  </r>
  <r>
    <x v="7"/>
    <x v="7"/>
    <x v="1"/>
    <x v="10"/>
    <s v="No"/>
    <n v="24"/>
    <n v="244.67"/>
    <s v="No"/>
    <x v="1259"/>
  </r>
  <r>
    <x v="11"/>
    <x v="11"/>
    <x v="2"/>
    <x v="17"/>
    <s v="No"/>
    <n v="12"/>
    <n v="748.63"/>
    <s v="No"/>
    <x v="1260"/>
  </r>
  <r>
    <x v="2"/>
    <x v="2"/>
    <x v="1"/>
    <x v="2"/>
    <s v="No"/>
    <n v="23"/>
    <n v="791.11"/>
    <s v="No"/>
    <x v="1261"/>
  </r>
  <r>
    <x v="11"/>
    <x v="11"/>
    <x v="0"/>
    <x v="2"/>
    <s v="No"/>
    <n v="23"/>
    <n v="650.13"/>
    <s v="No"/>
    <x v="1262"/>
  </r>
  <r>
    <x v="2"/>
    <x v="2"/>
    <x v="1"/>
    <x v="1"/>
    <s v="No"/>
    <n v="16"/>
    <n v="256.52999999999997"/>
    <s v="No"/>
    <x v="1263"/>
  </r>
  <r>
    <x v="1"/>
    <x v="1"/>
    <x v="0"/>
    <x v="1"/>
    <s v="No"/>
    <n v="16"/>
    <n v="461.05"/>
    <s v="No"/>
    <x v="1264"/>
  </r>
  <r>
    <x v="3"/>
    <x v="3"/>
    <x v="1"/>
    <x v="1"/>
    <s v="No"/>
    <n v="16"/>
    <n v="151.72999999999999"/>
    <s v="No"/>
    <x v="1265"/>
  </r>
  <r>
    <x v="2"/>
    <x v="2"/>
    <x v="0"/>
    <x v="0"/>
    <s v="No"/>
    <n v="26"/>
    <n v="880.77"/>
    <s v="No"/>
    <x v="1266"/>
  </r>
  <r>
    <x v="6"/>
    <x v="6"/>
    <x v="3"/>
    <x v="15"/>
    <s v="No"/>
    <n v="28"/>
    <n v="811.19"/>
    <s v="No"/>
    <x v="1267"/>
  </r>
  <r>
    <x v="6"/>
    <x v="6"/>
    <x v="0"/>
    <x v="20"/>
    <s v="No"/>
    <n v="11"/>
    <n v="314.3"/>
    <s v="No"/>
    <x v="1268"/>
  </r>
  <r>
    <x v="11"/>
    <x v="11"/>
    <x v="0"/>
    <x v="7"/>
    <s v="No"/>
    <n v="19"/>
    <n v="904.69"/>
    <s v="No"/>
    <x v="1269"/>
  </r>
  <r>
    <x v="3"/>
    <x v="3"/>
    <x v="0"/>
    <x v="3"/>
    <s v="No"/>
    <n v="20"/>
    <n v="91.58"/>
    <s v="No"/>
    <x v="1270"/>
  </r>
  <r>
    <x v="5"/>
    <x v="5"/>
    <x v="3"/>
    <x v="8"/>
    <s v="No"/>
    <n v="15"/>
    <n v="699.57"/>
    <s v="No"/>
    <x v="1271"/>
  </r>
  <r>
    <x v="8"/>
    <x v="8"/>
    <x v="1"/>
    <x v="9"/>
    <s v="No"/>
    <n v="22"/>
    <n v="486.87"/>
    <s v="No"/>
    <x v="1272"/>
  </r>
  <r>
    <x v="3"/>
    <x v="3"/>
    <x v="3"/>
    <x v="2"/>
    <s v="No"/>
    <n v="23"/>
    <n v="909.57"/>
    <s v="No"/>
    <x v="1273"/>
  </r>
  <r>
    <x v="6"/>
    <x v="6"/>
    <x v="4"/>
    <x v="4"/>
    <s v="No"/>
    <n v="21"/>
    <n v="664.79"/>
    <s v="No"/>
    <x v="1274"/>
  </r>
  <r>
    <x v="7"/>
    <x v="7"/>
    <x v="2"/>
    <x v="6"/>
    <s v="No"/>
    <n v="25"/>
    <n v="298.39"/>
    <s v="No"/>
    <x v="1275"/>
  </r>
  <r>
    <x v="1"/>
    <x v="1"/>
    <x v="3"/>
    <x v="9"/>
    <s v="No"/>
    <n v="22"/>
    <n v="509.48"/>
    <s v="No"/>
    <x v="242"/>
  </r>
  <r>
    <x v="4"/>
    <x v="4"/>
    <x v="0"/>
    <x v="10"/>
    <s v="No"/>
    <n v="24"/>
    <n v="457.12"/>
    <s v="No"/>
    <x v="1276"/>
  </r>
  <r>
    <x v="9"/>
    <x v="9"/>
    <x v="1"/>
    <x v="1"/>
    <s v="No"/>
    <n v="16"/>
    <n v="41.09"/>
    <s v="No"/>
    <x v="1277"/>
  </r>
  <r>
    <x v="5"/>
    <x v="5"/>
    <x v="4"/>
    <x v="4"/>
    <s v="No"/>
    <n v="21"/>
    <n v="889.85"/>
    <s v="No"/>
    <x v="1278"/>
  </r>
  <r>
    <x v="11"/>
    <x v="11"/>
    <x v="0"/>
    <x v="6"/>
    <s v="No"/>
    <n v="25"/>
    <n v="857.57"/>
    <s v="No"/>
    <x v="1279"/>
  </r>
  <r>
    <x v="11"/>
    <x v="11"/>
    <x v="2"/>
    <x v="3"/>
    <s v="No"/>
    <n v="20"/>
    <n v="886.43"/>
    <s v="No"/>
    <x v="1280"/>
  </r>
  <r>
    <x v="3"/>
    <x v="3"/>
    <x v="4"/>
    <x v="4"/>
    <s v="No"/>
    <n v="21"/>
    <n v="86.04"/>
    <s v="No"/>
    <x v="1281"/>
  </r>
  <r>
    <x v="7"/>
    <x v="7"/>
    <x v="3"/>
    <x v="1"/>
    <s v="No"/>
    <n v="16"/>
    <n v="964.5"/>
    <s v="No"/>
    <x v="1282"/>
  </r>
  <r>
    <x v="4"/>
    <x v="4"/>
    <x v="1"/>
    <x v="14"/>
    <s v="No"/>
    <n v="18"/>
    <n v="590.5"/>
    <s v="No"/>
    <x v="1283"/>
  </r>
  <r>
    <x v="4"/>
    <x v="4"/>
    <x v="3"/>
    <x v="2"/>
    <s v="No"/>
    <n v="23"/>
    <n v="340.12"/>
    <s v="No"/>
    <x v="1284"/>
  </r>
  <r>
    <x v="11"/>
    <x v="11"/>
    <x v="1"/>
    <x v="3"/>
    <s v="No"/>
    <n v="20"/>
    <n v="82.58"/>
    <s v="No"/>
    <x v="1285"/>
  </r>
  <r>
    <x v="2"/>
    <x v="2"/>
    <x v="1"/>
    <x v="3"/>
    <s v="No"/>
    <n v="20"/>
    <n v="700.52"/>
    <s v="No"/>
    <x v="1286"/>
  </r>
  <r>
    <x v="4"/>
    <x v="4"/>
    <x v="3"/>
    <x v="2"/>
    <s v="No"/>
    <n v="23"/>
    <n v="589.66"/>
    <s v="No"/>
    <x v="1287"/>
  </r>
  <r>
    <x v="2"/>
    <x v="2"/>
    <x v="4"/>
    <x v="3"/>
    <s v="No"/>
    <n v="20"/>
    <n v="572.62"/>
    <s v="No"/>
    <x v="1288"/>
  </r>
  <r>
    <x v="4"/>
    <x v="4"/>
    <x v="1"/>
    <x v="4"/>
    <s v="No"/>
    <n v="21"/>
    <n v="19.38"/>
    <s v="No"/>
    <x v="1289"/>
  </r>
  <r>
    <x v="10"/>
    <x v="10"/>
    <x v="0"/>
    <x v="10"/>
    <s v="No"/>
    <n v="24"/>
    <n v="744.67"/>
    <s v="No"/>
    <x v="1290"/>
  </r>
  <r>
    <x v="4"/>
    <x v="4"/>
    <x v="3"/>
    <x v="21"/>
    <s v="No"/>
    <n v="14"/>
    <n v="870.18"/>
    <s v="No"/>
    <x v="1291"/>
  </r>
  <r>
    <x v="11"/>
    <x v="11"/>
    <x v="4"/>
    <x v="16"/>
    <s v="No"/>
    <n v="17"/>
    <n v="531.53"/>
    <s v="No"/>
    <x v="1292"/>
  </r>
  <r>
    <x v="1"/>
    <x v="1"/>
    <x v="3"/>
    <x v="14"/>
    <s v="No"/>
    <n v="18"/>
    <n v="526.17999999999995"/>
    <s v="No"/>
    <x v="1293"/>
  </r>
  <r>
    <x v="3"/>
    <x v="3"/>
    <x v="0"/>
    <x v="4"/>
    <s v="No"/>
    <n v="21"/>
    <n v="408.13"/>
    <s v="No"/>
    <x v="1294"/>
  </r>
  <r>
    <x v="10"/>
    <x v="10"/>
    <x v="0"/>
    <x v="8"/>
    <s v="No"/>
    <n v="15"/>
    <n v="664.58"/>
    <s v="No"/>
    <x v="1295"/>
  </r>
  <r>
    <x v="7"/>
    <x v="7"/>
    <x v="0"/>
    <x v="9"/>
    <s v="No"/>
    <n v="22"/>
    <n v="562.13"/>
    <s v="No"/>
    <x v="1296"/>
  </r>
  <r>
    <x v="0"/>
    <x v="0"/>
    <x v="0"/>
    <x v="14"/>
    <s v="No"/>
    <n v="18"/>
    <n v="278.88"/>
    <s v="No"/>
    <x v="1297"/>
  </r>
  <r>
    <x v="9"/>
    <x v="9"/>
    <x v="3"/>
    <x v="3"/>
    <s v="No"/>
    <n v="20"/>
    <n v="481.04"/>
    <s v="No"/>
    <x v="1298"/>
  </r>
  <r>
    <x v="7"/>
    <x v="7"/>
    <x v="2"/>
    <x v="10"/>
    <s v="No"/>
    <n v="24"/>
    <n v="388.02"/>
    <s v="No"/>
    <x v="1299"/>
  </r>
  <r>
    <x v="7"/>
    <x v="7"/>
    <x v="1"/>
    <x v="0"/>
    <s v="No"/>
    <n v="26"/>
    <n v="987.01"/>
    <s v="No"/>
    <x v="1300"/>
  </r>
  <r>
    <x v="10"/>
    <x v="10"/>
    <x v="0"/>
    <x v="14"/>
    <s v="No"/>
    <n v="18"/>
    <n v="590.26"/>
    <s v="No"/>
    <x v="1301"/>
  </r>
  <r>
    <x v="0"/>
    <x v="0"/>
    <x v="0"/>
    <x v="1"/>
    <s v="No"/>
    <n v="16"/>
    <n v="198.81"/>
    <s v="No"/>
    <x v="1302"/>
  </r>
  <r>
    <x v="0"/>
    <x v="0"/>
    <x v="4"/>
    <x v="4"/>
    <s v="No"/>
    <n v="21"/>
    <n v="59.86"/>
    <s v="No"/>
    <x v="1303"/>
  </r>
  <r>
    <x v="0"/>
    <x v="0"/>
    <x v="4"/>
    <x v="22"/>
    <s v="No"/>
    <n v="29"/>
    <n v="415.1"/>
    <s v="No"/>
    <x v="1304"/>
  </r>
  <r>
    <x v="2"/>
    <x v="2"/>
    <x v="4"/>
    <x v="1"/>
    <s v="No"/>
    <n v="16"/>
    <n v="884.94"/>
    <s v="No"/>
    <x v="1305"/>
  </r>
  <r>
    <x v="9"/>
    <x v="9"/>
    <x v="3"/>
    <x v="1"/>
    <s v="No"/>
    <n v="16"/>
    <n v="937.68"/>
    <s v="No"/>
    <x v="1306"/>
  </r>
  <r>
    <x v="4"/>
    <x v="4"/>
    <x v="4"/>
    <x v="9"/>
    <s v="No"/>
    <n v="22"/>
    <n v="291.81"/>
    <s v="No"/>
    <x v="1307"/>
  </r>
  <r>
    <x v="7"/>
    <x v="7"/>
    <x v="3"/>
    <x v="16"/>
    <s v="No"/>
    <n v="17"/>
    <n v="634.76"/>
    <s v="No"/>
    <x v="1308"/>
  </r>
  <r>
    <x v="6"/>
    <x v="6"/>
    <x v="2"/>
    <x v="10"/>
    <s v="No"/>
    <n v="24"/>
    <n v="135.26"/>
    <s v="No"/>
    <x v="1309"/>
  </r>
  <r>
    <x v="8"/>
    <x v="8"/>
    <x v="0"/>
    <x v="0"/>
    <s v="No"/>
    <n v="26"/>
    <n v="674.02"/>
    <s v="No"/>
    <x v="1310"/>
  </r>
  <r>
    <x v="3"/>
    <x v="3"/>
    <x v="4"/>
    <x v="9"/>
    <s v="No"/>
    <n v="22"/>
    <n v="549.13"/>
    <s v="No"/>
    <x v="1311"/>
  </r>
  <r>
    <x v="9"/>
    <x v="9"/>
    <x v="4"/>
    <x v="1"/>
    <s v="No"/>
    <n v="16"/>
    <n v="355.37"/>
    <s v="No"/>
    <x v="1312"/>
  </r>
  <r>
    <x v="10"/>
    <x v="10"/>
    <x v="0"/>
    <x v="21"/>
    <s v="No"/>
    <n v="14"/>
    <n v="44.65"/>
    <s v="No"/>
    <x v="1313"/>
  </r>
  <r>
    <x v="0"/>
    <x v="0"/>
    <x v="0"/>
    <x v="14"/>
    <s v="No"/>
    <n v="18"/>
    <n v="536.71"/>
    <s v="No"/>
    <x v="1314"/>
  </r>
  <r>
    <x v="11"/>
    <x v="11"/>
    <x v="1"/>
    <x v="2"/>
    <s v="No"/>
    <n v="23"/>
    <n v="571.76"/>
    <s v="No"/>
    <x v="1315"/>
  </r>
  <r>
    <x v="9"/>
    <x v="9"/>
    <x v="4"/>
    <x v="7"/>
    <s v="No"/>
    <n v="19"/>
    <n v="58.75"/>
    <s v="No"/>
    <x v="1316"/>
  </r>
  <r>
    <x v="7"/>
    <x v="7"/>
    <x v="3"/>
    <x v="7"/>
    <s v="No"/>
    <n v="19"/>
    <n v="89.71"/>
    <s v="No"/>
    <x v="1317"/>
  </r>
  <r>
    <x v="7"/>
    <x v="7"/>
    <x v="4"/>
    <x v="8"/>
    <s v="No"/>
    <n v="15"/>
    <n v="952.6"/>
    <s v="No"/>
    <x v="1318"/>
  </r>
  <r>
    <x v="3"/>
    <x v="3"/>
    <x v="0"/>
    <x v="24"/>
    <s v="No"/>
    <n v="10"/>
    <n v="149.61000000000001"/>
    <s v="No"/>
    <x v="1319"/>
  </r>
  <r>
    <x v="9"/>
    <x v="9"/>
    <x v="2"/>
    <x v="3"/>
    <s v="No"/>
    <n v="20"/>
    <n v="780.34"/>
    <s v="No"/>
    <x v="1320"/>
  </r>
  <r>
    <x v="11"/>
    <x v="11"/>
    <x v="1"/>
    <x v="16"/>
    <s v="No"/>
    <n v="17"/>
    <n v="673.19"/>
    <s v="No"/>
    <x v="1321"/>
  </r>
  <r>
    <x v="9"/>
    <x v="9"/>
    <x v="3"/>
    <x v="15"/>
    <s v="No"/>
    <n v="28"/>
    <n v="689.95"/>
    <s v="No"/>
    <x v="1322"/>
  </r>
  <r>
    <x v="7"/>
    <x v="7"/>
    <x v="4"/>
    <x v="7"/>
    <s v="No"/>
    <n v="19"/>
    <n v="523.9"/>
    <s v="No"/>
    <x v="1323"/>
  </r>
  <r>
    <x v="7"/>
    <x v="7"/>
    <x v="3"/>
    <x v="6"/>
    <s v="No"/>
    <n v="25"/>
    <n v="903.98"/>
    <s v="No"/>
    <x v="1324"/>
  </r>
  <r>
    <x v="9"/>
    <x v="9"/>
    <x v="2"/>
    <x v="16"/>
    <s v="No"/>
    <n v="17"/>
    <n v="377.72"/>
    <s v="No"/>
    <x v="1325"/>
  </r>
  <r>
    <x v="8"/>
    <x v="8"/>
    <x v="2"/>
    <x v="3"/>
    <s v="No"/>
    <n v="20"/>
    <n v="619.25"/>
    <s v="No"/>
    <x v="1326"/>
  </r>
  <r>
    <x v="8"/>
    <x v="8"/>
    <x v="2"/>
    <x v="3"/>
    <s v="No"/>
    <n v="20"/>
    <n v="742.02"/>
    <s v="No"/>
    <x v="1327"/>
  </r>
  <r>
    <x v="9"/>
    <x v="9"/>
    <x v="0"/>
    <x v="21"/>
    <s v="No"/>
    <n v="14"/>
    <n v="131.01"/>
    <s v="No"/>
    <x v="1328"/>
  </r>
  <r>
    <x v="7"/>
    <x v="7"/>
    <x v="1"/>
    <x v="1"/>
    <s v="No"/>
    <n v="16"/>
    <n v="198.88"/>
    <s v="No"/>
    <x v="1329"/>
  </r>
  <r>
    <x v="9"/>
    <x v="9"/>
    <x v="3"/>
    <x v="3"/>
    <s v="No"/>
    <n v="20"/>
    <n v="102.31"/>
    <s v="No"/>
    <x v="1330"/>
  </r>
  <r>
    <x v="9"/>
    <x v="9"/>
    <x v="3"/>
    <x v="10"/>
    <s v="No"/>
    <n v="24"/>
    <n v="220.72"/>
    <s v="No"/>
    <x v="1331"/>
  </r>
  <r>
    <x v="5"/>
    <x v="5"/>
    <x v="1"/>
    <x v="5"/>
    <s v="No"/>
    <n v="27"/>
    <n v="80.819999999999993"/>
    <s v="No"/>
    <x v="1332"/>
  </r>
  <r>
    <x v="2"/>
    <x v="2"/>
    <x v="1"/>
    <x v="1"/>
    <s v="No"/>
    <n v="16"/>
    <n v="938.41"/>
    <s v="No"/>
    <x v="1333"/>
  </r>
  <r>
    <x v="0"/>
    <x v="0"/>
    <x v="1"/>
    <x v="16"/>
    <s v="No"/>
    <n v="17"/>
    <n v="433.85"/>
    <s v="No"/>
    <x v="1334"/>
  </r>
  <r>
    <x v="11"/>
    <x v="11"/>
    <x v="0"/>
    <x v="4"/>
    <s v="No"/>
    <n v="21"/>
    <n v="764.55"/>
    <s v="No"/>
    <x v="1335"/>
  </r>
  <r>
    <x v="7"/>
    <x v="7"/>
    <x v="0"/>
    <x v="7"/>
    <s v="No"/>
    <n v="19"/>
    <n v="711.28"/>
    <s v="No"/>
    <x v="1336"/>
  </r>
  <r>
    <x v="4"/>
    <x v="4"/>
    <x v="0"/>
    <x v="8"/>
    <s v="No"/>
    <n v="15"/>
    <n v="169.35"/>
    <s v="No"/>
    <x v="1337"/>
  </r>
  <r>
    <x v="3"/>
    <x v="3"/>
    <x v="4"/>
    <x v="7"/>
    <s v="No"/>
    <n v="19"/>
    <n v="915.07"/>
    <s v="No"/>
    <x v="1338"/>
  </r>
  <r>
    <x v="3"/>
    <x v="3"/>
    <x v="2"/>
    <x v="4"/>
    <s v="No"/>
    <n v="21"/>
    <n v="553.15"/>
    <s v="No"/>
    <x v="1339"/>
  </r>
  <r>
    <x v="9"/>
    <x v="9"/>
    <x v="2"/>
    <x v="1"/>
    <s v="No"/>
    <n v="16"/>
    <n v="251.01"/>
    <s v="No"/>
    <x v="1340"/>
  </r>
  <r>
    <x v="5"/>
    <x v="5"/>
    <x v="2"/>
    <x v="7"/>
    <s v="No"/>
    <n v="19"/>
    <n v="828.88"/>
    <s v="No"/>
    <x v="1341"/>
  </r>
  <r>
    <x v="10"/>
    <x v="10"/>
    <x v="1"/>
    <x v="7"/>
    <s v="No"/>
    <n v="19"/>
    <n v="878.77"/>
    <s v="No"/>
    <x v="1342"/>
  </r>
  <r>
    <x v="3"/>
    <x v="3"/>
    <x v="1"/>
    <x v="14"/>
    <s v="No"/>
    <n v="18"/>
    <n v="285.83999999999997"/>
    <s v="No"/>
    <x v="1343"/>
  </r>
  <r>
    <x v="10"/>
    <x v="10"/>
    <x v="3"/>
    <x v="7"/>
    <s v="No"/>
    <n v="19"/>
    <n v="859.43"/>
    <s v="No"/>
    <x v="1344"/>
  </r>
  <r>
    <x v="0"/>
    <x v="0"/>
    <x v="3"/>
    <x v="6"/>
    <s v="No"/>
    <n v="25"/>
    <n v="810.03"/>
    <s v="No"/>
    <x v="1345"/>
  </r>
  <r>
    <x v="7"/>
    <x v="7"/>
    <x v="1"/>
    <x v="3"/>
    <s v="No"/>
    <n v="20"/>
    <n v="401.2"/>
    <s v="No"/>
    <x v="1346"/>
  </r>
  <r>
    <x v="10"/>
    <x v="10"/>
    <x v="3"/>
    <x v="14"/>
    <s v="No"/>
    <n v="18"/>
    <n v="702"/>
    <s v="No"/>
    <x v="1347"/>
  </r>
  <r>
    <x v="10"/>
    <x v="10"/>
    <x v="3"/>
    <x v="8"/>
    <s v="No"/>
    <n v="15"/>
    <n v="715.48"/>
    <s v="No"/>
    <x v="1348"/>
  </r>
  <r>
    <x v="1"/>
    <x v="1"/>
    <x v="1"/>
    <x v="10"/>
    <s v="No"/>
    <n v="24"/>
    <n v="643"/>
    <s v="No"/>
    <x v="1282"/>
  </r>
  <r>
    <x v="8"/>
    <x v="8"/>
    <x v="4"/>
    <x v="15"/>
    <s v="No"/>
    <n v="28"/>
    <n v="551.13"/>
    <s v="No"/>
    <x v="1349"/>
  </r>
  <r>
    <x v="5"/>
    <x v="5"/>
    <x v="3"/>
    <x v="24"/>
    <s v="No"/>
    <n v="10"/>
    <n v="568.17999999999995"/>
    <s v="No"/>
    <x v="1350"/>
  </r>
  <r>
    <x v="11"/>
    <x v="11"/>
    <x v="0"/>
    <x v="14"/>
    <s v="No"/>
    <n v="18"/>
    <n v="766.79"/>
    <s v="No"/>
    <x v="1351"/>
  </r>
  <r>
    <x v="0"/>
    <x v="0"/>
    <x v="4"/>
    <x v="3"/>
    <s v="No"/>
    <n v="20"/>
    <n v="969.21"/>
    <s v="No"/>
    <x v="1352"/>
  </r>
  <r>
    <x v="5"/>
    <x v="5"/>
    <x v="4"/>
    <x v="8"/>
    <s v="No"/>
    <n v="15"/>
    <n v="361.37"/>
    <s v="No"/>
    <x v="1353"/>
  </r>
  <r>
    <x v="4"/>
    <x v="4"/>
    <x v="0"/>
    <x v="16"/>
    <s v="No"/>
    <n v="17"/>
    <n v="368.07"/>
    <s v="No"/>
    <x v="1354"/>
  </r>
  <r>
    <x v="8"/>
    <x v="8"/>
    <x v="1"/>
    <x v="16"/>
    <s v="No"/>
    <n v="17"/>
    <n v="465.22"/>
    <s v="No"/>
    <x v="442"/>
  </r>
  <r>
    <x v="7"/>
    <x v="7"/>
    <x v="0"/>
    <x v="6"/>
    <s v="No"/>
    <n v="25"/>
    <n v="218.95"/>
    <s v="No"/>
    <x v="1355"/>
  </r>
  <r>
    <x v="0"/>
    <x v="0"/>
    <x v="2"/>
    <x v="6"/>
    <s v="No"/>
    <n v="25"/>
    <n v="23.31"/>
    <s v="No"/>
    <x v="1356"/>
  </r>
  <r>
    <x v="2"/>
    <x v="2"/>
    <x v="4"/>
    <x v="14"/>
    <s v="No"/>
    <n v="18"/>
    <n v="223.3"/>
    <s v="No"/>
    <x v="1357"/>
  </r>
  <r>
    <x v="10"/>
    <x v="10"/>
    <x v="0"/>
    <x v="16"/>
    <s v="No"/>
    <n v="17"/>
    <n v="385.35"/>
    <s v="No"/>
    <x v="1358"/>
  </r>
  <r>
    <x v="6"/>
    <x v="6"/>
    <x v="1"/>
    <x v="9"/>
    <s v="No"/>
    <n v="22"/>
    <n v="886.14"/>
    <s v="No"/>
    <x v="1359"/>
  </r>
  <r>
    <x v="1"/>
    <x v="1"/>
    <x v="0"/>
    <x v="4"/>
    <s v="No"/>
    <n v="21"/>
    <n v="585.34"/>
    <s v="No"/>
    <x v="1360"/>
  </r>
  <r>
    <x v="0"/>
    <x v="0"/>
    <x v="2"/>
    <x v="21"/>
    <s v="No"/>
    <n v="14"/>
    <n v="959.6"/>
    <s v="No"/>
    <x v="1361"/>
  </r>
  <r>
    <x v="2"/>
    <x v="2"/>
    <x v="2"/>
    <x v="0"/>
    <s v="No"/>
    <n v="26"/>
    <n v="567.14"/>
    <s v="No"/>
    <x v="1362"/>
  </r>
  <r>
    <x v="6"/>
    <x v="6"/>
    <x v="2"/>
    <x v="3"/>
    <s v="No"/>
    <n v="20"/>
    <n v="338.75"/>
    <s v="No"/>
    <x v="1363"/>
  </r>
  <r>
    <x v="3"/>
    <x v="3"/>
    <x v="2"/>
    <x v="7"/>
    <s v="No"/>
    <n v="19"/>
    <n v="809.24"/>
    <s v="No"/>
    <x v="1364"/>
  </r>
  <r>
    <x v="8"/>
    <x v="8"/>
    <x v="0"/>
    <x v="3"/>
    <s v="No"/>
    <n v="20"/>
    <n v="229.06"/>
    <s v="No"/>
    <x v="1365"/>
  </r>
  <r>
    <x v="3"/>
    <x v="3"/>
    <x v="3"/>
    <x v="24"/>
    <s v="No"/>
    <n v="10"/>
    <n v="711.62"/>
    <s v="No"/>
    <x v="1366"/>
  </r>
  <r>
    <x v="5"/>
    <x v="5"/>
    <x v="2"/>
    <x v="7"/>
    <s v="No"/>
    <n v="19"/>
    <n v="864.56"/>
    <s v="No"/>
    <x v="1367"/>
  </r>
  <r>
    <x v="7"/>
    <x v="7"/>
    <x v="1"/>
    <x v="6"/>
    <s v="No"/>
    <n v="25"/>
    <n v="880.91"/>
    <s v="No"/>
    <x v="1368"/>
  </r>
  <r>
    <x v="1"/>
    <x v="1"/>
    <x v="4"/>
    <x v="5"/>
    <s v="No"/>
    <n v="27"/>
    <n v="618.24"/>
    <s v="No"/>
    <x v="1369"/>
  </r>
  <r>
    <x v="2"/>
    <x v="2"/>
    <x v="2"/>
    <x v="10"/>
    <s v="No"/>
    <n v="24"/>
    <n v="107.96"/>
    <s v="No"/>
    <x v="1370"/>
  </r>
  <r>
    <x v="2"/>
    <x v="2"/>
    <x v="4"/>
    <x v="3"/>
    <s v="No"/>
    <n v="20"/>
    <n v="146.18"/>
    <s v="No"/>
    <x v="1371"/>
  </r>
  <r>
    <x v="5"/>
    <x v="5"/>
    <x v="1"/>
    <x v="10"/>
    <s v="No"/>
    <n v="24"/>
    <n v="741.01"/>
    <s v="No"/>
    <x v="1372"/>
  </r>
  <r>
    <x v="9"/>
    <x v="9"/>
    <x v="3"/>
    <x v="1"/>
    <s v="No"/>
    <n v="16"/>
    <n v="299.08999999999997"/>
    <s v="No"/>
    <x v="1373"/>
  </r>
  <r>
    <x v="6"/>
    <x v="6"/>
    <x v="2"/>
    <x v="21"/>
    <s v="No"/>
    <n v="14"/>
    <n v="860.06"/>
    <s v="No"/>
    <x v="1374"/>
  </r>
  <r>
    <x v="9"/>
    <x v="9"/>
    <x v="1"/>
    <x v="16"/>
    <s v="No"/>
    <n v="17"/>
    <n v="545.36"/>
    <s v="No"/>
    <x v="1375"/>
  </r>
  <r>
    <x v="0"/>
    <x v="0"/>
    <x v="0"/>
    <x v="8"/>
    <s v="No"/>
    <n v="15"/>
    <n v="196.17"/>
    <s v="No"/>
    <x v="1376"/>
  </r>
  <r>
    <x v="0"/>
    <x v="0"/>
    <x v="1"/>
    <x v="16"/>
    <s v="No"/>
    <n v="17"/>
    <n v="151.77000000000001"/>
    <s v="No"/>
    <x v="1377"/>
  </r>
  <r>
    <x v="0"/>
    <x v="0"/>
    <x v="0"/>
    <x v="3"/>
    <s v="No"/>
    <n v="20"/>
    <n v="42.33"/>
    <s v="No"/>
    <x v="1378"/>
  </r>
  <r>
    <x v="1"/>
    <x v="1"/>
    <x v="2"/>
    <x v="9"/>
    <s v="No"/>
    <n v="22"/>
    <n v="425.71"/>
    <s v="No"/>
    <x v="1379"/>
  </r>
  <r>
    <x v="0"/>
    <x v="0"/>
    <x v="4"/>
    <x v="21"/>
    <s v="No"/>
    <n v="14"/>
    <n v="687.7"/>
    <s v="No"/>
    <x v="1380"/>
  </r>
  <r>
    <x v="6"/>
    <x v="6"/>
    <x v="4"/>
    <x v="14"/>
    <s v="No"/>
    <n v="18"/>
    <n v="519.41"/>
    <s v="No"/>
    <x v="1381"/>
  </r>
  <r>
    <x v="4"/>
    <x v="4"/>
    <x v="3"/>
    <x v="16"/>
    <s v="No"/>
    <n v="17"/>
    <n v="654.37"/>
    <s v="No"/>
    <x v="1382"/>
  </r>
  <r>
    <x v="3"/>
    <x v="3"/>
    <x v="0"/>
    <x v="1"/>
    <s v="No"/>
    <n v="16"/>
    <n v="331.33"/>
    <s v="No"/>
    <x v="1383"/>
  </r>
  <r>
    <x v="7"/>
    <x v="7"/>
    <x v="0"/>
    <x v="3"/>
    <s v="No"/>
    <n v="20"/>
    <n v="478.95"/>
    <s v="No"/>
    <x v="1384"/>
  </r>
  <r>
    <x v="10"/>
    <x v="10"/>
    <x v="3"/>
    <x v="9"/>
    <s v="No"/>
    <n v="22"/>
    <n v="246.64"/>
    <s v="No"/>
    <x v="1385"/>
  </r>
  <r>
    <x v="6"/>
    <x v="6"/>
    <x v="4"/>
    <x v="14"/>
    <s v="No"/>
    <n v="18"/>
    <n v="403.7"/>
    <s v="No"/>
    <x v="1386"/>
  </r>
  <r>
    <x v="0"/>
    <x v="0"/>
    <x v="1"/>
    <x v="17"/>
    <s v="No"/>
    <n v="12"/>
    <n v="837.45"/>
    <s v="No"/>
    <x v="1387"/>
  </r>
  <r>
    <x v="7"/>
    <x v="7"/>
    <x v="2"/>
    <x v="14"/>
    <s v="No"/>
    <n v="18"/>
    <n v="607.57000000000005"/>
    <s v="No"/>
    <x v="1388"/>
  </r>
  <r>
    <x v="6"/>
    <x v="6"/>
    <x v="3"/>
    <x v="4"/>
    <s v="No"/>
    <n v="21"/>
    <n v="141.16999999999999"/>
    <s v="No"/>
    <x v="1389"/>
  </r>
  <r>
    <x v="0"/>
    <x v="0"/>
    <x v="0"/>
    <x v="21"/>
    <s v="No"/>
    <n v="14"/>
    <n v="165.49"/>
    <s v="No"/>
    <x v="1390"/>
  </r>
  <r>
    <x v="1"/>
    <x v="1"/>
    <x v="3"/>
    <x v="16"/>
    <s v="No"/>
    <n v="17"/>
    <n v="149.63999999999999"/>
    <s v="No"/>
    <x v="1391"/>
  </r>
  <r>
    <x v="8"/>
    <x v="8"/>
    <x v="1"/>
    <x v="7"/>
    <s v="No"/>
    <n v="19"/>
    <n v="584.41999999999996"/>
    <s v="No"/>
    <x v="1392"/>
  </r>
  <r>
    <x v="1"/>
    <x v="1"/>
    <x v="3"/>
    <x v="16"/>
    <s v="No"/>
    <n v="17"/>
    <n v="276.74"/>
    <s v="No"/>
    <x v="1393"/>
  </r>
  <r>
    <x v="9"/>
    <x v="9"/>
    <x v="0"/>
    <x v="25"/>
    <s v="No"/>
    <n v="9"/>
    <n v="649.23"/>
    <s v="No"/>
    <x v="1394"/>
  </r>
  <r>
    <x v="1"/>
    <x v="1"/>
    <x v="1"/>
    <x v="9"/>
    <s v="No"/>
    <n v="22"/>
    <n v="84.59"/>
    <s v="No"/>
    <x v="1395"/>
  </r>
  <r>
    <x v="11"/>
    <x v="11"/>
    <x v="3"/>
    <x v="7"/>
    <s v="No"/>
    <n v="19"/>
    <n v="143.53"/>
    <s v="No"/>
    <x v="1396"/>
  </r>
  <r>
    <x v="3"/>
    <x v="3"/>
    <x v="3"/>
    <x v="4"/>
    <s v="No"/>
    <n v="21"/>
    <n v="93.93"/>
    <s v="No"/>
    <x v="1397"/>
  </r>
  <r>
    <x v="0"/>
    <x v="0"/>
    <x v="2"/>
    <x v="3"/>
    <s v="No"/>
    <n v="20"/>
    <n v="565.66"/>
    <s v="No"/>
    <x v="1398"/>
  </r>
  <r>
    <x v="6"/>
    <x v="6"/>
    <x v="1"/>
    <x v="1"/>
    <s v="No"/>
    <n v="16"/>
    <n v="209.51"/>
    <s v="No"/>
    <x v="1399"/>
  </r>
  <r>
    <x v="3"/>
    <x v="3"/>
    <x v="3"/>
    <x v="6"/>
    <s v="No"/>
    <n v="25"/>
    <n v="562.28"/>
    <s v="No"/>
    <x v="1400"/>
  </r>
  <r>
    <x v="3"/>
    <x v="3"/>
    <x v="2"/>
    <x v="4"/>
    <s v="No"/>
    <n v="21"/>
    <n v="18.47"/>
    <s v="No"/>
    <x v="1401"/>
  </r>
  <r>
    <x v="1"/>
    <x v="1"/>
    <x v="1"/>
    <x v="3"/>
    <s v="No"/>
    <n v="20"/>
    <n v="561.25"/>
    <s v="No"/>
    <x v="1402"/>
  </r>
  <r>
    <x v="2"/>
    <x v="2"/>
    <x v="3"/>
    <x v="14"/>
    <s v="No"/>
    <n v="18"/>
    <n v="261.43"/>
    <s v="No"/>
    <x v="1403"/>
  </r>
  <r>
    <x v="8"/>
    <x v="8"/>
    <x v="1"/>
    <x v="2"/>
    <s v="No"/>
    <n v="23"/>
    <n v="958.7"/>
    <s v="No"/>
    <x v="1404"/>
  </r>
  <r>
    <x v="8"/>
    <x v="8"/>
    <x v="4"/>
    <x v="7"/>
    <s v="No"/>
    <n v="19"/>
    <n v="683.75"/>
    <s v="No"/>
    <x v="1405"/>
  </r>
  <r>
    <x v="10"/>
    <x v="10"/>
    <x v="2"/>
    <x v="0"/>
    <s v="No"/>
    <n v="26"/>
    <n v="534.27"/>
    <s v="No"/>
    <x v="1406"/>
  </r>
  <r>
    <x v="5"/>
    <x v="5"/>
    <x v="2"/>
    <x v="9"/>
    <s v="No"/>
    <n v="22"/>
    <n v="785.16"/>
    <s v="No"/>
    <x v="1407"/>
  </r>
  <r>
    <x v="1"/>
    <x v="1"/>
    <x v="2"/>
    <x v="16"/>
    <s v="No"/>
    <n v="17"/>
    <n v="933.3"/>
    <s v="No"/>
    <x v="1408"/>
  </r>
  <r>
    <x v="10"/>
    <x v="10"/>
    <x v="2"/>
    <x v="5"/>
    <s v="No"/>
    <n v="27"/>
    <n v="306.08999999999997"/>
    <s v="No"/>
    <x v="1409"/>
  </r>
  <r>
    <x v="11"/>
    <x v="11"/>
    <x v="0"/>
    <x v="2"/>
    <s v="No"/>
    <n v="23"/>
    <n v="392"/>
    <s v="No"/>
    <x v="1410"/>
  </r>
  <r>
    <x v="4"/>
    <x v="4"/>
    <x v="0"/>
    <x v="9"/>
    <s v="No"/>
    <n v="22"/>
    <n v="380.58"/>
    <s v="No"/>
    <x v="1411"/>
  </r>
  <r>
    <x v="9"/>
    <x v="9"/>
    <x v="1"/>
    <x v="9"/>
    <s v="No"/>
    <n v="22"/>
    <n v="691.51"/>
    <s v="No"/>
    <x v="1412"/>
  </r>
  <r>
    <x v="0"/>
    <x v="0"/>
    <x v="3"/>
    <x v="19"/>
    <s v="No"/>
    <n v="13"/>
    <n v="824.43"/>
    <s v="No"/>
    <x v="1413"/>
  </r>
  <r>
    <x v="5"/>
    <x v="5"/>
    <x v="3"/>
    <x v="3"/>
    <s v="No"/>
    <n v="20"/>
    <n v="979.36"/>
    <s v="No"/>
    <x v="1414"/>
  </r>
  <r>
    <x v="10"/>
    <x v="10"/>
    <x v="4"/>
    <x v="9"/>
    <s v="No"/>
    <n v="22"/>
    <n v="407.9"/>
    <s v="No"/>
    <x v="1415"/>
  </r>
  <r>
    <x v="7"/>
    <x v="7"/>
    <x v="3"/>
    <x v="19"/>
    <s v="No"/>
    <n v="13"/>
    <n v="345.2"/>
    <s v="No"/>
    <x v="1416"/>
  </r>
  <r>
    <x v="0"/>
    <x v="0"/>
    <x v="1"/>
    <x v="5"/>
    <s v="No"/>
    <n v="27"/>
    <n v="145.85"/>
    <s v="No"/>
    <x v="1417"/>
  </r>
  <r>
    <x v="10"/>
    <x v="10"/>
    <x v="2"/>
    <x v="0"/>
    <s v="No"/>
    <n v="26"/>
    <n v="945.26"/>
    <s v="No"/>
    <x v="1418"/>
  </r>
  <r>
    <x v="8"/>
    <x v="8"/>
    <x v="2"/>
    <x v="23"/>
    <s v="No"/>
    <n v="31"/>
    <n v="316.58"/>
    <s v="No"/>
    <x v="1419"/>
  </r>
  <r>
    <x v="3"/>
    <x v="3"/>
    <x v="3"/>
    <x v="4"/>
    <s v="No"/>
    <n v="21"/>
    <n v="256.41000000000003"/>
    <s v="No"/>
    <x v="1420"/>
  </r>
  <r>
    <x v="4"/>
    <x v="4"/>
    <x v="4"/>
    <x v="9"/>
    <s v="No"/>
    <n v="22"/>
    <n v="713.01"/>
    <s v="No"/>
    <x v="1421"/>
  </r>
  <r>
    <x v="6"/>
    <x v="6"/>
    <x v="4"/>
    <x v="7"/>
    <s v="No"/>
    <n v="19"/>
    <n v="591.51"/>
    <s v="No"/>
    <x v="1422"/>
  </r>
  <r>
    <x v="7"/>
    <x v="7"/>
    <x v="0"/>
    <x v="21"/>
    <s v="No"/>
    <n v="14"/>
    <n v="644.95000000000005"/>
    <s v="No"/>
    <x v="1423"/>
  </r>
  <r>
    <x v="2"/>
    <x v="2"/>
    <x v="3"/>
    <x v="14"/>
    <s v="No"/>
    <n v="18"/>
    <n v="325.89999999999998"/>
    <s v="No"/>
    <x v="1424"/>
  </r>
  <r>
    <x v="11"/>
    <x v="11"/>
    <x v="2"/>
    <x v="9"/>
    <s v="No"/>
    <n v="22"/>
    <n v="351.53"/>
    <s v="No"/>
    <x v="1425"/>
  </r>
  <r>
    <x v="4"/>
    <x v="4"/>
    <x v="0"/>
    <x v="9"/>
    <s v="No"/>
    <n v="22"/>
    <n v="509.48"/>
    <s v="No"/>
    <x v="242"/>
  </r>
  <r>
    <x v="2"/>
    <x v="2"/>
    <x v="2"/>
    <x v="4"/>
    <s v="No"/>
    <n v="21"/>
    <n v="315.77999999999997"/>
    <s v="No"/>
    <x v="1426"/>
  </r>
  <r>
    <x v="6"/>
    <x v="6"/>
    <x v="0"/>
    <x v="6"/>
    <s v="No"/>
    <n v="25"/>
    <n v="178.12"/>
    <s v="No"/>
    <x v="1427"/>
  </r>
  <r>
    <x v="5"/>
    <x v="5"/>
    <x v="0"/>
    <x v="2"/>
    <s v="No"/>
    <n v="23"/>
    <n v="377.87"/>
    <s v="No"/>
    <x v="1428"/>
  </r>
  <r>
    <x v="3"/>
    <x v="3"/>
    <x v="2"/>
    <x v="14"/>
    <s v="No"/>
    <n v="18"/>
    <n v="484.04"/>
    <s v="No"/>
    <x v="1429"/>
  </r>
  <r>
    <x v="6"/>
    <x v="6"/>
    <x v="0"/>
    <x v="4"/>
    <s v="No"/>
    <n v="21"/>
    <n v="800.72"/>
    <s v="No"/>
    <x v="1430"/>
  </r>
  <r>
    <x v="5"/>
    <x v="5"/>
    <x v="1"/>
    <x v="3"/>
    <s v="No"/>
    <n v="20"/>
    <n v="135.16"/>
    <s v="No"/>
    <x v="1431"/>
  </r>
  <r>
    <x v="4"/>
    <x v="4"/>
    <x v="3"/>
    <x v="9"/>
    <s v="No"/>
    <n v="22"/>
    <n v="175.08"/>
    <s v="No"/>
    <x v="1432"/>
  </r>
  <r>
    <x v="2"/>
    <x v="2"/>
    <x v="4"/>
    <x v="3"/>
    <s v="No"/>
    <n v="20"/>
    <n v="108.47"/>
    <s v="No"/>
    <x v="1433"/>
  </r>
  <r>
    <x v="6"/>
    <x v="6"/>
    <x v="4"/>
    <x v="14"/>
    <s v="No"/>
    <n v="18"/>
    <n v="378.7"/>
    <s v="No"/>
    <x v="1434"/>
  </r>
  <r>
    <x v="1"/>
    <x v="1"/>
    <x v="1"/>
    <x v="3"/>
    <s v="No"/>
    <n v="20"/>
    <n v="224.98"/>
    <s v="No"/>
    <x v="1435"/>
  </r>
  <r>
    <x v="3"/>
    <x v="3"/>
    <x v="0"/>
    <x v="6"/>
    <s v="No"/>
    <n v="25"/>
    <n v="83.25"/>
    <s v="No"/>
    <x v="1436"/>
  </r>
  <r>
    <x v="10"/>
    <x v="10"/>
    <x v="0"/>
    <x v="3"/>
    <s v="No"/>
    <n v="20"/>
    <n v="644.48"/>
    <s v="No"/>
    <x v="1437"/>
  </r>
  <r>
    <x v="2"/>
    <x v="2"/>
    <x v="1"/>
    <x v="3"/>
    <s v="No"/>
    <n v="20"/>
    <n v="883.46"/>
    <s v="No"/>
    <x v="1438"/>
  </r>
  <r>
    <x v="5"/>
    <x v="5"/>
    <x v="4"/>
    <x v="30"/>
    <s v="No"/>
    <n v="32"/>
    <n v="334.82"/>
    <s v="No"/>
    <x v="1439"/>
  </r>
  <r>
    <x v="2"/>
    <x v="2"/>
    <x v="1"/>
    <x v="0"/>
    <s v="No"/>
    <n v="26"/>
    <n v="804.96"/>
    <s v="No"/>
    <x v="1440"/>
  </r>
  <r>
    <x v="7"/>
    <x v="7"/>
    <x v="0"/>
    <x v="19"/>
    <s v="No"/>
    <n v="13"/>
    <n v="806.69"/>
    <s v="No"/>
    <x v="1441"/>
  </r>
  <r>
    <x v="4"/>
    <x v="4"/>
    <x v="3"/>
    <x v="19"/>
    <s v="No"/>
    <n v="13"/>
    <n v="82.5"/>
    <s v="No"/>
    <x v="1442"/>
  </r>
  <r>
    <x v="6"/>
    <x v="6"/>
    <x v="2"/>
    <x v="3"/>
    <s v="No"/>
    <n v="20"/>
    <n v="832.83"/>
    <s v="No"/>
    <x v="1443"/>
  </r>
  <r>
    <x v="9"/>
    <x v="9"/>
    <x v="4"/>
    <x v="21"/>
    <s v="No"/>
    <n v="14"/>
    <n v="477.98"/>
    <s v="No"/>
    <x v="1444"/>
  </r>
  <r>
    <x v="7"/>
    <x v="7"/>
    <x v="0"/>
    <x v="19"/>
    <s v="No"/>
    <n v="13"/>
    <n v="654.07000000000005"/>
    <s v="No"/>
    <x v="1445"/>
  </r>
  <r>
    <x v="6"/>
    <x v="6"/>
    <x v="3"/>
    <x v="14"/>
    <s v="No"/>
    <n v="18"/>
    <n v="759.59"/>
    <s v="No"/>
    <x v="1446"/>
  </r>
  <r>
    <x v="2"/>
    <x v="2"/>
    <x v="0"/>
    <x v="16"/>
    <s v="No"/>
    <n v="17"/>
    <n v="562.37"/>
    <s v="No"/>
    <x v="1447"/>
  </r>
  <r>
    <x v="6"/>
    <x v="6"/>
    <x v="0"/>
    <x v="16"/>
    <s v="No"/>
    <n v="17"/>
    <n v="258.3"/>
    <s v="No"/>
    <x v="1448"/>
  </r>
  <r>
    <x v="2"/>
    <x v="2"/>
    <x v="4"/>
    <x v="1"/>
    <s v="No"/>
    <n v="16"/>
    <n v="952.54"/>
    <s v="No"/>
    <x v="1449"/>
  </r>
  <r>
    <x v="0"/>
    <x v="0"/>
    <x v="4"/>
    <x v="4"/>
    <s v="No"/>
    <n v="21"/>
    <n v="972.5"/>
    <s v="No"/>
    <x v="1450"/>
  </r>
  <r>
    <x v="8"/>
    <x v="8"/>
    <x v="2"/>
    <x v="4"/>
    <s v="No"/>
    <n v="21"/>
    <n v="725.08"/>
    <s v="No"/>
    <x v="1451"/>
  </r>
  <r>
    <x v="4"/>
    <x v="4"/>
    <x v="0"/>
    <x v="3"/>
    <s v="No"/>
    <n v="20"/>
    <n v="472.43"/>
    <s v="No"/>
    <x v="1452"/>
  </r>
  <r>
    <x v="10"/>
    <x v="10"/>
    <x v="4"/>
    <x v="22"/>
    <s v="No"/>
    <n v="29"/>
    <n v="637.51"/>
    <s v="No"/>
    <x v="1453"/>
  </r>
  <r>
    <x v="7"/>
    <x v="7"/>
    <x v="2"/>
    <x v="1"/>
    <s v="No"/>
    <n v="16"/>
    <n v="760.23"/>
    <s v="No"/>
    <x v="1454"/>
  </r>
  <r>
    <x v="0"/>
    <x v="0"/>
    <x v="3"/>
    <x v="3"/>
    <s v="No"/>
    <n v="20"/>
    <n v="869.78"/>
    <s v="No"/>
    <x v="1455"/>
  </r>
  <r>
    <x v="10"/>
    <x v="10"/>
    <x v="3"/>
    <x v="36"/>
    <s v="Yes"/>
    <n v="22"/>
    <n v="702"/>
    <s v="No"/>
    <x v="1456"/>
  </r>
  <r>
    <x v="2"/>
    <x v="2"/>
    <x v="3"/>
    <x v="14"/>
    <s v="No"/>
    <n v="18"/>
    <n v="367.61"/>
    <s v="No"/>
    <x v="1457"/>
  </r>
  <r>
    <x v="6"/>
    <x v="6"/>
    <x v="1"/>
    <x v="7"/>
    <s v="No"/>
    <n v="19"/>
    <n v="642.95000000000005"/>
    <s v="No"/>
    <x v="1458"/>
  </r>
  <r>
    <x v="8"/>
    <x v="8"/>
    <x v="0"/>
    <x v="3"/>
    <s v="No"/>
    <n v="20"/>
    <n v="620.41999999999996"/>
    <s v="No"/>
    <x v="1459"/>
  </r>
  <r>
    <x v="8"/>
    <x v="8"/>
    <x v="0"/>
    <x v="4"/>
    <s v="No"/>
    <n v="21"/>
    <n v="851.86"/>
    <s v="No"/>
    <x v="1460"/>
  </r>
  <r>
    <x v="1"/>
    <x v="1"/>
    <x v="1"/>
    <x v="7"/>
    <s v="No"/>
    <n v="19"/>
    <n v="340.67"/>
    <s v="No"/>
    <x v="1461"/>
  </r>
  <r>
    <x v="3"/>
    <x v="3"/>
    <x v="1"/>
    <x v="10"/>
    <s v="No"/>
    <n v="24"/>
    <n v="906.03"/>
    <s v="No"/>
    <x v="1462"/>
  </r>
  <r>
    <x v="3"/>
    <x v="3"/>
    <x v="4"/>
    <x v="7"/>
    <s v="No"/>
    <n v="19"/>
    <n v="518.39"/>
    <s v="No"/>
    <x v="1463"/>
  </r>
  <r>
    <x v="0"/>
    <x v="0"/>
    <x v="3"/>
    <x v="4"/>
    <s v="No"/>
    <n v="21"/>
    <n v="499.04"/>
    <s v="No"/>
    <x v="1464"/>
  </r>
  <r>
    <x v="11"/>
    <x v="11"/>
    <x v="0"/>
    <x v="2"/>
    <s v="No"/>
    <n v="23"/>
    <n v="800.63"/>
    <s v="No"/>
    <x v="1465"/>
  </r>
  <r>
    <x v="3"/>
    <x v="3"/>
    <x v="2"/>
    <x v="10"/>
    <s v="No"/>
    <n v="24"/>
    <n v="581.42999999999995"/>
    <s v="No"/>
    <x v="1466"/>
  </r>
  <r>
    <x v="3"/>
    <x v="3"/>
    <x v="3"/>
    <x v="0"/>
    <s v="No"/>
    <n v="26"/>
    <n v="647.76"/>
    <s v="No"/>
    <x v="1467"/>
  </r>
  <r>
    <x v="4"/>
    <x v="4"/>
    <x v="4"/>
    <x v="9"/>
    <s v="No"/>
    <n v="22"/>
    <n v="540.28"/>
    <s v="No"/>
    <x v="1468"/>
  </r>
  <r>
    <x v="11"/>
    <x v="11"/>
    <x v="1"/>
    <x v="5"/>
    <s v="No"/>
    <n v="27"/>
    <n v="222.61"/>
    <s v="No"/>
    <x v="1469"/>
  </r>
  <r>
    <x v="2"/>
    <x v="2"/>
    <x v="1"/>
    <x v="7"/>
    <s v="No"/>
    <n v="19"/>
    <n v="359"/>
    <s v="No"/>
    <x v="1470"/>
  </r>
  <r>
    <x v="1"/>
    <x v="1"/>
    <x v="0"/>
    <x v="2"/>
    <s v="No"/>
    <n v="23"/>
    <n v="105.12"/>
    <s v="No"/>
    <x v="1471"/>
  </r>
  <r>
    <x v="3"/>
    <x v="3"/>
    <x v="0"/>
    <x v="2"/>
    <s v="No"/>
    <n v="23"/>
    <n v="357.25"/>
    <s v="No"/>
    <x v="1472"/>
  </r>
  <r>
    <x v="3"/>
    <x v="3"/>
    <x v="4"/>
    <x v="1"/>
    <s v="No"/>
    <n v="16"/>
    <n v="991.96"/>
    <s v="No"/>
    <x v="1473"/>
  </r>
  <r>
    <x v="5"/>
    <x v="5"/>
    <x v="1"/>
    <x v="3"/>
    <s v="No"/>
    <n v="20"/>
    <n v="316.23"/>
    <s v="No"/>
    <x v="1474"/>
  </r>
  <r>
    <x v="10"/>
    <x v="10"/>
    <x v="0"/>
    <x v="7"/>
    <s v="No"/>
    <n v="19"/>
    <n v="577.92999999999995"/>
    <s v="No"/>
    <x v="1475"/>
  </r>
  <r>
    <x v="10"/>
    <x v="10"/>
    <x v="4"/>
    <x v="21"/>
    <s v="No"/>
    <n v="14"/>
    <n v="528.73"/>
    <s v="No"/>
    <x v="1476"/>
  </r>
  <r>
    <x v="11"/>
    <x v="11"/>
    <x v="4"/>
    <x v="3"/>
    <s v="No"/>
    <n v="20"/>
    <n v="712.3"/>
    <s v="No"/>
    <x v="1477"/>
  </r>
  <r>
    <x v="8"/>
    <x v="8"/>
    <x v="3"/>
    <x v="8"/>
    <s v="No"/>
    <n v="15"/>
    <n v="262.27"/>
    <s v="No"/>
    <x v="1478"/>
  </r>
  <r>
    <x v="4"/>
    <x v="4"/>
    <x v="3"/>
    <x v="9"/>
    <s v="No"/>
    <n v="22"/>
    <n v="233.25"/>
    <s v="No"/>
    <x v="1479"/>
  </r>
  <r>
    <x v="3"/>
    <x v="3"/>
    <x v="1"/>
    <x v="3"/>
    <s v="No"/>
    <n v="20"/>
    <n v="131.51"/>
    <s v="No"/>
    <x v="1480"/>
  </r>
  <r>
    <x v="11"/>
    <x v="11"/>
    <x v="0"/>
    <x v="15"/>
    <s v="No"/>
    <n v="28"/>
    <n v="456.69"/>
    <s v="No"/>
    <x v="1481"/>
  </r>
  <r>
    <x v="8"/>
    <x v="8"/>
    <x v="4"/>
    <x v="22"/>
    <s v="No"/>
    <n v="29"/>
    <n v="92.47"/>
    <s v="No"/>
    <x v="1482"/>
  </r>
  <r>
    <x v="8"/>
    <x v="8"/>
    <x v="4"/>
    <x v="4"/>
    <s v="No"/>
    <n v="21"/>
    <n v="896.98"/>
    <s v="No"/>
    <x v="1483"/>
  </r>
  <r>
    <x v="7"/>
    <x v="7"/>
    <x v="0"/>
    <x v="0"/>
    <s v="No"/>
    <n v="26"/>
    <n v="274.66000000000003"/>
    <s v="No"/>
    <x v="1484"/>
  </r>
  <r>
    <x v="5"/>
    <x v="5"/>
    <x v="3"/>
    <x v="4"/>
    <s v="No"/>
    <n v="21"/>
    <n v="433.16"/>
    <s v="No"/>
    <x v="1485"/>
  </r>
  <r>
    <x v="0"/>
    <x v="0"/>
    <x v="2"/>
    <x v="20"/>
    <s v="No"/>
    <n v="11"/>
    <n v="292.41000000000003"/>
    <s v="No"/>
    <x v="1486"/>
  </r>
  <r>
    <x v="0"/>
    <x v="0"/>
    <x v="3"/>
    <x v="19"/>
    <s v="No"/>
    <n v="13"/>
    <n v="87.32"/>
    <s v="No"/>
    <x v="1487"/>
  </r>
  <r>
    <x v="10"/>
    <x v="10"/>
    <x v="1"/>
    <x v="7"/>
    <s v="No"/>
    <n v="19"/>
    <n v="955.07"/>
    <s v="No"/>
    <x v="1488"/>
  </r>
  <r>
    <x v="2"/>
    <x v="2"/>
    <x v="0"/>
    <x v="8"/>
    <s v="No"/>
    <n v="15"/>
    <n v="210.06"/>
    <s v="No"/>
    <x v="1489"/>
  </r>
  <r>
    <x v="10"/>
    <x v="10"/>
    <x v="1"/>
    <x v="9"/>
    <s v="No"/>
    <n v="22"/>
    <n v="351.23"/>
    <s v="No"/>
    <x v="1490"/>
  </r>
  <r>
    <x v="9"/>
    <x v="9"/>
    <x v="1"/>
    <x v="16"/>
    <s v="No"/>
    <n v="17"/>
    <n v="633.58000000000004"/>
    <s v="No"/>
    <x v="1491"/>
  </r>
  <r>
    <x v="3"/>
    <x v="3"/>
    <x v="1"/>
    <x v="1"/>
    <s v="No"/>
    <n v="16"/>
    <n v="200.49"/>
    <s v="No"/>
    <x v="1492"/>
  </r>
  <r>
    <x v="6"/>
    <x v="6"/>
    <x v="3"/>
    <x v="16"/>
    <s v="No"/>
    <n v="17"/>
    <n v="509.48"/>
    <s v="No"/>
    <x v="464"/>
  </r>
  <r>
    <x v="9"/>
    <x v="9"/>
    <x v="3"/>
    <x v="7"/>
    <s v="No"/>
    <n v="19"/>
    <n v="222.98"/>
    <s v="No"/>
    <x v="1493"/>
  </r>
  <r>
    <x v="0"/>
    <x v="0"/>
    <x v="0"/>
    <x v="6"/>
    <s v="No"/>
    <n v="25"/>
    <n v="792.6"/>
    <s v="No"/>
    <x v="1494"/>
  </r>
  <r>
    <x v="10"/>
    <x v="10"/>
    <x v="2"/>
    <x v="2"/>
    <s v="No"/>
    <n v="23"/>
    <n v="601.17999999999995"/>
    <s v="No"/>
    <x v="1495"/>
  </r>
  <r>
    <x v="6"/>
    <x v="6"/>
    <x v="4"/>
    <x v="12"/>
    <s v="No"/>
    <n v="30"/>
    <n v="173.79"/>
    <s v="No"/>
    <x v="1496"/>
  </r>
  <r>
    <x v="1"/>
    <x v="1"/>
    <x v="0"/>
    <x v="2"/>
    <s v="No"/>
    <n v="23"/>
    <n v="747.63"/>
    <s v="No"/>
    <x v="1497"/>
  </r>
  <r>
    <x v="5"/>
    <x v="5"/>
    <x v="4"/>
    <x v="3"/>
    <s v="No"/>
    <n v="20"/>
    <n v="326.35000000000002"/>
    <s v="No"/>
    <x v="1498"/>
  </r>
  <r>
    <x v="1"/>
    <x v="1"/>
    <x v="2"/>
    <x v="0"/>
    <s v="No"/>
    <n v="26"/>
    <n v="905.42"/>
    <s v="No"/>
    <x v="1499"/>
  </r>
  <r>
    <x v="1"/>
    <x v="1"/>
    <x v="3"/>
    <x v="1"/>
    <s v="No"/>
    <n v="16"/>
    <n v="183.09"/>
    <s v="No"/>
    <x v="1500"/>
  </r>
  <r>
    <x v="10"/>
    <x v="10"/>
    <x v="0"/>
    <x v="16"/>
    <s v="No"/>
    <n v="17"/>
    <n v="282.88"/>
    <s v="No"/>
    <x v="1501"/>
  </r>
  <r>
    <x v="6"/>
    <x v="6"/>
    <x v="3"/>
    <x v="19"/>
    <s v="No"/>
    <n v="13"/>
    <n v="41.52"/>
    <s v="No"/>
    <x v="1502"/>
  </r>
  <r>
    <x v="10"/>
    <x v="10"/>
    <x v="0"/>
    <x v="14"/>
    <s v="No"/>
    <n v="18"/>
    <n v="966.77"/>
    <s v="No"/>
    <x v="1503"/>
  </r>
  <r>
    <x v="1"/>
    <x v="1"/>
    <x v="2"/>
    <x v="2"/>
    <s v="No"/>
    <n v="23"/>
    <n v="857.07"/>
    <s v="No"/>
    <x v="1504"/>
  </r>
  <r>
    <x v="8"/>
    <x v="8"/>
    <x v="1"/>
    <x v="6"/>
    <s v="No"/>
    <n v="25"/>
    <n v="305.83"/>
    <s v="No"/>
    <x v="1505"/>
  </r>
  <r>
    <x v="11"/>
    <x v="11"/>
    <x v="3"/>
    <x v="4"/>
    <s v="No"/>
    <n v="21"/>
    <n v="796.72"/>
    <s v="No"/>
    <x v="555"/>
  </r>
  <r>
    <x v="10"/>
    <x v="10"/>
    <x v="2"/>
    <x v="9"/>
    <s v="No"/>
    <n v="22"/>
    <n v="247.07"/>
    <s v="No"/>
    <x v="1506"/>
  </r>
  <r>
    <x v="6"/>
    <x v="6"/>
    <x v="3"/>
    <x v="7"/>
    <s v="No"/>
    <n v="19"/>
    <n v="102.56"/>
    <s v="No"/>
    <x v="1507"/>
  </r>
  <r>
    <x v="1"/>
    <x v="1"/>
    <x v="2"/>
    <x v="7"/>
    <s v="No"/>
    <n v="19"/>
    <n v="674.01"/>
    <s v="No"/>
    <x v="1508"/>
  </r>
  <r>
    <x v="8"/>
    <x v="8"/>
    <x v="3"/>
    <x v="10"/>
    <s v="No"/>
    <n v="24"/>
    <n v="138.22999999999999"/>
    <s v="No"/>
    <x v="1509"/>
  </r>
  <r>
    <x v="5"/>
    <x v="5"/>
    <x v="0"/>
    <x v="9"/>
    <s v="No"/>
    <n v="22"/>
    <n v="36.43"/>
    <s v="No"/>
    <x v="1510"/>
  </r>
  <r>
    <x v="6"/>
    <x v="6"/>
    <x v="1"/>
    <x v="1"/>
    <s v="No"/>
    <n v="16"/>
    <n v="764.9"/>
    <s v="No"/>
    <x v="1511"/>
  </r>
  <r>
    <x v="0"/>
    <x v="0"/>
    <x v="1"/>
    <x v="10"/>
    <s v="No"/>
    <n v="24"/>
    <n v="521.07000000000005"/>
    <s v="No"/>
    <x v="1512"/>
  </r>
  <r>
    <x v="11"/>
    <x v="11"/>
    <x v="4"/>
    <x v="9"/>
    <s v="No"/>
    <n v="22"/>
    <n v="57.14"/>
    <s v="No"/>
    <x v="1513"/>
  </r>
  <r>
    <x v="6"/>
    <x v="6"/>
    <x v="0"/>
    <x v="3"/>
    <s v="No"/>
    <n v="20"/>
    <n v="22.02"/>
    <s v="No"/>
    <x v="1514"/>
  </r>
  <r>
    <x v="1"/>
    <x v="1"/>
    <x v="1"/>
    <x v="19"/>
    <s v="No"/>
    <n v="13"/>
    <n v="767.39"/>
    <s v="No"/>
    <x v="1515"/>
  </r>
  <r>
    <x v="10"/>
    <x v="10"/>
    <x v="3"/>
    <x v="3"/>
    <s v="No"/>
    <n v="20"/>
    <n v="509.48"/>
    <s v="No"/>
    <x v="120"/>
  </r>
  <r>
    <x v="0"/>
    <x v="0"/>
    <x v="4"/>
    <x v="21"/>
    <s v="No"/>
    <n v="14"/>
    <n v="595.49"/>
    <s v="No"/>
    <x v="1516"/>
  </r>
  <r>
    <x v="2"/>
    <x v="2"/>
    <x v="1"/>
    <x v="12"/>
    <s v="No"/>
    <n v="30"/>
    <n v="522.55999999999995"/>
    <s v="No"/>
    <x v="1517"/>
  </r>
  <r>
    <x v="11"/>
    <x v="11"/>
    <x v="4"/>
    <x v="14"/>
    <s v="No"/>
    <n v="18"/>
    <n v="464.14"/>
    <s v="No"/>
    <x v="1518"/>
  </r>
  <r>
    <x v="10"/>
    <x v="10"/>
    <x v="1"/>
    <x v="9"/>
    <s v="No"/>
    <n v="22"/>
    <n v="438.33"/>
    <s v="No"/>
    <x v="1519"/>
  </r>
  <r>
    <x v="0"/>
    <x v="0"/>
    <x v="0"/>
    <x v="3"/>
    <s v="No"/>
    <n v="20"/>
    <n v="252.36"/>
    <s v="No"/>
    <x v="1520"/>
  </r>
  <r>
    <x v="7"/>
    <x v="7"/>
    <x v="2"/>
    <x v="16"/>
    <s v="No"/>
    <n v="17"/>
    <n v="355.93"/>
    <s v="No"/>
    <x v="1521"/>
  </r>
  <r>
    <x v="8"/>
    <x v="8"/>
    <x v="2"/>
    <x v="21"/>
    <s v="No"/>
    <n v="14"/>
    <n v="973.65"/>
    <s v="No"/>
    <x v="1522"/>
  </r>
  <r>
    <x v="3"/>
    <x v="3"/>
    <x v="0"/>
    <x v="7"/>
    <s v="No"/>
    <n v="19"/>
    <n v="21.51"/>
    <s v="No"/>
    <x v="1523"/>
  </r>
  <r>
    <x v="1"/>
    <x v="1"/>
    <x v="1"/>
    <x v="37"/>
    <s v="Yes"/>
    <n v="22"/>
    <n v="882.38"/>
    <s v="No"/>
    <x v="1524"/>
  </r>
  <r>
    <x v="11"/>
    <x v="11"/>
    <x v="3"/>
    <x v="21"/>
    <s v="No"/>
    <n v="14"/>
    <n v="352.94"/>
    <s v="No"/>
    <x v="1525"/>
  </r>
  <r>
    <x v="2"/>
    <x v="2"/>
    <x v="2"/>
    <x v="7"/>
    <s v="No"/>
    <n v="19"/>
    <n v="891.1"/>
    <s v="No"/>
    <x v="1526"/>
  </r>
  <r>
    <x v="9"/>
    <x v="9"/>
    <x v="4"/>
    <x v="21"/>
    <s v="No"/>
    <n v="14"/>
    <n v="234.2"/>
    <s v="No"/>
    <x v="1527"/>
  </r>
  <r>
    <x v="8"/>
    <x v="8"/>
    <x v="1"/>
    <x v="3"/>
    <s v="No"/>
    <n v="20"/>
    <n v="55.02"/>
    <s v="No"/>
    <x v="1528"/>
  </r>
  <r>
    <x v="7"/>
    <x v="7"/>
    <x v="3"/>
    <x v="14"/>
    <s v="No"/>
    <n v="18"/>
    <n v="770.73"/>
    <s v="No"/>
    <x v="1529"/>
  </r>
  <r>
    <x v="11"/>
    <x v="11"/>
    <x v="2"/>
    <x v="10"/>
    <s v="No"/>
    <n v="24"/>
    <n v="826.79"/>
    <s v="No"/>
    <x v="1530"/>
  </r>
  <r>
    <x v="10"/>
    <x v="10"/>
    <x v="0"/>
    <x v="16"/>
    <s v="No"/>
    <n v="17"/>
    <n v="770.26"/>
    <s v="No"/>
    <x v="1531"/>
  </r>
  <r>
    <x v="11"/>
    <x v="11"/>
    <x v="2"/>
    <x v="3"/>
    <s v="No"/>
    <n v="20"/>
    <n v="306.99"/>
    <s v="No"/>
    <x v="1532"/>
  </r>
  <r>
    <x v="7"/>
    <x v="7"/>
    <x v="4"/>
    <x v="2"/>
    <s v="No"/>
    <n v="23"/>
    <n v="605.65"/>
    <s v="No"/>
    <x v="1533"/>
  </r>
  <r>
    <x v="4"/>
    <x v="4"/>
    <x v="1"/>
    <x v="14"/>
    <s v="No"/>
    <n v="18"/>
    <n v="27.12"/>
    <s v="No"/>
    <x v="1534"/>
  </r>
  <r>
    <x v="7"/>
    <x v="7"/>
    <x v="2"/>
    <x v="7"/>
    <s v="No"/>
    <n v="19"/>
    <n v="275.87"/>
    <s v="No"/>
    <x v="1535"/>
  </r>
  <r>
    <x v="5"/>
    <x v="5"/>
    <x v="2"/>
    <x v="0"/>
    <s v="No"/>
    <n v="26"/>
    <n v="120.85"/>
    <s v="No"/>
    <x v="1536"/>
  </r>
  <r>
    <x v="1"/>
    <x v="1"/>
    <x v="0"/>
    <x v="2"/>
    <s v="No"/>
    <n v="23"/>
    <n v="569.54999999999995"/>
    <s v="No"/>
    <x v="1537"/>
  </r>
  <r>
    <x v="1"/>
    <x v="1"/>
    <x v="3"/>
    <x v="4"/>
    <s v="No"/>
    <n v="21"/>
    <n v="276.64999999999998"/>
    <s v="No"/>
    <x v="1538"/>
  </r>
  <r>
    <x v="9"/>
    <x v="9"/>
    <x v="2"/>
    <x v="4"/>
    <s v="No"/>
    <n v="21"/>
    <n v="937.08"/>
    <s v="No"/>
    <x v="1539"/>
  </r>
  <r>
    <x v="10"/>
    <x v="10"/>
    <x v="4"/>
    <x v="5"/>
    <s v="No"/>
    <n v="27"/>
    <n v="25.9"/>
    <s v="No"/>
    <x v="1540"/>
  </r>
  <r>
    <x v="6"/>
    <x v="6"/>
    <x v="4"/>
    <x v="3"/>
    <s v="No"/>
    <n v="20"/>
    <n v="326.23"/>
    <s v="No"/>
    <x v="1541"/>
  </r>
  <r>
    <x v="3"/>
    <x v="3"/>
    <x v="1"/>
    <x v="4"/>
    <s v="No"/>
    <n v="21"/>
    <n v="754.2"/>
    <s v="No"/>
    <x v="1542"/>
  </r>
  <r>
    <x v="2"/>
    <x v="2"/>
    <x v="1"/>
    <x v="2"/>
    <s v="No"/>
    <n v="23"/>
    <n v="530.38"/>
    <s v="No"/>
    <x v="1543"/>
  </r>
  <r>
    <x v="7"/>
    <x v="7"/>
    <x v="1"/>
    <x v="6"/>
    <s v="No"/>
    <n v="25"/>
    <n v="600.41999999999996"/>
    <s v="No"/>
    <x v="1544"/>
  </r>
  <r>
    <x v="1"/>
    <x v="1"/>
    <x v="4"/>
    <x v="9"/>
    <s v="No"/>
    <n v="22"/>
    <n v="420.54"/>
    <s v="No"/>
    <x v="1545"/>
  </r>
  <r>
    <x v="10"/>
    <x v="10"/>
    <x v="0"/>
    <x v="3"/>
    <s v="No"/>
    <n v="20"/>
    <n v="262.33"/>
    <s v="No"/>
    <x v="1546"/>
  </r>
  <r>
    <x v="7"/>
    <x v="7"/>
    <x v="3"/>
    <x v="7"/>
    <s v="No"/>
    <n v="19"/>
    <n v="86.5"/>
    <s v="No"/>
    <x v="1547"/>
  </r>
  <r>
    <x v="0"/>
    <x v="0"/>
    <x v="1"/>
    <x v="15"/>
    <s v="No"/>
    <n v="28"/>
    <n v="811.15"/>
    <s v="No"/>
    <x v="1548"/>
  </r>
  <r>
    <x v="9"/>
    <x v="9"/>
    <x v="1"/>
    <x v="14"/>
    <s v="No"/>
    <n v="18"/>
    <n v="46.34"/>
    <s v="No"/>
    <x v="1549"/>
  </r>
  <r>
    <x v="5"/>
    <x v="5"/>
    <x v="0"/>
    <x v="15"/>
    <s v="No"/>
    <n v="28"/>
    <n v="509.05"/>
    <s v="No"/>
    <x v="1550"/>
  </r>
  <r>
    <x v="4"/>
    <x v="4"/>
    <x v="1"/>
    <x v="3"/>
    <s v="No"/>
    <n v="20"/>
    <n v="833.94"/>
    <s v="No"/>
    <x v="1551"/>
  </r>
  <r>
    <x v="2"/>
    <x v="2"/>
    <x v="2"/>
    <x v="2"/>
    <s v="No"/>
    <n v="23"/>
    <n v="23.27"/>
    <s v="No"/>
    <x v="1552"/>
  </r>
  <r>
    <x v="2"/>
    <x v="2"/>
    <x v="2"/>
    <x v="1"/>
    <s v="No"/>
    <n v="16"/>
    <n v="217.64"/>
    <s v="No"/>
    <x v="1553"/>
  </r>
  <r>
    <x v="1"/>
    <x v="1"/>
    <x v="2"/>
    <x v="7"/>
    <s v="No"/>
    <n v="19"/>
    <n v="770.35"/>
    <s v="No"/>
    <x v="1554"/>
  </r>
  <r>
    <x v="10"/>
    <x v="10"/>
    <x v="0"/>
    <x v="4"/>
    <s v="No"/>
    <n v="21"/>
    <n v="461.17"/>
    <s v="No"/>
    <x v="1555"/>
  </r>
  <r>
    <x v="8"/>
    <x v="8"/>
    <x v="1"/>
    <x v="3"/>
    <s v="No"/>
    <n v="20"/>
    <n v="437.45"/>
    <s v="No"/>
    <x v="1556"/>
  </r>
  <r>
    <x v="1"/>
    <x v="1"/>
    <x v="1"/>
    <x v="9"/>
    <s v="No"/>
    <n v="22"/>
    <n v="545.80999999999995"/>
    <s v="No"/>
    <x v="1557"/>
  </r>
  <r>
    <x v="9"/>
    <x v="9"/>
    <x v="3"/>
    <x v="16"/>
    <s v="No"/>
    <n v="17"/>
    <n v="336.91"/>
    <s v="No"/>
    <x v="1558"/>
  </r>
  <r>
    <x v="5"/>
    <x v="5"/>
    <x v="0"/>
    <x v="14"/>
    <s v="No"/>
    <n v="18"/>
    <n v="901.27"/>
    <s v="No"/>
    <x v="1559"/>
  </r>
  <r>
    <x v="4"/>
    <x v="4"/>
    <x v="2"/>
    <x v="7"/>
    <s v="No"/>
    <n v="19"/>
    <n v="684.17"/>
    <s v="No"/>
    <x v="1560"/>
  </r>
  <r>
    <x v="6"/>
    <x v="6"/>
    <x v="3"/>
    <x v="10"/>
    <s v="No"/>
    <n v="24"/>
    <n v="956.66"/>
    <s v="No"/>
    <x v="1561"/>
  </r>
  <r>
    <x v="8"/>
    <x v="8"/>
    <x v="0"/>
    <x v="4"/>
    <s v="No"/>
    <n v="21"/>
    <n v="673.23"/>
    <s v="No"/>
    <x v="1562"/>
  </r>
  <r>
    <x v="1"/>
    <x v="1"/>
    <x v="2"/>
    <x v="0"/>
    <s v="No"/>
    <n v="26"/>
    <n v="370.3"/>
    <s v="No"/>
    <x v="1380"/>
  </r>
  <r>
    <x v="11"/>
    <x v="11"/>
    <x v="0"/>
    <x v="9"/>
    <s v="No"/>
    <n v="22"/>
    <n v="520.1"/>
    <s v="No"/>
    <x v="1563"/>
  </r>
  <r>
    <x v="5"/>
    <x v="5"/>
    <x v="0"/>
    <x v="19"/>
    <s v="No"/>
    <n v="13"/>
    <n v="259.39"/>
    <s v="No"/>
    <x v="1564"/>
  </r>
  <r>
    <x v="11"/>
    <x v="11"/>
    <x v="2"/>
    <x v="8"/>
    <s v="No"/>
    <n v="15"/>
    <n v="540.58000000000004"/>
    <s v="No"/>
    <x v="1565"/>
  </r>
  <r>
    <x v="2"/>
    <x v="2"/>
    <x v="4"/>
    <x v="12"/>
    <s v="No"/>
    <n v="30"/>
    <n v="58.7"/>
    <s v="No"/>
    <x v="1566"/>
  </r>
  <r>
    <x v="10"/>
    <x v="10"/>
    <x v="1"/>
    <x v="1"/>
    <s v="No"/>
    <n v="16"/>
    <n v="657.3"/>
    <s v="No"/>
    <x v="1567"/>
  </r>
  <r>
    <x v="4"/>
    <x v="4"/>
    <x v="3"/>
    <x v="25"/>
    <s v="No"/>
    <n v="9"/>
    <n v="509.48"/>
    <s v="No"/>
    <x v="1568"/>
  </r>
  <r>
    <x v="5"/>
    <x v="5"/>
    <x v="0"/>
    <x v="9"/>
    <s v="No"/>
    <n v="22"/>
    <n v="112.4"/>
    <s v="No"/>
    <x v="1569"/>
  </r>
  <r>
    <x v="9"/>
    <x v="9"/>
    <x v="3"/>
    <x v="4"/>
    <s v="No"/>
    <n v="21"/>
    <n v="158.32"/>
    <s v="No"/>
    <x v="1570"/>
  </r>
  <r>
    <x v="5"/>
    <x v="5"/>
    <x v="4"/>
    <x v="4"/>
    <s v="No"/>
    <n v="21"/>
    <n v="934.53"/>
    <s v="No"/>
    <x v="1571"/>
  </r>
  <r>
    <x v="8"/>
    <x v="8"/>
    <x v="3"/>
    <x v="16"/>
    <s v="No"/>
    <n v="17"/>
    <n v="624.42999999999995"/>
    <s v="No"/>
    <x v="1572"/>
  </r>
  <r>
    <x v="11"/>
    <x v="11"/>
    <x v="3"/>
    <x v="7"/>
    <s v="No"/>
    <n v="19"/>
    <n v="463.34"/>
    <s v="No"/>
    <x v="1573"/>
  </r>
  <r>
    <x v="0"/>
    <x v="0"/>
    <x v="1"/>
    <x v="16"/>
    <s v="No"/>
    <n v="17"/>
    <n v="55.32"/>
    <s v="No"/>
    <x v="1574"/>
  </r>
  <r>
    <x v="5"/>
    <x v="5"/>
    <x v="1"/>
    <x v="3"/>
    <s v="No"/>
    <n v="20"/>
    <n v="338.91"/>
    <s v="No"/>
    <x v="1575"/>
  </r>
  <r>
    <x v="11"/>
    <x v="11"/>
    <x v="0"/>
    <x v="22"/>
    <s v="No"/>
    <n v="29"/>
    <n v="148.63999999999999"/>
    <s v="No"/>
    <x v="1576"/>
  </r>
  <r>
    <x v="6"/>
    <x v="6"/>
    <x v="3"/>
    <x v="25"/>
    <s v="No"/>
    <n v="9"/>
    <n v="656.16"/>
    <s v="No"/>
    <x v="1577"/>
  </r>
  <r>
    <x v="6"/>
    <x v="6"/>
    <x v="2"/>
    <x v="24"/>
    <s v="No"/>
    <n v="10"/>
    <n v="788.58"/>
    <s v="No"/>
    <x v="1578"/>
  </r>
  <r>
    <x v="8"/>
    <x v="8"/>
    <x v="2"/>
    <x v="6"/>
    <s v="No"/>
    <n v="25"/>
    <n v="597.33000000000004"/>
    <s v="No"/>
    <x v="1579"/>
  </r>
  <r>
    <x v="3"/>
    <x v="3"/>
    <x v="2"/>
    <x v="20"/>
    <s v="No"/>
    <n v="11"/>
    <n v="514.67999999999995"/>
    <s v="No"/>
    <x v="1580"/>
  </r>
  <r>
    <x v="8"/>
    <x v="8"/>
    <x v="4"/>
    <x v="19"/>
    <s v="No"/>
    <n v="13"/>
    <n v="709.62"/>
    <s v="No"/>
    <x v="1581"/>
  </r>
  <r>
    <x v="5"/>
    <x v="5"/>
    <x v="1"/>
    <x v="9"/>
    <s v="No"/>
    <n v="22"/>
    <n v="188.96"/>
    <s v="No"/>
    <x v="1582"/>
  </r>
  <r>
    <x v="7"/>
    <x v="7"/>
    <x v="2"/>
    <x v="10"/>
    <s v="No"/>
    <n v="24"/>
    <n v="52.91"/>
    <s v="No"/>
    <x v="1583"/>
  </r>
  <r>
    <x v="2"/>
    <x v="2"/>
    <x v="0"/>
    <x v="7"/>
    <s v="No"/>
    <n v="19"/>
    <n v="461.68"/>
    <s v="No"/>
    <x v="1584"/>
  </r>
  <r>
    <x v="9"/>
    <x v="9"/>
    <x v="0"/>
    <x v="8"/>
    <s v="No"/>
    <n v="15"/>
    <n v="793.17"/>
    <s v="No"/>
    <x v="1585"/>
  </r>
  <r>
    <x v="0"/>
    <x v="0"/>
    <x v="1"/>
    <x v="6"/>
    <s v="No"/>
    <n v="25"/>
    <n v="514.63"/>
    <s v="No"/>
    <x v="1586"/>
  </r>
  <r>
    <x v="2"/>
    <x v="2"/>
    <x v="4"/>
    <x v="8"/>
    <s v="No"/>
    <n v="15"/>
    <n v="426.03"/>
    <s v="No"/>
    <x v="1587"/>
  </r>
  <r>
    <x v="11"/>
    <x v="11"/>
    <x v="4"/>
    <x v="9"/>
    <s v="No"/>
    <n v="22"/>
    <n v="494.13"/>
    <s v="No"/>
    <x v="1588"/>
  </r>
  <r>
    <x v="1"/>
    <x v="1"/>
    <x v="4"/>
    <x v="14"/>
    <s v="No"/>
    <n v="18"/>
    <n v="587.69000000000005"/>
    <s v="No"/>
    <x v="1589"/>
  </r>
  <r>
    <x v="9"/>
    <x v="9"/>
    <x v="1"/>
    <x v="9"/>
    <s v="No"/>
    <n v="22"/>
    <n v="245.09"/>
    <s v="No"/>
    <x v="1590"/>
  </r>
  <r>
    <x v="6"/>
    <x v="6"/>
    <x v="2"/>
    <x v="2"/>
    <s v="No"/>
    <n v="23"/>
    <n v="838.53"/>
    <s v="No"/>
    <x v="1591"/>
  </r>
  <r>
    <x v="1"/>
    <x v="1"/>
    <x v="4"/>
    <x v="8"/>
    <s v="No"/>
    <n v="15"/>
    <n v="424.33"/>
    <s v="No"/>
    <x v="1592"/>
  </r>
  <r>
    <x v="0"/>
    <x v="0"/>
    <x v="3"/>
    <x v="10"/>
    <s v="No"/>
    <n v="24"/>
    <n v="995.23"/>
    <s v="No"/>
    <x v="1593"/>
  </r>
  <r>
    <x v="6"/>
    <x v="6"/>
    <x v="3"/>
    <x v="14"/>
    <s v="No"/>
    <n v="18"/>
    <n v="399.51"/>
    <s v="No"/>
    <x v="1594"/>
  </r>
  <r>
    <x v="10"/>
    <x v="10"/>
    <x v="1"/>
    <x v="16"/>
    <s v="No"/>
    <n v="17"/>
    <n v="849.61"/>
    <s v="No"/>
    <x v="1595"/>
  </r>
  <r>
    <x v="11"/>
    <x v="11"/>
    <x v="3"/>
    <x v="2"/>
    <s v="No"/>
    <n v="23"/>
    <n v="548.46"/>
    <s v="No"/>
    <x v="1596"/>
  </r>
  <r>
    <x v="11"/>
    <x v="11"/>
    <x v="2"/>
    <x v="21"/>
    <s v="No"/>
    <n v="14"/>
    <n v="279.02"/>
    <s v="No"/>
    <x v="1597"/>
  </r>
  <r>
    <x v="1"/>
    <x v="1"/>
    <x v="2"/>
    <x v="3"/>
    <s v="No"/>
    <n v="20"/>
    <n v="619.63"/>
    <s v="No"/>
    <x v="1598"/>
  </r>
  <r>
    <x v="8"/>
    <x v="8"/>
    <x v="2"/>
    <x v="8"/>
    <s v="No"/>
    <n v="15"/>
    <n v="413.36"/>
    <s v="No"/>
    <x v="1599"/>
  </r>
  <r>
    <x v="8"/>
    <x v="8"/>
    <x v="4"/>
    <x v="16"/>
    <s v="No"/>
    <n v="17"/>
    <n v="895.04"/>
    <s v="No"/>
    <x v="1600"/>
  </r>
  <r>
    <x v="6"/>
    <x v="6"/>
    <x v="4"/>
    <x v="14"/>
    <s v="No"/>
    <n v="18"/>
    <n v="472.5"/>
    <s v="No"/>
    <x v="1601"/>
  </r>
  <r>
    <x v="3"/>
    <x v="3"/>
    <x v="0"/>
    <x v="9"/>
    <s v="No"/>
    <n v="22"/>
    <n v="816.36"/>
    <s v="No"/>
    <x v="1602"/>
  </r>
  <r>
    <x v="8"/>
    <x v="8"/>
    <x v="0"/>
    <x v="19"/>
    <s v="No"/>
    <n v="13"/>
    <n v="341.9"/>
    <s v="No"/>
    <x v="1603"/>
  </r>
  <r>
    <x v="11"/>
    <x v="11"/>
    <x v="3"/>
    <x v="1"/>
    <s v="No"/>
    <n v="16"/>
    <n v="916.36"/>
    <s v="No"/>
    <x v="1604"/>
  </r>
  <r>
    <x v="11"/>
    <x v="11"/>
    <x v="3"/>
    <x v="7"/>
    <s v="No"/>
    <n v="19"/>
    <n v="555.4"/>
    <s v="No"/>
    <x v="1605"/>
  </r>
  <r>
    <x v="11"/>
    <x v="11"/>
    <x v="2"/>
    <x v="3"/>
    <s v="No"/>
    <n v="20"/>
    <n v="922.9"/>
    <s v="No"/>
    <x v="1606"/>
  </r>
  <r>
    <x v="3"/>
    <x v="3"/>
    <x v="0"/>
    <x v="23"/>
    <s v="No"/>
    <n v="31"/>
    <n v="912.13"/>
    <s v="No"/>
    <x v="1607"/>
  </r>
  <r>
    <x v="10"/>
    <x v="10"/>
    <x v="2"/>
    <x v="7"/>
    <s v="No"/>
    <n v="19"/>
    <n v="800.19"/>
    <s v="No"/>
    <x v="1608"/>
  </r>
  <r>
    <x v="6"/>
    <x v="6"/>
    <x v="3"/>
    <x v="9"/>
    <s v="No"/>
    <n v="22"/>
    <n v="573.04"/>
    <s v="No"/>
    <x v="1609"/>
  </r>
  <r>
    <x v="2"/>
    <x v="2"/>
    <x v="4"/>
    <x v="17"/>
    <s v="No"/>
    <n v="12"/>
    <n v="352.51"/>
    <s v="No"/>
    <x v="1610"/>
  </r>
  <r>
    <x v="1"/>
    <x v="1"/>
    <x v="3"/>
    <x v="7"/>
    <s v="No"/>
    <n v="19"/>
    <n v="88.16"/>
    <s v="No"/>
    <x v="1611"/>
  </r>
  <r>
    <x v="11"/>
    <x v="11"/>
    <x v="4"/>
    <x v="16"/>
    <s v="No"/>
    <n v="17"/>
    <n v="58.05"/>
    <s v="No"/>
    <x v="1612"/>
  </r>
  <r>
    <x v="2"/>
    <x v="2"/>
    <x v="2"/>
    <x v="14"/>
    <s v="No"/>
    <n v="18"/>
    <n v="42.59"/>
    <s v="No"/>
    <x v="1613"/>
  </r>
  <r>
    <x v="6"/>
    <x v="6"/>
    <x v="3"/>
    <x v="2"/>
    <s v="No"/>
    <n v="23"/>
    <n v="645.32000000000005"/>
    <s v="No"/>
    <x v="1614"/>
  </r>
  <r>
    <x v="6"/>
    <x v="6"/>
    <x v="3"/>
    <x v="17"/>
    <s v="No"/>
    <n v="12"/>
    <n v="34.53"/>
    <s v="No"/>
    <x v="1615"/>
  </r>
  <r>
    <x v="4"/>
    <x v="4"/>
    <x v="0"/>
    <x v="14"/>
    <s v="No"/>
    <n v="18"/>
    <n v="119.64"/>
    <s v="No"/>
    <x v="1616"/>
  </r>
  <r>
    <x v="0"/>
    <x v="0"/>
    <x v="1"/>
    <x v="12"/>
    <s v="No"/>
    <n v="30"/>
    <n v="95.81"/>
    <s v="No"/>
    <x v="1617"/>
  </r>
  <r>
    <x v="9"/>
    <x v="9"/>
    <x v="2"/>
    <x v="10"/>
    <s v="No"/>
    <n v="24"/>
    <n v="690.67"/>
    <s v="No"/>
    <x v="1618"/>
  </r>
  <r>
    <x v="3"/>
    <x v="3"/>
    <x v="3"/>
    <x v="5"/>
    <s v="No"/>
    <n v="27"/>
    <n v="570.99"/>
    <s v="No"/>
    <x v="1619"/>
  </r>
  <r>
    <x v="3"/>
    <x v="3"/>
    <x v="1"/>
    <x v="4"/>
    <s v="No"/>
    <n v="21"/>
    <n v="936.3"/>
    <s v="No"/>
    <x v="1620"/>
  </r>
  <r>
    <x v="8"/>
    <x v="8"/>
    <x v="0"/>
    <x v="9"/>
    <s v="No"/>
    <n v="22"/>
    <n v="516.39"/>
    <s v="No"/>
    <x v="1621"/>
  </r>
  <r>
    <x v="7"/>
    <x v="7"/>
    <x v="4"/>
    <x v="21"/>
    <s v="No"/>
    <n v="14"/>
    <n v="248.11"/>
    <s v="No"/>
    <x v="1622"/>
  </r>
  <r>
    <x v="1"/>
    <x v="1"/>
    <x v="4"/>
    <x v="14"/>
    <s v="No"/>
    <n v="18"/>
    <n v="587.69000000000005"/>
    <s v="No"/>
    <x v="1589"/>
  </r>
  <r>
    <x v="9"/>
    <x v="9"/>
    <x v="1"/>
    <x v="16"/>
    <s v="No"/>
    <n v="17"/>
    <n v="181.39"/>
    <s v="No"/>
    <x v="1623"/>
  </r>
  <r>
    <x v="10"/>
    <x v="10"/>
    <x v="3"/>
    <x v="36"/>
    <s v="Yes"/>
    <n v="22"/>
    <n v="731.28"/>
    <s v="No"/>
    <x v="1624"/>
  </r>
  <r>
    <x v="5"/>
    <x v="5"/>
    <x v="1"/>
    <x v="4"/>
    <s v="No"/>
    <n v="21"/>
    <n v="457.49"/>
    <s v="No"/>
    <x v="1625"/>
  </r>
  <r>
    <x v="7"/>
    <x v="7"/>
    <x v="3"/>
    <x v="9"/>
    <s v="No"/>
    <n v="22"/>
    <n v="819.3"/>
    <s v="No"/>
    <x v="1626"/>
  </r>
  <r>
    <x v="2"/>
    <x v="2"/>
    <x v="1"/>
    <x v="9"/>
    <s v="No"/>
    <n v="22"/>
    <n v="883.39"/>
    <s v="No"/>
    <x v="1627"/>
  </r>
  <r>
    <x v="3"/>
    <x v="3"/>
    <x v="1"/>
    <x v="2"/>
    <s v="No"/>
    <n v="23"/>
    <n v="417.4"/>
    <s v="No"/>
    <x v="1628"/>
  </r>
  <r>
    <x v="9"/>
    <x v="9"/>
    <x v="0"/>
    <x v="10"/>
    <s v="No"/>
    <n v="24"/>
    <n v="944.07"/>
    <s v="No"/>
    <x v="1629"/>
  </r>
  <r>
    <x v="7"/>
    <x v="7"/>
    <x v="3"/>
    <x v="9"/>
    <s v="No"/>
    <n v="22"/>
    <n v="240.45"/>
    <s v="No"/>
    <x v="1630"/>
  </r>
  <r>
    <x v="0"/>
    <x v="0"/>
    <x v="1"/>
    <x v="8"/>
    <s v="No"/>
    <n v="15"/>
    <n v="881.49"/>
    <s v="No"/>
    <x v="1631"/>
  </r>
  <r>
    <x v="0"/>
    <x v="0"/>
    <x v="2"/>
    <x v="7"/>
    <s v="No"/>
    <n v="19"/>
    <n v="916.04"/>
    <s v="No"/>
    <x v="1632"/>
  </r>
  <r>
    <x v="8"/>
    <x v="8"/>
    <x v="1"/>
    <x v="3"/>
    <s v="No"/>
    <n v="20"/>
    <n v="667.17"/>
    <s v="No"/>
    <x v="1633"/>
  </r>
  <r>
    <x v="5"/>
    <x v="5"/>
    <x v="2"/>
    <x v="3"/>
    <s v="No"/>
    <n v="20"/>
    <n v="844.16"/>
    <s v="No"/>
    <x v="1634"/>
  </r>
  <r>
    <x v="5"/>
    <x v="5"/>
    <x v="2"/>
    <x v="2"/>
    <s v="No"/>
    <n v="23"/>
    <n v="863.68"/>
    <s v="No"/>
    <x v="1635"/>
  </r>
  <r>
    <x v="11"/>
    <x v="11"/>
    <x v="3"/>
    <x v="1"/>
    <s v="No"/>
    <n v="16"/>
    <n v="45.11"/>
    <s v="No"/>
    <x v="1636"/>
  </r>
  <r>
    <x v="2"/>
    <x v="2"/>
    <x v="4"/>
    <x v="4"/>
    <s v="No"/>
    <n v="21"/>
    <n v="890.32"/>
    <s v="No"/>
    <x v="1637"/>
  </r>
  <r>
    <x v="6"/>
    <x v="6"/>
    <x v="4"/>
    <x v="10"/>
    <s v="No"/>
    <n v="24"/>
    <n v="191.3"/>
    <s v="No"/>
    <x v="1638"/>
  </r>
  <r>
    <x v="0"/>
    <x v="0"/>
    <x v="0"/>
    <x v="9"/>
    <s v="No"/>
    <n v="22"/>
    <n v="895.77"/>
    <s v="No"/>
    <x v="1639"/>
  </r>
  <r>
    <x v="1"/>
    <x v="1"/>
    <x v="3"/>
    <x v="4"/>
    <s v="No"/>
    <n v="21"/>
    <n v="899.71"/>
    <s v="No"/>
    <x v="1640"/>
  </r>
  <r>
    <x v="3"/>
    <x v="3"/>
    <x v="4"/>
    <x v="9"/>
    <s v="No"/>
    <n v="22"/>
    <n v="861.42"/>
    <s v="No"/>
    <x v="1641"/>
  </r>
  <r>
    <x v="11"/>
    <x v="11"/>
    <x v="3"/>
    <x v="16"/>
    <s v="No"/>
    <n v="17"/>
    <n v="722.09"/>
    <s v="No"/>
    <x v="1642"/>
  </r>
  <r>
    <x v="3"/>
    <x v="3"/>
    <x v="0"/>
    <x v="5"/>
    <s v="No"/>
    <n v="27"/>
    <n v="660.92"/>
    <s v="No"/>
    <x v="1643"/>
  </r>
  <r>
    <x v="9"/>
    <x v="9"/>
    <x v="4"/>
    <x v="8"/>
    <s v="No"/>
    <n v="15"/>
    <n v="86.14"/>
    <s v="No"/>
    <x v="1644"/>
  </r>
  <r>
    <x v="0"/>
    <x v="0"/>
    <x v="4"/>
    <x v="10"/>
    <s v="No"/>
    <n v="24"/>
    <n v="421.33"/>
    <s v="No"/>
    <x v="1645"/>
  </r>
  <r>
    <x v="1"/>
    <x v="1"/>
    <x v="4"/>
    <x v="14"/>
    <s v="No"/>
    <n v="18"/>
    <n v="791.09"/>
    <s v="No"/>
    <x v="1646"/>
  </r>
  <r>
    <x v="3"/>
    <x v="3"/>
    <x v="0"/>
    <x v="8"/>
    <s v="No"/>
    <n v="15"/>
    <n v="86.71"/>
    <s v="No"/>
    <x v="1647"/>
  </r>
  <r>
    <x v="9"/>
    <x v="9"/>
    <x v="4"/>
    <x v="2"/>
    <s v="No"/>
    <n v="23"/>
    <n v="942"/>
    <s v="No"/>
    <x v="1648"/>
  </r>
  <r>
    <x v="7"/>
    <x v="7"/>
    <x v="3"/>
    <x v="14"/>
    <s v="No"/>
    <n v="18"/>
    <n v="410.95"/>
    <s v="No"/>
    <x v="1649"/>
  </r>
  <r>
    <x v="0"/>
    <x v="0"/>
    <x v="4"/>
    <x v="7"/>
    <s v="No"/>
    <n v="19"/>
    <n v="986.1"/>
    <s v="No"/>
    <x v="1650"/>
  </r>
  <r>
    <x v="3"/>
    <x v="3"/>
    <x v="0"/>
    <x v="38"/>
    <s v="Yes"/>
    <n v="22"/>
    <n v="871.6"/>
    <s v="No"/>
    <x v="1651"/>
  </r>
  <r>
    <x v="10"/>
    <x v="10"/>
    <x v="4"/>
    <x v="9"/>
    <s v="No"/>
    <n v="22"/>
    <n v="361.12"/>
    <s v="No"/>
    <x v="1652"/>
  </r>
  <r>
    <x v="11"/>
    <x v="11"/>
    <x v="1"/>
    <x v="2"/>
    <s v="No"/>
    <n v="23"/>
    <n v="258.04000000000002"/>
    <s v="No"/>
    <x v="1653"/>
  </r>
  <r>
    <x v="3"/>
    <x v="3"/>
    <x v="1"/>
    <x v="1"/>
    <s v="No"/>
    <n v="16"/>
    <n v="769.03"/>
    <s v="No"/>
    <x v="1654"/>
  </r>
  <r>
    <x v="10"/>
    <x v="10"/>
    <x v="1"/>
    <x v="8"/>
    <s v="No"/>
    <n v="15"/>
    <n v="937.97"/>
    <s v="No"/>
    <x v="1655"/>
  </r>
  <r>
    <x v="5"/>
    <x v="5"/>
    <x v="2"/>
    <x v="17"/>
    <s v="No"/>
    <n v="12"/>
    <n v="79.959999999999994"/>
    <s v="No"/>
    <x v="1656"/>
  </r>
  <r>
    <x v="2"/>
    <x v="2"/>
    <x v="4"/>
    <x v="1"/>
    <s v="No"/>
    <n v="16"/>
    <n v="478.62"/>
    <s v="No"/>
    <x v="1657"/>
  </r>
  <r>
    <x v="10"/>
    <x v="10"/>
    <x v="0"/>
    <x v="8"/>
    <s v="No"/>
    <n v="15"/>
    <n v="396.29"/>
    <s v="No"/>
    <x v="1658"/>
  </r>
  <r>
    <x v="6"/>
    <x v="6"/>
    <x v="0"/>
    <x v="3"/>
    <s v="No"/>
    <n v="20"/>
    <n v="450.95"/>
    <s v="No"/>
    <x v="1659"/>
  </r>
  <r>
    <x v="10"/>
    <x v="10"/>
    <x v="4"/>
    <x v="22"/>
    <s v="No"/>
    <n v="29"/>
    <n v="57.33"/>
    <s v="No"/>
    <x v="1660"/>
  </r>
  <r>
    <x v="9"/>
    <x v="9"/>
    <x v="3"/>
    <x v="10"/>
    <s v="No"/>
    <n v="24"/>
    <n v="438.38"/>
    <s v="No"/>
    <x v="1661"/>
  </r>
  <r>
    <x v="0"/>
    <x v="0"/>
    <x v="2"/>
    <x v="8"/>
    <s v="No"/>
    <n v="15"/>
    <n v="191.14"/>
    <s v="No"/>
    <x v="1662"/>
  </r>
  <r>
    <x v="6"/>
    <x v="6"/>
    <x v="3"/>
    <x v="9"/>
    <s v="No"/>
    <n v="22"/>
    <n v="509.48"/>
    <s v="No"/>
    <x v="242"/>
  </r>
  <r>
    <x v="4"/>
    <x v="4"/>
    <x v="4"/>
    <x v="1"/>
    <s v="No"/>
    <n v="16"/>
    <n v="707.78"/>
    <s v="No"/>
    <x v="1663"/>
  </r>
  <r>
    <x v="8"/>
    <x v="8"/>
    <x v="3"/>
    <x v="10"/>
    <s v="No"/>
    <n v="24"/>
    <n v="377.21"/>
    <s v="No"/>
    <x v="745"/>
  </r>
  <r>
    <x v="0"/>
    <x v="0"/>
    <x v="0"/>
    <x v="4"/>
    <s v="No"/>
    <n v="21"/>
    <n v="837.95"/>
    <s v="No"/>
    <x v="1664"/>
  </r>
  <r>
    <x v="6"/>
    <x v="6"/>
    <x v="4"/>
    <x v="3"/>
    <s v="No"/>
    <n v="20"/>
    <n v="852.78"/>
    <s v="No"/>
    <x v="1665"/>
  </r>
  <r>
    <x v="2"/>
    <x v="2"/>
    <x v="2"/>
    <x v="12"/>
    <s v="No"/>
    <n v="30"/>
    <n v="454.84"/>
    <s v="No"/>
    <x v="1666"/>
  </r>
  <r>
    <x v="11"/>
    <x v="11"/>
    <x v="1"/>
    <x v="7"/>
    <s v="No"/>
    <n v="19"/>
    <n v="985.49"/>
    <s v="No"/>
    <x v="1667"/>
  </r>
  <r>
    <x v="2"/>
    <x v="2"/>
    <x v="4"/>
    <x v="14"/>
    <s v="No"/>
    <n v="18"/>
    <n v="894.95"/>
    <s v="No"/>
    <x v="1668"/>
  </r>
  <r>
    <x v="3"/>
    <x v="3"/>
    <x v="0"/>
    <x v="21"/>
    <s v="No"/>
    <n v="14"/>
    <n v="216.41"/>
    <s v="No"/>
    <x v="1669"/>
  </r>
  <r>
    <x v="1"/>
    <x v="1"/>
    <x v="3"/>
    <x v="4"/>
    <s v="No"/>
    <n v="21"/>
    <n v="964.13"/>
    <s v="No"/>
    <x v="1670"/>
  </r>
  <r>
    <x v="7"/>
    <x v="7"/>
    <x v="4"/>
    <x v="22"/>
    <s v="No"/>
    <n v="29"/>
    <n v="45.35"/>
    <s v="No"/>
    <x v="1671"/>
  </r>
  <r>
    <x v="5"/>
    <x v="5"/>
    <x v="4"/>
    <x v="2"/>
    <s v="No"/>
    <n v="23"/>
    <n v="31.91"/>
    <s v="No"/>
    <x v="1672"/>
  </r>
  <r>
    <x v="5"/>
    <x v="5"/>
    <x v="4"/>
    <x v="9"/>
    <s v="No"/>
    <n v="22"/>
    <n v="509.48"/>
    <s v="No"/>
    <x v="242"/>
  </r>
  <r>
    <x v="2"/>
    <x v="2"/>
    <x v="4"/>
    <x v="1"/>
    <s v="No"/>
    <n v="16"/>
    <n v="221.98"/>
    <s v="No"/>
    <x v="1673"/>
  </r>
  <r>
    <x v="10"/>
    <x v="10"/>
    <x v="4"/>
    <x v="4"/>
    <s v="No"/>
    <n v="21"/>
    <n v="646.75"/>
    <s v="No"/>
    <x v="1674"/>
  </r>
  <r>
    <x v="3"/>
    <x v="3"/>
    <x v="2"/>
    <x v="5"/>
    <s v="No"/>
    <n v="27"/>
    <n v="509.48"/>
    <s v="No"/>
    <x v="613"/>
  </r>
  <r>
    <x v="8"/>
    <x v="8"/>
    <x v="2"/>
    <x v="14"/>
    <s v="No"/>
    <n v="18"/>
    <n v="990.82"/>
    <s v="No"/>
    <x v="1675"/>
  </r>
  <r>
    <x v="4"/>
    <x v="4"/>
    <x v="3"/>
    <x v="4"/>
    <s v="No"/>
    <n v="21"/>
    <n v="899.3"/>
    <s v="No"/>
    <x v="1676"/>
  </r>
  <r>
    <x v="6"/>
    <x v="6"/>
    <x v="0"/>
    <x v="16"/>
    <s v="No"/>
    <n v="17"/>
    <n v="300.58999999999997"/>
    <s v="No"/>
    <x v="1677"/>
  </r>
  <r>
    <x v="5"/>
    <x v="5"/>
    <x v="0"/>
    <x v="16"/>
    <s v="No"/>
    <n v="17"/>
    <n v="731.94"/>
    <s v="No"/>
    <x v="1678"/>
  </r>
  <r>
    <x v="6"/>
    <x v="6"/>
    <x v="2"/>
    <x v="1"/>
    <s v="No"/>
    <n v="16"/>
    <n v="988.87"/>
    <s v="No"/>
    <x v="1679"/>
  </r>
  <r>
    <x v="2"/>
    <x v="2"/>
    <x v="3"/>
    <x v="9"/>
    <s v="No"/>
    <n v="22"/>
    <n v="568.29"/>
    <s v="No"/>
    <x v="1680"/>
  </r>
  <r>
    <x v="6"/>
    <x v="6"/>
    <x v="0"/>
    <x v="14"/>
    <s v="No"/>
    <n v="18"/>
    <n v="582.69000000000005"/>
    <s v="No"/>
    <x v="1681"/>
  </r>
  <r>
    <x v="10"/>
    <x v="10"/>
    <x v="2"/>
    <x v="16"/>
    <s v="No"/>
    <n v="17"/>
    <n v="992.86"/>
    <s v="No"/>
    <x v="1682"/>
  </r>
  <r>
    <x v="4"/>
    <x v="4"/>
    <x v="0"/>
    <x v="11"/>
    <s v="Yes"/>
    <n v="22"/>
    <n v="891.41"/>
    <s v="No"/>
    <x v="1683"/>
  </r>
  <r>
    <x v="8"/>
    <x v="8"/>
    <x v="4"/>
    <x v="4"/>
    <s v="No"/>
    <n v="21"/>
    <n v="773.06"/>
    <s v="No"/>
    <x v="1684"/>
  </r>
  <r>
    <x v="2"/>
    <x v="2"/>
    <x v="2"/>
    <x v="0"/>
    <s v="No"/>
    <n v="26"/>
    <n v="695.52"/>
    <s v="No"/>
    <x v="1685"/>
  </r>
  <r>
    <x v="2"/>
    <x v="2"/>
    <x v="3"/>
    <x v="16"/>
    <s v="No"/>
    <n v="17"/>
    <n v="291.5"/>
    <s v="No"/>
    <x v="1686"/>
  </r>
  <r>
    <x v="11"/>
    <x v="11"/>
    <x v="4"/>
    <x v="4"/>
    <s v="No"/>
    <n v="21"/>
    <n v="66.150000000000006"/>
    <s v="No"/>
    <x v="1687"/>
  </r>
  <r>
    <x v="3"/>
    <x v="3"/>
    <x v="2"/>
    <x v="4"/>
    <s v="No"/>
    <n v="21"/>
    <n v="901.37"/>
    <s v="No"/>
    <x v="1688"/>
  </r>
  <r>
    <x v="11"/>
    <x v="11"/>
    <x v="3"/>
    <x v="14"/>
    <s v="No"/>
    <n v="18"/>
    <n v="29.11"/>
    <s v="No"/>
    <x v="1689"/>
  </r>
  <r>
    <x v="5"/>
    <x v="5"/>
    <x v="2"/>
    <x v="0"/>
    <s v="No"/>
    <n v="26"/>
    <n v="86.1"/>
    <s v="No"/>
    <x v="1690"/>
  </r>
  <r>
    <x v="10"/>
    <x v="10"/>
    <x v="0"/>
    <x v="3"/>
    <s v="No"/>
    <n v="20"/>
    <n v="444.72"/>
    <s v="No"/>
    <x v="1691"/>
  </r>
  <r>
    <x v="4"/>
    <x v="4"/>
    <x v="0"/>
    <x v="2"/>
    <s v="No"/>
    <n v="23"/>
    <n v="966.24"/>
    <s v="No"/>
    <x v="1692"/>
  </r>
  <r>
    <x v="1"/>
    <x v="1"/>
    <x v="1"/>
    <x v="1"/>
    <s v="No"/>
    <n v="16"/>
    <n v="67.569999999999993"/>
    <s v="No"/>
    <x v="1693"/>
  </r>
  <r>
    <x v="8"/>
    <x v="8"/>
    <x v="4"/>
    <x v="8"/>
    <s v="No"/>
    <n v="15"/>
    <n v="541.84"/>
    <s v="No"/>
    <x v="1694"/>
  </r>
  <r>
    <x v="4"/>
    <x v="4"/>
    <x v="1"/>
    <x v="1"/>
    <s v="No"/>
    <n v="16"/>
    <n v="98.8"/>
    <s v="No"/>
    <x v="1695"/>
  </r>
  <r>
    <x v="10"/>
    <x v="10"/>
    <x v="4"/>
    <x v="16"/>
    <s v="No"/>
    <n v="17"/>
    <n v="683.4"/>
    <s v="No"/>
    <x v="1696"/>
  </r>
  <r>
    <x v="10"/>
    <x v="10"/>
    <x v="2"/>
    <x v="23"/>
    <s v="No"/>
    <n v="31"/>
    <n v="209.07"/>
    <s v="No"/>
    <x v="1697"/>
  </r>
  <r>
    <x v="5"/>
    <x v="5"/>
    <x v="2"/>
    <x v="16"/>
    <s v="No"/>
    <n v="17"/>
    <n v="203.08"/>
    <s v="No"/>
    <x v="1698"/>
  </r>
  <r>
    <x v="6"/>
    <x v="6"/>
    <x v="3"/>
    <x v="3"/>
    <s v="No"/>
    <n v="20"/>
    <n v="221.58"/>
    <s v="No"/>
    <x v="1699"/>
  </r>
  <r>
    <x v="3"/>
    <x v="3"/>
    <x v="1"/>
    <x v="5"/>
    <s v="No"/>
    <n v="27"/>
    <n v="158.1"/>
    <s v="No"/>
    <x v="1700"/>
  </r>
  <r>
    <x v="5"/>
    <x v="5"/>
    <x v="1"/>
    <x v="14"/>
    <s v="No"/>
    <n v="18"/>
    <n v="830.04"/>
    <s v="No"/>
    <x v="1701"/>
  </r>
  <r>
    <x v="2"/>
    <x v="2"/>
    <x v="3"/>
    <x v="38"/>
    <s v="Yes"/>
    <n v="22"/>
    <n v="45.63"/>
    <s v="No"/>
    <x v="1702"/>
  </r>
  <r>
    <x v="7"/>
    <x v="7"/>
    <x v="2"/>
    <x v="14"/>
    <s v="No"/>
    <n v="18"/>
    <n v="238.07"/>
    <s v="No"/>
    <x v="1703"/>
  </r>
  <r>
    <x v="7"/>
    <x v="7"/>
    <x v="0"/>
    <x v="4"/>
    <s v="No"/>
    <n v="21"/>
    <n v="205.23"/>
    <s v="No"/>
    <x v="1704"/>
  </r>
  <r>
    <x v="0"/>
    <x v="0"/>
    <x v="4"/>
    <x v="23"/>
    <s v="No"/>
    <n v="31"/>
    <n v="632"/>
    <s v="No"/>
    <x v="1705"/>
  </r>
  <r>
    <x v="11"/>
    <x v="11"/>
    <x v="3"/>
    <x v="23"/>
    <s v="No"/>
    <n v="31"/>
    <n v="328.97"/>
    <s v="No"/>
    <x v="1706"/>
  </r>
  <r>
    <x v="4"/>
    <x v="4"/>
    <x v="2"/>
    <x v="21"/>
    <s v="No"/>
    <n v="14"/>
    <n v="38.75"/>
    <s v="No"/>
    <x v="1707"/>
  </r>
  <r>
    <x v="0"/>
    <x v="0"/>
    <x v="2"/>
    <x v="39"/>
    <s v="Yes"/>
    <n v="22"/>
    <n v="891.06"/>
    <s v="No"/>
    <x v="1708"/>
  </r>
  <r>
    <x v="7"/>
    <x v="7"/>
    <x v="1"/>
    <x v="8"/>
    <s v="No"/>
    <n v="15"/>
    <n v="794.66"/>
    <s v="No"/>
    <x v="1709"/>
  </r>
  <r>
    <x v="7"/>
    <x v="7"/>
    <x v="3"/>
    <x v="30"/>
    <s v="No"/>
    <n v="32"/>
    <n v="926.75"/>
    <s v="No"/>
    <x v="1710"/>
  </r>
  <r>
    <x v="8"/>
    <x v="8"/>
    <x v="2"/>
    <x v="15"/>
    <s v="No"/>
    <n v="28"/>
    <n v="382.61"/>
    <s v="No"/>
    <x v="1711"/>
  </r>
  <r>
    <x v="11"/>
    <x v="11"/>
    <x v="0"/>
    <x v="0"/>
    <s v="No"/>
    <n v="26"/>
    <n v="179.72"/>
    <s v="No"/>
    <x v="1712"/>
  </r>
  <r>
    <x v="2"/>
    <x v="2"/>
    <x v="4"/>
    <x v="9"/>
    <s v="No"/>
    <n v="22"/>
    <n v="197.8"/>
    <s v="No"/>
    <x v="1713"/>
  </r>
  <r>
    <x v="2"/>
    <x v="2"/>
    <x v="4"/>
    <x v="14"/>
    <s v="No"/>
    <n v="18"/>
    <n v="569.37"/>
    <s v="No"/>
    <x v="1714"/>
  </r>
  <r>
    <x v="11"/>
    <x v="11"/>
    <x v="0"/>
    <x v="29"/>
    <s v="Yes"/>
    <n v="22"/>
    <n v="310.45"/>
    <s v="No"/>
    <x v="1715"/>
  </r>
  <r>
    <x v="11"/>
    <x v="11"/>
    <x v="2"/>
    <x v="2"/>
    <s v="No"/>
    <n v="23"/>
    <n v="721.69"/>
    <s v="No"/>
    <x v="1716"/>
  </r>
  <r>
    <x v="10"/>
    <x v="10"/>
    <x v="2"/>
    <x v="1"/>
    <s v="No"/>
    <n v="16"/>
    <n v="462.69"/>
    <s v="No"/>
    <x v="1717"/>
  </r>
  <r>
    <x v="11"/>
    <x v="11"/>
    <x v="0"/>
    <x v="15"/>
    <s v="No"/>
    <n v="28"/>
    <n v="688.55"/>
    <s v="No"/>
    <x v="1718"/>
  </r>
  <r>
    <x v="11"/>
    <x v="11"/>
    <x v="4"/>
    <x v="2"/>
    <s v="No"/>
    <n v="23"/>
    <n v="184.31"/>
    <s v="No"/>
    <x v="1719"/>
  </r>
  <r>
    <x v="7"/>
    <x v="7"/>
    <x v="0"/>
    <x v="9"/>
    <s v="No"/>
    <n v="22"/>
    <n v="411.07"/>
    <s v="No"/>
    <x v="1720"/>
  </r>
  <r>
    <x v="7"/>
    <x v="7"/>
    <x v="2"/>
    <x v="17"/>
    <s v="No"/>
    <n v="12"/>
    <n v="106.08"/>
    <s v="No"/>
    <x v="1721"/>
  </r>
  <r>
    <x v="7"/>
    <x v="7"/>
    <x v="1"/>
    <x v="19"/>
    <s v="No"/>
    <n v="13"/>
    <n v="191.06"/>
    <s v="No"/>
    <x v="1722"/>
  </r>
  <r>
    <x v="8"/>
    <x v="8"/>
    <x v="1"/>
    <x v="22"/>
    <s v="No"/>
    <n v="29"/>
    <n v="80.2"/>
    <s v="No"/>
    <x v="1723"/>
  </r>
  <r>
    <x v="2"/>
    <x v="2"/>
    <x v="3"/>
    <x v="2"/>
    <s v="No"/>
    <n v="23"/>
    <n v="903.89"/>
    <s v="No"/>
    <x v="1724"/>
  </r>
  <r>
    <x v="11"/>
    <x v="11"/>
    <x v="0"/>
    <x v="16"/>
    <s v="No"/>
    <n v="17"/>
    <n v="251.8"/>
    <s v="No"/>
    <x v="1725"/>
  </r>
  <r>
    <x v="6"/>
    <x v="6"/>
    <x v="2"/>
    <x v="8"/>
    <s v="No"/>
    <n v="15"/>
    <n v="194.97"/>
    <s v="No"/>
    <x v="1726"/>
  </r>
  <r>
    <x v="10"/>
    <x v="10"/>
    <x v="4"/>
    <x v="14"/>
    <s v="No"/>
    <n v="18"/>
    <n v="369.11"/>
    <s v="No"/>
    <x v="1727"/>
  </r>
  <r>
    <x v="5"/>
    <x v="5"/>
    <x v="0"/>
    <x v="16"/>
    <s v="No"/>
    <n v="17"/>
    <n v="742.9"/>
    <s v="No"/>
    <x v="1728"/>
  </r>
  <r>
    <x v="10"/>
    <x v="10"/>
    <x v="4"/>
    <x v="3"/>
    <s v="No"/>
    <n v="20"/>
    <n v="35.799999999999997"/>
    <s v="No"/>
    <x v="1729"/>
  </r>
  <r>
    <x v="11"/>
    <x v="11"/>
    <x v="2"/>
    <x v="16"/>
    <s v="No"/>
    <n v="17"/>
    <n v="44.39"/>
    <s v="No"/>
    <x v="1730"/>
  </r>
  <r>
    <x v="6"/>
    <x v="6"/>
    <x v="3"/>
    <x v="9"/>
    <s v="No"/>
    <n v="22"/>
    <n v="621.67999999999995"/>
    <s v="No"/>
    <x v="1731"/>
  </r>
  <r>
    <x v="10"/>
    <x v="10"/>
    <x v="3"/>
    <x v="9"/>
    <s v="No"/>
    <n v="22"/>
    <n v="509.48"/>
    <s v="No"/>
    <x v="242"/>
  </r>
  <r>
    <x v="2"/>
    <x v="2"/>
    <x v="0"/>
    <x v="21"/>
    <s v="No"/>
    <n v="14"/>
    <n v="986.94"/>
    <s v="No"/>
    <x v="1732"/>
  </r>
  <r>
    <x v="3"/>
    <x v="3"/>
    <x v="4"/>
    <x v="3"/>
    <s v="No"/>
    <n v="20"/>
    <n v="697.66"/>
    <s v="No"/>
    <x v="1733"/>
  </r>
  <r>
    <x v="10"/>
    <x v="10"/>
    <x v="4"/>
    <x v="7"/>
    <s v="No"/>
    <n v="19"/>
    <n v="812.2"/>
    <s v="No"/>
    <x v="1734"/>
  </r>
  <r>
    <x v="7"/>
    <x v="7"/>
    <x v="1"/>
    <x v="6"/>
    <s v="No"/>
    <n v="25"/>
    <n v="29.52"/>
    <s v="No"/>
    <x v="1735"/>
  </r>
  <r>
    <x v="10"/>
    <x v="10"/>
    <x v="1"/>
    <x v="16"/>
    <s v="No"/>
    <n v="17"/>
    <n v="839.45"/>
    <s v="No"/>
    <x v="1736"/>
  </r>
  <r>
    <x v="2"/>
    <x v="2"/>
    <x v="1"/>
    <x v="15"/>
    <s v="No"/>
    <n v="28"/>
    <n v="283.64999999999998"/>
    <s v="No"/>
    <x v="1737"/>
  </r>
  <r>
    <x v="5"/>
    <x v="5"/>
    <x v="1"/>
    <x v="10"/>
    <s v="No"/>
    <n v="24"/>
    <n v="700.83"/>
    <s v="No"/>
    <x v="1738"/>
  </r>
  <r>
    <x v="4"/>
    <x v="4"/>
    <x v="0"/>
    <x v="9"/>
    <s v="No"/>
    <n v="22"/>
    <n v="359.62"/>
    <s v="No"/>
    <x v="1739"/>
  </r>
  <r>
    <x v="6"/>
    <x v="6"/>
    <x v="3"/>
    <x v="19"/>
    <s v="No"/>
    <n v="13"/>
    <n v="335.54"/>
    <s v="No"/>
    <x v="1740"/>
  </r>
  <r>
    <x v="10"/>
    <x v="10"/>
    <x v="2"/>
    <x v="4"/>
    <s v="No"/>
    <n v="21"/>
    <n v="530.63"/>
    <s v="No"/>
    <x v="1741"/>
  </r>
  <r>
    <x v="1"/>
    <x v="1"/>
    <x v="0"/>
    <x v="16"/>
    <s v="No"/>
    <n v="17"/>
    <n v="377.41"/>
    <s v="No"/>
    <x v="1742"/>
  </r>
  <r>
    <x v="5"/>
    <x v="5"/>
    <x v="2"/>
    <x v="16"/>
    <s v="No"/>
    <n v="17"/>
    <n v="278.18"/>
    <s v="No"/>
    <x v="1743"/>
  </r>
  <r>
    <x v="9"/>
    <x v="9"/>
    <x v="0"/>
    <x v="16"/>
    <s v="No"/>
    <n v="17"/>
    <n v="675.53"/>
    <s v="No"/>
    <x v="30"/>
  </r>
  <r>
    <x v="0"/>
    <x v="0"/>
    <x v="1"/>
    <x v="9"/>
    <s v="No"/>
    <n v="22"/>
    <n v="874.43"/>
    <s v="No"/>
    <x v="1744"/>
  </r>
  <r>
    <x v="1"/>
    <x v="1"/>
    <x v="1"/>
    <x v="1"/>
    <s v="No"/>
    <n v="16"/>
    <n v="202.29"/>
    <s v="No"/>
    <x v="1745"/>
  </r>
  <r>
    <x v="4"/>
    <x v="4"/>
    <x v="3"/>
    <x v="10"/>
    <s v="No"/>
    <n v="24"/>
    <n v="579.62"/>
    <s v="No"/>
    <x v="1746"/>
  </r>
  <r>
    <x v="7"/>
    <x v="7"/>
    <x v="4"/>
    <x v="16"/>
    <s v="No"/>
    <n v="17"/>
    <n v="455.17"/>
    <s v="No"/>
    <x v="1747"/>
  </r>
  <r>
    <x v="2"/>
    <x v="2"/>
    <x v="0"/>
    <x v="16"/>
    <s v="No"/>
    <n v="17"/>
    <n v="538.66"/>
    <s v="No"/>
    <x v="1748"/>
  </r>
  <r>
    <x v="1"/>
    <x v="1"/>
    <x v="0"/>
    <x v="6"/>
    <s v="No"/>
    <n v="25"/>
    <n v="592.09"/>
    <s v="No"/>
    <x v="1749"/>
  </r>
  <r>
    <x v="10"/>
    <x v="10"/>
    <x v="3"/>
    <x v="19"/>
    <s v="No"/>
    <n v="13"/>
    <n v="272.64999999999998"/>
    <s v="No"/>
    <x v="1750"/>
  </r>
  <r>
    <x v="1"/>
    <x v="1"/>
    <x v="3"/>
    <x v="7"/>
    <s v="No"/>
    <n v="19"/>
    <n v="85.84"/>
    <s v="No"/>
    <x v="1751"/>
  </r>
  <r>
    <x v="5"/>
    <x v="5"/>
    <x v="0"/>
    <x v="16"/>
    <s v="No"/>
    <n v="17"/>
    <n v="849.55"/>
    <s v="No"/>
    <x v="1752"/>
  </r>
  <r>
    <x v="1"/>
    <x v="1"/>
    <x v="3"/>
    <x v="16"/>
    <s v="No"/>
    <n v="17"/>
    <n v="509.48"/>
    <s v="No"/>
    <x v="464"/>
  </r>
  <r>
    <x v="6"/>
    <x v="6"/>
    <x v="0"/>
    <x v="4"/>
    <s v="No"/>
    <n v="21"/>
    <n v="657.03"/>
    <s v="No"/>
    <x v="1753"/>
  </r>
  <r>
    <x v="3"/>
    <x v="3"/>
    <x v="2"/>
    <x v="7"/>
    <s v="No"/>
    <n v="19"/>
    <n v="509.48"/>
    <s v="No"/>
    <x v="185"/>
  </r>
  <r>
    <x v="9"/>
    <x v="9"/>
    <x v="3"/>
    <x v="7"/>
    <s v="No"/>
    <n v="19"/>
    <n v="616.54"/>
    <s v="No"/>
    <x v="1754"/>
  </r>
  <r>
    <x v="6"/>
    <x v="6"/>
    <x v="0"/>
    <x v="8"/>
    <s v="No"/>
    <n v="15"/>
    <n v="816.28"/>
    <s v="No"/>
    <x v="1755"/>
  </r>
  <r>
    <x v="10"/>
    <x v="10"/>
    <x v="1"/>
    <x v="14"/>
    <s v="No"/>
    <n v="18"/>
    <n v="344.73"/>
    <s v="No"/>
    <x v="1023"/>
  </r>
  <r>
    <x v="1"/>
    <x v="1"/>
    <x v="1"/>
    <x v="16"/>
    <s v="No"/>
    <n v="17"/>
    <n v="333.83"/>
    <s v="No"/>
    <x v="1756"/>
  </r>
  <r>
    <x v="9"/>
    <x v="9"/>
    <x v="3"/>
    <x v="22"/>
    <s v="No"/>
    <n v="29"/>
    <n v="110.49"/>
    <s v="No"/>
    <x v="1757"/>
  </r>
  <r>
    <x v="4"/>
    <x v="4"/>
    <x v="3"/>
    <x v="16"/>
    <s v="No"/>
    <n v="17"/>
    <n v="122.51"/>
    <s v="No"/>
    <x v="1758"/>
  </r>
  <r>
    <x v="11"/>
    <x v="11"/>
    <x v="3"/>
    <x v="22"/>
    <s v="No"/>
    <n v="29"/>
    <n v="980.79"/>
    <s v="No"/>
    <x v="1759"/>
  </r>
  <r>
    <x v="7"/>
    <x v="7"/>
    <x v="4"/>
    <x v="21"/>
    <s v="No"/>
    <n v="14"/>
    <n v="819.42"/>
    <s v="No"/>
    <x v="1760"/>
  </r>
  <r>
    <x v="3"/>
    <x v="3"/>
    <x v="1"/>
    <x v="9"/>
    <s v="No"/>
    <n v="22"/>
    <n v="380.59"/>
    <s v="No"/>
    <x v="1761"/>
  </r>
  <r>
    <x v="4"/>
    <x v="4"/>
    <x v="2"/>
    <x v="4"/>
    <s v="No"/>
    <n v="21"/>
    <n v="511.64"/>
    <s v="No"/>
    <x v="1762"/>
  </r>
  <r>
    <x v="2"/>
    <x v="2"/>
    <x v="2"/>
    <x v="3"/>
    <s v="No"/>
    <n v="20"/>
    <n v="258"/>
    <s v="No"/>
    <x v="1245"/>
  </r>
  <r>
    <x v="9"/>
    <x v="9"/>
    <x v="1"/>
    <x v="2"/>
    <s v="No"/>
    <n v="23"/>
    <n v="284.39"/>
    <s v="No"/>
    <x v="1763"/>
  </r>
  <r>
    <x v="7"/>
    <x v="7"/>
    <x v="0"/>
    <x v="14"/>
    <s v="No"/>
    <n v="18"/>
    <n v="938.98"/>
    <s v="No"/>
    <x v="1764"/>
  </r>
  <r>
    <x v="7"/>
    <x v="7"/>
    <x v="2"/>
    <x v="1"/>
    <s v="No"/>
    <n v="16"/>
    <n v="264.99"/>
    <s v="No"/>
    <x v="1765"/>
  </r>
  <r>
    <x v="3"/>
    <x v="3"/>
    <x v="0"/>
    <x v="9"/>
    <s v="No"/>
    <n v="22"/>
    <n v="821.68"/>
    <s v="No"/>
    <x v="1766"/>
  </r>
  <r>
    <x v="1"/>
    <x v="1"/>
    <x v="1"/>
    <x v="14"/>
    <s v="No"/>
    <n v="18"/>
    <n v="89.52"/>
    <s v="No"/>
    <x v="1767"/>
  </r>
  <r>
    <x v="7"/>
    <x v="7"/>
    <x v="2"/>
    <x v="21"/>
    <s v="No"/>
    <n v="14"/>
    <n v="626.6"/>
    <s v="No"/>
    <x v="1768"/>
  </r>
  <r>
    <x v="7"/>
    <x v="7"/>
    <x v="4"/>
    <x v="10"/>
    <s v="No"/>
    <n v="24"/>
    <n v="323.17"/>
    <s v="No"/>
    <x v="1769"/>
  </r>
  <r>
    <x v="11"/>
    <x v="11"/>
    <x v="3"/>
    <x v="12"/>
    <s v="No"/>
    <n v="30"/>
    <n v="928.49"/>
    <s v="No"/>
    <x v="1770"/>
  </r>
  <r>
    <x v="11"/>
    <x v="11"/>
    <x v="3"/>
    <x v="15"/>
    <s v="No"/>
    <n v="28"/>
    <n v="30.56"/>
    <s v="No"/>
    <x v="1771"/>
  </r>
  <r>
    <x v="0"/>
    <x v="0"/>
    <x v="2"/>
    <x v="9"/>
    <s v="No"/>
    <n v="22"/>
    <n v="509.48"/>
    <s v="No"/>
    <x v="242"/>
  </r>
  <r>
    <x v="2"/>
    <x v="2"/>
    <x v="2"/>
    <x v="14"/>
    <s v="No"/>
    <n v="18"/>
    <n v="617.15"/>
    <s v="No"/>
    <x v="1772"/>
  </r>
  <r>
    <x v="9"/>
    <x v="9"/>
    <x v="0"/>
    <x v="3"/>
    <s v="No"/>
    <n v="20"/>
    <n v="260.18"/>
    <s v="No"/>
    <x v="1773"/>
  </r>
  <r>
    <x v="10"/>
    <x v="10"/>
    <x v="3"/>
    <x v="3"/>
    <s v="No"/>
    <n v="20"/>
    <n v="443.74"/>
    <s v="No"/>
    <x v="1774"/>
  </r>
  <r>
    <x v="4"/>
    <x v="4"/>
    <x v="4"/>
    <x v="10"/>
    <s v="No"/>
    <n v="24"/>
    <n v="408.43"/>
    <s v="No"/>
    <x v="1775"/>
  </r>
  <r>
    <x v="4"/>
    <x v="4"/>
    <x v="1"/>
    <x v="20"/>
    <s v="No"/>
    <n v="11"/>
    <n v="625.66"/>
    <s v="No"/>
    <x v="1776"/>
  </r>
  <r>
    <x v="6"/>
    <x v="6"/>
    <x v="2"/>
    <x v="2"/>
    <s v="No"/>
    <n v="23"/>
    <n v="726.56"/>
    <s v="No"/>
    <x v="1777"/>
  </r>
  <r>
    <x v="11"/>
    <x v="11"/>
    <x v="1"/>
    <x v="2"/>
    <s v="No"/>
    <n v="23"/>
    <n v="716.82"/>
    <s v="No"/>
    <x v="1778"/>
  </r>
  <r>
    <x v="11"/>
    <x v="11"/>
    <x v="4"/>
    <x v="1"/>
    <s v="No"/>
    <n v="16"/>
    <n v="32.03"/>
    <s v="No"/>
    <x v="1779"/>
  </r>
  <r>
    <x v="10"/>
    <x v="10"/>
    <x v="4"/>
    <x v="7"/>
    <s v="No"/>
    <n v="19"/>
    <n v="671.08"/>
    <s v="No"/>
    <x v="1780"/>
  </r>
  <r>
    <x v="6"/>
    <x v="6"/>
    <x v="4"/>
    <x v="15"/>
    <s v="No"/>
    <n v="28"/>
    <n v="413.01"/>
    <s v="No"/>
    <x v="1781"/>
  </r>
  <r>
    <x v="8"/>
    <x v="8"/>
    <x v="0"/>
    <x v="8"/>
    <s v="No"/>
    <n v="15"/>
    <n v="567.04"/>
    <s v="No"/>
    <x v="1782"/>
  </r>
  <r>
    <x v="6"/>
    <x v="6"/>
    <x v="2"/>
    <x v="7"/>
    <s v="No"/>
    <n v="19"/>
    <n v="225.07"/>
    <s v="No"/>
    <x v="1783"/>
  </r>
  <r>
    <x v="0"/>
    <x v="0"/>
    <x v="4"/>
    <x v="2"/>
    <s v="No"/>
    <n v="23"/>
    <n v="200.82"/>
    <s v="No"/>
    <x v="1784"/>
  </r>
  <r>
    <x v="9"/>
    <x v="9"/>
    <x v="2"/>
    <x v="12"/>
    <s v="No"/>
    <n v="30"/>
    <n v="980.01"/>
    <s v="No"/>
    <x v="1785"/>
  </r>
  <r>
    <x v="8"/>
    <x v="8"/>
    <x v="0"/>
    <x v="10"/>
    <s v="No"/>
    <n v="24"/>
    <n v="971.93"/>
    <s v="No"/>
    <x v="1786"/>
  </r>
  <r>
    <x v="1"/>
    <x v="1"/>
    <x v="0"/>
    <x v="16"/>
    <s v="No"/>
    <n v="17"/>
    <n v="737.1"/>
    <s v="No"/>
    <x v="1787"/>
  </r>
  <r>
    <x v="8"/>
    <x v="8"/>
    <x v="4"/>
    <x v="8"/>
    <s v="No"/>
    <n v="15"/>
    <n v="120.1"/>
    <s v="No"/>
    <x v="1788"/>
  </r>
  <r>
    <x v="7"/>
    <x v="7"/>
    <x v="2"/>
    <x v="4"/>
    <s v="No"/>
    <n v="21"/>
    <n v="57.23"/>
    <s v="No"/>
    <x v="1789"/>
  </r>
  <r>
    <x v="10"/>
    <x v="10"/>
    <x v="1"/>
    <x v="10"/>
    <s v="No"/>
    <n v="24"/>
    <n v="312.11"/>
    <s v="No"/>
    <x v="1790"/>
  </r>
  <r>
    <x v="1"/>
    <x v="1"/>
    <x v="2"/>
    <x v="1"/>
    <s v="No"/>
    <n v="16"/>
    <n v="587.58000000000004"/>
    <s v="No"/>
    <x v="1791"/>
  </r>
  <r>
    <x v="6"/>
    <x v="6"/>
    <x v="4"/>
    <x v="7"/>
    <s v="No"/>
    <n v="19"/>
    <n v="509.48"/>
    <s v="No"/>
    <x v="185"/>
  </r>
  <r>
    <x v="9"/>
    <x v="9"/>
    <x v="0"/>
    <x v="7"/>
    <s v="No"/>
    <n v="19"/>
    <n v="41.02"/>
    <s v="No"/>
    <x v="1792"/>
  </r>
  <r>
    <x v="4"/>
    <x v="4"/>
    <x v="3"/>
    <x v="3"/>
    <s v="No"/>
    <n v="20"/>
    <n v="379.08"/>
    <s v="No"/>
    <x v="1793"/>
  </r>
  <r>
    <x v="1"/>
    <x v="1"/>
    <x v="0"/>
    <x v="1"/>
    <s v="No"/>
    <n v="16"/>
    <n v="492.07"/>
    <s v="No"/>
    <x v="944"/>
  </r>
  <r>
    <x v="6"/>
    <x v="6"/>
    <x v="4"/>
    <x v="9"/>
    <s v="No"/>
    <n v="22"/>
    <n v="784.91"/>
    <s v="No"/>
    <x v="1794"/>
  </r>
  <r>
    <x v="1"/>
    <x v="1"/>
    <x v="1"/>
    <x v="5"/>
    <s v="No"/>
    <n v="27"/>
    <n v="826.39"/>
    <s v="No"/>
    <x v="1795"/>
  </r>
  <r>
    <x v="4"/>
    <x v="4"/>
    <x v="2"/>
    <x v="14"/>
    <s v="No"/>
    <n v="18"/>
    <n v="632.04999999999995"/>
    <s v="No"/>
    <x v="1796"/>
  </r>
  <r>
    <x v="3"/>
    <x v="3"/>
    <x v="2"/>
    <x v="4"/>
    <s v="No"/>
    <n v="21"/>
    <n v="921.33"/>
    <s v="No"/>
    <x v="1797"/>
  </r>
  <r>
    <x v="2"/>
    <x v="2"/>
    <x v="4"/>
    <x v="1"/>
    <s v="No"/>
    <n v="16"/>
    <n v="60.1"/>
    <s v="No"/>
    <x v="1798"/>
  </r>
  <r>
    <x v="8"/>
    <x v="8"/>
    <x v="3"/>
    <x v="7"/>
    <s v="No"/>
    <n v="19"/>
    <n v="454.87"/>
    <s v="No"/>
    <x v="1799"/>
  </r>
  <r>
    <x v="10"/>
    <x v="10"/>
    <x v="2"/>
    <x v="4"/>
    <s v="No"/>
    <n v="21"/>
    <n v="194.47"/>
    <s v="No"/>
    <x v="1800"/>
  </r>
  <r>
    <x v="10"/>
    <x v="10"/>
    <x v="1"/>
    <x v="3"/>
    <s v="No"/>
    <n v="20"/>
    <n v="377.52"/>
    <s v="No"/>
    <x v="1801"/>
  </r>
  <r>
    <x v="11"/>
    <x v="11"/>
    <x v="2"/>
    <x v="17"/>
    <s v="No"/>
    <n v="12"/>
    <n v="655.49"/>
    <s v="No"/>
    <x v="1802"/>
  </r>
  <r>
    <x v="1"/>
    <x v="1"/>
    <x v="2"/>
    <x v="6"/>
    <s v="No"/>
    <n v="25"/>
    <n v="304.69"/>
    <s v="No"/>
    <x v="1803"/>
  </r>
  <r>
    <x v="11"/>
    <x v="11"/>
    <x v="3"/>
    <x v="7"/>
    <s v="No"/>
    <n v="19"/>
    <n v="195.31"/>
    <s v="No"/>
    <x v="1804"/>
  </r>
  <r>
    <x v="2"/>
    <x v="2"/>
    <x v="0"/>
    <x v="12"/>
    <s v="No"/>
    <n v="30"/>
    <n v="674.3"/>
    <s v="No"/>
    <x v="1805"/>
  </r>
  <r>
    <x v="2"/>
    <x v="2"/>
    <x v="0"/>
    <x v="7"/>
    <s v="No"/>
    <n v="19"/>
    <n v="824.36"/>
    <s v="No"/>
    <x v="1806"/>
  </r>
  <r>
    <x v="1"/>
    <x v="1"/>
    <x v="0"/>
    <x v="1"/>
    <s v="No"/>
    <n v="16"/>
    <n v="156.13"/>
    <s v="No"/>
    <x v="1807"/>
  </r>
  <r>
    <x v="9"/>
    <x v="9"/>
    <x v="2"/>
    <x v="7"/>
    <s v="No"/>
    <n v="19"/>
    <n v="794.1"/>
    <s v="No"/>
    <x v="1808"/>
  </r>
  <r>
    <x v="10"/>
    <x v="10"/>
    <x v="0"/>
    <x v="21"/>
    <s v="No"/>
    <n v="14"/>
    <n v="375.32"/>
    <s v="No"/>
    <x v="1809"/>
  </r>
  <r>
    <x v="5"/>
    <x v="5"/>
    <x v="4"/>
    <x v="0"/>
    <s v="No"/>
    <n v="26"/>
    <n v="949.39"/>
    <s v="No"/>
    <x v="1810"/>
  </r>
  <r>
    <x v="1"/>
    <x v="1"/>
    <x v="2"/>
    <x v="22"/>
    <s v="No"/>
    <n v="29"/>
    <n v="179.92"/>
    <s v="No"/>
    <x v="1811"/>
  </r>
  <r>
    <x v="5"/>
    <x v="5"/>
    <x v="0"/>
    <x v="1"/>
    <s v="No"/>
    <n v="16"/>
    <n v="389.21"/>
    <s v="No"/>
    <x v="1812"/>
  </r>
  <r>
    <x v="6"/>
    <x v="6"/>
    <x v="0"/>
    <x v="4"/>
    <s v="No"/>
    <n v="21"/>
    <n v="104.73"/>
    <s v="No"/>
    <x v="1813"/>
  </r>
  <r>
    <x v="4"/>
    <x v="4"/>
    <x v="3"/>
    <x v="2"/>
    <s v="No"/>
    <n v="23"/>
    <n v="758.16"/>
    <s v="No"/>
    <x v="1814"/>
  </r>
  <r>
    <x v="5"/>
    <x v="5"/>
    <x v="0"/>
    <x v="14"/>
    <s v="No"/>
    <n v="18"/>
    <n v="655.59"/>
    <s v="No"/>
    <x v="1815"/>
  </r>
  <r>
    <x v="11"/>
    <x v="11"/>
    <x v="0"/>
    <x v="3"/>
    <s v="No"/>
    <n v="20"/>
    <n v="485.18"/>
    <s v="No"/>
    <x v="1816"/>
  </r>
  <r>
    <x v="0"/>
    <x v="0"/>
    <x v="1"/>
    <x v="9"/>
    <s v="No"/>
    <n v="22"/>
    <n v="344.1"/>
    <s v="No"/>
    <x v="1817"/>
  </r>
  <r>
    <x v="5"/>
    <x v="5"/>
    <x v="1"/>
    <x v="19"/>
    <s v="No"/>
    <n v="13"/>
    <n v="159.97"/>
    <s v="No"/>
    <x v="1818"/>
  </r>
  <r>
    <x v="2"/>
    <x v="2"/>
    <x v="2"/>
    <x v="15"/>
    <s v="No"/>
    <n v="28"/>
    <n v="536.66"/>
    <s v="No"/>
    <x v="1819"/>
  </r>
  <r>
    <x v="7"/>
    <x v="7"/>
    <x v="4"/>
    <x v="21"/>
    <s v="No"/>
    <n v="14"/>
    <n v="164.3"/>
    <s v="No"/>
    <x v="1820"/>
  </r>
  <r>
    <x v="2"/>
    <x v="2"/>
    <x v="4"/>
    <x v="10"/>
    <s v="No"/>
    <n v="24"/>
    <n v="566.82000000000005"/>
    <s v="No"/>
    <x v="1821"/>
  </r>
  <r>
    <x v="3"/>
    <x v="3"/>
    <x v="1"/>
    <x v="7"/>
    <s v="No"/>
    <n v="19"/>
    <n v="23.52"/>
    <s v="No"/>
    <x v="1822"/>
  </r>
  <r>
    <x v="9"/>
    <x v="9"/>
    <x v="0"/>
    <x v="1"/>
    <s v="No"/>
    <n v="16"/>
    <n v="648.63"/>
    <s v="No"/>
    <x v="1823"/>
  </r>
  <r>
    <x v="4"/>
    <x v="4"/>
    <x v="2"/>
    <x v="14"/>
    <s v="No"/>
    <n v="18"/>
    <n v="203.83"/>
    <s v="No"/>
    <x v="1824"/>
  </r>
  <r>
    <x v="1"/>
    <x v="1"/>
    <x v="4"/>
    <x v="8"/>
    <s v="No"/>
    <n v="15"/>
    <n v="787.75"/>
    <s v="No"/>
    <x v="1825"/>
  </r>
  <r>
    <x v="5"/>
    <x v="5"/>
    <x v="1"/>
    <x v="2"/>
    <s v="No"/>
    <n v="23"/>
    <n v="335.77"/>
    <s v="No"/>
    <x v="1826"/>
  </r>
  <r>
    <x v="11"/>
    <x v="11"/>
    <x v="2"/>
    <x v="21"/>
    <s v="No"/>
    <n v="14"/>
    <n v="45.89"/>
    <s v="No"/>
    <x v="1827"/>
  </r>
  <r>
    <x v="6"/>
    <x v="6"/>
    <x v="1"/>
    <x v="3"/>
    <s v="No"/>
    <n v="20"/>
    <n v="355.77"/>
    <s v="No"/>
    <x v="1828"/>
  </r>
  <r>
    <x v="4"/>
    <x v="4"/>
    <x v="3"/>
    <x v="1"/>
    <s v="No"/>
    <n v="16"/>
    <n v="203.31"/>
    <s v="No"/>
    <x v="1829"/>
  </r>
  <r>
    <x v="10"/>
    <x v="10"/>
    <x v="0"/>
    <x v="3"/>
    <s v="No"/>
    <n v="20"/>
    <n v="208.5"/>
    <s v="No"/>
    <x v="1830"/>
  </r>
  <r>
    <x v="1"/>
    <x v="1"/>
    <x v="0"/>
    <x v="21"/>
    <s v="No"/>
    <n v="14"/>
    <n v="328.61"/>
    <s v="No"/>
    <x v="1831"/>
  </r>
  <r>
    <x v="6"/>
    <x v="6"/>
    <x v="4"/>
    <x v="2"/>
    <s v="No"/>
    <n v="23"/>
    <n v="517.85"/>
    <s v="No"/>
    <x v="1832"/>
  </r>
  <r>
    <x v="0"/>
    <x v="0"/>
    <x v="3"/>
    <x v="16"/>
    <s v="No"/>
    <n v="17"/>
    <n v="515.27"/>
    <s v="No"/>
    <x v="1833"/>
  </r>
  <r>
    <x v="3"/>
    <x v="3"/>
    <x v="0"/>
    <x v="0"/>
    <s v="No"/>
    <n v="26"/>
    <n v="866.03"/>
    <s v="No"/>
    <x v="1834"/>
  </r>
  <r>
    <x v="5"/>
    <x v="5"/>
    <x v="2"/>
    <x v="2"/>
    <s v="No"/>
    <n v="23"/>
    <n v="657.63"/>
    <s v="No"/>
    <x v="1835"/>
  </r>
  <r>
    <x v="2"/>
    <x v="2"/>
    <x v="2"/>
    <x v="3"/>
    <s v="No"/>
    <n v="20"/>
    <n v="214.38"/>
    <s v="No"/>
    <x v="1836"/>
  </r>
  <r>
    <x v="2"/>
    <x v="2"/>
    <x v="1"/>
    <x v="3"/>
    <s v="No"/>
    <n v="20"/>
    <n v="359.24"/>
    <s v="No"/>
    <x v="1837"/>
  </r>
  <r>
    <x v="1"/>
    <x v="1"/>
    <x v="0"/>
    <x v="21"/>
    <s v="No"/>
    <n v="14"/>
    <n v="739.19"/>
    <s v="No"/>
    <x v="1838"/>
  </r>
  <r>
    <x v="6"/>
    <x v="6"/>
    <x v="2"/>
    <x v="2"/>
    <s v="No"/>
    <n v="23"/>
    <n v="615.22"/>
    <s v="No"/>
    <x v="1839"/>
  </r>
  <r>
    <x v="3"/>
    <x v="3"/>
    <x v="0"/>
    <x v="10"/>
    <s v="No"/>
    <n v="24"/>
    <n v="949.45"/>
    <s v="No"/>
    <x v="1840"/>
  </r>
  <r>
    <x v="6"/>
    <x v="6"/>
    <x v="0"/>
    <x v="6"/>
    <s v="No"/>
    <n v="25"/>
    <n v="800.69"/>
    <s v="No"/>
    <x v="1841"/>
  </r>
  <r>
    <x v="0"/>
    <x v="0"/>
    <x v="4"/>
    <x v="1"/>
    <s v="No"/>
    <n v="16"/>
    <n v="876.9"/>
    <s v="No"/>
    <x v="1842"/>
  </r>
  <r>
    <x v="4"/>
    <x v="4"/>
    <x v="0"/>
    <x v="17"/>
    <s v="No"/>
    <n v="12"/>
    <n v="258.60000000000002"/>
    <s v="No"/>
    <x v="1843"/>
  </r>
  <r>
    <x v="6"/>
    <x v="6"/>
    <x v="1"/>
    <x v="3"/>
    <s v="No"/>
    <n v="20"/>
    <n v="177.59"/>
    <s v="No"/>
    <x v="1844"/>
  </r>
  <r>
    <x v="10"/>
    <x v="10"/>
    <x v="1"/>
    <x v="12"/>
    <s v="No"/>
    <n v="30"/>
    <n v="738.34"/>
    <s v="No"/>
    <x v="1845"/>
  </r>
  <r>
    <x v="5"/>
    <x v="5"/>
    <x v="0"/>
    <x v="7"/>
    <s v="No"/>
    <n v="19"/>
    <n v="18.690000000000001"/>
    <s v="No"/>
    <x v="1846"/>
  </r>
  <r>
    <x v="2"/>
    <x v="2"/>
    <x v="2"/>
    <x v="4"/>
    <s v="No"/>
    <n v="21"/>
    <n v="832.77"/>
    <s v="No"/>
    <x v="1847"/>
  </r>
  <r>
    <x v="10"/>
    <x v="10"/>
    <x v="1"/>
    <x v="10"/>
    <s v="No"/>
    <n v="24"/>
    <n v="288.22000000000003"/>
    <s v="No"/>
    <x v="1848"/>
  </r>
  <r>
    <x v="10"/>
    <x v="10"/>
    <x v="3"/>
    <x v="40"/>
    <s v="Yes"/>
    <n v="22"/>
    <n v="137.81"/>
    <s v="No"/>
    <x v="1849"/>
  </r>
  <r>
    <x v="1"/>
    <x v="1"/>
    <x v="0"/>
    <x v="3"/>
    <s v="No"/>
    <n v="20"/>
    <n v="14.44"/>
    <s v="No"/>
    <x v="1850"/>
  </r>
  <r>
    <x v="1"/>
    <x v="1"/>
    <x v="2"/>
    <x v="9"/>
    <s v="No"/>
    <n v="22"/>
    <n v="459.3"/>
    <s v="No"/>
    <x v="1851"/>
  </r>
  <r>
    <x v="8"/>
    <x v="8"/>
    <x v="0"/>
    <x v="21"/>
    <s v="No"/>
    <n v="14"/>
    <n v="737.76"/>
    <s v="No"/>
    <x v="1852"/>
  </r>
  <r>
    <x v="0"/>
    <x v="0"/>
    <x v="1"/>
    <x v="6"/>
    <s v="No"/>
    <n v="25"/>
    <n v="755.42"/>
    <s v="No"/>
    <x v="1853"/>
  </r>
  <r>
    <x v="3"/>
    <x v="3"/>
    <x v="4"/>
    <x v="6"/>
    <s v="No"/>
    <n v="25"/>
    <n v="309.48"/>
    <s v="No"/>
    <x v="1854"/>
  </r>
  <r>
    <x v="10"/>
    <x v="10"/>
    <x v="4"/>
    <x v="1"/>
    <s v="No"/>
    <n v="16"/>
    <n v="318.85000000000002"/>
    <s v="No"/>
    <x v="1855"/>
  </r>
  <r>
    <x v="7"/>
    <x v="7"/>
    <x v="1"/>
    <x v="7"/>
    <s v="No"/>
    <n v="19"/>
    <n v="602.74"/>
    <s v="No"/>
    <x v="1856"/>
  </r>
  <r>
    <x v="2"/>
    <x v="2"/>
    <x v="0"/>
    <x v="1"/>
    <s v="No"/>
    <n v="16"/>
    <n v="176.2"/>
    <s v="No"/>
    <x v="1857"/>
  </r>
  <r>
    <x v="2"/>
    <x v="2"/>
    <x v="3"/>
    <x v="9"/>
    <s v="No"/>
    <n v="22"/>
    <n v="509.48"/>
    <s v="No"/>
    <x v="242"/>
  </r>
  <r>
    <x v="4"/>
    <x v="4"/>
    <x v="3"/>
    <x v="8"/>
    <s v="No"/>
    <n v="15"/>
    <n v="390.5"/>
    <s v="No"/>
    <x v="1858"/>
  </r>
  <r>
    <x v="7"/>
    <x v="7"/>
    <x v="3"/>
    <x v="7"/>
    <s v="No"/>
    <n v="19"/>
    <n v="770.57"/>
    <s v="No"/>
    <x v="1859"/>
  </r>
  <r>
    <x v="11"/>
    <x v="11"/>
    <x v="0"/>
    <x v="7"/>
    <s v="No"/>
    <n v="19"/>
    <n v="916.99"/>
    <s v="No"/>
    <x v="1860"/>
  </r>
  <r>
    <x v="7"/>
    <x v="7"/>
    <x v="0"/>
    <x v="7"/>
    <s v="No"/>
    <n v="19"/>
    <n v="844.05"/>
    <s v="No"/>
    <x v="1861"/>
  </r>
  <r>
    <x v="9"/>
    <x v="9"/>
    <x v="2"/>
    <x v="14"/>
    <s v="No"/>
    <n v="18"/>
    <n v="496.23"/>
    <s v="No"/>
    <x v="1862"/>
  </r>
  <r>
    <x v="5"/>
    <x v="5"/>
    <x v="3"/>
    <x v="10"/>
    <s v="No"/>
    <n v="24"/>
    <n v="374.45"/>
    <s v="No"/>
    <x v="1863"/>
  </r>
  <r>
    <x v="0"/>
    <x v="0"/>
    <x v="0"/>
    <x v="3"/>
    <s v="No"/>
    <n v="20"/>
    <n v="474.55"/>
    <s v="No"/>
    <x v="1864"/>
  </r>
  <r>
    <x v="7"/>
    <x v="7"/>
    <x v="0"/>
    <x v="14"/>
    <s v="No"/>
    <n v="18"/>
    <n v="541.07000000000005"/>
    <s v="No"/>
    <x v="1865"/>
  </r>
  <r>
    <x v="1"/>
    <x v="1"/>
    <x v="2"/>
    <x v="7"/>
    <s v="No"/>
    <n v="19"/>
    <n v="456.7"/>
    <s v="No"/>
    <x v="1866"/>
  </r>
  <r>
    <x v="2"/>
    <x v="2"/>
    <x v="0"/>
    <x v="13"/>
    <s v="No"/>
    <n v="8"/>
    <n v="440.26"/>
    <s v="No"/>
    <x v="1867"/>
  </r>
  <r>
    <x v="2"/>
    <x v="2"/>
    <x v="1"/>
    <x v="6"/>
    <s v="No"/>
    <n v="25"/>
    <n v="79.489999999999995"/>
    <s v="No"/>
    <x v="876"/>
  </r>
  <r>
    <x v="0"/>
    <x v="0"/>
    <x v="1"/>
    <x v="4"/>
    <s v="No"/>
    <n v="21"/>
    <n v="55.27"/>
    <s v="No"/>
    <x v="1868"/>
  </r>
  <r>
    <x v="9"/>
    <x v="9"/>
    <x v="1"/>
    <x v="41"/>
    <s v="Yes"/>
    <n v="22"/>
    <n v="457.62"/>
    <s v="No"/>
    <x v="1869"/>
  </r>
  <r>
    <x v="8"/>
    <x v="8"/>
    <x v="2"/>
    <x v="3"/>
    <s v="No"/>
    <n v="20"/>
    <n v="192.69"/>
    <s v="No"/>
    <x v="1870"/>
  </r>
  <r>
    <x v="1"/>
    <x v="1"/>
    <x v="4"/>
    <x v="22"/>
    <s v="No"/>
    <n v="29"/>
    <n v="129.47999999999999"/>
    <s v="No"/>
    <x v="1871"/>
  </r>
  <r>
    <x v="6"/>
    <x v="6"/>
    <x v="4"/>
    <x v="2"/>
    <s v="No"/>
    <n v="23"/>
    <n v="741.17"/>
    <s v="No"/>
    <x v="1872"/>
  </r>
  <r>
    <x v="0"/>
    <x v="0"/>
    <x v="3"/>
    <x v="3"/>
    <s v="No"/>
    <n v="20"/>
    <n v="576.84"/>
    <s v="No"/>
    <x v="1873"/>
  </r>
  <r>
    <x v="10"/>
    <x v="10"/>
    <x v="3"/>
    <x v="7"/>
    <s v="No"/>
    <n v="19"/>
    <n v="308.08"/>
    <s v="No"/>
    <x v="1874"/>
  </r>
  <r>
    <x v="4"/>
    <x v="4"/>
    <x v="3"/>
    <x v="8"/>
    <s v="No"/>
    <n v="15"/>
    <n v="328.37"/>
    <s v="No"/>
    <x v="1875"/>
  </r>
  <r>
    <x v="0"/>
    <x v="0"/>
    <x v="1"/>
    <x v="16"/>
    <s v="No"/>
    <n v="17"/>
    <n v="218.86"/>
    <s v="No"/>
    <x v="1876"/>
  </r>
  <r>
    <x v="3"/>
    <x v="3"/>
    <x v="1"/>
    <x v="16"/>
    <s v="No"/>
    <n v="17"/>
    <n v="820.95"/>
    <s v="No"/>
    <x v="1877"/>
  </r>
  <r>
    <x v="3"/>
    <x v="3"/>
    <x v="2"/>
    <x v="4"/>
    <s v="No"/>
    <n v="21"/>
    <n v="931.71"/>
    <s v="No"/>
    <x v="1878"/>
  </r>
  <r>
    <x v="9"/>
    <x v="9"/>
    <x v="3"/>
    <x v="9"/>
    <s v="No"/>
    <n v="22"/>
    <n v="439.05"/>
    <s v="No"/>
    <x v="1879"/>
  </r>
  <r>
    <x v="0"/>
    <x v="0"/>
    <x v="2"/>
    <x v="22"/>
    <s v="No"/>
    <n v="29"/>
    <n v="162.61000000000001"/>
    <s v="No"/>
    <x v="1880"/>
  </r>
  <r>
    <x v="5"/>
    <x v="5"/>
    <x v="1"/>
    <x v="21"/>
    <s v="No"/>
    <n v="14"/>
    <n v="239.12"/>
    <s v="No"/>
    <x v="1881"/>
  </r>
  <r>
    <x v="4"/>
    <x v="4"/>
    <x v="1"/>
    <x v="7"/>
    <s v="No"/>
    <n v="19"/>
    <n v="305.60000000000002"/>
    <s v="No"/>
    <x v="1882"/>
  </r>
  <r>
    <x v="8"/>
    <x v="8"/>
    <x v="2"/>
    <x v="7"/>
    <s v="No"/>
    <n v="19"/>
    <n v="213.65"/>
    <s v="No"/>
    <x v="1883"/>
  </r>
  <r>
    <x v="4"/>
    <x v="4"/>
    <x v="3"/>
    <x v="1"/>
    <s v="No"/>
    <n v="16"/>
    <n v="292.58999999999997"/>
    <s v="No"/>
    <x v="1884"/>
  </r>
  <r>
    <x v="3"/>
    <x v="3"/>
    <x v="3"/>
    <x v="17"/>
    <s v="No"/>
    <n v="12"/>
    <n v="38.700000000000003"/>
    <s v="No"/>
    <x v="1885"/>
  </r>
  <r>
    <x v="0"/>
    <x v="0"/>
    <x v="0"/>
    <x v="15"/>
    <s v="No"/>
    <n v="28"/>
    <n v="691.53"/>
    <s v="No"/>
    <x v="1886"/>
  </r>
  <r>
    <x v="10"/>
    <x v="10"/>
    <x v="0"/>
    <x v="8"/>
    <s v="No"/>
    <n v="15"/>
    <n v="527.76"/>
    <s v="No"/>
    <x v="1887"/>
  </r>
  <r>
    <x v="2"/>
    <x v="2"/>
    <x v="1"/>
    <x v="8"/>
    <s v="No"/>
    <n v="15"/>
    <n v="895.11"/>
    <s v="No"/>
    <x v="1888"/>
  </r>
  <r>
    <x v="7"/>
    <x v="7"/>
    <x v="2"/>
    <x v="4"/>
    <s v="No"/>
    <n v="21"/>
    <n v="432.02"/>
    <s v="No"/>
    <x v="1889"/>
  </r>
  <r>
    <x v="0"/>
    <x v="0"/>
    <x v="1"/>
    <x v="9"/>
    <s v="No"/>
    <n v="22"/>
    <n v="76.510000000000005"/>
    <s v="No"/>
    <x v="1890"/>
  </r>
  <r>
    <x v="0"/>
    <x v="0"/>
    <x v="1"/>
    <x v="9"/>
    <s v="No"/>
    <n v="22"/>
    <n v="64.989999999999995"/>
    <s v="No"/>
    <x v="1891"/>
  </r>
  <r>
    <x v="11"/>
    <x v="11"/>
    <x v="3"/>
    <x v="14"/>
    <s v="No"/>
    <n v="18"/>
    <n v="239.81"/>
    <s v="No"/>
    <x v="1892"/>
  </r>
  <r>
    <x v="1"/>
    <x v="1"/>
    <x v="3"/>
    <x v="14"/>
    <s v="No"/>
    <n v="18"/>
    <n v="128.99"/>
    <s v="No"/>
    <x v="1893"/>
  </r>
  <r>
    <x v="5"/>
    <x v="5"/>
    <x v="1"/>
    <x v="8"/>
    <s v="No"/>
    <n v="15"/>
    <n v="500.52"/>
    <s v="No"/>
    <x v="1894"/>
  </r>
  <r>
    <x v="11"/>
    <x v="11"/>
    <x v="3"/>
    <x v="2"/>
    <s v="No"/>
    <n v="23"/>
    <n v="590.78"/>
    <s v="No"/>
    <x v="1895"/>
  </r>
  <r>
    <x v="9"/>
    <x v="9"/>
    <x v="3"/>
    <x v="9"/>
    <s v="No"/>
    <n v="22"/>
    <n v="355.38"/>
    <s v="No"/>
    <x v="1896"/>
  </r>
  <r>
    <x v="4"/>
    <x v="4"/>
    <x v="3"/>
    <x v="10"/>
    <s v="No"/>
    <n v="24"/>
    <n v="131.38999999999999"/>
    <s v="No"/>
    <x v="1897"/>
  </r>
  <r>
    <x v="9"/>
    <x v="9"/>
    <x v="4"/>
    <x v="17"/>
    <s v="No"/>
    <n v="12"/>
    <n v="330.7"/>
    <s v="No"/>
    <x v="1898"/>
  </r>
  <r>
    <x v="0"/>
    <x v="0"/>
    <x v="4"/>
    <x v="9"/>
    <s v="No"/>
    <n v="22"/>
    <n v="600.36"/>
    <s v="No"/>
    <x v="1899"/>
  </r>
  <r>
    <x v="11"/>
    <x v="11"/>
    <x v="4"/>
    <x v="6"/>
    <s v="No"/>
    <n v="25"/>
    <n v="157.25"/>
    <s v="No"/>
    <x v="1900"/>
  </r>
  <r>
    <x v="5"/>
    <x v="5"/>
    <x v="3"/>
    <x v="9"/>
    <s v="No"/>
    <n v="22"/>
    <n v="509.48"/>
    <s v="No"/>
    <x v="242"/>
  </r>
  <r>
    <x v="2"/>
    <x v="2"/>
    <x v="3"/>
    <x v="8"/>
    <s v="No"/>
    <n v="15"/>
    <n v="792.01"/>
    <s v="No"/>
    <x v="1901"/>
  </r>
  <r>
    <x v="1"/>
    <x v="1"/>
    <x v="4"/>
    <x v="2"/>
    <s v="No"/>
    <n v="23"/>
    <n v="222.72"/>
    <s v="No"/>
    <x v="1902"/>
  </r>
  <r>
    <x v="5"/>
    <x v="5"/>
    <x v="3"/>
    <x v="6"/>
    <s v="No"/>
    <n v="25"/>
    <n v="950.83"/>
    <s v="No"/>
    <x v="1903"/>
  </r>
  <r>
    <x v="7"/>
    <x v="7"/>
    <x v="2"/>
    <x v="8"/>
    <s v="No"/>
    <n v="15"/>
    <n v="862.86"/>
    <s v="No"/>
    <x v="1904"/>
  </r>
  <r>
    <x v="3"/>
    <x v="3"/>
    <x v="0"/>
    <x v="5"/>
    <s v="No"/>
    <n v="27"/>
    <n v="657.98"/>
    <s v="No"/>
    <x v="1905"/>
  </r>
  <r>
    <x v="8"/>
    <x v="8"/>
    <x v="0"/>
    <x v="2"/>
    <s v="No"/>
    <n v="23"/>
    <n v="812.3"/>
    <s v="No"/>
    <x v="1906"/>
  </r>
  <r>
    <x v="1"/>
    <x v="1"/>
    <x v="0"/>
    <x v="5"/>
    <s v="No"/>
    <n v="27"/>
    <n v="401.17"/>
    <s v="No"/>
    <x v="1907"/>
  </r>
  <r>
    <x v="11"/>
    <x v="11"/>
    <x v="1"/>
    <x v="21"/>
    <s v="No"/>
    <n v="14"/>
    <n v="637.37"/>
    <s v="No"/>
    <x v="1908"/>
  </r>
  <r>
    <x v="2"/>
    <x v="2"/>
    <x v="4"/>
    <x v="7"/>
    <s v="No"/>
    <n v="19"/>
    <n v="625.54"/>
    <s v="No"/>
    <x v="1909"/>
  </r>
  <r>
    <x v="3"/>
    <x v="3"/>
    <x v="4"/>
    <x v="21"/>
    <s v="No"/>
    <n v="14"/>
    <n v="834.16"/>
    <s v="No"/>
    <x v="1910"/>
  </r>
  <r>
    <x v="9"/>
    <x v="9"/>
    <x v="3"/>
    <x v="14"/>
    <s v="No"/>
    <n v="18"/>
    <n v="652.23"/>
    <s v="No"/>
    <x v="1911"/>
  </r>
  <r>
    <x v="6"/>
    <x v="6"/>
    <x v="2"/>
    <x v="30"/>
    <s v="No"/>
    <n v="32"/>
    <n v="569.88"/>
    <s v="No"/>
    <x v="1912"/>
  </r>
  <r>
    <x v="9"/>
    <x v="9"/>
    <x v="2"/>
    <x v="14"/>
    <s v="No"/>
    <n v="18"/>
    <n v="710.46"/>
    <s v="No"/>
    <x v="1913"/>
  </r>
  <r>
    <x v="11"/>
    <x v="11"/>
    <x v="4"/>
    <x v="8"/>
    <s v="No"/>
    <n v="15"/>
    <n v="999.81"/>
    <s v="No"/>
    <x v="1914"/>
  </r>
  <r>
    <x v="11"/>
    <x v="11"/>
    <x v="4"/>
    <x v="21"/>
    <s v="No"/>
    <n v="14"/>
    <n v="854.51"/>
    <s v="No"/>
    <x v="1915"/>
  </r>
  <r>
    <x v="8"/>
    <x v="8"/>
    <x v="0"/>
    <x v="0"/>
    <s v="No"/>
    <n v="26"/>
    <n v="97.63"/>
    <s v="No"/>
    <x v="1916"/>
  </r>
  <r>
    <x v="1"/>
    <x v="1"/>
    <x v="3"/>
    <x v="3"/>
    <s v="No"/>
    <n v="20"/>
    <n v="816.92"/>
    <s v="No"/>
    <x v="1917"/>
  </r>
  <r>
    <x v="10"/>
    <x v="10"/>
    <x v="3"/>
    <x v="9"/>
    <s v="No"/>
    <n v="22"/>
    <n v="509.48"/>
    <s v="No"/>
    <x v="242"/>
  </r>
  <r>
    <x v="8"/>
    <x v="8"/>
    <x v="1"/>
    <x v="14"/>
    <s v="No"/>
    <n v="18"/>
    <n v="875.17"/>
    <s v="No"/>
    <x v="1918"/>
  </r>
  <r>
    <x v="3"/>
    <x v="3"/>
    <x v="3"/>
    <x v="21"/>
    <s v="No"/>
    <n v="14"/>
    <n v="867.53"/>
    <s v="No"/>
    <x v="1919"/>
  </r>
  <r>
    <x v="7"/>
    <x v="7"/>
    <x v="1"/>
    <x v="3"/>
    <s v="No"/>
    <n v="20"/>
    <n v="95.72"/>
    <s v="No"/>
    <x v="1920"/>
  </r>
  <r>
    <x v="6"/>
    <x v="6"/>
    <x v="4"/>
    <x v="25"/>
    <s v="No"/>
    <n v="9"/>
    <n v="719.81"/>
    <s v="No"/>
    <x v="1921"/>
  </r>
  <r>
    <x v="7"/>
    <x v="7"/>
    <x v="1"/>
    <x v="3"/>
    <s v="No"/>
    <n v="20"/>
    <n v="473.42"/>
    <s v="No"/>
    <x v="1922"/>
  </r>
  <r>
    <x v="8"/>
    <x v="8"/>
    <x v="3"/>
    <x v="2"/>
    <s v="No"/>
    <n v="23"/>
    <n v="130.22999999999999"/>
    <s v="No"/>
    <x v="1923"/>
  </r>
  <r>
    <x v="9"/>
    <x v="9"/>
    <x v="3"/>
    <x v="7"/>
    <s v="No"/>
    <n v="19"/>
    <n v="265"/>
    <s v="No"/>
    <x v="1924"/>
  </r>
  <r>
    <x v="10"/>
    <x v="10"/>
    <x v="0"/>
    <x v="14"/>
    <s v="No"/>
    <n v="18"/>
    <n v="793.43"/>
    <s v="No"/>
    <x v="1925"/>
  </r>
  <r>
    <x v="7"/>
    <x v="7"/>
    <x v="0"/>
    <x v="10"/>
    <s v="No"/>
    <n v="24"/>
    <n v="827.71"/>
    <s v="No"/>
    <x v="1926"/>
  </r>
  <r>
    <x v="5"/>
    <x v="5"/>
    <x v="3"/>
    <x v="6"/>
    <s v="No"/>
    <n v="25"/>
    <n v="516.98"/>
    <s v="No"/>
    <x v="1927"/>
  </r>
  <r>
    <x v="9"/>
    <x v="9"/>
    <x v="3"/>
    <x v="21"/>
    <s v="No"/>
    <n v="14"/>
    <n v="443.65"/>
    <s v="No"/>
    <x v="1928"/>
  </r>
  <r>
    <x v="6"/>
    <x v="6"/>
    <x v="3"/>
    <x v="6"/>
    <s v="No"/>
    <n v="25"/>
    <n v="835.9"/>
    <s v="No"/>
    <x v="1929"/>
  </r>
  <r>
    <x v="0"/>
    <x v="0"/>
    <x v="1"/>
    <x v="0"/>
    <s v="No"/>
    <n v="26"/>
    <n v="394.51"/>
    <s v="No"/>
    <x v="1930"/>
  </r>
  <r>
    <x v="9"/>
    <x v="9"/>
    <x v="3"/>
    <x v="14"/>
    <s v="No"/>
    <n v="18"/>
    <n v="542.25"/>
    <s v="No"/>
    <x v="1931"/>
  </r>
  <r>
    <x v="9"/>
    <x v="9"/>
    <x v="1"/>
    <x v="6"/>
    <s v="No"/>
    <n v="25"/>
    <n v="717.17"/>
    <s v="No"/>
    <x v="1932"/>
  </r>
  <r>
    <x v="11"/>
    <x v="11"/>
    <x v="4"/>
    <x v="10"/>
    <s v="No"/>
    <n v="24"/>
    <n v="828.62"/>
    <s v="No"/>
    <x v="1933"/>
  </r>
  <r>
    <x v="6"/>
    <x v="6"/>
    <x v="0"/>
    <x v="20"/>
    <s v="No"/>
    <n v="11"/>
    <n v="266.39"/>
    <s v="No"/>
    <x v="1934"/>
  </r>
  <r>
    <x v="7"/>
    <x v="7"/>
    <x v="4"/>
    <x v="15"/>
    <s v="No"/>
    <n v="28"/>
    <n v="40.119999999999997"/>
    <s v="No"/>
    <x v="1935"/>
  </r>
  <r>
    <x v="9"/>
    <x v="9"/>
    <x v="1"/>
    <x v="16"/>
    <s v="No"/>
    <n v="17"/>
    <n v="704.48"/>
    <s v="No"/>
    <x v="1936"/>
  </r>
  <r>
    <x v="1"/>
    <x v="1"/>
    <x v="4"/>
    <x v="8"/>
    <s v="No"/>
    <n v="15"/>
    <n v="677.01"/>
    <s v="No"/>
    <x v="1937"/>
  </r>
  <r>
    <x v="11"/>
    <x v="11"/>
    <x v="2"/>
    <x v="3"/>
    <s v="No"/>
    <n v="20"/>
    <n v="71.36"/>
    <s v="No"/>
    <x v="1938"/>
  </r>
  <r>
    <x v="4"/>
    <x v="4"/>
    <x v="2"/>
    <x v="0"/>
    <s v="No"/>
    <n v="26"/>
    <n v="168.19"/>
    <s v="No"/>
    <x v="1939"/>
  </r>
  <r>
    <x v="11"/>
    <x v="11"/>
    <x v="2"/>
    <x v="3"/>
    <s v="No"/>
    <n v="20"/>
    <n v="60.46"/>
    <s v="No"/>
    <x v="1940"/>
  </r>
  <r>
    <x v="3"/>
    <x v="3"/>
    <x v="2"/>
    <x v="16"/>
    <s v="No"/>
    <n v="17"/>
    <n v="77"/>
    <s v="No"/>
    <x v="1941"/>
  </r>
  <r>
    <x v="2"/>
    <x v="2"/>
    <x v="3"/>
    <x v="24"/>
    <s v="No"/>
    <n v="10"/>
    <n v="786.08"/>
    <s v="No"/>
    <x v="1942"/>
  </r>
  <r>
    <x v="11"/>
    <x v="11"/>
    <x v="4"/>
    <x v="1"/>
    <s v="No"/>
    <n v="16"/>
    <n v="432.97"/>
    <s v="No"/>
    <x v="1943"/>
  </r>
  <r>
    <x v="6"/>
    <x v="6"/>
    <x v="4"/>
    <x v="7"/>
    <s v="No"/>
    <n v="19"/>
    <n v="483.91"/>
    <s v="No"/>
    <x v="1944"/>
  </r>
  <r>
    <x v="10"/>
    <x v="10"/>
    <x v="2"/>
    <x v="9"/>
    <s v="No"/>
    <n v="22"/>
    <n v="521.84"/>
    <s v="No"/>
    <x v="1945"/>
  </r>
  <r>
    <x v="2"/>
    <x v="2"/>
    <x v="0"/>
    <x v="3"/>
    <s v="No"/>
    <n v="20"/>
    <n v="37.21"/>
    <s v="No"/>
    <x v="1946"/>
  </r>
  <r>
    <x v="9"/>
    <x v="9"/>
    <x v="4"/>
    <x v="15"/>
    <s v="No"/>
    <n v="28"/>
    <n v="258.07"/>
    <s v="No"/>
    <x v="1947"/>
  </r>
  <r>
    <x v="2"/>
    <x v="2"/>
    <x v="4"/>
    <x v="7"/>
    <s v="No"/>
    <n v="19"/>
    <n v="135.93"/>
    <s v="No"/>
    <x v="1948"/>
  </r>
  <r>
    <x v="0"/>
    <x v="0"/>
    <x v="1"/>
    <x v="14"/>
    <s v="No"/>
    <n v="18"/>
    <n v="734.65"/>
    <s v="No"/>
    <x v="1949"/>
  </r>
  <r>
    <x v="10"/>
    <x v="10"/>
    <x v="4"/>
    <x v="9"/>
    <s v="No"/>
    <n v="22"/>
    <n v="303.88"/>
    <s v="No"/>
    <x v="1950"/>
  </r>
  <r>
    <x v="3"/>
    <x v="3"/>
    <x v="0"/>
    <x v="21"/>
    <s v="No"/>
    <n v="14"/>
    <n v="579.72"/>
    <s v="No"/>
    <x v="1951"/>
  </r>
  <r>
    <x v="7"/>
    <x v="7"/>
    <x v="1"/>
    <x v="7"/>
    <s v="No"/>
    <n v="19"/>
    <n v="713.56"/>
    <s v="No"/>
    <x v="1952"/>
  </r>
  <r>
    <x v="8"/>
    <x v="8"/>
    <x v="0"/>
    <x v="16"/>
    <s v="No"/>
    <n v="17"/>
    <n v="519.83000000000004"/>
    <s v="No"/>
    <x v="1953"/>
  </r>
  <r>
    <x v="10"/>
    <x v="10"/>
    <x v="4"/>
    <x v="3"/>
    <s v="No"/>
    <n v="20"/>
    <n v="29.11"/>
    <s v="No"/>
    <x v="1954"/>
  </r>
  <r>
    <x v="5"/>
    <x v="5"/>
    <x v="0"/>
    <x v="7"/>
    <s v="No"/>
    <n v="19"/>
    <n v="575.64"/>
    <s v="No"/>
    <x v="1955"/>
  </r>
  <r>
    <x v="0"/>
    <x v="0"/>
    <x v="2"/>
    <x v="5"/>
    <s v="No"/>
    <n v="27"/>
    <n v="668.4"/>
    <s v="No"/>
    <x v="1956"/>
  </r>
  <r>
    <x v="10"/>
    <x v="10"/>
    <x v="4"/>
    <x v="4"/>
    <s v="No"/>
    <n v="21"/>
    <n v="142.94999999999999"/>
    <s v="No"/>
    <x v="1957"/>
  </r>
  <r>
    <x v="2"/>
    <x v="2"/>
    <x v="0"/>
    <x v="9"/>
    <s v="No"/>
    <n v="22"/>
    <n v="509.48"/>
    <s v="No"/>
    <x v="242"/>
  </r>
  <r>
    <x v="8"/>
    <x v="8"/>
    <x v="2"/>
    <x v="7"/>
    <s v="No"/>
    <n v="19"/>
    <n v="685.18"/>
    <s v="No"/>
    <x v="1958"/>
  </r>
  <r>
    <x v="6"/>
    <x v="6"/>
    <x v="1"/>
    <x v="42"/>
    <s v="Yes"/>
    <n v="22"/>
    <n v="190.95"/>
    <s v="No"/>
    <x v="1959"/>
  </r>
  <r>
    <x v="9"/>
    <x v="9"/>
    <x v="0"/>
    <x v="9"/>
    <s v="No"/>
    <n v="22"/>
    <n v="408.97"/>
    <s v="No"/>
    <x v="1960"/>
  </r>
  <r>
    <x v="5"/>
    <x v="5"/>
    <x v="0"/>
    <x v="8"/>
    <s v="No"/>
    <n v="15"/>
    <n v="163.98"/>
    <s v="No"/>
    <x v="1961"/>
  </r>
  <r>
    <x v="6"/>
    <x v="6"/>
    <x v="0"/>
    <x v="9"/>
    <s v="No"/>
    <n v="22"/>
    <n v="598.22"/>
    <s v="No"/>
    <x v="1962"/>
  </r>
  <r>
    <x v="2"/>
    <x v="2"/>
    <x v="0"/>
    <x v="9"/>
    <s v="No"/>
    <n v="22"/>
    <n v="361.58"/>
    <s v="No"/>
    <x v="1963"/>
  </r>
  <r>
    <x v="5"/>
    <x v="5"/>
    <x v="3"/>
    <x v="12"/>
    <s v="No"/>
    <n v="30"/>
    <n v="450.84"/>
    <s v="No"/>
    <x v="1964"/>
  </r>
  <r>
    <x v="9"/>
    <x v="9"/>
    <x v="3"/>
    <x v="6"/>
    <s v="No"/>
    <n v="25"/>
    <n v="42.86"/>
    <s v="No"/>
    <x v="1965"/>
  </r>
  <r>
    <x v="2"/>
    <x v="2"/>
    <x v="0"/>
    <x v="1"/>
    <s v="No"/>
    <n v="16"/>
    <n v="665.87"/>
    <s v="No"/>
    <x v="1966"/>
  </r>
  <r>
    <x v="1"/>
    <x v="1"/>
    <x v="0"/>
    <x v="2"/>
    <s v="No"/>
    <n v="23"/>
    <n v="889.48"/>
    <s v="No"/>
    <x v="1967"/>
  </r>
  <r>
    <x v="10"/>
    <x v="10"/>
    <x v="2"/>
    <x v="17"/>
    <s v="No"/>
    <n v="12"/>
    <n v="731.75"/>
    <s v="No"/>
    <x v="1968"/>
  </r>
  <r>
    <x v="6"/>
    <x v="6"/>
    <x v="4"/>
    <x v="14"/>
    <s v="No"/>
    <n v="18"/>
    <n v="707.08"/>
    <s v="No"/>
    <x v="1969"/>
  </r>
  <r>
    <x v="6"/>
    <x v="6"/>
    <x v="2"/>
    <x v="4"/>
    <s v="No"/>
    <n v="21"/>
    <n v="180.12"/>
    <s v="No"/>
    <x v="1970"/>
  </r>
  <r>
    <x v="11"/>
    <x v="11"/>
    <x v="4"/>
    <x v="2"/>
    <s v="No"/>
    <n v="23"/>
    <n v="872.64"/>
    <s v="No"/>
    <x v="1971"/>
  </r>
  <r>
    <x v="7"/>
    <x v="7"/>
    <x v="2"/>
    <x v="4"/>
    <s v="No"/>
    <n v="21"/>
    <n v="242.34"/>
    <s v="No"/>
    <x v="1972"/>
  </r>
  <r>
    <x v="6"/>
    <x v="6"/>
    <x v="2"/>
    <x v="9"/>
    <s v="No"/>
    <n v="22"/>
    <n v="509.48"/>
    <s v="No"/>
    <x v="242"/>
  </r>
  <r>
    <x v="11"/>
    <x v="11"/>
    <x v="2"/>
    <x v="4"/>
    <s v="No"/>
    <n v="21"/>
    <n v="350.01"/>
    <s v="No"/>
    <x v="1973"/>
  </r>
  <r>
    <x v="2"/>
    <x v="2"/>
    <x v="3"/>
    <x v="4"/>
    <s v="No"/>
    <n v="21"/>
    <n v="538.27"/>
    <s v="No"/>
    <x v="1974"/>
  </r>
  <r>
    <x v="3"/>
    <x v="3"/>
    <x v="4"/>
    <x v="9"/>
    <s v="No"/>
    <n v="22"/>
    <n v="578.9"/>
    <s v="No"/>
    <x v="1975"/>
  </r>
  <r>
    <x v="9"/>
    <x v="9"/>
    <x v="0"/>
    <x v="10"/>
    <s v="No"/>
    <n v="24"/>
    <n v="351.71"/>
    <s v="No"/>
    <x v="1976"/>
  </r>
  <r>
    <x v="4"/>
    <x v="4"/>
    <x v="1"/>
    <x v="14"/>
    <s v="No"/>
    <n v="18"/>
    <n v="258.57"/>
    <s v="No"/>
    <x v="1977"/>
  </r>
  <r>
    <x v="2"/>
    <x v="2"/>
    <x v="0"/>
    <x v="3"/>
    <s v="No"/>
    <n v="20"/>
    <n v="136.38999999999999"/>
    <s v="No"/>
    <x v="1978"/>
  </r>
  <r>
    <x v="0"/>
    <x v="0"/>
    <x v="3"/>
    <x v="8"/>
    <s v="No"/>
    <n v="15"/>
    <n v="939.81"/>
    <s v="No"/>
    <x v="1979"/>
  </r>
  <r>
    <x v="8"/>
    <x v="8"/>
    <x v="2"/>
    <x v="14"/>
    <s v="No"/>
    <n v="18"/>
    <n v="712.03"/>
    <s v="No"/>
    <x v="1980"/>
  </r>
  <r>
    <x v="8"/>
    <x v="8"/>
    <x v="4"/>
    <x v="10"/>
    <s v="No"/>
    <n v="24"/>
    <n v="331.33"/>
    <s v="No"/>
    <x v="1981"/>
  </r>
  <r>
    <x v="1"/>
    <x v="1"/>
    <x v="0"/>
    <x v="5"/>
    <s v="No"/>
    <n v="27"/>
    <n v="928.96"/>
    <s v="No"/>
    <x v="1982"/>
  </r>
  <r>
    <x v="6"/>
    <x v="6"/>
    <x v="1"/>
    <x v="9"/>
    <s v="No"/>
    <n v="22"/>
    <n v="288.77999999999997"/>
    <s v="No"/>
    <x v="1983"/>
  </r>
  <r>
    <x v="4"/>
    <x v="4"/>
    <x v="4"/>
    <x v="4"/>
    <s v="No"/>
    <n v="21"/>
    <n v="814.82"/>
    <s v="No"/>
    <x v="1984"/>
  </r>
  <r>
    <x v="2"/>
    <x v="2"/>
    <x v="3"/>
    <x v="7"/>
    <s v="No"/>
    <n v="19"/>
    <n v="360.01"/>
    <s v="No"/>
    <x v="1985"/>
  </r>
  <r>
    <x v="7"/>
    <x v="7"/>
    <x v="1"/>
    <x v="7"/>
    <s v="No"/>
    <n v="19"/>
    <n v="232.51"/>
    <s v="No"/>
    <x v="1986"/>
  </r>
  <r>
    <x v="11"/>
    <x v="11"/>
    <x v="1"/>
    <x v="6"/>
    <s v="No"/>
    <n v="25"/>
    <n v="647.20000000000005"/>
    <s v="No"/>
    <x v="1987"/>
  </r>
  <r>
    <x v="9"/>
    <x v="9"/>
    <x v="1"/>
    <x v="3"/>
    <s v="No"/>
    <n v="20"/>
    <n v="97.4"/>
    <s v="No"/>
    <x v="1988"/>
  </r>
  <r>
    <x v="9"/>
    <x v="9"/>
    <x v="0"/>
    <x v="7"/>
    <s v="No"/>
    <n v="19"/>
    <n v="56.88"/>
    <s v="No"/>
    <x v="1989"/>
  </r>
  <r>
    <x v="4"/>
    <x v="4"/>
    <x v="3"/>
    <x v="14"/>
    <s v="No"/>
    <n v="18"/>
    <n v="283.89999999999998"/>
    <s v="No"/>
    <x v="1990"/>
  </r>
  <r>
    <x v="8"/>
    <x v="8"/>
    <x v="1"/>
    <x v="5"/>
    <s v="No"/>
    <n v="27"/>
    <n v="767.7"/>
    <s v="No"/>
    <x v="1991"/>
  </r>
  <r>
    <x v="5"/>
    <x v="5"/>
    <x v="3"/>
    <x v="8"/>
    <s v="No"/>
    <n v="15"/>
    <n v="630.04"/>
    <s v="No"/>
    <x v="1992"/>
  </r>
  <r>
    <x v="5"/>
    <x v="5"/>
    <x v="2"/>
    <x v="23"/>
    <s v="No"/>
    <n v="31"/>
    <n v="563.47"/>
    <s v="No"/>
    <x v="1993"/>
  </r>
  <r>
    <x v="8"/>
    <x v="8"/>
    <x v="2"/>
    <x v="14"/>
    <s v="No"/>
    <n v="18"/>
    <n v="736.53"/>
    <s v="No"/>
    <x v="1994"/>
  </r>
  <r>
    <x v="3"/>
    <x v="3"/>
    <x v="1"/>
    <x v="4"/>
    <s v="No"/>
    <n v="21"/>
    <n v="759.21"/>
    <s v="No"/>
    <x v="1995"/>
  </r>
  <r>
    <x v="11"/>
    <x v="11"/>
    <x v="1"/>
    <x v="0"/>
    <s v="No"/>
    <n v="26"/>
    <n v="407.73"/>
    <s v="No"/>
    <x v="1996"/>
  </r>
  <r>
    <x v="6"/>
    <x v="6"/>
    <x v="1"/>
    <x v="16"/>
    <s v="No"/>
    <n v="17"/>
    <n v="689.37"/>
    <s v="No"/>
    <x v="1997"/>
  </r>
  <r>
    <x v="9"/>
    <x v="9"/>
    <x v="1"/>
    <x v="29"/>
    <s v="Yes"/>
    <n v="22"/>
    <n v="106.69"/>
    <s v="No"/>
    <x v="1998"/>
  </r>
  <r>
    <x v="2"/>
    <x v="2"/>
    <x v="1"/>
    <x v="16"/>
    <s v="No"/>
    <n v="17"/>
    <n v="836.11"/>
    <s v="No"/>
    <x v="1999"/>
  </r>
  <r>
    <x v="5"/>
    <x v="5"/>
    <x v="1"/>
    <x v="8"/>
    <s v="No"/>
    <n v="15"/>
    <n v="807.71"/>
    <s v="No"/>
    <x v="2000"/>
  </r>
  <r>
    <x v="5"/>
    <x v="5"/>
    <x v="1"/>
    <x v="5"/>
    <s v="No"/>
    <n v="27"/>
    <n v="548.1"/>
    <s v="No"/>
    <x v="2001"/>
  </r>
  <r>
    <x v="8"/>
    <x v="8"/>
    <x v="4"/>
    <x v="3"/>
    <s v="No"/>
    <n v="20"/>
    <n v="750.17"/>
    <s v="No"/>
    <x v="2002"/>
  </r>
  <r>
    <x v="2"/>
    <x v="2"/>
    <x v="1"/>
    <x v="9"/>
    <s v="No"/>
    <n v="22"/>
    <n v="355.21"/>
    <s v="No"/>
    <x v="2003"/>
  </r>
  <r>
    <x v="7"/>
    <x v="7"/>
    <x v="2"/>
    <x v="6"/>
    <s v="No"/>
    <n v="25"/>
    <n v="782.53"/>
    <s v="No"/>
    <x v="2004"/>
  </r>
  <r>
    <x v="9"/>
    <x v="9"/>
    <x v="0"/>
    <x v="8"/>
    <s v="No"/>
    <n v="15"/>
    <n v="110.54"/>
    <s v="No"/>
    <x v="2005"/>
  </r>
  <r>
    <x v="8"/>
    <x v="8"/>
    <x v="4"/>
    <x v="10"/>
    <s v="No"/>
    <n v="24"/>
    <n v="736.66"/>
    <s v="No"/>
    <x v="2006"/>
  </r>
  <r>
    <x v="11"/>
    <x v="11"/>
    <x v="0"/>
    <x v="16"/>
    <s v="No"/>
    <n v="17"/>
    <n v="926.82"/>
    <s v="No"/>
    <x v="369"/>
  </r>
  <r>
    <x v="5"/>
    <x v="5"/>
    <x v="4"/>
    <x v="21"/>
    <s v="No"/>
    <n v="14"/>
    <n v="163.13"/>
    <s v="No"/>
    <x v="2007"/>
  </r>
  <r>
    <x v="4"/>
    <x v="4"/>
    <x v="2"/>
    <x v="21"/>
    <s v="No"/>
    <n v="14"/>
    <n v="718.3"/>
    <s v="No"/>
    <x v="2008"/>
  </r>
  <r>
    <x v="5"/>
    <x v="5"/>
    <x v="1"/>
    <x v="16"/>
    <s v="No"/>
    <n v="17"/>
    <n v="953.89"/>
    <s v="No"/>
    <x v="2009"/>
  </r>
  <r>
    <x v="1"/>
    <x v="1"/>
    <x v="0"/>
    <x v="21"/>
    <s v="No"/>
    <n v="14"/>
    <n v="797.77"/>
    <s v="No"/>
    <x v="2010"/>
  </r>
  <r>
    <x v="4"/>
    <x v="4"/>
    <x v="3"/>
    <x v="5"/>
    <s v="No"/>
    <n v="27"/>
    <n v="509.48"/>
    <s v="No"/>
    <x v="613"/>
  </r>
  <r>
    <x v="1"/>
    <x v="1"/>
    <x v="0"/>
    <x v="10"/>
    <s v="No"/>
    <n v="24"/>
    <n v="118.53"/>
    <s v="No"/>
    <x v="443"/>
  </r>
  <r>
    <x v="7"/>
    <x v="7"/>
    <x v="2"/>
    <x v="14"/>
    <s v="No"/>
    <n v="18"/>
    <n v="721.52"/>
    <s v="No"/>
    <x v="2011"/>
  </r>
  <r>
    <x v="3"/>
    <x v="3"/>
    <x v="2"/>
    <x v="8"/>
    <s v="No"/>
    <n v="15"/>
    <n v="45.32"/>
    <s v="No"/>
    <x v="2012"/>
  </r>
  <r>
    <x v="8"/>
    <x v="8"/>
    <x v="2"/>
    <x v="4"/>
    <s v="No"/>
    <n v="21"/>
    <n v="519.36"/>
    <s v="No"/>
    <x v="2013"/>
  </r>
  <r>
    <x v="9"/>
    <x v="9"/>
    <x v="1"/>
    <x v="8"/>
    <s v="No"/>
    <n v="15"/>
    <n v="891.9"/>
    <s v="No"/>
    <x v="2014"/>
  </r>
  <r>
    <x v="5"/>
    <x v="5"/>
    <x v="0"/>
    <x v="2"/>
    <s v="No"/>
    <n v="23"/>
    <n v="965.23"/>
    <s v="No"/>
    <x v="2015"/>
  </r>
  <r>
    <x v="8"/>
    <x v="8"/>
    <x v="1"/>
    <x v="7"/>
    <s v="No"/>
    <n v="19"/>
    <n v="199.78"/>
    <s v="No"/>
    <x v="2016"/>
  </r>
  <r>
    <x v="7"/>
    <x v="7"/>
    <x v="3"/>
    <x v="14"/>
    <s v="No"/>
    <n v="18"/>
    <n v="344.38"/>
    <s v="No"/>
    <x v="2017"/>
  </r>
  <r>
    <x v="1"/>
    <x v="1"/>
    <x v="0"/>
    <x v="4"/>
    <s v="No"/>
    <n v="21"/>
    <n v="57.67"/>
    <s v="No"/>
    <x v="2018"/>
  </r>
  <r>
    <x v="0"/>
    <x v="0"/>
    <x v="3"/>
    <x v="4"/>
    <s v="No"/>
    <n v="21"/>
    <n v="784.37"/>
    <s v="No"/>
    <x v="2019"/>
  </r>
  <r>
    <x v="10"/>
    <x v="10"/>
    <x v="2"/>
    <x v="9"/>
    <s v="No"/>
    <n v="22"/>
    <n v="863.02"/>
    <s v="No"/>
    <x v="2020"/>
  </r>
  <r>
    <x v="6"/>
    <x v="6"/>
    <x v="1"/>
    <x v="14"/>
    <s v="No"/>
    <n v="18"/>
    <n v="933.13"/>
    <s v="No"/>
    <x v="2021"/>
  </r>
  <r>
    <x v="4"/>
    <x v="4"/>
    <x v="3"/>
    <x v="8"/>
    <s v="No"/>
    <n v="15"/>
    <n v="490.93"/>
    <s v="No"/>
    <x v="2022"/>
  </r>
  <r>
    <x v="5"/>
    <x v="5"/>
    <x v="4"/>
    <x v="14"/>
    <s v="No"/>
    <n v="18"/>
    <n v="782.42"/>
    <s v="No"/>
    <x v="2023"/>
  </r>
  <r>
    <x v="7"/>
    <x v="7"/>
    <x v="3"/>
    <x v="4"/>
    <s v="No"/>
    <n v="21"/>
    <n v="117.4"/>
    <s v="No"/>
    <x v="2024"/>
  </r>
  <r>
    <x v="9"/>
    <x v="9"/>
    <x v="0"/>
    <x v="22"/>
    <s v="No"/>
    <n v="29"/>
    <n v="867.12"/>
    <s v="No"/>
    <x v="2025"/>
  </r>
  <r>
    <x v="7"/>
    <x v="7"/>
    <x v="4"/>
    <x v="2"/>
    <s v="No"/>
    <n v="23"/>
    <n v="829.84"/>
    <s v="No"/>
    <x v="2026"/>
  </r>
  <r>
    <x v="9"/>
    <x v="9"/>
    <x v="0"/>
    <x v="2"/>
    <s v="No"/>
    <n v="23"/>
    <n v="396.93"/>
    <s v="No"/>
    <x v="2027"/>
  </r>
  <r>
    <x v="4"/>
    <x v="4"/>
    <x v="1"/>
    <x v="0"/>
    <s v="No"/>
    <n v="26"/>
    <n v="990.02"/>
    <s v="No"/>
    <x v="2028"/>
  </r>
  <r>
    <x v="11"/>
    <x v="11"/>
    <x v="1"/>
    <x v="10"/>
    <s v="No"/>
    <n v="24"/>
    <n v="763.19"/>
    <s v="No"/>
    <x v="2029"/>
  </r>
  <r>
    <x v="8"/>
    <x v="8"/>
    <x v="3"/>
    <x v="23"/>
    <s v="No"/>
    <n v="31"/>
    <n v="101.98"/>
    <s v="No"/>
    <x v="2030"/>
  </r>
  <r>
    <x v="6"/>
    <x v="6"/>
    <x v="2"/>
    <x v="3"/>
    <s v="No"/>
    <n v="20"/>
    <n v="573.36"/>
    <s v="No"/>
    <x v="2031"/>
  </r>
  <r>
    <x v="1"/>
    <x v="1"/>
    <x v="2"/>
    <x v="14"/>
    <s v="No"/>
    <n v="18"/>
    <n v="955.92"/>
    <s v="No"/>
    <x v="2032"/>
  </r>
  <r>
    <x v="5"/>
    <x v="5"/>
    <x v="0"/>
    <x v="0"/>
    <s v="No"/>
    <n v="26"/>
    <n v="709.46"/>
    <s v="No"/>
    <x v="2033"/>
  </r>
  <r>
    <x v="10"/>
    <x v="10"/>
    <x v="2"/>
    <x v="2"/>
    <s v="No"/>
    <n v="23"/>
    <n v="122.97"/>
    <s v="No"/>
    <x v="2034"/>
  </r>
  <r>
    <x v="4"/>
    <x v="4"/>
    <x v="1"/>
    <x v="12"/>
    <s v="No"/>
    <n v="30"/>
    <n v="603.30999999999995"/>
    <s v="No"/>
    <x v="2035"/>
  </r>
  <r>
    <x v="4"/>
    <x v="4"/>
    <x v="0"/>
    <x v="1"/>
    <s v="No"/>
    <n v="16"/>
    <n v="389.67"/>
    <s v="No"/>
    <x v="2036"/>
  </r>
  <r>
    <x v="11"/>
    <x v="11"/>
    <x v="3"/>
    <x v="16"/>
    <s v="No"/>
    <n v="17"/>
    <n v="509.48"/>
    <s v="No"/>
    <x v="464"/>
  </r>
  <r>
    <x v="1"/>
    <x v="1"/>
    <x v="4"/>
    <x v="4"/>
    <s v="No"/>
    <n v="21"/>
    <n v="227.48"/>
    <s v="No"/>
    <x v="2037"/>
  </r>
  <r>
    <x v="6"/>
    <x v="6"/>
    <x v="2"/>
    <x v="10"/>
    <s v="No"/>
    <n v="24"/>
    <n v="628.49"/>
    <s v="No"/>
    <x v="2038"/>
  </r>
  <r>
    <x v="6"/>
    <x v="6"/>
    <x v="2"/>
    <x v="9"/>
    <s v="No"/>
    <n v="22"/>
    <n v="587.17999999999995"/>
    <s v="No"/>
    <x v="2039"/>
  </r>
  <r>
    <x v="6"/>
    <x v="6"/>
    <x v="0"/>
    <x v="7"/>
    <s v="No"/>
    <n v="19"/>
    <n v="430.13"/>
    <s v="No"/>
    <x v="2040"/>
  </r>
  <r>
    <x v="5"/>
    <x v="5"/>
    <x v="3"/>
    <x v="6"/>
    <s v="No"/>
    <n v="25"/>
    <n v="78.81"/>
    <s v="No"/>
    <x v="2041"/>
  </r>
  <r>
    <x v="1"/>
    <x v="1"/>
    <x v="1"/>
    <x v="14"/>
    <s v="No"/>
    <n v="18"/>
    <n v="33.76"/>
    <s v="No"/>
    <x v="2042"/>
  </r>
  <r>
    <x v="6"/>
    <x v="6"/>
    <x v="3"/>
    <x v="16"/>
    <s v="No"/>
    <n v="17"/>
    <n v="551.04"/>
    <s v="No"/>
    <x v="2043"/>
  </r>
  <r>
    <x v="2"/>
    <x v="2"/>
    <x v="3"/>
    <x v="2"/>
    <s v="No"/>
    <n v="23"/>
    <n v="968.62"/>
    <s v="No"/>
    <x v="2044"/>
  </r>
  <r>
    <x v="2"/>
    <x v="2"/>
    <x v="0"/>
    <x v="4"/>
    <s v="No"/>
    <n v="21"/>
    <n v="548.26"/>
    <s v="No"/>
    <x v="2045"/>
  </r>
  <r>
    <x v="5"/>
    <x v="5"/>
    <x v="1"/>
    <x v="2"/>
    <s v="No"/>
    <n v="23"/>
    <n v="444.03"/>
    <s v="No"/>
    <x v="2046"/>
  </r>
  <r>
    <x v="4"/>
    <x v="4"/>
    <x v="3"/>
    <x v="4"/>
    <s v="No"/>
    <n v="21"/>
    <n v="286.27"/>
    <s v="No"/>
    <x v="2047"/>
  </r>
  <r>
    <x v="2"/>
    <x v="2"/>
    <x v="3"/>
    <x v="15"/>
    <s v="No"/>
    <n v="28"/>
    <n v="598.54999999999995"/>
    <s v="No"/>
    <x v="2048"/>
  </r>
  <r>
    <x v="6"/>
    <x v="6"/>
    <x v="3"/>
    <x v="9"/>
    <s v="No"/>
    <n v="22"/>
    <n v="471.97"/>
    <s v="No"/>
    <x v="2049"/>
  </r>
  <r>
    <x v="0"/>
    <x v="0"/>
    <x v="1"/>
    <x v="16"/>
    <s v="No"/>
    <n v="17"/>
    <n v="473.62"/>
    <s v="No"/>
    <x v="2050"/>
  </r>
  <r>
    <x v="10"/>
    <x v="10"/>
    <x v="0"/>
    <x v="7"/>
    <s v="No"/>
    <n v="19"/>
    <n v="943.73"/>
    <s v="No"/>
    <x v="2051"/>
  </r>
  <r>
    <x v="1"/>
    <x v="1"/>
    <x v="2"/>
    <x v="16"/>
    <s v="No"/>
    <n v="17"/>
    <n v="477.36"/>
    <s v="No"/>
    <x v="2052"/>
  </r>
  <r>
    <x v="5"/>
    <x v="5"/>
    <x v="1"/>
    <x v="14"/>
    <s v="No"/>
    <n v="18"/>
    <n v="388.05"/>
    <s v="No"/>
    <x v="2053"/>
  </r>
  <r>
    <x v="3"/>
    <x v="3"/>
    <x v="0"/>
    <x v="14"/>
    <s v="No"/>
    <n v="18"/>
    <n v="258.86"/>
    <s v="No"/>
    <x v="2054"/>
  </r>
  <r>
    <x v="3"/>
    <x v="3"/>
    <x v="0"/>
    <x v="4"/>
    <s v="No"/>
    <n v="21"/>
    <n v="301.83999999999997"/>
    <s v="No"/>
    <x v="2055"/>
  </r>
  <r>
    <x v="11"/>
    <x v="11"/>
    <x v="3"/>
    <x v="7"/>
    <s v="No"/>
    <n v="19"/>
    <n v="207.25"/>
    <s v="No"/>
    <x v="2056"/>
  </r>
  <r>
    <x v="4"/>
    <x v="4"/>
    <x v="3"/>
    <x v="6"/>
    <s v="No"/>
    <n v="25"/>
    <n v="718.52"/>
    <s v="No"/>
    <x v="2057"/>
  </r>
  <r>
    <x v="5"/>
    <x v="5"/>
    <x v="2"/>
    <x v="4"/>
    <s v="No"/>
    <n v="21"/>
    <n v="736.98"/>
    <s v="No"/>
    <x v="2058"/>
  </r>
  <r>
    <x v="7"/>
    <x v="7"/>
    <x v="2"/>
    <x v="14"/>
    <s v="No"/>
    <n v="18"/>
    <n v="857.42"/>
    <s v="No"/>
    <x v="2059"/>
  </r>
  <r>
    <x v="4"/>
    <x v="4"/>
    <x v="0"/>
    <x v="21"/>
    <s v="No"/>
    <n v="14"/>
    <n v="378.74"/>
    <s v="No"/>
    <x v="2060"/>
  </r>
  <r>
    <x v="7"/>
    <x v="7"/>
    <x v="0"/>
    <x v="3"/>
    <s v="No"/>
    <n v="20"/>
    <n v="947.65"/>
    <s v="No"/>
    <x v="2061"/>
  </r>
  <r>
    <x v="9"/>
    <x v="9"/>
    <x v="0"/>
    <x v="7"/>
    <s v="No"/>
    <n v="19"/>
    <n v="732.39"/>
    <s v="No"/>
    <x v="2062"/>
  </r>
  <r>
    <x v="10"/>
    <x v="10"/>
    <x v="3"/>
    <x v="9"/>
    <s v="No"/>
    <n v="22"/>
    <n v="509.48"/>
    <s v="No"/>
    <x v="242"/>
  </r>
  <r>
    <x v="1"/>
    <x v="1"/>
    <x v="3"/>
    <x v="4"/>
    <s v="No"/>
    <n v="21"/>
    <n v="112.51"/>
    <s v="No"/>
    <x v="2063"/>
  </r>
  <r>
    <x v="11"/>
    <x v="11"/>
    <x v="4"/>
    <x v="7"/>
    <s v="No"/>
    <n v="19"/>
    <n v="474.7"/>
    <s v="No"/>
    <x v="2064"/>
  </r>
  <r>
    <x v="4"/>
    <x v="4"/>
    <x v="1"/>
    <x v="16"/>
    <s v="No"/>
    <n v="17"/>
    <n v="105.92"/>
    <s v="No"/>
    <x v="2065"/>
  </r>
  <r>
    <x v="4"/>
    <x v="4"/>
    <x v="4"/>
    <x v="3"/>
    <s v="No"/>
    <n v="20"/>
    <n v="175.3"/>
    <s v="No"/>
    <x v="2066"/>
  </r>
  <r>
    <x v="1"/>
    <x v="1"/>
    <x v="1"/>
    <x v="3"/>
    <s v="No"/>
    <n v="20"/>
    <n v="54.46"/>
    <s v="No"/>
    <x v="2067"/>
  </r>
  <r>
    <x v="1"/>
    <x v="1"/>
    <x v="3"/>
    <x v="1"/>
    <s v="No"/>
    <n v="16"/>
    <n v="42.51"/>
    <s v="No"/>
    <x v="2068"/>
  </r>
  <r>
    <x v="0"/>
    <x v="0"/>
    <x v="3"/>
    <x v="19"/>
    <s v="No"/>
    <n v="13"/>
    <n v="520.96"/>
    <s v="No"/>
    <x v="2069"/>
  </r>
  <r>
    <x v="8"/>
    <x v="8"/>
    <x v="2"/>
    <x v="15"/>
    <s v="No"/>
    <n v="28"/>
    <n v="851.62"/>
    <s v="No"/>
    <x v="2070"/>
  </r>
  <r>
    <x v="3"/>
    <x v="3"/>
    <x v="4"/>
    <x v="3"/>
    <s v="No"/>
    <n v="20"/>
    <n v="750.29"/>
    <s v="No"/>
    <x v="2071"/>
  </r>
  <r>
    <x v="4"/>
    <x v="4"/>
    <x v="4"/>
    <x v="4"/>
    <s v="No"/>
    <n v="21"/>
    <n v="184.79"/>
    <s v="No"/>
    <x v="2072"/>
  </r>
  <r>
    <x v="1"/>
    <x v="1"/>
    <x v="2"/>
    <x v="19"/>
    <s v="No"/>
    <n v="13"/>
    <n v="893.5"/>
    <s v="No"/>
    <x v="2073"/>
  </r>
  <r>
    <x v="4"/>
    <x v="4"/>
    <x v="4"/>
    <x v="7"/>
    <s v="No"/>
    <n v="19"/>
    <n v="298.57"/>
    <s v="No"/>
    <x v="2074"/>
  </r>
  <r>
    <x v="0"/>
    <x v="0"/>
    <x v="2"/>
    <x v="9"/>
    <s v="No"/>
    <n v="22"/>
    <n v="244.29"/>
    <s v="No"/>
    <x v="2075"/>
  </r>
  <r>
    <x v="11"/>
    <x v="11"/>
    <x v="1"/>
    <x v="8"/>
    <s v="No"/>
    <n v="15"/>
    <n v="160.19"/>
    <s v="No"/>
    <x v="2076"/>
  </r>
  <r>
    <x v="4"/>
    <x v="4"/>
    <x v="4"/>
    <x v="3"/>
    <s v="No"/>
    <n v="20"/>
    <n v="70.53"/>
    <s v="No"/>
    <x v="2077"/>
  </r>
  <r>
    <x v="7"/>
    <x v="7"/>
    <x v="3"/>
    <x v="7"/>
    <s v="No"/>
    <n v="19"/>
    <n v="984.84"/>
    <s v="No"/>
    <x v="2078"/>
  </r>
  <r>
    <x v="6"/>
    <x v="6"/>
    <x v="0"/>
    <x v="16"/>
    <s v="No"/>
    <n v="17"/>
    <n v="703.72"/>
    <s v="No"/>
    <x v="2079"/>
  </r>
  <r>
    <x v="2"/>
    <x v="2"/>
    <x v="3"/>
    <x v="8"/>
    <s v="No"/>
    <n v="15"/>
    <n v="509.03"/>
    <s v="No"/>
    <x v="2080"/>
  </r>
  <r>
    <x v="7"/>
    <x v="7"/>
    <x v="0"/>
    <x v="2"/>
    <s v="No"/>
    <n v="23"/>
    <n v="212.22"/>
    <s v="No"/>
    <x v="2081"/>
  </r>
  <r>
    <x v="11"/>
    <x v="11"/>
    <x v="1"/>
    <x v="1"/>
    <s v="No"/>
    <n v="16"/>
    <n v="262.76"/>
    <s v="No"/>
    <x v="2082"/>
  </r>
  <r>
    <x v="9"/>
    <x v="9"/>
    <x v="1"/>
    <x v="10"/>
    <s v="No"/>
    <n v="24"/>
    <n v="746.45"/>
    <s v="No"/>
    <x v="2083"/>
  </r>
  <r>
    <x v="7"/>
    <x v="7"/>
    <x v="3"/>
    <x v="1"/>
    <s v="No"/>
    <n v="16"/>
    <n v="397.52"/>
    <s v="No"/>
    <x v="2084"/>
  </r>
  <r>
    <x v="1"/>
    <x v="1"/>
    <x v="3"/>
    <x v="6"/>
    <s v="No"/>
    <n v="25"/>
    <n v="506.22"/>
    <s v="No"/>
    <x v="2085"/>
  </r>
  <r>
    <x v="4"/>
    <x v="4"/>
    <x v="4"/>
    <x v="9"/>
    <s v="No"/>
    <n v="22"/>
    <n v="68.95"/>
    <s v="No"/>
    <x v="2086"/>
  </r>
  <r>
    <x v="5"/>
    <x v="5"/>
    <x v="0"/>
    <x v="0"/>
    <s v="No"/>
    <n v="26"/>
    <n v="966.61"/>
    <s v="No"/>
    <x v="2087"/>
  </r>
  <r>
    <x v="11"/>
    <x v="11"/>
    <x v="4"/>
    <x v="9"/>
    <s v="No"/>
    <n v="22"/>
    <n v="521.69000000000005"/>
    <s v="No"/>
    <x v="2088"/>
  </r>
  <r>
    <x v="2"/>
    <x v="2"/>
    <x v="2"/>
    <x v="8"/>
    <s v="No"/>
    <n v="15"/>
    <n v="113.71"/>
    <s v="No"/>
    <x v="2089"/>
  </r>
  <r>
    <x v="5"/>
    <x v="5"/>
    <x v="1"/>
    <x v="8"/>
    <s v="No"/>
    <n v="15"/>
    <n v="339.44"/>
    <s v="No"/>
    <x v="2090"/>
  </r>
  <r>
    <x v="1"/>
    <x v="1"/>
    <x v="3"/>
    <x v="9"/>
    <s v="No"/>
    <n v="22"/>
    <n v="26.76"/>
    <s v="No"/>
    <x v="2091"/>
  </r>
  <r>
    <x v="7"/>
    <x v="7"/>
    <x v="1"/>
    <x v="0"/>
    <s v="No"/>
    <n v="26"/>
    <n v="987.01"/>
    <s v="No"/>
    <x v="1300"/>
  </r>
  <r>
    <x v="5"/>
    <x v="5"/>
    <x v="4"/>
    <x v="9"/>
    <s v="No"/>
    <n v="22"/>
    <n v="509.48"/>
    <s v="No"/>
    <x v="242"/>
  </r>
  <r>
    <x v="1"/>
    <x v="1"/>
    <x v="0"/>
    <x v="9"/>
    <s v="No"/>
    <n v="22"/>
    <n v="509.48"/>
    <s v="No"/>
    <x v="242"/>
  </r>
  <r>
    <x v="7"/>
    <x v="7"/>
    <x v="1"/>
    <x v="2"/>
    <s v="No"/>
    <n v="23"/>
    <n v="658.04"/>
    <s v="No"/>
    <x v="2092"/>
  </r>
  <r>
    <x v="8"/>
    <x v="8"/>
    <x v="0"/>
    <x v="7"/>
    <s v="No"/>
    <n v="19"/>
    <n v="583.61"/>
    <s v="No"/>
    <x v="2093"/>
  </r>
  <r>
    <x v="11"/>
    <x v="11"/>
    <x v="4"/>
    <x v="17"/>
    <s v="No"/>
    <n v="12"/>
    <n v="358.39"/>
    <s v="No"/>
    <x v="2094"/>
  </r>
  <r>
    <x v="3"/>
    <x v="3"/>
    <x v="0"/>
    <x v="3"/>
    <s v="No"/>
    <n v="20"/>
    <n v="945.71"/>
    <s v="No"/>
    <x v="2095"/>
  </r>
  <r>
    <x v="8"/>
    <x v="8"/>
    <x v="3"/>
    <x v="14"/>
    <s v="No"/>
    <n v="18"/>
    <n v="751.07"/>
    <s v="No"/>
    <x v="2096"/>
  </r>
  <r>
    <x v="2"/>
    <x v="2"/>
    <x v="0"/>
    <x v="16"/>
    <s v="No"/>
    <n v="17"/>
    <n v="262.24"/>
    <s v="No"/>
    <x v="2097"/>
  </r>
  <r>
    <x v="9"/>
    <x v="9"/>
    <x v="4"/>
    <x v="2"/>
    <s v="No"/>
    <n v="23"/>
    <n v="995.57"/>
    <s v="No"/>
    <x v="2098"/>
  </r>
  <r>
    <x v="8"/>
    <x v="8"/>
    <x v="3"/>
    <x v="17"/>
    <s v="No"/>
    <n v="12"/>
    <n v="420.7"/>
    <s v="No"/>
    <x v="2099"/>
  </r>
  <r>
    <x v="8"/>
    <x v="8"/>
    <x v="2"/>
    <x v="1"/>
    <s v="No"/>
    <n v="16"/>
    <n v="394.48"/>
    <s v="No"/>
    <x v="2100"/>
  </r>
  <r>
    <x v="10"/>
    <x v="10"/>
    <x v="1"/>
    <x v="14"/>
    <s v="No"/>
    <n v="18"/>
    <n v="941.61"/>
    <s v="No"/>
    <x v="2101"/>
  </r>
  <r>
    <x v="0"/>
    <x v="0"/>
    <x v="1"/>
    <x v="3"/>
    <s v="No"/>
    <n v="20"/>
    <n v="509.48"/>
    <s v="No"/>
    <x v="120"/>
  </r>
  <r>
    <x v="8"/>
    <x v="8"/>
    <x v="1"/>
    <x v="6"/>
    <s v="No"/>
    <n v="25"/>
    <n v="736.54"/>
    <s v="No"/>
    <x v="2102"/>
  </r>
  <r>
    <x v="6"/>
    <x v="6"/>
    <x v="3"/>
    <x v="2"/>
    <s v="No"/>
    <n v="23"/>
    <n v="762.9"/>
    <s v="No"/>
    <x v="2103"/>
  </r>
  <r>
    <x v="2"/>
    <x v="2"/>
    <x v="3"/>
    <x v="2"/>
    <s v="No"/>
    <n v="23"/>
    <n v="561.13"/>
    <s v="No"/>
    <x v="2104"/>
  </r>
  <r>
    <x v="3"/>
    <x v="3"/>
    <x v="2"/>
    <x v="1"/>
    <s v="No"/>
    <n v="16"/>
    <n v="912.16"/>
    <s v="No"/>
    <x v="2105"/>
  </r>
  <r>
    <x v="9"/>
    <x v="9"/>
    <x v="1"/>
    <x v="8"/>
    <s v="No"/>
    <n v="15"/>
    <n v="791.25"/>
    <s v="No"/>
    <x v="2106"/>
  </r>
  <r>
    <x v="7"/>
    <x v="7"/>
    <x v="0"/>
    <x v="9"/>
    <s v="No"/>
    <n v="22"/>
    <n v="154.08000000000001"/>
    <s v="No"/>
    <x v="2107"/>
  </r>
  <r>
    <x v="11"/>
    <x v="11"/>
    <x v="4"/>
    <x v="5"/>
    <s v="No"/>
    <n v="27"/>
    <n v="447.68"/>
    <s v="No"/>
    <x v="2108"/>
  </r>
  <r>
    <x v="2"/>
    <x v="2"/>
    <x v="2"/>
    <x v="7"/>
    <s v="No"/>
    <n v="19"/>
    <n v="304.98"/>
    <s v="No"/>
    <x v="2109"/>
  </r>
  <r>
    <x v="2"/>
    <x v="2"/>
    <x v="2"/>
    <x v="10"/>
    <s v="No"/>
    <n v="24"/>
    <n v="550.79"/>
    <s v="No"/>
    <x v="2110"/>
  </r>
  <r>
    <x v="4"/>
    <x v="4"/>
    <x v="0"/>
    <x v="6"/>
    <s v="No"/>
    <n v="25"/>
    <n v="335.03"/>
    <s v="No"/>
    <x v="2111"/>
  </r>
  <r>
    <x v="10"/>
    <x v="10"/>
    <x v="4"/>
    <x v="2"/>
    <s v="No"/>
    <n v="23"/>
    <n v="670.87"/>
    <s v="No"/>
    <x v="2112"/>
  </r>
  <r>
    <x v="2"/>
    <x v="2"/>
    <x v="3"/>
    <x v="3"/>
    <s v="No"/>
    <n v="20"/>
    <n v="950.94"/>
    <s v="No"/>
    <x v="2113"/>
  </r>
  <r>
    <x v="7"/>
    <x v="7"/>
    <x v="0"/>
    <x v="16"/>
    <s v="No"/>
    <n v="17"/>
    <n v="719.55"/>
    <s v="No"/>
    <x v="2114"/>
  </r>
  <r>
    <x v="6"/>
    <x v="6"/>
    <x v="3"/>
    <x v="1"/>
    <s v="No"/>
    <n v="16"/>
    <n v="106.63"/>
    <s v="No"/>
    <x v="2115"/>
  </r>
  <r>
    <x v="7"/>
    <x v="7"/>
    <x v="3"/>
    <x v="3"/>
    <s v="No"/>
    <n v="20"/>
    <n v="277.3"/>
    <s v="No"/>
    <x v="2116"/>
  </r>
  <r>
    <x v="3"/>
    <x v="3"/>
    <x v="0"/>
    <x v="3"/>
    <s v="No"/>
    <n v="20"/>
    <n v="458.75"/>
    <s v="No"/>
    <x v="2117"/>
  </r>
  <r>
    <x v="9"/>
    <x v="9"/>
    <x v="0"/>
    <x v="7"/>
    <s v="No"/>
    <n v="19"/>
    <n v="145.51"/>
    <s v="No"/>
    <x v="2118"/>
  </r>
  <r>
    <x v="5"/>
    <x v="5"/>
    <x v="4"/>
    <x v="6"/>
    <s v="No"/>
    <n v="25"/>
    <n v="766.76"/>
    <s v="No"/>
    <x v="2119"/>
  </r>
  <r>
    <x v="5"/>
    <x v="5"/>
    <x v="1"/>
    <x v="10"/>
    <s v="No"/>
    <n v="24"/>
    <n v="767.54"/>
    <s v="No"/>
    <x v="2120"/>
  </r>
  <r>
    <x v="0"/>
    <x v="0"/>
    <x v="1"/>
    <x v="7"/>
    <s v="No"/>
    <n v="19"/>
    <n v="808.15"/>
    <s v="No"/>
    <x v="2121"/>
  </r>
  <r>
    <x v="4"/>
    <x v="4"/>
    <x v="1"/>
    <x v="22"/>
    <s v="No"/>
    <n v="29"/>
    <n v="746.84"/>
    <s v="No"/>
    <x v="2122"/>
  </r>
  <r>
    <x v="7"/>
    <x v="7"/>
    <x v="0"/>
    <x v="3"/>
    <s v="No"/>
    <n v="20"/>
    <n v="807.22"/>
    <s v="No"/>
    <x v="2123"/>
  </r>
  <r>
    <x v="8"/>
    <x v="8"/>
    <x v="1"/>
    <x v="2"/>
    <s v="No"/>
    <n v="23"/>
    <n v="815.02"/>
    <s v="No"/>
    <x v="2124"/>
  </r>
  <r>
    <x v="8"/>
    <x v="8"/>
    <x v="3"/>
    <x v="0"/>
    <s v="No"/>
    <n v="26"/>
    <n v="87.33"/>
    <s v="No"/>
    <x v="2125"/>
  </r>
  <r>
    <x v="4"/>
    <x v="4"/>
    <x v="1"/>
    <x v="7"/>
    <s v="No"/>
    <n v="19"/>
    <n v="429.62"/>
    <s v="No"/>
    <x v="2126"/>
  </r>
  <r>
    <x v="8"/>
    <x v="8"/>
    <x v="3"/>
    <x v="6"/>
    <s v="No"/>
    <n v="25"/>
    <n v="394.55"/>
    <s v="No"/>
    <x v="2127"/>
  </r>
  <r>
    <x v="8"/>
    <x v="8"/>
    <x v="4"/>
    <x v="4"/>
    <s v="No"/>
    <n v="21"/>
    <n v="243.54"/>
    <s v="No"/>
    <x v="2128"/>
  </r>
  <r>
    <x v="3"/>
    <x v="3"/>
    <x v="2"/>
    <x v="2"/>
    <s v="No"/>
    <n v="23"/>
    <n v="613.03"/>
    <s v="No"/>
    <x v="2129"/>
  </r>
  <r>
    <x v="9"/>
    <x v="9"/>
    <x v="1"/>
    <x v="7"/>
    <s v="No"/>
    <n v="19"/>
    <n v="146.69999999999999"/>
    <s v="No"/>
    <x v="2130"/>
  </r>
  <r>
    <x v="5"/>
    <x v="5"/>
    <x v="1"/>
    <x v="0"/>
    <s v="No"/>
    <n v="26"/>
    <n v="87.09"/>
    <s v="No"/>
    <x v="2131"/>
  </r>
  <r>
    <x v="4"/>
    <x v="4"/>
    <x v="1"/>
    <x v="14"/>
    <s v="No"/>
    <n v="18"/>
    <n v="230.75"/>
    <s v="No"/>
    <x v="2132"/>
  </r>
  <r>
    <x v="3"/>
    <x v="3"/>
    <x v="3"/>
    <x v="8"/>
    <s v="No"/>
    <n v="15"/>
    <n v="478.8"/>
    <s v="No"/>
    <x v="2133"/>
  </r>
  <r>
    <x v="6"/>
    <x v="6"/>
    <x v="3"/>
    <x v="1"/>
    <s v="No"/>
    <n v="16"/>
    <n v="967.45"/>
    <s v="No"/>
    <x v="2134"/>
  </r>
  <r>
    <x v="2"/>
    <x v="2"/>
    <x v="1"/>
    <x v="20"/>
    <s v="No"/>
    <n v="11"/>
    <n v="323.91000000000003"/>
    <s v="No"/>
    <x v="2135"/>
  </r>
  <r>
    <x v="11"/>
    <x v="11"/>
    <x v="2"/>
    <x v="0"/>
    <s v="No"/>
    <n v="26"/>
    <n v="27.21"/>
    <s v="No"/>
    <x v="2136"/>
  </r>
  <r>
    <x v="1"/>
    <x v="1"/>
    <x v="1"/>
    <x v="14"/>
    <s v="No"/>
    <n v="18"/>
    <n v="154.11000000000001"/>
    <s v="No"/>
    <x v="2137"/>
  </r>
  <r>
    <x v="6"/>
    <x v="6"/>
    <x v="1"/>
    <x v="14"/>
    <s v="No"/>
    <n v="18"/>
    <n v="89.64"/>
    <s v="No"/>
    <x v="2138"/>
  </r>
  <r>
    <x v="2"/>
    <x v="2"/>
    <x v="1"/>
    <x v="3"/>
    <s v="No"/>
    <n v="20"/>
    <n v="165.88"/>
    <s v="No"/>
    <x v="2139"/>
  </r>
  <r>
    <x v="10"/>
    <x v="10"/>
    <x v="1"/>
    <x v="3"/>
    <s v="No"/>
    <n v="20"/>
    <n v="17.62"/>
    <s v="No"/>
    <x v="2140"/>
  </r>
  <r>
    <x v="9"/>
    <x v="9"/>
    <x v="1"/>
    <x v="0"/>
    <s v="No"/>
    <n v="26"/>
    <n v="477.54"/>
    <s v="No"/>
    <x v="2141"/>
  </r>
  <r>
    <x v="7"/>
    <x v="7"/>
    <x v="3"/>
    <x v="17"/>
    <s v="No"/>
    <n v="12"/>
    <n v="219.47"/>
    <s v="No"/>
    <x v="2142"/>
  </r>
  <r>
    <x v="3"/>
    <x v="3"/>
    <x v="1"/>
    <x v="7"/>
    <s v="No"/>
    <n v="19"/>
    <n v="791.8"/>
    <s v="No"/>
    <x v="2143"/>
  </r>
  <r>
    <x v="8"/>
    <x v="8"/>
    <x v="2"/>
    <x v="24"/>
    <s v="No"/>
    <n v="10"/>
    <n v="402.6"/>
    <s v="No"/>
    <x v="2144"/>
  </r>
  <r>
    <x v="3"/>
    <x v="3"/>
    <x v="1"/>
    <x v="6"/>
    <s v="No"/>
    <n v="25"/>
    <n v="224.59"/>
    <s v="No"/>
    <x v="2145"/>
  </r>
  <r>
    <x v="4"/>
    <x v="4"/>
    <x v="1"/>
    <x v="5"/>
    <s v="No"/>
    <n v="27"/>
    <n v="920.24"/>
    <s v="No"/>
    <x v="2146"/>
  </r>
  <r>
    <x v="4"/>
    <x v="4"/>
    <x v="3"/>
    <x v="15"/>
    <s v="No"/>
    <n v="28"/>
    <n v="55.05"/>
    <s v="No"/>
    <x v="2147"/>
  </r>
  <r>
    <x v="3"/>
    <x v="3"/>
    <x v="4"/>
    <x v="2"/>
    <s v="No"/>
    <n v="23"/>
    <n v="928.85"/>
    <s v="No"/>
    <x v="2148"/>
  </r>
  <r>
    <x v="3"/>
    <x v="3"/>
    <x v="0"/>
    <x v="16"/>
    <s v="No"/>
    <n v="17"/>
    <n v="565.14"/>
    <s v="No"/>
    <x v="2149"/>
  </r>
  <r>
    <x v="8"/>
    <x v="8"/>
    <x v="2"/>
    <x v="15"/>
    <s v="No"/>
    <n v="28"/>
    <n v="653.09"/>
    <s v="No"/>
    <x v="2150"/>
  </r>
  <r>
    <x v="6"/>
    <x v="6"/>
    <x v="0"/>
    <x v="7"/>
    <s v="No"/>
    <n v="19"/>
    <n v="45.42"/>
    <s v="No"/>
    <x v="2151"/>
  </r>
  <r>
    <x v="5"/>
    <x v="5"/>
    <x v="3"/>
    <x v="0"/>
    <s v="No"/>
    <n v="26"/>
    <n v="213.04"/>
    <s v="No"/>
    <x v="2152"/>
  </r>
  <r>
    <x v="11"/>
    <x v="11"/>
    <x v="3"/>
    <x v="3"/>
    <s v="No"/>
    <n v="20"/>
    <n v="457.57"/>
    <s v="No"/>
    <x v="2153"/>
  </r>
  <r>
    <x v="3"/>
    <x v="3"/>
    <x v="1"/>
    <x v="1"/>
    <s v="No"/>
    <n v="16"/>
    <n v="149.30000000000001"/>
    <s v="No"/>
    <x v="2154"/>
  </r>
  <r>
    <x v="8"/>
    <x v="8"/>
    <x v="1"/>
    <x v="21"/>
    <s v="No"/>
    <n v="14"/>
    <n v="733.45"/>
    <s v="No"/>
    <x v="2155"/>
  </r>
  <r>
    <x v="11"/>
    <x v="11"/>
    <x v="2"/>
    <x v="3"/>
    <s v="No"/>
    <n v="20"/>
    <n v="664.96"/>
    <s v="No"/>
    <x v="2156"/>
  </r>
  <r>
    <x v="0"/>
    <x v="0"/>
    <x v="2"/>
    <x v="14"/>
    <s v="No"/>
    <n v="18"/>
    <n v="23.54"/>
    <s v="No"/>
    <x v="2157"/>
  </r>
  <r>
    <x v="4"/>
    <x v="4"/>
    <x v="3"/>
    <x v="16"/>
    <s v="No"/>
    <n v="17"/>
    <n v="581.88"/>
    <s v="No"/>
    <x v="2158"/>
  </r>
  <r>
    <x v="11"/>
    <x v="11"/>
    <x v="0"/>
    <x v="19"/>
    <s v="No"/>
    <n v="13"/>
    <n v="812.91"/>
    <s v="No"/>
    <x v="2159"/>
  </r>
  <r>
    <x v="3"/>
    <x v="3"/>
    <x v="4"/>
    <x v="24"/>
    <s v="No"/>
    <n v="10"/>
    <n v="160.15"/>
    <s v="No"/>
    <x v="2160"/>
  </r>
  <r>
    <x v="4"/>
    <x v="4"/>
    <x v="2"/>
    <x v="14"/>
    <s v="No"/>
    <n v="18"/>
    <n v="507.62"/>
    <s v="No"/>
    <x v="2161"/>
  </r>
  <r>
    <x v="1"/>
    <x v="1"/>
    <x v="1"/>
    <x v="16"/>
    <s v="No"/>
    <n v="17"/>
    <n v="682.28"/>
    <s v="No"/>
    <x v="2162"/>
  </r>
  <r>
    <x v="4"/>
    <x v="4"/>
    <x v="3"/>
    <x v="19"/>
    <s v="No"/>
    <n v="13"/>
    <n v="992.97"/>
    <s v="No"/>
    <x v="2163"/>
  </r>
  <r>
    <x v="8"/>
    <x v="8"/>
    <x v="2"/>
    <x v="4"/>
    <s v="No"/>
    <n v="21"/>
    <n v="493.08"/>
    <s v="No"/>
    <x v="2164"/>
  </r>
  <r>
    <x v="0"/>
    <x v="0"/>
    <x v="3"/>
    <x v="16"/>
    <s v="No"/>
    <n v="17"/>
    <n v="976.82"/>
    <s v="No"/>
    <x v="2165"/>
  </r>
  <r>
    <x v="0"/>
    <x v="0"/>
    <x v="0"/>
    <x v="15"/>
    <s v="No"/>
    <n v="28"/>
    <n v="971.58"/>
    <s v="No"/>
    <x v="2166"/>
  </r>
  <r>
    <x v="10"/>
    <x v="10"/>
    <x v="1"/>
    <x v="0"/>
    <s v="No"/>
    <n v="26"/>
    <n v="526.83000000000004"/>
    <s v="No"/>
    <x v="2167"/>
  </r>
  <r>
    <x v="6"/>
    <x v="6"/>
    <x v="4"/>
    <x v="9"/>
    <s v="No"/>
    <n v="22"/>
    <n v="458.64"/>
    <s v="No"/>
    <x v="2168"/>
  </r>
  <r>
    <x v="4"/>
    <x v="4"/>
    <x v="4"/>
    <x v="16"/>
    <s v="No"/>
    <n v="17"/>
    <n v="985.18"/>
    <s v="No"/>
    <x v="2169"/>
  </r>
  <r>
    <x v="2"/>
    <x v="2"/>
    <x v="2"/>
    <x v="10"/>
    <s v="No"/>
    <n v="24"/>
    <n v="885.02"/>
    <s v="No"/>
    <x v="2170"/>
  </r>
  <r>
    <x v="0"/>
    <x v="0"/>
    <x v="4"/>
    <x v="3"/>
    <s v="No"/>
    <n v="20"/>
    <n v="69.95"/>
    <s v="No"/>
    <x v="2171"/>
  </r>
  <r>
    <x v="4"/>
    <x v="4"/>
    <x v="4"/>
    <x v="0"/>
    <s v="No"/>
    <n v="26"/>
    <n v="95.64"/>
    <s v="No"/>
    <x v="2172"/>
  </r>
  <r>
    <x v="6"/>
    <x v="6"/>
    <x v="1"/>
    <x v="7"/>
    <s v="No"/>
    <n v="19"/>
    <n v="370.24"/>
    <s v="No"/>
    <x v="2173"/>
  </r>
  <r>
    <x v="1"/>
    <x v="1"/>
    <x v="1"/>
    <x v="0"/>
    <s v="No"/>
    <n v="26"/>
    <n v="51.93"/>
    <s v="No"/>
    <x v="2174"/>
  </r>
  <r>
    <x v="5"/>
    <x v="5"/>
    <x v="3"/>
    <x v="8"/>
    <s v="No"/>
    <n v="15"/>
    <n v="201.78"/>
    <s v="No"/>
    <x v="2175"/>
  </r>
  <r>
    <x v="5"/>
    <x v="5"/>
    <x v="3"/>
    <x v="4"/>
    <s v="No"/>
    <n v="21"/>
    <n v="819.27"/>
    <s v="No"/>
    <x v="2176"/>
  </r>
  <r>
    <x v="7"/>
    <x v="7"/>
    <x v="2"/>
    <x v="4"/>
    <s v="No"/>
    <n v="21"/>
    <n v="725.09"/>
    <s v="No"/>
    <x v="2177"/>
  </r>
  <r>
    <x v="6"/>
    <x v="6"/>
    <x v="4"/>
    <x v="5"/>
    <s v="No"/>
    <n v="27"/>
    <n v="932.96"/>
    <s v="No"/>
    <x v="2178"/>
  </r>
  <r>
    <x v="3"/>
    <x v="3"/>
    <x v="3"/>
    <x v="3"/>
    <s v="No"/>
    <n v="20"/>
    <n v="412.26"/>
    <s v="No"/>
    <x v="2179"/>
  </r>
  <r>
    <x v="8"/>
    <x v="8"/>
    <x v="1"/>
    <x v="14"/>
    <s v="No"/>
    <n v="18"/>
    <n v="731.96"/>
    <s v="No"/>
    <x v="2180"/>
  </r>
  <r>
    <x v="10"/>
    <x v="10"/>
    <x v="2"/>
    <x v="22"/>
    <s v="No"/>
    <n v="29"/>
    <n v="816.62"/>
    <s v="No"/>
    <x v="2181"/>
  </r>
  <r>
    <x v="2"/>
    <x v="2"/>
    <x v="3"/>
    <x v="1"/>
    <s v="No"/>
    <n v="16"/>
    <n v="549.33000000000004"/>
    <s v="No"/>
    <x v="2182"/>
  </r>
  <r>
    <x v="0"/>
    <x v="0"/>
    <x v="3"/>
    <x v="16"/>
    <s v="No"/>
    <n v="17"/>
    <n v="788.25"/>
    <s v="No"/>
    <x v="2183"/>
  </r>
  <r>
    <x v="3"/>
    <x v="3"/>
    <x v="1"/>
    <x v="24"/>
    <s v="No"/>
    <n v="10"/>
    <n v="240.92"/>
    <s v="No"/>
    <x v="2184"/>
  </r>
  <r>
    <x v="6"/>
    <x v="6"/>
    <x v="2"/>
    <x v="6"/>
    <s v="No"/>
    <n v="25"/>
    <n v="469.15"/>
    <s v="No"/>
    <x v="2185"/>
  </r>
  <r>
    <x v="3"/>
    <x v="3"/>
    <x v="0"/>
    <x v="16"/>
    <s v="No"/>
    <n v="17"/>
    <n v="360.46"/>
    <s v="No"/>
    <x v="2186"/>
  </r>
  <r>
    <x v="1"/>
    <x v="1"/>
    <x v="4"/>
    <x v="7"/>
    <s v="No"/>
    <n v="19"/>
    <n v="707.85"/>
    <s v="No"/>
    <x v="2187"/>
  </r>
  <r>
    <x v="11"/>
    <x v="11"/>
    <x v="3"/>
    <x v="8"/>
    <s v="No"/>
    <n v="15"/>
    <n v="89.03"/>
    <s v="No"/>
    <x v="2188"/>
  </r>
  <r>
    <x v="2"/>
    <x v="2"/>
    <x v="0"/>
    <x v="10"/>
    <s v="No"/>
    <n v="24"/>
    <n v="119.4"/>
    <s v="No"/>
    <x v="2189"/>
  </r>
  <r>
    <x v="1"/>
    <x v="1"/>
    <x v="4"/>
    <x v="4"/>
    <s v="No"/>
    <n v="21"/>
    <n v="160.44"/>
    <s v="No"/>
    <x v="2190"/>
  </r>
  <r>
    <x v="10"/>
    <x v="10"/>
    <x v="2"/>
    <x v="16"/>
    <s v="No"/>
    <n v="17"/>
    <n v="686.62"/>
    <s v="No"/>
    <x v="2191"/>
  </r>
  <r>
    <x v="11"/>
    <x v="11"/>
    <x v="0"/>
    <x v="21"/>
    <s v="No"/>
    <n v="14"/>
    <n v="435.4"/>
    <s v="No"/>
    <x v="2192"/>
  </r>
  <r>
    <x v="10"/>
    <x v="10"/>
    <x v="4"/>
    <x v="4"/>
    <s v="No"/>
    <n v="21"/>
    <n v="509.48"/>
    <s v="No"/>
    <x v="2193"/>
  </r>
  <r>
    <x v="9"/>
    <x v="9"/>
    <x v="3"/>
    <x v="14"/>
    <s v="No"/>
    <n v="18"/>
    <n v="617.36"/>
    <s v="No"/>
    <x v="506"/>
  </r>
  <r>
    <x v="9"/>
    <x v="9"/>
    <x v="0"/>
    <x v="14"/>
    <s v="No"/>
    <n v="18"/>
    <n v="566.28"/>
    <s v="No"/>
    <x v="2194"/>
  </r>
  <r>
    <x v="8"/>
    <x v="8"/>
    <x v="3"/>
    <x v="1"/>
    <s v="No"/>
    <n v="16"/>
    <n v="772.33"/>
    <s v="No"/>
    <x v="2195"/>
  </r>
  <r>
    <x v="9"/>
    <x v="9"/>
    <x v="3"/>
    <x v="4"/>
    <s v="No"/>
    <n v="21"/>
    <n v="372.35"/>
    <s v="No"/>
    <x v="2196"/>
  </r>
  <r>
    <x v="5"/>
    <x v="5"/>
    <x v="1"/>
    <x v="21"/>
    <s v="No"/>
    <n v="14"/>
    <n v="828.1"/>
    <s v="No"/>
    <x v="2197"/>
  </r>
  <r>
    <x v="7"/>
    <x v="7"/>
    <x v="4"/>
    <x v="21"/>
    <s v="No"/>
    <n v="14"/>
    <n v="162.1"/>
    <s v="No"/>
    <x v="2198"/>
  </r>
  <r>
    <x v="0"/>
    <x v="0"/>
    <x v="4"/>
    <x v="3"/>
    <s v="No"/>
    <n v="20"/>
    <n v="880.53"/>
    <s v="No"/>
    <x v="2199"/>
  </r>
  <r>
    <x v="5"/>
    <x v="5"/>
    <x v="0"/>
    <x v="5"/>
    <s v="No"/>
    <n v="27"/>
    <n v="417.65"/>
    <s v="No"/>
    <x v="2200"/>
  </r>
  <r>
    <x v="11"/>
    <x v="11"/>
    <x v="1"/>
    <x v="3"/>
    <s v="No"/>
    <n v="20"/>
    <n v="473.21"/>
    <s v="No"/>
    <x v="2201"/>
  </r>
  <r>
    <x v="1"/>
    <x v="1"/>
    <x v="3"/>
    <x v="10"/>
    <s v="No"/>
    <n v="24"/>
    <n v="501.66"/>
    <s v="No"/>
    <x v="2202"/>
  </r>
  <r>
    <x v="3"/>
    <x v="3"/>
    <x v="0"/>
    <x v="3"/>
    <s v="No"/>
    <n v="20"/>
    <n v="163.03"/>
    <s v="No"/>
    <x v="2203"/>
  </r>
  <r>
    <x v="0"/>
    <x v="0"/>
    <x v="4"/>
    <x v="1"/>
    <s v="No"/>
    <n v="16"/>
    <n v="314.86"/>
    <s v="No"/>
    <x v="2204"/>
  </r>
  <r>
    <x v="3"/>
    <x v="3"/>
    <x v="2"/>
    <x v="3"/>
    <s v="No"/>
    <n v="20"/>
    <n v="186.02"/>
    <s v="No"/>
    <x v="2205"/>
  </r>
  <r>
    <x v="4"/>
    <x v="4"/>
    <x v="3"/>
    <x v="3"/>
    <s v="No"/>
    <n v="20"/>
    <n v="16.420000000000002"/>
    <s v="No"/>
    <x v="2206"/>
  </r>
  <r>
    <x v="4"/>
    <x v="4"/>
    <x v="1"/>
    <x v="14"/>
    <s v="No"/>
    <n v="18"/>
    <n v="558.91"/>
    <s v="No"/>
    <x v="2207"/>
  </r>
  <r>
    <x v="7"/>
    <x v="7"/>
    <x v="0"/>
    <x v="3"/>
    <s v="No"/>
    <n v="20"/>
    <n v="417.78"/>
    <s v="No"/>
    <x v="2208"/>
  </r>
  <r>
    <x v="7"/>
    <x v="7"/>
    <x v="2"/>
    <x v="16"/>
    <s v="No"/>
    <n v="17"/>
    <n v="799.62"/>
    <s v="No"/>
    <x v="2209"/>
  </r>
  <r>
    <x v="5"/>
    <x v="5"/>
    <x v="3"/>
    <x v="6"/>
    <s v="No"/>
    <n v="25"/>
    <n v="45.27"/>
    <s v="No"/>
    <x v="2210"/>
  </r>
  <r>
    <x v="11"/>
    <x v="11"/>
    <x v="1"/>
    <x v="19"/>
    <s v="No"/>
    <n v="13"/>
    <n v="736.77"/>
    <s v="No"/>
    <x v="2211"/>
  </r>
  <r>
    <x v="5"/>
    <x v="5"/>
    <x v="3"/>
    <x v="3"/>
    <s v="No"/>
    <n v="20"/>
    <n v="509.48"/>
    <s v="No"/>
    <x v="120"/>
  </r>
  <r>
    <x v="3"/>
    <x v="3"/>
    <x v="2"/>
    <x v="21"/>
    <s v="No"/>
    <n v="14"/>
    <n v="403.98"/>
    <s v="No"/>
    <x v="2212"/>
  </r>
  <r>
    <x v="5"/>
    <x v="5"/>
    <x v="4"/>
    <x v="19"/>
    <s v="No"/>
    <n v="13"/>
    <n v="106.28"/>
    <s v="No"/>
    <x v="2213"/>
  </r>
  <r>
    <x v="8"/>
    <x v="8"/>
    <x v="4"/>
    <x v="9"/>
    <s v="No"/>
    <n v="22"/>
    <n v="273.02"/>
    <s v="No"/>
    <x v="2214"/>
  </r>
  <r>
    <x v="9"/>
    <x v="9"/>
    <x v="4"/>
    <x v="10"/>
    <s v="No"/>
    <n v="24"/>
    <n v="139.69999999999999"/>
    <s v="No"/>
    <x v="2215"/>
  </r>
  <r>
    <x v="6"/>
    <x v="6"/>
    <x v="2"/>
    <x v="14"/>
    <s v="No"/>
    <n v="18"/>
    <n v="930.95"/>
    <s v="No"/>
    <x v="2216"/>
  </r>
  <r>
    <x v="7"/>
    <x v="7"/>
    <x v="2"/>
    <x v="10"/>
    <s v="No"/>
    <n v="24"/>
    <n v="934.55"/>
    <s v="No"/>
    <x v="2217"/>
  </r>
  <r>
    <x v="0"/>
    <x v="0"/>
    <x v="1"/>
    <x v="14"/>
    <s v="No"/>
    <n v="18"/>
    <n v="484.53"/>
    <s v="No"/>
    <x v="2218"/>
  </r>
  <r>
    <x v="8"/>
    <x v="8"/>
    <x v="4"/>
    <x v="2"/>
    <s v="No"/>
    <n v="23"/>
    <n v="647.85"/>
    <s v="No"/>
    <x v="2219"/>
  </r>
  <r>
    <x v="0"/>
    <x v="0"/>
    <x v="3"/>
    <x v="9"/>
    <s v="No"/>
    <n v="22"/>
    <n v="446.95"/>
    <s v="No"/>
    <x v="2220"/>
  </r>
  <r>
    <x v="4"/>
    <x v="4"/>
    <x v="2"/>
    <x v="9"/>
    <s v="No"/>
    <n v="22"/>
    <n v="383.72"/>
    <s v="No"/>
    <x v="2221"/>
  </r>
  <r>
    <x v="10"/>
    <x v="10"/>
    <x v="2"/>
    <x v="10"/>
    <s v="No"/>
    <n v="24"/>
    <n v="322.04000000000002"/>
    <s v="No"/>
    <x v="2222"/>
  </r>
  <r>
    <x v="5"/>
    <x v="5"/>
    <x v="4"/>
    <x v="9"/>
    <s v="No"/>
    <n v="22"/>
    <n v="274.14"/>
    <s v="No"/>
    <x v="2223"/>
  </r>
  <r>
    <x v="9"/>
    <x v="9"/>
    <x v="2"/>
    <x v="7"/>
    <s v="No"/>
    <n v="19"/>
    <n v="700.66"/>
    <s v="No"/>
    <x v="2224"/>
  </r>
  <r>
    <x v="9"/>
    <x v="9"/>
    <x v="1"/>
    <x v="15"/>
    <s v="No"/>
    <n v="28"/>
    <n v="525.79"/>
    <s v="No"/>
    <x v="2225"/>
  </r>
  <r>
    <x v="7"/>
    <x v="7"/>
    <x v="2"/>
    <x v="3"/>
    <s v="No"/>
    <n v="20"/>
    <n v="776.47"/>
    <s v="No"/>
    <x v="2226"/>
  </r>
  <r>
    <x v="4"/>
    <x v="4"/>
    <x v="1"/>
    <x v="21"/>
    <s v="No"/>
    <n v="14"/>
    <n v="791.81"/>
    <s v="No"/>
    <x v="2227"/>
  </r>
  <r>
    <x v="11"/>
    <x v="11"/>
    <x v="2"/>
    <x v="14"/>
    <s v="No"/>
    <n v="18"/>
    <n v="66.38"/>
    <s v="No"/>
    <x v="2228"/>
  </r>
  <r>
    <x v="1"/>
    <x v="1"/>
    <x v="1"/>
    <x v="0"/>
    <s v="No"/>
    <n v="26"/>
    <n v="878.22"/>
    <s v="No"/>
    <x v="2229"/>
  </r>
  <r>
    <x v="2"/>
    <x v="2"/>
    <x v="1"/>
    <x v="0"/>
    <s v="No"/>
    <n v="26"/>
    <n v="617.57000000000005"/>
    <s v="No"/>
    <x v="2230"/>
  </r>
  <r>
    <x v="10"/>
    <x v="10"/>
    <x v="0"/>
    <x v="14"/>
    <s v="No"/>
    <n v="18"/>
    <n v="416.73"/>
    <s v="No"/>
    <x v="2231"/>
  </r>
  <r>
    <x v="11"/>
    <x v="11"/>
    <x v="1"/>
    <x v="7"/>
    <s v="No"/>
    <n v="19"/>
    <n v="112.01"/>
    <s v="No"/>
    <x v="2232"/>
  </r>
  <r>
    <x v="3"/>
    <x v="3"/>
    <x v="2"/>
    <x v="10"/>
    <s v="No"/>
    <n v="24"/>
    <n v="128.11000000000001"/>
    <s v="No"/>
    <x v="268"/>
  </r>
  <r>
    <x v="0"/>
    <x v="0"/>
    <x v="4"/>
    <x v="6"/>
    <s v="No"/>
    <n v="25"/>
    <n v="69.760000000000005"/>
    <s v="No"/>
    <x v="2233"/>
  </r>
  <r>
    <x v="5"/>
    <x v="5"/>
    <x v="2"/>
    <x v="7"/>
    <s v="No"/>
    <n v="19"/>
    <n v="666.18"/>
    <s v="No"/>
    <x v="2234"/>
  </r>
  <r>
    <x v="11"/>
    <x v="11"/>
    <x v="2"/>
    <x v="16"/>
    <s v="No"/>
    <n v="17"/>
    <n v="124.69"/>
    <s v="No"/>
    <x v="2235"/>
  </r>
  <r>
    <x v="9"/>
    <x v="9"/>
    <x v="0"/>
    <x v="4"/>
    <s v="No"/>
    <n v="21"/>
    <n v="316.89999999999998"/>
    <s v="No"/>
    <x v="2236"/>
  </r>
  <r>
    <x v="7"/>
    <x v="7"/>
    <x v="4"/>
    <x v="14"/>
    <s v="No"/>
    <n v="18"/>
    <n v="508.93"/>
    <s v="No"/>
    <x v="2237"/>
  </r>
  <r>
    <x v="7"/>
    <x v="7"/>
    <x v="0"/>
    <x v="3"/>
    <s v="No"/>
    <n v="20"/>
    <n v="692.45"/>
    <s v="No"/>
    <x v="2238"/>
  </r>
  <r>
    <x v="11"/>
    <x v="11"/>
    <x v="0"/>
    <x v="1"/>
    <s v="No"/>
    <n v="16"/>
    <n v="514.66999999999996"/>
    <s v="No"/>
    <x v="2239"/>
  </r>
  <r>
    <x v="5"/>
    <x v="5"/>
    <x v="4"/>
    <x v="9"/>
    <s v="No"/>
    <n v="22"/>
    <n v="651.17999999999995"/>
    <s v="No"/>
    <x v="2240"/>
  </r>
  <r>
    <x v="7"/>
    <x v="7"/>
    <x v="2"/>
    <x v="7"/>
    <s v="No"/>
    <n v="19"/>
    <n v="488.67"/>
    <s v="No"/>
    <x v="2241"/>
  </r>
  <r>
    <x v="8"/>
    <x v="8"/>
    <x v="0"/>
    <x v="6"/>
    <s v="No"/>
    <n v="25"/>
    <n v="53.85"/>
    <s v="No"/>
    <x v="2242"/>
  </r>
  <r>
    <x v="0"/>
    <x v="0"/>
    <x v="2"/>
    <x v="10"/>
    <s v="No"/>
    <n v="24"/>
    <n v="834.72"/>
    <s v="No"/>
    <x v="2243"/>
  </r>
  <r>
    <x v="3"/>
    <x v="3"/>
    <x v="0"/>
    <x v="12"/>
    <s v="No"/>
    <n v="30"/>
    <n v="100.16"/>
    <s v="No"/>
    <x v="2244"/>
  </r>
  <r>
    <x v="10"/>
    <x v="10"/>
    <x v="3"/>
    <x v="16"/>
    <s v="No"/>
    <n v="17"/>
    <n v="990.57"/>
    <s v="No"/>
    <x v="2245"/>
  </r>
  <r>
    <x v="3"/>
    <x v="3"/>
    <x v="2"/>
    <x v="9"/>
    <s v="No"/>
    <n v="22"/>
    <n v="768.51"/>
    <s v="No"/>
    <x v="2246"/>
  </r>
  <r>
    <x v="10"/>
    <x v="10"/>
    <x v="0"/>
    <x v="24"/>
    <s v="No"/>
    <n v="10"/>
    <n v="810.04"/>
    <s v="No"/>
    <x v="2247"/>
  </r>
  <r>
    <x v="5"/>
    <x v="5"/>
    <x v="3"/>
    <x v="10"/>
    <s v="No"/>
    <n v="24"/>
    <n v="26.95"/>
    <s v="No"/>
    <x v="2248"/>
  </r>
  <r>
    <x v="4"/>
    <x v="4"/>
    <x v="0"/>
    <x v="16"/>
    <s v="No"/>
    <n v="17"/>
    <n v="177.56"/>
    <s v="No"/>
    <x v="2249"/>
  </r>
  <r>
    <x v="8"/>
    <x v="8"/>
    <x v="3"/>
    <x v="3"/>
    <s v="No"/>
    <n v="20"/>
    <n v="69.38"/>
    <s v="No"/>
    <x v="2250"/>
  </r>
  <r>
    <x v="2"/>
    <x v="2"/>
    <x v="3"/>
    <x v="8"/>
    <s v="No"/>
    <n v="15"/>
    <n v="385.3"/>
    <s v="No"/>
    <x v="2251"/>
  </r>
  <r>
    <x v="2"/>
    <x v="2"/>
    <x v="3"/>
    <x v="30"/>
    <s v="No"/>
    <n v="32"/>
    <n v="446.73"/>
    <s v="No"/>
    <x v="2252"/>
  </r>
  <r>
    <x v="5"/>
    <x v="5"/>
    <x v="1"/>
    <x v="10"/>
    <s v="No"/>
    <n v="24"/>
    <n v="372.36"/>
    <s v="No"/>
    <x v="2253"/>
  </r>
  <r>
    <x v="2"/>
    <x v="2"/>
    <x v="4"/>
    <x v="4"/>
    <s v="No"/>
    <n v="21"/>
    <n v="476.58"/>
    <s v="No"/>
    <x v="2254"/>
  </r>
  <r>
    <x v="4"/>
    <x v="4"/>
    <x v="2"/>
    <x v="7"/>
    <s v="No"/>
    <n v="19"/>
    <n v="310.44"/>
    <s v="No"/>
    <x v="2255"/>
  </r>
  <r>
    <x v="11"/>
    <x v="11"/>
    <x v="2"/>
    <x v="9"/>
    <s v="No"/>
    <n v="22"/>
    <n v="509.48"/>
    <s v="No"/>
    <x v="242"/>
  </r>
  <r>
    <x v="9"/>
    <x v="9"/>
    <x v="0"/>
    <x v="8"/>
    <s v="No"/>
    <n v="15"/>
    <n v="593.30999999999995"/>
    <s v="No"/>
    <x v="2256"/>
  </r>
  <r>
    <x v="1"/>
    <x v="1"/>
    <x v="0"/>
    <x v="5"/>
    <s v="No"/>
    <n v="27"/>
    <n v="84.72"/>
    <s v="No"/>
    <x v="2257"/>
  </r>
  <r>
    <x v="1"/>
    <x v="1"/>
    <x v="0"/>
    <x v="16"/>
    <s v="No"/>
    <n v="17"/>
    <n v="567.35"/>
    <s v="No"/>
    <x v="2258"/>
  </r>
  <r>
    <x v="10"/>
    <x v="10"/>
    <x v="2"/>
    <x v="22"/>
    <s v="No"/>
    <n v="29"/>
    <n v="531.41999999999996"/>
    <s v="No"/>
    <x v="2259"/>
  </r>
  <r>
    <x v="11"/>
    <x v="11"/>
    <x v="4"/>
    <x v="16"/>
    <s v="No"/>
    <n v="17"/>
    <n v="509.48"/>
    <s v="No"/>
    <x v="464"/>
  </r>
  <r>
    <x v="5"/>
    <x v="5"/>
    <x v="0"/>
    <x v="3"/>
    <s v="No"/>
    <n v="20"/>
    <n v="945.63"/>
    <s v="No"/>
    <x v="2260"/>
  </r>
  <r>
    <x v="11"/>
    <x v="11"/>
    <x v="4"/>
    <x v="6"/>
    <s v="No"/>
    <n v="25"/>
    <n v="234.02"/>
    <s v="No"/>
    <x v="2261"/>
  </r>
  <r>
    <x v="9"/>
    <x v="9"/>
    <x v="2"/>
    <x v="1"/>
    <s v="No"/>
    <n v="16"/>
    <n v="817.47"/>
    <s v="No"/>
    <x v="2262"/>
  </r>
  <r>
    <x v="7"/>
    <x v="7"/>
    <x v="4"/>
    <x v="4"/>
    <s v="No"/>
    <n v="21"/>
    <n v="900.37"/>
    <s v="No"/>
    <x v="2263"/>
  </r>
  <r>
    <x v="5"/>
    <x v="5"/>
    <x v="0"/>
    <x v="6"/>
    <s v="No"/>
    <n v="25"/>
    <n v="24.48"/>
    <s v="No"/>
    <x v="2264"/>
  </r>
  <r>
    <x v="1"/>
    <x v="1"/>
    <x v="0"/>
    <x v="4"/>
    <s v="No"/>
    <n v="21"/>
    <n v="22.52"/>
    <s v="No"/>
    <x v="2265"/>
  </r>
  <r>
    <x v="7"/>
    <x v="7"/>
    <x v="1"/>
    <x v="9"/>
    <s v="No"/>
    <n v="22"/>
    <n v="509.48"/>
    <s v="No"/>
    <x v="242"/>
  </r>
  <r>
    <x v="8"/>
    <x v="8"/>
    <x v="1"/>
    <x v="5"/>
    <s v="No"/>
    <n v="27"/>
    <n v="738.69"/>
    <s v="No"/>
    <x v="2266"/>
  </r>
  <r>
    <x v="10"/>
    <x v="10"/>
    <x v="2"/>
    <x v="3"/>
    <s v="No"/>
    <n v="20"/>
    <n v="904.55"/>
    <s v="No"/>
    <x v="2267"/>
  </r>
  <r>
    <x v="8"/>
    <x v="8"/>
    <x v="0"/>
    <x v="7"/>
    <s v="No"/>
    <n v="19"/>
    <n v="676.78"/>
    <s v="No"/>
    <x v="2268"/>
  </r>
  <r>
    <x v="6"/>
    <x v="6"/>
    <x v="0"/>
    <x v="19"/>
    <s v="No"/>
    <n v="13"/>
    <n v="651.94000000000005"/>
    <s v="No"/>
    <x v="2269"/>
  </r>
  <r>
    <x v="2"/>
    <x v="2"/>
    <x v="3"/>
    <x v="8"/>
    <s v="No"/>
    <n v="15"/>
    <n v="908.5"/>
    <s v="No"/>
    <x v="2270"/>
  </r>
  <r>
    <x v="2"/>
    <x v="2"/>
    <x v="4"/>
    <x v="1"/>
    <s v="No"/>
    <n v="16"/>
    <n v="707.06"/>
    <s v="No"/>
    <x v="2271"/>
  </r>
  <r>
    <x v="7"/>
    <x v="7"/>
    <x v="4"/>
    <x v="3"/>
    <s v="No"/>
    <n v="20"/>
    <n v="874.14"/>
    <s v="No"/>
    <x v="2272"/>
  </r>
  <r>
    <x v="6"/>
    <x v="6"/>
    <x v="2"/>
    <x v="2"/>
    <s v="No"/>
    <n v="23"/>
    <n v="483.92"/>
    <s v="No"/>
    <x v="2273"/>
  </r>
  <r>
    <x v="4"/>
    <x v="4"/>
    <x v="0"/>
    <x v="9"/>
    <s v="No"/>
    <n v="22"/>
    <n v="450.38"/>
    <s v="No"/>
    <x v="2274"/>
  </r>
  <r>
    <x v="5"/>
    <x v="5"/>
    <x v="3"/>
    <x v="4"/>
    <s v="No"/>
    <n v="21"/>
    <n v="951.46"/>
    <s v="No"/>
    <x v="2275"/>
  </r>
  <r>
    <x v="6"/>
    <x v="6"/>
    <x v="0"/>
    <x v="22"/>
    <s v="No"/>
    <n v="29"/>
    <n v="132.52000000000001"/>
    <s v="No"/>
    <x v="2276"/>
  </r>
  <r>
    <x v="7"/>
    <x v="7"/>
    <x v="0"/>
    <x v="12"/>
    <s v="No"/>
    <n v="30"/>
    <n v="848.74"/>
    <s v="No"/>
    <x v="2277"/>
  </r>
  <r>
    <x v="3"/>
    <x v="3"/>
    <x v="3"/>
    <x v="4"/>
    <s v="No"/>
    <n v="21"/>
    <n v="371.99"/>
    <s v="No"/>
    <x v="2278"/>
  </r>
  <r>
    <x v="5"/>
    <x v="5"/>
    <x v="4"/>
    <x v="19"/>
    <s v="No"/>
    <n v="13"/>
    <n v="213.48"/>
    <s v="No"/>
    <x v="2279"/>
  </r>
  <r>
    <x v="9"/>
    <x v="9"/>
    <x v="0"/>
    <x v="1"/>
    <s v="No"/>
    <n v="16"/>
    <n v="66.61"/>
    <s v="No"/>
    <x v="2280"/>
  </r>
  <r>
    <x v="3"/>
    <x v="3"/>
    <x v="1"/>
    <x v="5"/>
    <s v="No"/>
    <n v="27"/>
    <n v="314.67"/>
    <s v="No"/>
    <x v="2281"/>
  </r>
  <r>
    <x v="5"/>
    <x v="5"/>
    <x v="4"/>
    <x v="3"/>
    <s v="No"/>
    <n v="20"/>
    <n v="494.29"/>
    <s v="No"/>
    <x v="2282"/>
  </r>
  <r>
    <x v="8"/>
    <x v="8"/>
    <x v="4"/>
    <x v="21"/>
    <s v="No"/>
    <n v="14"/>
    <n v="547.58000000000004"/>
    <s v="No"/>
    <x v="2283"/>
  </r>
  <r>
    <x v="4"/>
    <x v="4"/>
    <x v="3"/>
    <x v="3"/>
    <s v="No"/>
    <n v="20"/>
    <n v="725.33"/>
    <s v="No"/>
    <x v="2284"/>
  </r>
  <r>
    <x v="9"/>
    <x v="9"/>
    <x v="3"/>
    <x v="22"/>
    <s v="No"/>
    <n v="29"/>
    <n v="168.95"/>
    <s v="No"/>
    <x v="2285"/>
  </r>
  <r>
    <x v="8"/>
    <x v="8"/>
    <x v="0"/>
    <x v="14"/>
    <s v="No"/>
    <n v="18"/>
    <n v="185.93"/>
    <s v="No"/>
    <x v="2286"/>
  </r>
  <r>
    <x v="11"/>
    <x v="11"/>
    <x v="1"/>
    <x v="9"/>
    <s v="No"/>
    <n v="22"/>
    <n v="311.52999999999997"/>
    <s v="No"/>
    <x v="2287"/>
  </r>
  <r>
    <x v="1"/>
    <x v="1"/>
    <x v="1"/>
    <x v="14"/>
    <s v="No"/>
    <n v="18"/>
    <n v="387.52"/>
    <s v="No"/>
    <x v="2288"/>
  </r>
  <r>
    <x v="8"/>
    <x v="8"/>
    <x v="1"/>
    <x v="8"/>
    <s v="No"/>
    <n v="15"/>
    <n v="759.04"/>
    <s v="No"/>
    <x v="2289"/>
  </r>
  <r>
    <x v="9"/>
    <x v="9"/>
    <x v="1"/>
    <x v="16"/>
    <s v="No"/>
    <n v="17"/>
    <n v="576.17999999999995"/>
    <s v="No"/>
    <x v="2290"/>
  </r>
  <r>
    <x v="7"/>
    <x v="7"/>
    <x v="2"/>
    <x v="0"/>
    <s v="No"/>
    <n v="26"/>
    <n v="67.42"/>
    <s v="No"/>
    <x v="2291"/>
  </r>
  <r>
    <x v="5"/>
    <x v="5"/>
    <x v="4"/>
    <x v="23"/>
    <s v="No"/>
    <n v="31"/>
    <n v="92.33"/>
    <s v="No"/>
    <x v="2292"/>
  </r>
  <r>
    <x v="11"/>
    <x v="11"/>
    <x v="4"/>
    <x v="7"/>
    <s v="No"/>
    <n v="19"/>
    <n v="939.83"/>
    <s v="No"/>
    <x v="2293"/>
  </r>
  <r>
    <x v="10"/>
    <x v="10"/>
    <x v="3"/>
    <x v="13"/>
    <s v="No"/>
    <n v="8"/>
    <n v="145.69"/>
    <s v="No"/>
    <x v="2294"/>
  </r>
  <r>
    <x v="2"/>
    <x v="2"/>
    <x v="1"/>
    <x v="4"/>
    <s v="No"/>
    <n v="21"/>
    <n v="52.05"/>
    <s v="No"/>
    <x v="2295"/>
  </r>
  <r>
    <x v="2"/>
    <x v="2"/>
    <x v="4"/>
    <x v="14"/>
    <s v="No"/>
    <n v="18"/>
    <n v="433.87"/>
    <s v="No"/>
    <x v="2296"/>
  </r>
  <r>
    <x v="11"/>
    <x v="11"/>
    <x v="3"/>
    <x v="7"/>
    <s v="No"/>
    <n v="19"/>
    <n v="45.45"/>
    <s v="No"/>
    <x v="2297"/>
  </r>
  <r>
    <x v="4"/>
    <x v="4"/>
    <x v="3"/>
    <x v="1"/>
    <s v="No"/>
    <n v="16"/>
    <n v="579.82000000000005"/>
    <s v="No"/>
    <x v="2298"/>
  </r>
  <r>
    <x v="4"/>
    <x v="4"/>
    <x v="4"/>
    <x v="5"/>
    <s v="No"/>
    <n v="27"/>
    <n v="823.96"/>
    <s v="No"/>
    <x v="2299"/>
  </r>
  <r>
    <x v="10"/>
    <x v="10"/>
    <x v="1"/>
    <x v="9"/>
    <s v="No"/>
    <n v="22"/>
    <n v="457.85"/>
    <s v="No"/>
    <x v="2300"/>
  </r>
  <r>
    <x v="0"/>
    <x v="0"/>
    <x v="0"/>
    <x v="25"/>
    <s v="No"/>
    <n v="9"/>
    <n v="584.42999999999995"/>
    <s v="No"/>
    <x v="2301"/>
  </r>
  <r>
    <x v="1"/>
    <x v="1"/>
    <x v="3"/>
    <x v="4"/>
    <s v="No"/>
    <n v="21"/>
    <n v="441.69"/>
    <s v="No"/>
    <x v="2302"/>
  </r>
  <r>
    <x v="1"/>
    <x v="1"/>
    <x v="0"/>
    <x v="4"/>
    <s v="No"/>
    <n v="21"/>
    <n v="557.41999999999996"/>
    <s v="No"/>
    <x v="2303"/>
  </r>
  <r>
    <x v="3"/>
    <x v="3"/>
    <x v="2"/>
    <x v="4"/>
    <s v="No"/>
    <n v="21"/>
    <n v="605.75"/>
    <s v="No"/>
    <x v="2304"/>
  </r>
  <r>
    <x v="5"/>
    <x v="5"/>
    <x v="0"/>
    <x v="4"/>
    <s v="No"/>
    <n v="21"/>
    <n v="452.25"/>
    <s v="No"/>
    <x v="2305"/>
  </r>
  <r>
    <x v="6"/>
    <x v="6"/>
    <x v="1"/>
    <x v="17"/>
    <s v="No"/>
    <n v="12"/>
    <n v="701.61"/>
    <s v="No"/>
    <x v="2306"/>
  </r>
  <r>
    <x v="2"/>
    <x v="2"/>
    <x v="1"/>
    <x v="16"/>
    <s v="No"/>
    <n v="17"/>
    <n v="676.22"/>
    <s v="No"/>
    <x v="2307"/>
  </r>
  <r>
    <x v="10"/>
    <x v="10"/>
    <x v="0"/>
    <x v="1"/>
    <s v="No"/>
    <n v="16"/>
    <n v="753.79"/>
    <s v="No"/>
    <x v="2308"/>
  </r>
  <r>
    <x v="4"/>
    <x v="4"/>
    <x v="1"/>
    <x v="22"/>
    <s v="No"/>
    <n v="29"/>
    <n v="194.93"/>
    <s v="No"/>
    <x v="2309"/>
  </r>
  <r>
    <x v="8"/>
    <x v="8"/>
    <x v="2"/>
    <x v="16"/>
    <s v="No"/>
    <n v="17"/>
    <n v="810.5"/>
    <s v="No"/>
    <x v="2310"/>
  </r>
  <r>
    <x v="11"/>
    <x v="11"/>
    <x v="0"/>
    <x v="5"/>
    <s v="No"/>
    <n v="27"/>
    <n v="404.85"/>
    <s v="No"/>
    <x v="2311"/>
  </r>
  <r>
    <x v="6"/>
    <x v="6"/>
    <x v="0"/>
    <x v="5"/>
    <s v="No"/>
    <n v="27"/>
    <n v="610.03"/>
    <s v="No"/>
    <x v="2312"/>
  </r>
  <r>
    <x v="1"/>
    <x v="1"/>
    <x v="0"/>
    <x v="16"/>
    <s v="No"/>
    <n v="17"/>
    <n v="873.8"/>
    <s v="No"/>
    <x v="2313"/>
  </r>
  <r>
    <x v="3"/>
    <x v="3"/>
    <x v="3"/>
    <x v="9"/>
    <s v="No"/>
    <n v="22"/>
    <n v="965.73"/>
    <s v="No"/>
    <x v="2314"/>
  </r>
  <r>
    <x v="8"/>
    <x v="8"/>
    <x v="4"/>
    <x v="5"/>
    <s v="No"/>
    <n v="27"/>
    <n v="489.52"/>
    <s v="No"/>
    <x v="2315"/>
  </r>
  <r>
    <x v="0"/>
    <x v="0"/>
    <x v="4"/>
    <x v="7"/>
    <s v="No"/>
    <n v="19"/>
    <n v="451.6"/>
    <s v="No"/>
    <x v="2316"/>
  </r>
  <r>
    <x v="3"/>
    <x v="3"/>
    <x v="3"/>
    <x v="16"/>
    <s v="No"/>
    <n v="17"/>
    <n v="535.16"/>
    <s v="No"/>
    <x v="2317"/>
  </r>
  <r>
    <x v="5"/>
    <x v="5"/>
    <x v="0"/>
    <x v="14"/>
    <s v="No"/>
    <n v="18"/>
    <n v="910.47"/>
    <s v="No"/>
    <x v="2318"/>
  </r>
  <r>
    <x v="4"/>
    <x v="4"/>
    <x v="3"/>
    <x v="3"/>
    <s v="No"/>
    <n v="20"/>
    <n v="507.27"/>
    <s v="No"/>
    <x v="2319"/>
  </r>
  <r>
    <x v="9"/>
    <x v="9"/>
    <x v="3"/>
    <x v="10"/>
    <s v="No"/>
    <n v="24"/>
    <n v="243.88"/>
    <s v="No"/>
    <x v="2320"/>
  </r>
  <r>
    <x v="0"/>
    <x v="0"/>
    <x v="1"/>
    <x v="10"/>
    <s v="No"/>
    <n v="24"/>
    <n v="338.85"/>
    <s v="No"/>
    <x v="2321"/>
  </r>
  <r>
    <x v="10"/>
    <x v="10"/>
    <x v="4"/>
    <x v="25"/>
    <s v="No"/>
    <n v="9"/>
    <n v="171.12"/>
    <s v="No"/>
    <x v="2322"/>
  </r>
  <r>
    <x v="0"/>
    <x v="0"/>
    <x v="3"/>
    <x v="9"/>
    <s v="No"/>
    <n v="22"/>
    <n v="982.62"/>
    <s v="No"/>
    <x v="2323"/>
  </r>
  <r>
    <x v="5"/>
    <x v="5"/>
    <x v="0"/>
    <x v="3"/>
    <s v="No"/>
    <n v="20"/>
    <n v="692.39"/>
    <s v="No"/>
    <x v="2324"/>
  </r>
  <r>
    <x v="6"/>
    <x v="6"/>
    <x v="1"/>
    <x v="17"/>
    <s v="No"/>
    <n v="12"/>
    <n v="735.95"/>
    <s v="No"/>
    <x v="2325"/>
  </r>
  <r>
    <x v="0"/>
    <x v="0"/>
    <x v="0"/>
    <x v="6"/>
    <s v="No"/>
    <n v="25"/>
    <n v="191.73"/>
    <s v="No"/>
    <x v="2326"/>
  </r>
  <r>
    <x v="5"/>
    <x v="5"/>
    <x v="0"/>
    <x v="8"/>
    <s v="No"/>
    <n v="15"/>
    <n v="117.41"/>
    <s v="No"/>
    <x v="2327"/>
  </r>
  <r>
    <x v="4"/>
    <x v="4"/>
    <x v="0"/>
    <x v="7"/>
    <s v="No"/>
    <n v="19"/>
    <n v="547.14"/>
    <s v="No"/>
    <x v="2328"/>
  </r>
  <r>
    <x v="4"/>
    <x v="4"/>
    <x v="0"/>
    <x v="3"/>
    <s v="No"/>
    <n v="20"/>
    <n v="401.34"/>
    <s v="No"/>
    <x v="2329"/>
  </r>
  <r>
    <x v="2"/>
    <x v="2"/>
    <x v="2"/>
    <x v="16"/>
    <s v="No"/>
    <n v="17"/>
    <n v="690.73"/>
    <s v="No"/>
    <x v="2330"/>
  </r>
  <r>
    <x v="9"/>
    <x v="9"/>
    <x v="1"/>
    <x v="8"/>
    <s v="No"/>
    <n v="15"/>
    <n v="256.06"/>
    <s v="No"/>
    <x v="2331"/>
  </r>
  <r>
    <x v="5"/>
    <x v="5"/>
    <x v="3"/>
    <x v="9"/>
    <s v="No"/>
    <n v="22"/>
    <n v="818.81"/>
    <s v="No"/>
    <x v="2332"/>
  </r>
  <r>
    <x v="10"/>
    <x v="10"/>
    <x v="3"/>
    <x v="9"/>
    <s v="No"/>
    <n v="22"/>
    <n v="498.33"/>
    <s v="No"/>
    <x v="2333"/>
  </r>
  <r>
    <x v="3"/>
    <x v="3"/>
    <x v="1"/>
    <x v="16"/>
    <s v="No"/>
    <n v="17"/>
    <n v="490.75"/>
    <s v="No"/>
    <x v="2334"/>
  </r>
  <r>
    <x v="2"/>
    <x v="2"/>
    <x v="4"/>
    <x v="0"/>
    <s v="No"/>
    <n v="26"/>
    <n v="50.29"/>
    <s v="No"/>
    <x v="2335"/>
  </r>
  <r>
    <x v="4"/>
    <x v="4"/>
    <x v="0"/>
    <x v="3"/>
    <s v="No"/>
    <n v="20"/>
    <n v="726.73"/>
    <s v="No"/>
    <x v="2336"/>
  </r>
  <r>
    <x v="8"/>
    <x v="8"/>
    <x v="4"/>
    <x v="3"/>
    <s v="No"/>
    <n v="20"/>
    <n v="719.95"/>
    <s v="No"/>
    <x v="2337"/>
  </r>
  <r>
    <x v="10"/>
    <x v="10"/>
    <x v="1"/>
    <x v="7"/>
    <s v="No"/>
    <n v="19"/>
    <n v="50.11"/>
    <s v="No"/>
    <x v="2338"/>
  </r>
  <r>
    <x v="5"/>
    <x v="5"/>
    <x v="3"/>
    <x v="2"/>
    <s v="No"/>
    <n v="23"/>
    <n v="829.77"/>
    <s v="No"/>
    <x v="2339"/>
  </r>
  <r>
    <x v="0"/>
    <x v="0"/>
    <x v="0"/>
    <x v="9"/>
    <s v="No"/>
    <n v="22"/>
    <n v="287.63"/>
    <s v="No"/>
    <x v="2340"/>
  </r>
  <r>
    <x v="2"/>
    <x v="2"/>
    <x v="0"/>
    <x v="2"/>
    <s v="No"/>
    <n v="23"/>
    <n v="651.64"/>
    <s v="No"/>
    <x v="2341"/>
  </r>
  <r>
    <x v="10"/>
    <x v="10"/>
    <x v="3"/>
    <x v="14"/>
    <s v="No"/>
    <n v="18"/>
    <n v="84.89"/>
    <s v="No"/>
    <x v="2342"/>
  </r>
  <r>
    <x v="8"/>
    <x v="8"/>
    <x v="0"/>
    <x v="30"/>
    <s v="No"/>
    <n v="32"/>
    <n v="74.489999999999995"/>
    <s v="No"/>
    <x v="2343"/>
  </r>
  <r>
    <x v="4"/>
    <x v="4"/>
    <x v="0"/>
    <x v="1"/>
    <s v="No"/>
    <n v="16"/>
    <n v="664.54"/>
    <s v="No"/>
    <x v="2344"/>
  </r>
  <r>
    <x v="5"/>
    <x v="5"/>
    <x v="3"/>
    <x v="0"/>
    <s v="No"/>
    <n v="26"/>
    <n v="492.65"/>
    <s v="No"/>
    <x v="2345"/>
  </r>
  <r>
    <x v="7"/>
    <x v="7"/>
    <x v="2"/>
    <x v="21"/>
    <s v="No"/>
    <n v="14"/>
    <n v="349.31"/>
    <s v="No"/>
    <x v="763"/>
  </r>
  <r>
    <x v="0"/>
    <x v="0"/>
    <x v="2"/>
    <x v="7"/>
    <s v="No"/>
    <n v="19"/>
    <n v="820.64"/>
    <s v="No"/>
    <x v="2346"/>
  </r>
  <r>
    <x v="4"/>
    <x v="4"/>
    <x v="3"/>
    <x v="10"/>
    <s v="No"/>
    <n v="24"/>
    <n v="151.86000000000001"/>
    <s v="No"/>
    <x v="2347"/>
  </r>
  <r>
    <x v="0"/>
    <x v="0"/>
    <x v="4"/>
    <x v="9"/>
    <s v="No"/>
    <n v="22"/>
    <n v="721.98"/>
    <s v="No"/>
    <x v="2348"/>
  </r>
  <r>
    <x v="9"/>
    <x v="9"/>
    <x v="0"/>
    <x v="8"/>
    <s v="No"/>
    <n v="15"/>
    <n v="593.30999999999995"/>
    <s v="No"/>
    <x v="2256"/>
  </r>
  <r>
    <x v="7"/>
    <x v="7"/>
    <x v="0"/>
    <x v="7"/>
    <s v="No"/>
    <n v="19"/>
    <n v="618.92999999999995"/>
    <s v="No"/>
    <x v="2349"/>
  </r>
  <r>
    <x v="10"/>
    <x v="10"/>
    <x v="2"/>
    <x v="4"/>
    <s v="No"/>
    <n v="21"/>
    <n v="444.27"/>
    <s v="No"/>
    <x v="2350"/>
  </r>
  <r>
    <x v="7"/>
    <x v="7"/>
    <x v="1"/>
    <x v="19"/>
    <s v="No"/>
    <n v="13"/>
    <n v="579.01"/>
    <s v="No"/>
    <x v="2351"/>
  </r>
  <r>
    <x v="6"/>
    <x v="6"/>
    <x v="4"/>
    <x v="3"/>
    <s v="No"/>
    <n v="20"/>
    <n v="877.46"/>
    <s v="No"/>
    <x v="2352"/>
  </r>
  <r>
    <x v="7"/>
    <x v="7"/>
    <x v="3"/>
    <x v="4"/>
    <s v="No"/>
    <n v="21"/>
    <n v="759.95"/>
    <s v="No"/>
    <x v="2353"/>
  </r>
  <r>
    <x v="1"/>
    <x v="1"/>
    <x v="4"/>
    <x v="10"/>
    <s v="No"/>
    <n v="24"/>
    <n v="829.39"/>
    <s v="No"/>
    <x v="2354"/>
  </r>
  <r>
    <x v="9"/>
    <x v="9"/>
    <x v="4"/>
    <x v="4"/>
    <s v="No"/>
    <n v="21"/>
    <n v="309.17"/>
    <s v="No"/>
    <x v="2355"/>
  </r>
  <r>
    <x v="3"/>
    <x v="3"/>
    <x v="4"/>
    <x v="2"/>
    <s v="No"/>
    <n v="23"/>
    <n v="569.73"/>
    <s v="No"/>
    <x v="2356"/>
  </r>
  <r>
    <x v="1"/>
    <x v="1"/>
    <x v="1"/>
    <x v="16"/>
    <s v="No"/>
    <n v="17"/>
    <n v="660.23"/>
    <s v="No"/>
    <x v="2357"/>
  </r>
  <r>
    <x v="10"/>
    <x v="10"/>
    <x v="3"/>
    <x v="5"/>
    <s v="No"/>
    <n v="27"/>
    <n v="122.26"/>
    <s v="No"/>
    <x v="2358"/>
  </r>
  <r>
    <x v="1"/>
    <x v="1"/>
    <x v="3"/>
    <x v="12"/>
    <s v="No"/>
    <n v="30"/>
    <n v="332.51"/>
    <s v="No"/>
    <x v="2359"/>
  </r>
  <r>
    <x v="9"/>
    <x v="9"/>
    <x v="3"/>
    <x v="14"/>
    <s v="No"/>
    <n v="18"/>
    <n v="401.14"/>
    <s v="No"/>
    <x v="2360"/>
  </r>
  <r>
    <x v="4"/>
    <x v="4"/>
    <x v="1"/>
    <x v="10"/>
    <s v="No"/>
    <n v="24"/>
    <n v="354.26"/>
    <s v="No"/>
    <x v="2361"/>
  </r>
  <r>
    <x v="10"/>
    <x v="10"/>
    <x v="0"/>
    <x v="1"/>
    <s v="No"/>
    <n v="16"/>
    <n v="396.14"/>
    <s v="No"/>
    <x v="2362"/>
  </r>
  <r>
    <x v="8"/>
    <x v="8"/>
    <x v="3"/>
    <x v="10"/>
    <s v="No"/>
    <n v="24"/>
    <n v="981.79"/>
    <s v="No"/>
    <x v="2363"/>
  </r>
  <r>
    <x v="6"/>
    <x v="6"/>
    <x v="3"/>
    <x v="14"/>
    <s v="No"/>
    <n v="18"/>
    <n v="622.73"/>
    <s v="No"/>
    <x v="2364"/>
  </r>
  <r>
    <x v="11"/>
    <x v="11"/>
    <x v="2"/>
    <x v="21"/>
    <s v="No"/>
    <n v="14"/>
    <n v="45.89"/>
    <s v="No"/>
    <x v="1827"/>
  </r>
  <r>
    <x v="3"/>
    <x v="3"/>
    <x v="1"/>
    <x v="4"/>
    <s v="No"/>
    <n v="21"/>
    <n v="52.79"/>
    <s v="No"/>
    <x v="2365"/>
  </r>
  <r>
    <x v="0"/>
    <x v="0"/>
    <x v="0"/>
    <x v="2"/>
    <s v="No"/>
    <n v="23"/>
    <n v="399.31"/>
    <s v="No"/>
    <x v="2366"/>
  </r>
  <r>
    <x v="10"/>
    <x v="10"/>
    <x v="4"/>
    <x v="7"/>
    <s v="No"/>
    <n v="19"/>
    <n v="492.69"/>
    <s v="No"/>
    <x v="2367"/>
  </r>
  <r>
    <x v="4"/>
    <x v="4"/>
    <x v="3"/>
    <x v="16"/>
    <s v="No"/>
    <n v="17"/>
    <n v="904.31"/>
    <s v="No"/>
    <x v="2368"/>
  </r>
  <r>
    <x v="2"/>
    <x v="2"/>
    <x v="4"/>
    <x v="8"/>
    <s v="No"/>
    <n v="15"/>
    <n v="81.180000000000007"/>
    <s v="No"/>
    <x v="2369"/>
  </r>
  <r>
    <x v="6"/>
    <x v="6"/>
    <x v="1"/>
    <x v="10"/>
    <s v="No"/>
    <n v="24"/>
    <n v="746.42"/>
    <s v="No"/>
    <x v="2370"/>
  </r>
  <r>
    <x v="5"/>
    <x v="5"/>
    <x v="0"/>
    <x v="9"/>
    <s v="No"/>
    <n v="22"/>
    <n v="509.48"/>
    <s v="No"/>
    <x v="242"/>
  </r>
  <r>
    <x v="3"/>
    <x v="3"/>
    <x v="0"/>
    <x v="15"/>
    <s v="No"/>
    <n v="28"/>
    <n v="168.53"/>
    <s v="No"/>
    <x v="2371"/>
  </r>
  <r>
    <x v="7"/>
    <x v="7"/>
    <x v="2"/>
    <x v="5"/>
    <s v="No"/>
    <n v="27"/>
    <n v="977.95"/>
    <s v="No"/>
    <x v="2372"/>
  </r>
  <r>
    <x v="11"/>
    <x v="11"/>
    <x v="3"/>
    <x v="16"/>
    <s v="No"/>
    <n v="17"/>
    <n v="859.22"/>
    <s v="No"/>
    <x v="2373"/>
  </r>
  <r>
    <x v="4"/>
    <x v="4"/>
    <x v="0"/>
    <x v="8"/>
    <s v="No"/>
    <n v="15"/>
    <n v="519.99"/>
    <s v="No"/>
    <x v="2374"/>
  </r>
  <r>
    <x v="8"/>
    <x v="8"/>
    <x v="4"/>
    <x v="14"/>
    <s v="No"/>
    <n v="18"/>
    <n v="844.96"/>
    <s v="No"/>
    <x v="2375"/>
  </r>
  <r>
    <x v="10"/>
    <x v="10"/>
    <x v="0"/>
    <x v="24"/>
    <s v="No"/>
    <n v="10"/>
    <n v="760.36"/>
    <s v="No"/>
    <x v="2376"/>
  </r>
  <r>
    <x v="3"/>
    <x v="3"/>
    <x v="4"/>
    <x v="7"/>
    <s v="No"/>
    <n v="19"/>
    <n v="19.11"/>
    <s v="No"/>
    <x v="2377"/>
  </r>
  <r>
    <x v="8"/>
    <x v="8"/>
    <x v="1"/>
    <x v="5"/>
    <s v="No"/>
    <n v="27"/>
    <n v="803.93"/>
    <s v="No"/>
    <x v="2378"/>
  </r>
  <r>
    <x v="6"/>
    <x v="6"/>
    <x v="2"/>
    <x v="6"/>
    <s v="No"/>
    <n v="25"/>
    <n v="964.31"/>
    <s v="No"/>
    <x v="2379"/>
  </r>
  <r>
    <x v="6"/>
    <x v="6"/>
    <x v="2"/>
    <x v="16"/>
    <s v="No"/>
    <n v="17"/>
    <n v="726.51"/>
    <s v="No"/>
    <x v="2380"/>
  </r>
  <r>
    <x v="10"/>
    <x v="10"/>
    <x v="2"/>
    <x v="4"/>
    <s v="No"/>
    <n v="21"/>
    <n v="432.91"/>
    <s v="No"/>
    <x v="2381"/>
  </r>
  <r>
    <x v="7"/>
    <x v="7"/>
    <x v="1"/>
    <x v="14"/>
    <s v="No"/>
    <n v="18"/>
    <n v="445.42"/>
    <s v="No"/>
    <x v="2382"/>
  </r>
  <r>
    <x v="5"/>
    <x v="5"/>
    <x v="3"/>
    <x v="8"/>
    <s v="No"/>
    <n v="15"/>
    <n v="366.37"/>
    <s v="No"/>
    <x v="2383"/>
  </r>
  <r>
    <x v="5"/>
    <x v="5"/>
    <x v="4"/>
    <x v="6"/>
    <s v="No"/>
    <n v="25"/>
    <n v="246.01"/>
    <s v="No"/>
    <x v="2384"/>
  </r>
  <r>
    <x v="8"/>
    <x v="8"/>
    <x v="4"/>
    <x v="14"/>
    <s v="No"/>
    <n v="18"/>
    <n v="686.13"/>
    <s v="No"/>
    <x v="2385"/>
  </r>
  <r>
    <x v="8"/>
    <x v="8"/>
    <x v="0"/>
    <x v="2"/>
    <s v="No"/>
    <n v="23"/>
    <n v="340.92"/>
    <s v="No"/>
    <x v="2386"/>
  </r>
  <r>
    <x v="10"/>
    <x v="10"/>
    <x v="2"/>
    <x v="7"/>
    <s v="No"/>
    <n v="19"/>
    <n v="503.56"/>
    <s v="No"/>
    <x v="2387"/>
  </r>
  <r>
    <x v="7"/>
    <x v="7"/>
    <x v="4"/>
    <x v="8"/>
    <s v="No"/>
    <n v="15"/>
    <n v="862.1"/>
    <s v="No"/>
    <x v="2388"/>
  </r>
  <r>
    <x v="1"/>
    <x v="1"/>
    <x v="0"/>
    <x v="2"/>
    <s v="No"/>
    <n v="23"/>
    <n v="546.62"/>
    <s v="No"/>
    <x v="2389"/>
  </r>
  <r>
    <x v="6"/>
    <x v="6"/>
    <x v="3"/>
    <x v="8"/>
    <s v="No"/>
    <n v="15"/>
    <n v="509.48"/>
    <s v="No"/>
    <x v="2390"/>
  </r>
  <r>
    <x v="4"/>
    <x v="4"/>
    <x v="0"/>
    <x v="4"/>
    <s v="No"/>
    <n v="21"/>
    <n v="496.5"/>
    <s v="No"/>
    <x v="2391"/>
  </r>
  <r>
    <x v="8"/>
    <x v="8"/>
    <x v="3"/>
    <x v="14"/>
    <s v="No"/>
    <n v="18"/>
    <n v="776.98"/>
    <s v="No"/>
    <x v="2392"/>
  </r>
  <r>
    <x v="6"/>
    <x v="6"/>
    <x v="2"/>
    <x v="4"/>
    <s v="No"/>
    <n v="21"/>
    <n v="22.29"/>
    <s v="No"/>
    <x v="2393"/>
  </r>
  <r>
    <x v="9"/>
    <x v="9"/>
    <x v="4"/>
    <x v="4"/>
    <s v="No"/>
    <n v="21"/>
    <n v="482.14"/>
    <s v="No"/>
    <x v="2394"/>
  </r>
  <r>
    <x v="5"/>
    <x v="5"/>
    <x v="2"/>
    <x v="2"/>
    <s v="No"/>
    <n v="23"/>
    <n v="706.45"/>
    <s v="No"/>
    <x v="2395"/>
  </r>
  <r>
    <x v="4"/>
    <x v="4"/>
    <x v="1"/>
    <x v="2"/>
    <s v="No"/>
    <n v="23"/>
    <n v="469.73"/>
    <s v="No"/>
    <x v="2396"/>
  </r>
  <r>
    <x v="6"/>
    <x v="6"/>
    <x v="4"/>
    <x v="8"/>
    <s v="No"/>
    <n v="15"/>
    <n v="693.31"/>
    <s v="No"/>
    <x v="2397"/>
  </r>
  <r>
    <x v="8"/>
    <x v="8"/>
    <x v="2"/>
    <x v="6"/>
    <s v="No"/>
    <n v="25"/>
    <n v="205.61"/>
    <s v="No"/>
    <x v="2398"/>
  </r>
  <r>
    <x v="0"/>
    <x v="0"/>
    <x v="1"/>
    <x v="9"/>
    <s v="No"/>
    <n v="22"/>
    <n v="600.45000000000005"/>
    <s v="No"/>
    <x v="2399"/>
  </r>
  <r>
    <x v="4"/>
    <x v="4"/>
    <x v="0"/>
    <x v="40"/>
    <s v="Yes"/>
    <n v="22"/>
    <n v="44.02"/>
    <s v="No"/>
    <x v="2400"/>
  </r>
  <r>
    <x v="0"/>
    <x v="0"/>
    <x v="3"/>
    <x v="14"/>
    <s v="No"/>
    <n v="18"/>
    <n v="898.37"/>
    <s v="No"/>
    <x v="2401"/>
  </r>
  <r>
    <x v="1"/>
    <x v="1"/>
    <x v="4"/>
    <x v="10"/>
    <s v="No"/>
    <n v="24"/>
    <n v="497.82"/>
    <s v="No"/>
    <x v="2402"/>
  </r>
  <r>
    <x v="8"/>
    <x v="8"/>
    <x v="2"/>
    <x v="21"/>
    <s v="No"/>
    <n v="14"/>
    <n v="438.16"/>
    <s v="No"/>
    <x v="2403"/>
  </r>
  <r>
    <x v="8"/>
    <x v="8"/>
    <x v="1"/>
    <x v="4"/>
    <s v="No"/>
    <n v="21"/>
    <n v="855.23"/>
    <s v="No"/>
    <x v="2404"/>
  </r>
  <r>
    <x v="8"/>
    <x v="8"/>
    <x v="2"/>
    <x v="0"/>
    <s v="No"/>
    <n v="26"/>
    <n v="568.58000000000004"/>
    <s v="No"/>
    <x v="2405"/>
  </r>
  <r>
    <x v="0"/>
    <x v="0"/>
    <x v="0"/>
    <x v="0"/>
    <s v="No"/>
    <n v="26"/>
    <n v="165.61"/>
    <s v="No"/>
    <x v="2406"/>
  </r>
  <r>
    <x v="9"/>
    <x v="9"/>
    <x v="1"/>
    <x v="10"/>
    <s v="No"/>
    <n v="24"/>
    <n v="743.98"/>
    <s v="No"/>
    <x v="2407"/>
  </r>
  <r>
    <x v="0"/>
    <x v="0"/>
    <x v="3"/>
    <x v="8"/>
    <s v="No"/>
    <n v="15"/>
    <n v="814.33"/>
    <s v="No"/>
    <x v="2408"/>
  </r>
  <r>
    <x v="0"/>
    <x v="0"/>
    <x v="4"/>
    <x v="2"/>
    <s v="No"/>
    <n v="23"/>
    <n v="834.16"/>
    <s v="No"/>
    <x v="2409"/>
  </r>
  <r>
    <x v="6"/>
    <x v="6"/>
    <x v="3"/>
    <x v="4"/>
    <s v="No"/>
    <n v="21"/>
    <n v="684.97"/>
    <s v="No"/>
    <x v="2410"/>
  </r>
  <r>
    <x v="10"/>
    <x v="10"/>
    <x v="0"/>
    <x v="9"/>
    <s v="No"/>
    <n v="22"/>
    <n v="620.02"/>
    <s v="No"/>
    <x v="2411"/>
  </r>
  <r>
    <x v="1"/>
    <x v="1"/>
    <x v="2"/>
    <x v="3"/>
    <s v="No"/>
    <n v="20"/>
    <n v="64.08"/>
    <s v="No"/>
    <x v="2412"/>
  </r>
  <r>
    <x v="5"/>
    <x v="5"/>
    <x v="2"/>
    <x v="9"/>
    <s v="No"/>
    <n v="22"/>
    <n v="380.23"/>
    <s v="No"/>
    <x v="2413"/>
  </r>
  <r>
    <x v="11"/>
    <x v="11"/>
    <x v="2"/>
    <x v="9"/>
    <s v="No"/>
    <n v="22"/>
    <n v="287.45999999999998"/>
    <s v="No"/>
    <x v="2414"/>
  </r>
  <r>
    <x v="10"/>
    <x v="10"/>
    <x v="2"/>
    <x v="14"/>
    <s v="No"/>
    <n v="18"/>
    <n v="792.84"/>
    <s v="No"/>
    <x v="2415"/>
  </r>
  <r>
    <x v="7"/>
    <x v="7"/>
    <x v="0"/>
    <x v="3"/>
    <s v="No"/>
    <n v="20"/>
    <n v="136.85"/>
    <s v="No"/>
    <x v="2416"/>
  </r>
  <r>
    <x v="1"/>
    <x v="1"/>
    <x v="1"/>
    <x v="30"/>
    <s v="No"/>
    <n v="32"/>
    <n v="312.74"/>
    <s v="No"/>
    <x v="2417"/>
  </r>
  <r>
    <x v="10"/>
    <x v="10"/>
    <x v="1"/>
    <x v="9"/>
    <s v="No"/>
    <n v="22"/>
    <n v="200.37"/>
    <s v="No"/>
    <x v="2418"/>
  </r>
  <r>
    <x v="1"/>
    <x v="1"/>
    <x v="0"/>
    <x v="6"/>
    <s v="No"/>
    <n v="25"/>
    <n v="78.900000000000006"/>
    <s v="No"/>
    <x v="2419"/>
  </r>
  <r>
    <x v="8"/>
    <x v="8"/>
    <x v="0"/>
    <x v="9"/>
    <s v="No"/>
    <n v="22"/>
    <n v="509.48"/>
    <s v="No"/>
    <x v="242"/>
  </r>
  <r>
    <x v="1"/>
    <x v="1"/>
    <x v="2"/>
    <x v="21"/>
    <s v="No"/>
    <n v="14"/>
    <n v="304.12"/>
    <s v="No"/>
    <x v="2420"/>
  </r>
  <r>
    <x v="4"/>
    <x v="4"/>
    <x v="1"/>
    <x v="4"/>
    <s v="No"/>
    <n v="21"/>
    <n v="722.08"/>
    <s v="No"/>
    <x v="2421"/>
  </r>
  <r>
    <x v="5"/>
    <x v="5"/>
    <x v="1"/>
    <x v="9"/>
    <s v="No"/>
    <n v="22"/>
    <n v="611.91"/>
    <s v="No"/>
    <x v="2422"/>
  </r>
  <r>
    <x v="10"/>
    <x v="10"/>
    <x v="2"/>
    <x v="14"/>
    <s v="No"/>
    <n v="18"/>
    <n v="275.69"/>
    <s v="No"/>
    <x v="2423"/>
  </r>
  <r>
    <x v="2"/>
    <x v="2"/>
    <x v="3"/>
    <x v="9"/>
    <s v="No"/>
    <n v="22"/>
    <n v="201.3"/>
    <s v="No"/>
    <x v="2424"/>
  </r>
  <r>
    <x v="9"/>
    <x v="9"/>
    <x v="0"/>
    <x v="19"/>
    <s v="No"/>
    <n v="13"/>
    <n v="530.91999999999996"/>
    <s v="No"/>
    <x v="2425"/>
  </r>
  <r>
    <x v="9"/>
    <x v="9"/>
    <x v="1"/>
    <x v="16"/>
    <s v="No"/>
    <n v="17"/>
    <n v="203.91"/>
    <s v="No"/>
    <x v="2426"/>
  </r>
  <r>
    <x v="3"/>
    <x v="3"/>
    <x v="1"/>
    <x v="9"/>
    <s v="No"/>
    <n v="22"/>
    <n v="509.48"/>
    <s v="No"/>
    <x v="242"/>
  </r>
  <r>
    <x v="4"/>
    <x v="4"/>
    <x v="2"/>
    <x v="8"/>
    <s v="No"/>
    <n v="15"/>
    <n v="326.19"/>
    <s v="No"/>
    <x v="2427"/>
  </r>
  <r>
    <x v="11"/>
    <x v="11"/>
    <x v="0"/>
    <x v="14"/>
    <s v="No"/>
    <n v="18"/>
    <n v="295.95999999999998"/>
    <s v="No"/>
    <x v="2428"/>
  </r>
  <r>
    <x v="1"/>
    <x v="1"/>
    <x v="0"/>
    <x v="3"/>
    <s v="No"/>
    <n v="20"/>
    <n v="152.43"/>
    <s v="No"/>
    <x v="2429"/>
  </r>
  <r>
    <x v="5"/>
    <x v="5"/>
    <x v="2"/>
    <x v="16"/>
    <s v="No"/>
    <n v="17"/>
    <n v="509.48"/>
    <s v="No"/>
    <x v="464"/>
  </r>
  <r>
    <x v="0"/>
    <x v="0"/>
    <x v="1"/>
    <x v="16"/>
    <s v="No"/>
    <n v="17"/>
    <n v="47.77"/>
    <s v="No"/>
    <x v="2430"/>
  </r>
  <r>
    <x v="8"/>
    <x v="8"/>
    <x v="0"/>
    <x v="4"/>
    <s v="No"/>
    <n v="21"/>
    <n v="297.51"/>
    <s v="No"/>
    <x v="2431"/>
  </r>
  <r>
    <x v="0"/>
    <x v="0"/>
    <x v="4"/>
    <x v="12"/>
    <s v="No"/>
    <n v="30"/>
    <n v="978.44"/>
    <s v="No"/>
    <x v="2432"/>
  </r>
  <r>
    <x v="10"/>
    <x v="10"/>
    <x v="3"/>
    <x v="9"/>
    <s v="No"/>
    <n v="22"/>
    <n v="509.48"/>
    <s v="No"/>
    <x v="242"/>
  </r>
  <r>
    <x v="6"/>
    <x v="6"/>
    <x v="2"/>
    <x v="14"/>
    <s v="No"/>
    <n v="18"/>
    <n v="575.05999999999995"/>
    <s v="No"/>
    <x v="2433"/>
  </r>
  <r>
    <x v="4"/>
    <x v="4"/>
    <x v="2"/>
    <x v="31"/>
    <s v="Yes"/>
    <n v="22"/>
    <n v="934.61"/>
    <s v="No"/>
    <x v="2434"/>
  </r>
  <r>
    <x v="10"/>
    <x v="10"/>
    <x v="0"/>
    <x v="16"/>
    <s v="No"/>
    <n v="17"/>
    <n v="488.49"/>
    <s v="No"/>
    <x v="2435"/>
  </r>
  <r>
    <x v="6"/>
    <x v="6"/>
    <x v="0"/>
    <x v="4"/>
    <s v="No"/>
    <n v="21"/>
    <n v="527.07000000000005"/>
    <s v="No"/>
    <x v="2436"/>
  </r>
  <r>
    <x v="9"/>
    <x v="9"/>
    <x v="4"/>
    <x v="16"/>
    <s v="No"/>
    <n v="17"/>
    <n v="41.86"/>
    <s v="No"/>
    <x v="2437"/>
  </r>
  <r>
    <x v="9"/>
    <x v="9"/>
    <x v="1"/>
    <x v="1"/>
    <s v="No"/>
    <n v="16"/>
    <n v="916.83"/>
    <s v="No"/>
    <x v="2438"/>
  </r>
  <r>
    <x v="1"/>
    <x v="1"/>
    <x v="1"/>
    <x v="1"/>
    <s v="No"/>
    <n v="16"/>
    <n v="576.94000000000005"/>
    <s v="No"/>
    <x v="2439"/>
  </r>
  <r>
    <x v="2"/>
    <x v="2"/>
    <x v="4"/>
    <x v="9"/>
    <s v="No"/>
    <n v="22"/>
    <n v="601.71"/>
    <s v="No"/>
    <x v="2440"/>
  </r>
  <r>
    <x v="0"/>
    <x v="0"/>
    <x v="0"/>
    <x v="14"/>
    <s v="No"/>
    <n v="18"/>
    <n v="636.08000000000004"/>
    <s v="No"/>
    <x v="2441"/>
  </r>
  <r>
    <x v="5"/>
    <x v="5"/>
    <x v="2"/>
    <x v="3"/>
    <s v="No"/>
    <n v="20"/>
    <n v="93.69"/>
    <s v="No"/>
    <x v="2442"/>
  </r>
  <r>
    <x v="10"/>
    <x v="10"/>
    <x v="4"/>
    <x v="14"/>
    <s v="No"/>
    <n v="18"/>
    <n v="25.88"/>
    <s v="No"/>
    <x v="2443"/>
  </r>
  <r>
    <x v="1"/>
    <x v="1"/>
    <x v="1"/>
    <x v="4"/>
    <s v="No"/>
    <n v="21"/>
    <n v="700.02"/>
    <s v="No"/>
    <x v="2444"/>
  </r>
  <r>
    <x v="4"/>
    <x v="4"/>
    <x v="2"/>
    <x v="2"/>
    <s v="No"/>
    <n v="23"/>
    <n v="920.8"/>
    <s v="No"/>
    <x v="2445"/>
  </r>
  <r>
    <x v="4"/>
    <x v="4"/>
    <x v="2"/>
    <x v="10"/>
    <s v="No"/>
    <n v="24"/>
    <n v="26.72"/>
    <s v="No"/>
    <x v="2446"/>
  </r>
  <r>
    <x v="10"/>
    <x v="10"/>
    <x v="1"/>
    <x v="9"/>
    <s v="No"/>
    <n v="22"/>
    <n v="361.02"/>
    <s v="No"/>
    <x v="2447"/>
  </r>
  <r>
    <x v="6"/>
    <x v="6"/>
    <x v="0"/>
    <x v="7"/>
    <s v="No"/>
    <n v="19"/>
    <n v="77.77"/>
    <s v="No"/>
    <x v="2448"/>
  </r>
  <r>
    <x v="1"/>
    <x v="1"/>
    <x v="0"/>
    <x v="7"/>
    <s v="No"/>
    <n v="19"/>
    <n v="246.31"/>
    <s v="No"/>
    <x v="2449"/>
  </r>
  <r>
    <x v="9"/>
    <x v="9"/>
    <x v="4"/>
    <x v="0"/>
    <s v="No"/>
    <n v="26"/>
    <n v="896.88"/>
    <s v="No"/>
    <x v="2450"/>
  </r>
  <r>
    <x v="10"/>
    <x v="10"/>
    <x v="4"/>
    <x v="9"/>
    <s v="No"/>
    <n v="22"/>
    <n v="120.04"/>
    <s v="No"/>
    <x v="2451"/>
  </r>
  <r>
    <x v="9"/>
    <x v="9"/>
    <x v="0"/>
    <x v="12"/>
    <s v="No"/>
    <n v="30"/>
    <n v="717.57"/>
    <s v="No"/>
    <x v="2452"/>
  </r>
  <r>
    <x v="6"/>
    <x v="6"/>
    <x v="1"/>
    <x v="4"/>
    <s v="No"/>
    <n v="21"/>
    <n v="292.69"/>
    <s v="No"/>
    <x v="2453"/>
  </r>
  <r>
    <x v="5"/>
    <x v="5"/>
    <x v="0"/>
    <x v="21"/>
    <s v="No"/>
    <n v="14"/>
    <n v="326.5"/>
    <s v="No"/>
    <x v="2454"/>
  </r>
  <r>
    <x v="3"/>
    <x v="3"/>
    <x v="0"/>
    <x v="23"/>
    <s v="No"/>
    <n v="31"/>
    <n v="833.22"/>
    <s v="No"/>
    <x v="2455"/>
  </r>
  <r>
    <x v="2"/>
    <x v="2"/>
    <x v="2"/>
    <x v="1"/>
    <s v="No"/>
    <n v="16"/>
    <n v="700.17"/>
    <s v="No"/>
    <x v="2456"/>
  </r>
  <r>
    <x v="8"/>
    <x v="8"/>
    <x v="0"/>
    <x v="9"/>
    <s v="No"/>
    <n v="22"/>
    <n v="367.2"/>
    <s v="No"/>
    <x v="2457"/>
  </r>
  <r>
    <x v="7"/>
    <x v="7"/>
    <x v="3"/>
    <x v="3"/>
    <s v="No"/>
    <n v="20"/>
    <n v="831.76"/>
    <s v="No"/>
    <x v="2458"/>
  </r>
  <r>
    <x v="1"/>
    <x v="1"/>
    <x v="1"/>
    <x v="9"/>
    <s v="No"/>
    <n v="22"/>
    <n v="997.35"/>
    <s v="No"/>
    <x v="2459"/>
  </r>
  <r>
    <x v="8"/>
    <x v="8"/>
    <x v="0"/>
    <x v="6"/>
    <s v="No"/>
    <n v="25"/>
    <n v="597.74"/>
    <s v="No"/>
    <x v="2460"/>
  </r>
  <r>
    <x v="5"/>
    <x v="5"/>
    <x v="1"/>
    <x v="7"/>
    <s v="No"/>
    <n v="19"/>
    <n v="509.48"/>
    <s v="No"/>
    <x v="185"/>
  </r>
  <r>
    <x v="0"/>
    <x v="0"/>
    <x v="0"/>
    <x v="3"/>
    <s v="No"/>
    <n v="20"/>
    <n v="251.02"/>
    <s v="No"/>
    <x v="2461"/>
  </r>
  <r>
    <x v="2"/>
    <x v="2"/>
    <x v="1"/>
    <x v="9"/>
    <s v="No"/>
    <n v="22"/>
    <n v="193.72"/>
    <s v="No"/>
    <x v="2462"/>
  </r>
  <r>
    <x v="8"/>
    <x v="8"/>
    <x v="2"/>
    <x v="3"/>
    <s v="No"/>
    <n v="20"/>
    <n v="526.61"/>
    <s v="No"/>
    <x v="2463"/>
  </r>
  <r>
    <x v="3"/>
    <x v="3"/>
    <x v="2"/>
    <x v="1"/>
    <s v="No"/>
    <n v="16"/>
    <n v="606.61"/>
    <s v="No"/>
    <x v="2464"/>
  </r>
  <r>
    <x v="5"/>
    <x v="5"/>
    <x v="1"/>
    <x v="9"/>
    <s v="No"/>
    <n v="22"/>
    <n v="142.66"/>
    <s v="No"/>
    <x v="2465"/>
  </r>
  <r>
    <x v="2"/>
    <x v="2"/>
    <x v="1"/>
    <x v="10"/>
    <s v="No"/>
    <n v="24"/>
    <n v="377.86"/>
    <s v="No"/>
    <x v="2466"/>
  </r>
  <r>
    <x v="5"/>
    <x v="5"/>
    <x v="0"/>
    <x v="14"/>
    <s v="No"/>
    <n v="18"/>
    <n v="443.42"/>
    <s v="No"/>
    <x v="2467"/>
  </r>
  <r>
    <x v="10"/>
    <x v="10"/>
    <x v="0"/>
    <x v="4"/>
    <s v="No"/>
    <n v="21"/>
    <n v="925"/>
    <s v="No"/>
    <x v="2468"/>
  </r>
  <r>
    <x v="7"/>
    <x v="7"/>
    <x v="4"/>
    <x v="10"/>
    <s v="No"/>
    <n v="24"/>
    <n v="195.04"/>
    <s v="No"/>
    <x v="2469"/>
  </r>
  <r>
    <x v="0"/>
    <x v="0"/>
    <x v="0"/>
    <x v="3"/>
    <s v="No"/>
    <n v="20"/>
    <n v="42.33"/>
    <s v="No"/>
    <x v="1378"/>
  </r>
  <r>
    <x v="11"/>
    <x v="11"/>
    <x v="0"/>
    <x v="20"/>
    <s v="No"/>
    <n v="11"/>
    <n v="780.75"/>
    <s v="No"/>
    <x v="2470"/>
  </r>
  <r>
    <x v="5"/>
    <x v="5"/>
    <x v="2"/>
    <x v="14"/>
    <s v="No"/>
    <n v="18"/>
    <n v="140.96"/>
    <s v="No"/>
    <x v="2471"/>
  </r>
  <r>
    <x v="10"/>
    <x v="10"/>
    <x v="1"/>
    <x v="9"/>
    <s v="No"/>
    <n v="22"/>
    <n v="502.77"/>
    <s v="No"/>
    <x v="2472"/>
  </r>
  <r>
    <x v="0"/>
    <x v="0"/>
    <x v="1"/>
    <x v="5"/>
    <s v="No"/>
    <n v="27"/>
    <n v="446.9"/>
    <s v="No"/>
    <x v="2473"/>
  </r>
  <r>
    <x v="6"/>
    <x v="6"/>
    <x v="3"/>
    <x v="14"/>
    <s v="No"/>
    <n v="18"/>
    <n v="862.83"/>
    <s v="No"/>
    <x v="2474"/>
  </r>
  <r>
    <x v="1"/>
    <x v="1"/>
    <x v="1"/>
    <x v="23"/>
    <s v="No"/>
    <n v="31"/>
    <n v="29.68"/>
    <s v="No"/>
    <x v="2475"/>
  </r>
  <r>
    <x v="1"/>
    <x v="1"/>
    <x v="4"/>
    <x v="3"/>
    <s v="No"/>
    <n v="20"/>
    <n v="550.63"/>
    <s v="No"/>
    <x v="2476"/>
  </r>
  <r>
    <x v="4"/>
    <x v="4"/>
    <x v="4"/>
    <x v="3"/>
    <s v="No"/>
    <n v="20"/>
    <n v="91.63"/>
    <s v="No"/>
    <x v="2477"/>
  </r>
  <r>
    <x v="8"/>
    <x v="8"/>
    <x v="2"/>
    <x v="8"/>
    <s v="No"/>
    <n v="15"/>
    <n v="259.23"/>
    <s v="No"/>
    <x v="2478"/>
  </r>
  <r>
    <x v="1"/>
    <x v="1"/>
    <x v="2"/>
    <x v="0"/>
    <s v="No"/>
    <n v="26"/>
    <n v="390.04"/>
    <s v="No"/>
    <x v="2479"/>
  </r>
  <r>
    <x v="6"/>
    <x v="6"/>
    <x v="3"/>
    <x v="2"/>
    <s v="No"/>
    <n v="23"/>
    <n v="243.81"/>
    <s v="No"/>
    <x v="2480"/>
  </r>
  <r>
    <x v="4"/>
    <x v="4"/>
    <x v="2"/>
    <x v="8"/>
    <s v="No"/>
    <n v="15"/>
    <n v="196.51"/>
    <s v="No"/>
    <x v="2481"/>
  </r>
  <r>
    <x v="8"/>
    <x v="8"/>
    <x v="0"/>
    <x v="16"/>
    <s v="No"/>
    <n v="17"/>
    <n v="839.79"/>
    <s v="No"/>
    <x v="2482"/>
  </r>
  <r>
    <x v="8"/>
    <x v="8"/>
    <x v="4"/>
    <x v="9"/>
    <s v="No"/>
    <n v="22"/>
    <n v="700.38"/>
    <s v="No"/>
    <x v="2483"/>
  </r>
  <r>
    <x v="10"/>
    <x v="10"/>
    <x v="0"/>
    <x v="10"/>
    <s v="No"/>
    <n v="24"/>
    <n v="47.75"/>
    <s v="No"/>
    <x v="2484"/>
  </r>
  <r>
    <x v="9"/>
    <x v="9"/>
    <x v="0"/>
    <x v="5"/>
    <s v="No"/>
    <n v="27"/>
    <n v="364.5"/>
    <s v="No"/>
    <x v="591"/>
  </r>
  <r>
    <x v="6"/>
    <x v="6"/>
    <x v="0"/>
    <x v="6"/>
    <s v="No"/>
    <n v="25"/>
    <n v="311.02999999999997"/>
    <s v="No"/>
    <x v="2485"/>
  </r>
  <r>
    <x v="0"/>
    <x v="0"/>
    <x v="2"/>
    <x v="19"/>
    <s v="No"/>
    <n v="13"/>
    <n v="291.01"/>
    <s v="No"/>
    <x v="2486"/>
  </r>
  <r>
    <x v="7"/>
    <x v="7"/>
    <x v="4"/>
    <x v="8"/>
    <s v="No"/>
    <n v="15"/>
    <n v="384.21"/>
    <s v="No"/>
    <x v="2487"/>
  </r>
  <r>
    <x v="7"/>
    <x v="7"/>
    <x v="3"/>
    <x v="3"/>
    <s v="No"/>
    <n v="20"/>
    <n v="741.9"/>
    <s v="No"/>
    <x v="2488"/>
  </r>
  <r>
    <x v="11"/>
    <x v="11"/>
    <x v="4"/>
    <x v="5"/>
    <s v="No"/>
    <n v="27"/>
    <n v="166.14"/>
    <s v="No"/>
    <x v="2489"/>
  </r>
  <r>
    <x v="1"/>
    <x v="1"/>
    <x v="3"/>
    <x v="0"/>
    <s v="No"/>
    <n v="26"/>
    <n v="762.11"/>
    <s v="No"/>
    <x v="2490"/>
  </r>
  <r>
    <x v="11"/>
    <x v="11"/>
    <x v="0"/>
    <x v="3"/>
    <s v="No"/>
    <n v="20"/>
    <n v="160.88"/>
    <s v="No"/>
    <x v="2491"/>
  </r>
  <r>
    <x v="7"/>
    <x v="7"/>
    <x v="2"/>
    <x v="10"/>
    <s v="No"/>
    <n v="24"/>
    <n v="157.6"/>
    <s v="No"/>
    <x v="2492"/>
  </r>
  <r>
    <x v="8"/>
    <x v="8"/>
    <x v="0"/>
    <x v="7"/>
    <s v="No"/>
    <n v="19"/>
    <n v="776.45"/>
    <s v="No"/>
    <x v="2493"/>
  </r>
  <r>
    <x v="0"/>
    <x v="0"/>
    <x v="0"/>
    <x v="6"/>
    <s v="No"/>
    <n v="25"/>
    <n v="815.13"/>
    <s v="No"/>
    <x v="2494"/>
  </r>
  <r>
    <x v="10"/>
    <x v="10"/>
    <x v="3"/>
    <x v="16"/>
    <s v="No"/>
    <n v="17"/>
    <n v="883.78"/>
    <s v="No"/>
    <x v="2495"/>
  </r>
  <r>
    <x v="5"/>
    <x v="5"/>
    <x v="1"/>
    <x v="0"/>
    <s v="No"/>
    <n v="26"/>
    <n v="828.91"/>
    <s v="No"/>
    <x v="2496"/>
  </r>
  <r>
    <x v="9"/>
    <x v="9"/>
    <x v="4"/>
    <x v="10"/>
    <s v="No"/>
    <n v="24"/>
    <n v="821.13"/>
    <s v="No"/>
    <x v="2497"/>
  </r>
  <r>
    <x v="1"/>
    <x v="1"/>
    <x v="3"/>
    <x v="3"/>
    <s v="No"/>
    <n v="20"/>
    <n v="640.17999999999995"/>
    <s v="No"/>
    <x v="2498"/>
  </r>
  <r>
    <x v="3"/>
    <x v="3"/>
    <x v="3"/>
    <x v="16"/>
    <s v="No"/>
    <n v="17"/>
    <n v="819.7"/>
    <s v="No"/>
    <x v="2499"/>
  </r>
  <r>
    <x v="5"/>
    <x v="5"/>
    <x v="1"/>
    <x v="12"/>
    <s v="No"/>
    <n v="30"/>
    <n v="350.66"/>
    <s v="No"/>
    <x v="2500"/>
  </r>
  <r>
    <x v="3"/>
    <x v="3"/>
    <x v="2"/>
    <x v="1"/>
    <s v="No"/>
    <n v="16"/>
    <n v="288.72000000000003"/>
    <s v="No"/>
    <x v="2501"/>
  </r>
  <r>
    <x v="4"/>
    <x v="4"/>
    <x v="4"/>
    <x v="4"/>
    <s v="No"/>
    <n v="21"/>
    <n v="922.98"/>
    <s v="No"/>
    <x v="2502"/>
  </r>
  <r>
    <x v="8"/>
    <x v="8"/>
    <x v="4"/>
    <x v="7"/>
    <s v="No"/>
    <n v="19"/>
    <n v="733.65"/>
    <s v="No"/>
    <x v="2503"/>
  </r>
  <r>
    <x v="1"/>
    <x v="1"/>
    <x v="3"/>
    <x v="4"/>
    <s v="No"/>
    <n v="21"/>
    <n v="445.22"/>
    <s v="No"/>
    <x v="2504"/>
  </r>
  <r>
    <x v="1"/>
    <x v="1"/>
    <x v="1"/>
    <x v="3"/>
    <s v="No"/>
    <n v="20"/>
    <n v="529.91999999999996"/>
    <s v="No"/>
    <x v="2505"/>
  </r>
  <r>
    <x v="5"/>
    <x v="5"/>
    <x v="2"/>
    <x v="3"/>
    <s v="No"/>
    <n v="20"/>
    <n v="27.13"/>
    <s v="No"/>
    <x v="2506"/>
  </r>
  <r>
    <x v="1"/>
    <x v="1"/>
    <x v="1"/>
    <x v="14"/>
    <s v="No"/>
    <n v="18"/>
    <n v="746.74"/>
    <s v="No"/>
    <x v="2507"/>
  </r>
  <r>
    <x v="5"/>
    <x v="5"/>
    <x v="3"/>
    <x v="3"/>
    <s v="No"/>
    <n v="20"/>
    <n v="810.43"/>
    <s v="No"/>
    <x v="2508"/>
  </r>
  <r>
    <x v="1"/>
    <x v="1"/>
    <x v="3"/>
    <x v="1"/>
    <s v="No"/>
    <n v="16"/>
    <n v="414.57"/>
    <s v="No"/>
    <x v="2509"/>
  </r>
  <r>
    <x v="11"/>
    <x v="11"/>
    <x v="4"/>
    <x v="4"/>
    <s v="No"/>
    <n v="21"/>
    <n v="428.88"/>
    <s v="No"/>
    <x v="2510"/>
  </r>
  <r>
    <x v="11"/>
    <x v="11"/>
    <x v="1"/>
    <x v="1"/>
    <s v="No"/>
    <n v="16"/>
    <n v="831.62"/>
    <s v="No"/>
    <x v="2511"/>
  </r>
  <r>
    <x v="1"/>
    <x v="1"/>
    <x v="3"/>
    <x v="9"/>
    <s v="No"/>
    <n v="22"/>
    <n v="509.48"/>
    <s v="No"/>
    <x v="242"/>
  </r>
  <r>
    <x v="6"/>
    <x v="6"/>
    <x v="4"/>
    <x v="4"/>
    <s v="No"/>
    <n v="21"/>
    <n v="347.36"/>
    <s v="No"/>
    <x v="2512"/>
  </r>
  <r>
    <x v="11"/>
    <x v="11"/>
    <x v="4"/>
    <x v="15"/>
    <s v="No"/>
    <n v="28"/>
    <n v="888.06"/>
    <s v="No"/>
    <x v="2513"/>
  </r>
  <r>
    <x v="11"/>
    <x v="11"/>
    <x v="3"/>
    <x v="21"/>
    <s v="No"/>
    <n v="14"/>
    <n v="432.7"/>
    <s v="No"/>
    <x v="2514"/>
  </r>
  <r>
    <x v="5"/>
    <x v="5"/>
    <x v="3"/>
    <x v="15"/>
    <s v="No"/>
    <n v="28"/>
    <n v="157.63999999999999"/>
    <s v="No"/>
    <x v="2515"/>
  </r>
  <r>
    <x v="4"/>
    <x v="4"/>
    <x v="1"/>
    <x v="14"/>
    <s v="No"/>
    <n v="18"/>
    <n v="639.98"/>
    <s v="No"/>
    <x v="2516"/>
  </r>
  <r>
    <x v="9"/>
    <x v="9"/>
    <x v="0"/>
    <x v="7"/>
    <s v="No"/>
    <n v="19"/>
    <n v="853.83"/>
    <s v="No"/>
    <x v="2517"/>
  </r>
  <r>
    <x v="7"/>
    <x v="7"/>
    <x v="0"/>
    <x v="10"/>
    <s v="No"/>
    <n v="24"/>
    <n v="434.07"/>
    <s v="No"/>
    <x v="2518"/>
  </r>
  <r>
    <x v="1"/>
    <x v="1"/>
    <x v="4"/>
    <x v="3"/>
    <s v="No"/>
    <n v="20"/>
    <n v="611.79999999999995"/>
    <s v="No"/>
    <x v="2519"/>
  </r>
  <r>
    <x v="5"/>
    <x v="5"/>
    <x v="3"/>
    <x v="4"/>
    <s v="No"/>
    <n v="21"/>
    <n v="676.28"/>
    <s v="No"/>
    <x v="2520"/>
  </r>
  <r>
    <x v="3"/>
    <x v="3"/>
    <x v="2"/>
    <x v="7"/>
    <s v="No"/>
    <n v="19"/>
    <n v="89.24"/>
    <s v="No"/>
    <x v="2521"/>
  </r>
  <r>
    <x v="1"/>
    <x v="1"/>
    <x v="4"/>
    <x v="2"/>
    <s v="No"/>
    <n v="23"/>
    <n v="776.43"/>
    <s v="No"/>
    <x v="2522"/>
  </r>
  <r>
    <x v="3"/>
    <x v="3"/>
    <x v="0"/>
    <x v="7"/>
    <s v="No"/>
    <n v="19"/>
    <n v="675.27"/>
    <s v="No"/>
    <x v="2523"/>
  </r>
  <r>
    <x v="0"/>
    <x v="0"/>
    <x v="2"/>
    <x v="7"/>
    <s v="No"/>
    <n v="19"/>
    <n v="666.81"/>
    <s v="No"/>
    <x v="2524"/>
  </r>
  <r>
    <x v="7"/>
    <x v="7"/>
    <x v="4"/>
    <x v="14"/>
    <s v="No"/>
    <n v="18"/>
    <n v="233.14"/>
    <s v="No"/>
    <x v="2525"/>
  </r>
  <r>
    <x v="0"/>
    <x v="0"/>
    <x v="0"/>
    <x v="2"/>
    <s v="No"/>
    <n v="23"/>
    <n v="303.69"/>
    <s v="No"/>
    <x v="2526"/>
  </r>
  <r>
    <x v="5"/>
    <x v="5"/>
    <x v="0"/>
    <x v="1"/>
    <s v="No"/>
    <n v="16"/>
    <n v="597.91999999999996"/>
    <s v="No"/>
    <x v="2527"/>
  </r>
  <r>
    <x v="3"/>
    <x v="3"/>
    <x v="3"/>
    <x v="9"/>
    <s v="No"/>
    <n v="22"/>
    <n v="521.51"/>
    <s v="No"/>
    <x v="2528"/>
  </r>
  <r>
    <x v="9"/>
    <x v="9"/>
    <x v="4"/>
    <x v="9"/>
    <s v="No"/>
    <n v="22"/>
    <n v="890.82"/>
    <s v="No"/>
    <x v="2529"/>
  </r>
  <r>
    <x v="7"/>
    <x v="7"/>
    <x v="4"/>
    <x v="1"/>
    <s v="No"/>
    <n v="16"/>
    <n v="406.14"/>
    <s v="No"/>
    <x v="2530"/>
  </r>
  <r>
    <x v="3"/>
    <x v="3"/>
    <x v="4"/>
    <x v="19"/>
    <s v="No"/>
    <n v="13"/>
    <n v="762.1"/>
    <s v="No"/>
    <x v="2531"/>
  </r>
  <r>
    <x v="7"/>
    <x v="7"/>
    <x v="4"/>
    <x v="20"/>
    <s v="No"/>
    <n v="11"/>
    <n v="132"/>
    <s v="No"/>
    <x v="2532"/>
  </r>
  <r>
    <x v="0"/>
    <x v="0"/>
    <x v="4"/>
    <x v="8"/>
    <s v="No"/>
    <n v="15"/>
    <n v="621.97"/>
    <s v="No"/>
    <x v="2533"/>
  </r>
  <r>
    <x v="0"/>
    <x v="0"/>
    <x v="0"/>
    <x v="16"/>
    <s v="No"/>
    <n v="17"/>
    <n v="921.1"/>
    <s v="No"/>
    <x v="2534"/>
  </r>
  <r>
    <x v="10"/>
    <x v="10"/>
    <x v="4"/>
    <x v="17"/>
    <s v="No"/>
    <n v="12"/>
    <n v="218.54"/>
    <s v="No"/>
    <x v="2535"/>
  </r>
  <r>
    <x v="4"/>
    <x v="4"/>
    <x v="3"/>
    <x v="10"/>
    <s v="No"/>
    <n v="24"/>
    <n v="625.98"/>
    <s v="No"/>
    <x v="2536"/>
  </r>
  <r>
    <x v="8"/>
    <x v="8"/>
    <x v="4"/>
    <x v="14"/>
    <s v="No"/>
    <n v="18"/>
    <n v="804.6"/>
    <s v="No"/>
    <x v="2537"/>
  </r>
  <r>
    <x v="2"/>
    <x v="2"/>
    <x v="2"/>
    <x v="4"/>
    <s v="No"/>
    <n v="21"/>
    <n v="568.70000000000005"/>
    <s v="No"/>
    <x v="2538"/>
  </r>
  <r>
    <x v="6"/>
    <x v="6"/>
    <x v="4"/>
    <x v="8"/>
    <s v="No"/>
    <n v="15"/>
    <n v="954.6"/>
    <s v="No"/>
    <x v="2539"/>
  </r>
  <r>
    <x v="1"/>
    <x v="1"/>
    <x v="1"/>
    <x v="2"/>
    <s v="No"/>
    <n v="23"/>
    <n v="380.47"/>
    <s v="No"/>
    <x v="2540"/>
  </r>
  <r>
    <x v="4"/>
    <x v="4"/>
    <x v="4"/>
    <x v="7"/>
    <s v="No"/>
    <n v="19"/>
    <n v="291.85000000000002"/>
    <s v="No"/>
    <x v="2541"/>
  </r>
  <r>
    <x v="5"/>
    <x v="5"/>
    <x v="2"/>
    <x v="8"/>
    <s v="No"/>
    <n v="15"/>
    <n v="226.25"/>
    <s v="No"/>
    <x v="2542"/>
  </r>
  <r>
    <x v="9"/>
    <x v="9"/>
    <x v="3"/>
    <x v="2"/>
    <s v="No"/>
    <n v="23"/>
    <n v="125.3"/>
    <s v="No"/>
    <x v="2543"/>
  </r>
  <r>
    <x v="10"/>
    <x v="10"/>
    <x v="0"/>
    <x v="9"/>
    <s v="No"/>
    <n v="22"/>
    <n v="61.13"/>
    <s v="No"/>
    <x v="2544"/>
  </r>
  <r>
    <x v="11"/>
    <x v="11"/>
    <x v="0"/>
    <x v="9"/>
    <s v="No"/>
    <n v="22"/>
    <n v="521.15"/>
    <s v="No"/>
    <x v="2545"/>
  </r>
  <r>
    <x v="7"/>
    <x v="7"/>
    <x v="1"/>
    <x v="4"/>
    <s v="No"/>
    <n v="21"/>
    <n v="78.89"/>
    <s v="No"/>
    <x v="2546"/>
  </r>
  <r>
    <x v="0"/>
    <x v="0"/>
    <x v="2"/>
    <x v="7"/>
    <s v="No"/>
    <n v="19"/>
    <n v="336.09"/>
    <s v="No"/>
    <x v="2547"/>
  </r>
  <r>
    <x v="7"/>
    <x v="7"/>
    <x v="2"/>
    <x v="4"/>
    <s v="No"/>
    <n v="21"/>
    <n v="868.67"/>
    <s v="No"/>
    <x v="2548"/>
  </r>
  <r>
    <x v="4"/>
    <x v="4"/>
    <x v="1"/>
    <x v="1"/>
    <s v="No"/>
    <n v="16"/>
    <n v="704.58"/>
    <s v="No"/>
    <x v="2549"/>
  </r>
  <r>
    <x v="4"/>
    <x v="4"/>
    <x v="3"/>
    <x v="19"/>
    <s v="No"/>
    <n v="13"/>
    <n v="42.95"/>
    <s v="No"/>
    <x v="2550"/>
  </r>
  <r>
    <x v="2"/>
    <x v="2"/>
    <x v="3"/>
    <x v="8"/>
    <s v="No"/>
    <n v="15"/>
    <n v="509.03"/>
    <s v="No"/>
    <x v="2080"/>
  </r>
  <r>
    <x v="1"/>
    <x v="1"/>
    <x v="1"/>
    <x v="14"/>
    <s v="No"/>
    <n v="18"/>
    <n v="541.94000000000005"/>
    <s v="No"/>
    <x v="2551"/>
  </r>
  <r>
    <x v="0"/>
    <x v="0"/>
    <x v="2"/>
    <x v="20"/>
    <s v="No"/>
    <n v="11"/>
    <n v="172.18"/>
    <s v="No"/>
    <x v="2552"/>
  </r>
  <r>
    <x v="2"/>
    <x v="2"/>
    <x v="0"/>
    <x v="16"/>
    <s v="No"/>
    <n v="17"/>
    <n v="752.65"/>
    <s v="No"/>
    <x v="2553"/>
  </r>
  <r>
    <x v="4"/>
    <x v="4"/>
    <x v="2"/>
    <x v="3"/>
    <s v="No"/>
    <n v="20"/>
    <n v="836.62"/>
    <s v="No"/>
    <x v="2554"/>
  </r>
  <r>
    <x v="7"/>
    <x v="7"/>
    <x v="1"/>
    <x v="4"/>
    <s v="No"/>
    <n v="21"/>
    <n v="665.21"/>
    <s v="No"/>
    <x v="2555"/>
  </r>
  <r>
    <x v="1"/>
    <x v="1"/>
    <x v="1"/>
    <x v="9"/>
    <s v="No"/>
    <n v="22"/>
    <n v="456.76"/>
    <s v="No"/>
    <x v="2556"/>
  </r>
  <r>
    <x v="0"/>
    <x v="0"/>
    <x v="0"/>
    <x v="8"/>
    <s v="No"/>
    <n v="15"/>
    <n v="242.19"/>
    <s v="No"/>
    <x v="2557"/>
  </r>
  <r>
    <x v="1"/>
    <x v="1"/>
    <x v="2"/>
    <x v="3"/>
    <s v="No"/>
    <n v="20"/>
    <n v="501.07"/>
    <s v="No"/>
    <x v="2558"/>
  </r>
  <r>
    <x v="5"/>
    <x v="5"/>
    <x v="1"/>
    <x v="10"/>
    <s v="No"/>
    <n v="24"/>
    <n v="503.37"/>
    <s v="No"/>
    <x v="2559"/>
  </r>
  <r>
    <x v="9"/>
    <x v="9"/>
    <x v="1"/>
    <x v="8"/>
    <s v="No"/>
    <n v="15"/>
    <n v="382.2"/>
    <s v="No"/>
    <x v="2560"/>
  </r>
  <r>
    <x v="9"/>
    <x v="9"/>
    <x v="0"/>
    <x v="9"/>
    <s v="No"/>
    <n v="22"/>
    <n v="789.25"/>
    <s v="No"/>
    <x v="2561"/>
  </r>
  <r>
    <x v="11"/>
    <x v="11"/>
    <x v="0"/>
    <x v="4"/>
    <s v="No"/>
    <n v="21"/>
    <n v="581.02"/>
    <s v="No"/>
    <x v="2562"/>
  </r>
  <r>
    <x v="2"/>
    <x v="2"/>
    <x v="4"/>
    <x v="3"/>
    <s v="No"/>
    <n v="20"/>
    <n v="205.79"/>
    <s v="No"/>
    <x v="2563"/>
  </r>
  <r>
    <x v="9"/>
    <x v="9"/>
    <x v="1"/>
    <x v="14"/>
    <s v="No"/>
    <n v="18"/>
    <n v="418.92"/>
    <s v="No"/>
    <x v="2564"/>
  </r>
  <r>
    <x v="3"/>
    <x v="3"/>
    <x v="0"/>
    <x v="8"/>
    <s v="No"/>
    <n v="15"/>
    <n v="55.12"/>
    <s v="No"/>
    <x v="2565"/>
  </r>
  <r>
    <x v="8"/>
    <x v="8"/>
    <x v="3"/>
    <x v="2"/>
    <s v="No"/>
    <n v="23"/>
    <n v="511.19"/>
    <s v="No"/>
    <x v="2566"/>
  </r>
  <r>
    <x v="6"/>
    <x v="6"/>
    <x v="0"/>
    <x v="22"/>
    <s v="No"/>
    <n v="29"/>
    <n v="365.32"/>
    <s v="No"/>
    <x v="2567"/>
  </r>
  <r>
    <x v="3"/>
    <x v="3"/>
    <x v="2"/>
    <x v="11"/>
    <s v="Yes"/>
    <n v="22"/>
    <n v="342.75"/>
    <s v="No"/>
    <x v="2568"/>
  </r>
  <r>
    <x v="2"/>
    <x v="2"/>
    <x v="2"/>
    <x v="20"/>
    <s v="No"/>
    <n v="11"/>
    <n v="473.54"/>
    <s v="No"/>
    <x v="2569"/>
  </r>
  <r>
    <x v="5"/>
    <x v="5"/>
    <x v="1"/>
    <x v="9"/>
    <s v="No"/>
    <n v="22"/>
    <n v="792.69"/>
    <s v="No"/>
    <x v="2570"/>
  </r>
  <r>
    <x v="2"/>
    <x v="2"/>
    <x v="3"/>
    <x v="4"/>
    <s v="No"/>
    <n v="21"/>
    <n v="400.91"/>
    <s v="No"/>
    <x v="2571"/>
  </r>
  <r>
    <x v="2"/>
    <x v="2"/>
    <x v="1"/>
    <x v="23"/>
    <s v="No"/>
    <n v="31"/>
    <n v="292.04000000000002"/>
    <s v="No"/>
    <x v="2572"/>
  </r>
  <r>
    <x v="9"/>
    <x v="9"/>
    <x v="2"/>
    <x v="7"/>
    <s v="No"/>
    <n v="19"/>
    <n v="314.22000000000003"/>
    <s v="No"/>
    <x v="2573"/>
  </r>
  <r>
    <x v="11"/>
    <x v="11"/>
    <x v="2"/>
    <x v="1"/>
    <s v="No"/>
    <n v="16"/>
    <n v="771.9"/>
    <s v="No"/>
    <x v="2574"/>
  </r>
  <r>
    <x v="10"/>
    <x v="10"/>
    <x v="2"/>
    <x v="17"/>
    <s v="No"/>
    <n v="12"/>
    <n v="544.04"/>
    <s v="No"/>
    <x v="2575"/>
  </r>
  <r>
    <x v="2"/>
    <x v="2"/>
    <x v="3"/>
    <x v="9"/>
    <s v="No"/>
    <n v="22"/>
    <n v="957.03"/>
    <s v="No"/>
    <x v="2576"/>
  </r>
  <r>
    <x v="10"/>
    <x v="10"/>
    <x v="4"/>
    <x v="10"/>
    <s v="No"/>
    <n v="24"/>
    <n v="656.9"/>
    <s v="No"/>
    <x v="2577"/>
  </r>
  <r>
    <x v="7"/>
    <x v="7"/>
    <x v="4"/>
    <x v="14"/>
    <s v="No"/>
    <n v="18"/>
    <n v="149.43"/>
    <s v="No"/>
    <x v="2578"/>
  </r>
  <r>
    <x v="6"/>
    <x v="6"/>
    <x v="0"/>
    <x v="16"/>
    <s v="No"/>
    <n v="17"/>
    <n v="509.48"/>
    <s v="No"/>
    <x v="464"/>
  </r>
  <r>
    <x v="9"/>
    <x v="9"/>
    <x v="2"/>
    <x v="0"/>
    <s v="No"/>
    <n v="26"/>
    <n v="449.72"/>
    <s v="No"/>
    <x v="2579"/>
  </r>
  <r>
    <x v="7"/>
    <x v="7"/>
    <x v="2"/>
    <x v="2"/>
    <s v="No"/>
    <n v="23"/>
    <n v="539.55999999999995"/>
    <s v="No"/>
    <x v="2580"/>
  </r>
  <r>
    <x v="2"/>
    <x v="2"/>
    <x v="0"/>
    <x v="10"/>
    <s v="No"/>
    <n v="24"/>
    <n v="189.51"/>
    <s v="No"/>
    <x v="2581"/>
  </r>
  <r>
    <x v="0"/>
    <x v="0"/>
    <x v="2"/>
    <x v="16"/>
    <s v="No"/>
    <n v="17"/>
    <n v="454.65"/>
    <s v="No"/>
    <x v="2582"/>
  </r>
  <r>
    <x v="9"/>
    <x v="9"/>
    <x v="2"/>
    <x v="9"/>
    <s v="No"/>
    <n v="22"/>
    <n v="180.91"/>
    <s v="No"/>
    <x v="2583"/>
  </r>
  <r>
    <x v="4"/>
    <x v="4"/>
    <x v="2"/>
    <x v="2"/>
    <s v="No"/>
    <n v="23"/>
    <n v="231.14"/>
    <s v="No"/>
    <x v="2584"/>
  </r>
  <r>
    <x v="3"/>
    <x v="3"/>
    <x v="0"/>
    <x v="14"/>
    <s v="No"/>
    <n v="18"/>
    <n v="276.22000000000003"/>
    <s v="No"/>
    <x v="2585"/>
  </r>
  <r>
    <x v="11"/>
    <x v="11"/>
    <x v="0"/>
    <x v="8"/>
    <s v="No"/>
    <n v="15"/>
    <n v="445.82"/>
    <s v="No"/>
    <x v="2586"/>
  </r>
  <r>
    <x v="9"/>
    <x v="9"/>
    <x v="3"/>
    <x v="7"/>
    <s v="No"/>
    <n v="19"/>
    <n v="942.4"/>
    <s v="No"/>
    <x v="2587"/>
  </r>
  <r>
    <x v="0"/>
    <x v="0"/>
    <x v="2"/>
    <x v="4"/>
    <s v="No"/>
    <n v="21"/>
    <n v="40.18"/>
    <s v="No"/>
    <x v="2588"/>
  </r>
  <r>
    <x v="11"/>
    <x v="11"/>
    <x v="0"/>
    <x v="6"/>
    <s v="No"/>
    <n v="25"/>
    <n v="720.36"/>
    <s v="No"/>
    <x v="2589"/>
  </r>
  <r>
    <x v="0"/>
    <x v="0"/>
    <x v="4"/>
    <x v="9"/>
    <s v="No"/>
    <n v="22"/>
    <n v="828.42"/>
    <s v="No"/>
    <x v="2590"/>
  </r>
  <r>
    <x v="3"/>
    <x v="3"/>
    <x v="0"/>
    <x v="3"/>
    <s v="No"/>
    <n v="20"/>
    <n v="52.17"/>
    <s v="No"/>
    <x v="2591"/>
  </r>
  <r>
    <x v="0"/>
    <x v="0"/>
    <x v="0"/>
    <x v="4"/>
    <s v="No"/>
    <n v="21"/>
    <n v="634.29999999999995"/>
    <s v="No"/>
    <x v="2592"/>
  </r>
  <r>
    <x v="5"/>
    <x v="5"/>
    <x v="4"/>
    <x v="2"/>
    <s v="No"/>
    <n v="23"/>
    <n v="379.2"/>
    <s v="No"/>
    <x v="2593"/>
  </r>
  <r>
    <x v="9"/>
    <x v="9"/>
    <x v="4"/>
    <x v="22"/>
    <s v="No"/>
    <n v="29"/>
    <n v="654.96"/>
    <s v="No"/>
    <x v="2594"/>
  </r>
  <r>
    <x v="3"/>
    <x v="3"/>
    <x v="3"/>
    <x v="9"/>
    <s v="No"/>
    <n v="22"/>
    <n v="493.63"/>
    <s v="No"/>
    <x v="2595"/>
  </r>
  <r>
    <x v="4"/>
    <x v="4"/>
    <x v="0"/>
    <x v="10"/>
    <s v="No"/>
    <n v="24"/>
    <n v="233.72"/>
    <s v="No"/>
    <x v="2596"/>
  </r>
  <r>
    <x v="8"/>
    <x v="8"/>
    <x v="0"/>
    <x v="0"/>
    <s v="No"/>
    <n v="26"/>
    <n v="961.67"/>
    <s v="No"/>
    <x v="2597"/>
  </r>
  <r>
    <x v="8"/>
    <x v="8"/>
    <x v="2"/>
    <x v="16"/>
    <s v="No"/>
    <n v="17"/>
    <n v="793.82"/>
    <s v="No"/>
    <x v="2598"/>
  </r>
  <r>
    <x v="5"/>
    <x v="5"/>
    <x v="1"/>
    <x v="7"/>
    <s v="No"/>
    <n v="19"/>
    <n v="344.48"/>
    <s v="No"/>
    <x v="2599"/>
  </r>
  <r>
    <x v="5"/>
    <x v="5"/>
    <x v="0"/>
    <x v="10"/>
    <s v="No"/>
    <n v="24"/>
    <n v="88.36"/>
    <s v="No"/>
    <x v="2600"/>
  </r>
  <r>
    <x v="8"/>
    <x v="8"/>
    <x v="4"/>
    <x v="9"/>
    <s v="No"/>
    <n v="22"/>
    <n v="998.29"/>
    <s v="No"/>
    <x v="2601"/>
  </r>
  <r>
    <x v="7"/>
    <x v="7"/>
    <x v="3"/>
    <x v="9"/>
    <s v="No"/>
    <n v="22"/>
    <n v="197.45"/>
    <s v="No"/>
    <x v="2602"/>
  </r>
  <r>
    <x v="3"/>
    <x v="3"/>
    <x v="0"/>
    <x v="1"/>
    <s v="No"/>
    <n v="16"/>
    <n v="764.1"/>
    <s v="No"/>
    <x v="2603"/>
  </r>
  <r>
    <x v="5"/>
    <x v="5"/>
    <x v="3"/>
    <x v="10"/>
    <s v="No"/>
    <n v="24"/>
    <n v="149.16999999999999"/>
    <s v="No"/>
    <x v="2604"/>
  </r>
  <r>
    <x v="6"/>
    <x v="6"/>
    <x v="2"/>
    <x v="10"/>
    <s v="No"/>
    <n v="24"/>
    <n v="997.72"/>
    <s v="No"/>
    <x v="2605"/>
  </r>
  <r>
    <x v="2"/>
    <x v="2"/>
    <x v="4"/>
    <x v="7"/>
    <s v="No"/>
    <n v="19"/>
    <n v="49.75"/>
    <s v="No"/>
    <x v="2606"/>
  </r>
  <r>
    <x v="9"/>
    <x v="9"/>
    <x v="3"/>
    <x v="3"/>
    <s v="No"/>
    <n v="20"/>
    <n v="694.47"/>
    <s v="No"/>
    <x v="2607"/>
  </r>
  <r>
    <x v="11"/>
    <x v="11"/>
    <x v="1"/>
    <x v="4"/>
    <s v="No"/>
    <n v="21"/>
    <n v="844.54"/>
    <s v="No"/>
    <x v="2608"/>
  </r>
  <r>
    <x v="1"/>
    <x v="1"/>
    <x v="2"/>
    <x v="3"/>
    <s v="No"/>
    <n v="20"/>
    <n v="250.57"/>
    <s v="No"/>
    <x v="2609"/>
  </r>
  <r>
    <x v="4"/>
    <x v="4"/>
    <x v="1"/>
    <x v="9"/>
    <s v="No"/>
    <n v="22"/>
    <n v="804.52"/>
    <s v="No"/>
    <x v="2610"/>
  </r>
  <r>
    <x v="1"/>
    <x v="1"/>
    <x v="1"/>
    <x v="9"/>
    <s v="No"/>
    <n v="22"/>
    <n v="218.58"/>
    <s v="No"/>
    <x v="2611"/>
  </r>
  <r>
    <x v="8"/>
    <x v="8"/>
    <x v="3"/>
    <x v="14"/>
    <s v="No"/>
    <n v="18"/>
    <n v="998.66"/>
    <s v="No"/>
    <x v="2612"/>
  </r>
  <r>
    <x v="4"/>
    <x v="4"/>
    <x v="4"/>
    <x v="14"/>
    <s v="No"/>
    <n v="18"/>
    <n v="468.6"/>
    <s v="No"/>
    <x v="2613"/>
  </r>
  <r>
    <x v="8"/>
    <x v="8"/>
    <x v="0"/>
    <x v="19"/>
    <s v="No"/>
    <n v="13"/>
    <n v="965.8"/>
    <s v="No"/>
    <x v="2614"/>
  </r>
  <r>
    <x v="9"/>
    <x v="9"/>
    <x v="4"/>
    <x v="14"/>
    <s v="No"/>
    <n v="18"/>
    <n v="93.91"/>
    <s v="No"/>
    <x v="2615"/>
  </r>
  <r>
    <x v="2"/>
    <x v="2"/>
    <x v="4"/>
    <x v="14"/>
    <s v="No"/>
    <n v="18"/>
    <n v="377.55"/>
    <s v="No"/>
    <x v="2616"/>
  </r>
  <r>
    <x v="7"/>
    <x v="7"/>
    <x v="3"/>
    <x v="6"/>
    <s v="No"/>
    <n v="25"/>
    <n v="477.29"/>
    <s v="No"/>
    <x v="2617"/>
  </r>
  <r>
    <x v="6"/>
    <x v="6"/>
    <x v="1"/>
    <x v="1"/>
    <s v="No"/>
    <n v="16"/>
    <n v="865.83"/>
    <s v="No"/>
    <x v="2618"/>
  </r>
  <r>
    <x v="8"/>
    <x v="8"/>
    <x v="4"/>
    <x v="16"/>
    <s v="No"/>
    <n v="17"/>
    <n v="890.71"/>
    <s v="No"/>
    <x v="2619"/>
  </r>
  <r>
    <x v="1"/>
    <x v="1"/>
    <x v="3"/>
    <x v="2"/>
    <s v="No"/>
    <n v="23"/>
    <n v="198.77"/>
    <s v="No"/>
    <x v="2620"/>
  </r>
  <r>
    <x v="8"/>
    <x v="8"/>
    <x v="1"/>
    <x v="8"/>
    <s v="No"/>
    <n v="15"/>
    <n v="240.14"/>
    <s v="No"/>
    <x v="2621"/>
  </r>
  <r>
    <x v="4"/>
    <x v="4"/>
    <x v="2"/>
    <x v="16"/>
    <s v="No"/>
    <n v="17"/>
    <n v="428.89"/>
    <s v="No"/>
    <x v="2622"/>
  </r>
  <r>
    <x v="5"/>
    <x v="5"/>
    <x v="3"/>
    <x v="22"/>
    <s v="No"/>
    <n v="29"/>
    <n v="788.75"/>
    <s v="No"/>
    <x v="2623"/>
  </r>
  <r>
    <x v="5"/>
    <x v="5"/>
    <x v="4"/>
    <x v="4"/>
    <s v="No"/>
    <n v="21"/>
    <n v="195.19"/>
    <s v="No"/>
    <x v="2624"/>
  </r>
  <r>
    <x v="3"/>
    <x v="3"/>
    <x v="4"/>
    <x v="17"/>
    <s v="No"/>
    <n v="12"/>
    <n v="218.77"/>
    <s v="No"/>
    <x v="2625"/>
  </r>
  <r>
    <x v="0"/>
    <x v="0"/>
    <x v="4"/>
    <x v="9"/>
    <s v="No"/>
    <n v="22"/>
    <n v="898.85"/>
    <s v="No"/>
    <x v="2626"/>
  </r>
  <r>
    <x v="9"/>
    <x v="9"/>
    <x v="2"/>
    <x v="17"/>
    <s v="No"/>
    <n v="12"/>
    <n v="355.02"/>
    <s v="No"/>
    <x v="2627"/>
  </r>
  <r>
    <x v="8"/>
    <x v="8"/>
    <x v="4"/>
    <x v="19"/>
    <s v="No"/>
    <n v="13"/>
    <n v="985.69"/>
    <s v="No"/>
    <x v="2628"/>
  </r>
  <r>
    <x v="9"/>
    <x v="9"/>
    <x v="1"/>
    <x v="7"/>
    <s v="No"/>
    <n v="19"/>
    <n v="493.33"/>
    <s v="No"/>
    <x v="2629"/>
  </r>
  <r>
    <x v="1"/>
    <x v="1"/>
    <x v="4"/>
    <x v="12"/>
    <s v="No"/>
    <n v="30"/>
    <n v="17.649999999999999"/>
    <s v="No"/>
    <x v="2630"/>
  </r>
  <r>
    <x v="7"/>
    <x v="7"/>
    <x v="2"/>
    <x v="14"/>
    <s v="No"/>
    <n v="18"/>
    <n v="433.16"/>
    <s v="No"/>
    <x v="2631"/>
  </r>
  <r>
    <x v="1"/>
    <x v="1"/>
    <x v="0"/>
    <x v="7"/>
    <s v="No"/>
    <n v="19"/>
    <n v="720.02"/>
    <s v="No"/>
    <x v="2632"/>
  </r>
  <r>
    <x v="6"/>
    <x v="6"/>
    <x v="1"/>
    <x v="9"/>
    <s v="No"/>
    <n v="22"/>
    <n v="157.85"/>
    <s v="No"/>
    <x v="2633"/>
  </r>
  <r>
    <x v="3"/>
    <x v="3"/>
    <x v="0"/>
    <x v="7"/>
    <s v="No"/>
    <n v="19"/>
    <n v="620.13"/>
    <s v="No"/>
    <x v="2634"/>
  </r>
  <r>
    <x v="5"/>
    <x v="5"/>
    <x v="3"/>
    <x v="10"/>
    <s v="No"/>
    <n v="24"/>
    <n v="904.28"/>
    <s v="No"/>
    <x v="2635"/>
  </r>
  <r>
    <x v="3"/>
    <x v="3"/>
    <x v="1"/>
    <x v="9"/>
    <s v="No"/>
    <n v="22"/>
    <n v="685.4"/>
    <s v="No"/>
    <x v="2636"/>
  </r>
  <r>
    <x v="0"/>
    <x v="0"/>
    <x v="2"/>
    <x v="10"/>
    <s v="No"/>
    <n v="24"/>
    <n v="896.08"/>
    <s v="No"/>
    <x v="2637"/>
  </r>
  <r>
    <x v="2"/>
    <x v="2"/>
    <x v="3"/>
    <x v="3"/>
    <s v="No"/>
    <n v="20"/>
    <n v="827.59"/>
    <s v="No"/>
    <x v="2638"/>
  </r>
  <r>
    <x v="9"/>
    <x v="9"/>
    <x v="0"/>
    <x v="21"/>
    <s v="No"/>
    <n v="14"/>
    <n v="291.08"/>
    <s v="No"/>
    <x v="2639"/>
  </r>
  <r>
    <x v="3"/>
    <x v="3"/>
    <x v="2"/>
    <x v="1"/>
    <s v="No"/>
    <n v="16"/>
    <n v="969.55"/>
    <s v="No"/>
    <x v="2640"/>
  </r>
  <r>
    <x v="5"/>
    <x v="5"/>
    <x v="1"/>
    <x v="9"/>
    <s v="No"/>
    <n v="22"/>
    <n v="398.21"/>
    <s v="No"/>
    <x v="2641"/>
  </r>
  <r>
    <x v="4"/>
    <x v="4"/>
    <x v="4"/>
    <x v="19"/>
    <s v="No"/>
    <n v="13"/>
    <n v="207.82"/>
    <s v="No"/>
    <x v="2642"/>
  </r>
  <r>
    <x v="4"/>
    <x v="4"/>
    <x v="3"/>
    <x v="6"/>
    <s v="No"/>
    <n v="25"/>
    <n v="775.53"/>
    <s v="No"/>
    <x v="2643"/>
  </r>
  <r>
    <x v="11"/>
    <x v="11"/>
    <x v="4"/>
    <x v="4"/>
    <s v="No"/>
    <n v="21"/>
    <n v="534.19000000000005"/>
    <s v="No"/>
    <x v="2644"/>
  </r>
  <r>
    <x v="7"/>
    <x v="7"/>
    <x v="3"/>
    <x v="2"/>
    <s v="No"/>
    <n v="23"/>
    <n v="589.05999999999995"/>
    <s v="No"/>
    <x v="2645"/>
  </r>
  <r>
    <x v="0"/>
    <x v="0"/>
    <x v="2"/>
    <x v="15"/>
    <s v="No"/>
    <n v="28"/>
    <n v="464.33"/>
    <s v="No"/>
    <x v="2646"/>
  </r>
  <r>
    <x v="5"/>
    <x v="5"/>
    <x v="2"/>
    <x v="12"/>
    <s v="No"/>
    <n v="30"/>
    <n v="494.64"/>
    <s v="No"/>
    <x v="2647"/>
  </r>
  <r>
    <x v="7"/>
    <x v="7"/>
    <x v="2"/>
    <x v="1"/>
    <s v="No"/>
    <n v="16"/>
    <n v="407.63"/>
    <s v="No"/>
    <x v="206"/>
  </r>
  <r>
    <x v="1"/>
    <x v="1"/>
    <x v="3"/>
    <x v="20"/>
    <s v="No"/>
    <n v="11"/>
    <n v="624.66999999999996"/>
    <s v="No"/>
    <x v="2648"/>
  </r>
  <r>
    <x v="1"/>
    <x v="1"/>
    <x v="4"/>
    <x v="15"/>
    <s v="No"/>
    <n v="28"/>
    <n v="634.70000000000005"/>
    <s v="No"/>
    <x v="2649"/>
  </r>
  <r>
    <x v="2"/>
    <x v="2"/>
    <x v="2"/>
    <x v="17"/>
    <s v="No"/>
    <n v="12"/>
    <n v="323.92"/>
    <s v="No"/>
    <x v="2650"/>
  </r>
  <r>
    <x v="3"/>
    <x v="3"/>
    <x v="2"/>
    <x v="2"/>
    <s v="No"/>
    <n v="23"/>
    <n v="532.1"/>
    <s v="No"/>
    <x v="2651"/>
  </r>
  <r>
    <x v="5"/>
    <x v="5"/>
    <x v="0"/>
    <x v="7"/>
    <s v="No"/>
    <n v="19"/>
    <n v="738.2"/>
    <s v="No"/>
    <x v="2652"/>
  </r>
  <r>
    <x v="5"/>
    <x v="5"/>
    <x v="4"/>
    <x v="1"/>
    <s v="No"/>
    <n v="16"/>
    <n v="860.59"/>
    <s v="No"/>
    <x v="2653"/>
  </r>
  <r>
    <x v="10"/>
    <x v="10"/>
    <x v="1"/>
    <x v="3"/>
    <s v="No"/>
    <n v="20"/>
    <n v="295.57"/>
    <s v="No"/>
    <x v="2654"/>
  </r>
  <r>
    <x v="9"/>
    <x v="9"/>
    <x v="1"/>
    <x v="6"/>
    <s v="No"/>
    <n v="25"/>
    <n v="247.35"/>
    <s v="No"/>
    <x v="2655"/>
  </r>
  <r>
    <x v="1"/>
    <x v="1"/>
    <x v="1"/>
    <x v="9"/>
    <s v="No"/>
    <n v="22"/>
    <n v="509.48"/>
    <s v="No"/>
    <x v="242"/>
  </r>
  <r>
    <x v="0"/>
    <x v="0"/>
    <x v="1"/>
    <x v="21"/>
    <s v="No"/>
    <n v="14"/>
    <n v="554.99"/>
    <s v="No"/>
    <x v="2656"/>
  </r>
  <r>
    <x v="2"/>
    <x v="2"/>
    <x v="1"/>
    <x v="3"/>
    <s v="No"/>
    <n v="20"/>
    <n v="538.41999999999996"/>
    <s v="No"/>
    <x v="2657"/>
  </r>
  <r>
    <x v="9"/>
    <x v="9"/>
    <x v="0"/>
    <x v="8"/>
    <s v="No"/>
    <n v="15"/>
    <n v="725.8"/>
    <s v="No"/>
    <x v="2658"/>
  </r>
  <r>
    <x v="10"/>
    <x v="10"/>
    <x v="2"/>
    <x v="1"/>
    <s v="No"/>
    <n v="16"/>
    <n v="352.54"/>
    <s v="No"/>
    <x v="2659"/>
  </r>
  <r>
    <x v="7"/>
    <x v="7"/>
    <x v="3"/>
    <x v="4"/>
    <s v="No"/>
    <n v="21"/>
    <n v="901.83"/>
    <s v="No"/>
    <x v="2660"/>
  </r>
  <r>
    <x v="8"/>
    <x v="8"/>
    <x v="1"/>
    <x v="21"/>
    <s v="No"/>
    <n v="14"/>
    <n v="718.33"/>
    <s v="No"/>
    <x v="2661"/>
  </r>
  <r>
    <x v="7"/>
    <x v="7"/>
    <x v="0"/>
    <x v="9"/>
    <s v="No"/>
    <n v="22"/>
    <n v="509.48"/>
    <s v="No"/>
    <x v="242"/>
  </r>
  <r>
    <x v="7"/>
    <x v="7"/>
    <x v="3"/>
    <x v="1"/>
    <s v="No"/>
    <n v="16"/>
    <n v="677.13"/>
    <s v="No"/>
    <x v="2662"/>
  </r>
  <r>
    <x v="9"/>
    <x v="9"/>
    <x v="2"/>
    <x v="0"/>
    <s v="No"/>
    <n v="26"/>
    <n v="564.59"/>
    <s v="No"/>
    <x v="2663"/>
  </r>
  <r>
    <x v="1"/>
    <x v="1"/>
    <x v="4"/>
    <x v="1"/>
    <s v="No"/>
    <n v="16"/>
    <n v="887.86"/>
    <s v="No"/>
    <x v="2664"/>
  </r>
  <r>
    <x v="2"/>
    <x v="2"/>
    <x v="4"/>
    <x v="21"/>
    <s v="No"/>
    <n v="14"/>
    <n v="527.91999999999996"/>
    <s v="No"/>
    <x v="2665"/>
  </r>
  <r>
    <x v="2"/>
    <x v="2"/>
    <x v="4"/>
    <x v="4"/>
    <s v="No"/>
    <n v="21"/>
    <n v="509.48"/>
    <s v="No"/>
    <x v="2193"/>
  </r>
  <r>
    <x v="2"/>
    <x v="2"/>
    <x v="4"/>
    <x v="14"/>
    <s v="No"/>
    <n v="18"/>
    <n v="989.36"/>
    <s v="No"/>
    <x v="2666"/>
  </r>
  <r>
    <x v="11"/>
    <x v="11"/>
    <x v="0"/>
    <x v="10"/>
    <s v="No"/>
    <n v="24"/>
    <n v="947.17"/>
    <s v="No"/>
    <x v="2667"/>
  </r>
  <r>
    <x v="3"/>
    <x v="3"/>
    <x v="4"/>
    <x v="3"/>
    <s v="No"/>
    <n v="20"/>
    <n v="291.77999999999997"/>
    <s v="No"/>
    <x v="2668"/>
  </r>
  <r>
    <x v="5"/>
    <x v="5"/>
    <x v="4"/>
    <x v="19"/>
    <s v="No"/>
    <n v="13"/>
    <n v="681.29"/>
    <s v="No"/>
    <x v="2669"/>
  </r>
  <r>
    <x v="10"/>
    <x v="10"/>
    <x v="1"/>
    <x v="7"/>
    <s v="No"/>
    <n v="19"/>
    <n v="764.06"/>
    <s v="No"/>
    <x v="2670"/>
  </r>
  <r>
    <x v="0"/>
    <x v="0"/>
    <x v="4"/>
    <x v="21"/>
    <s v="No"/>
    <n v="14"/>
    <n v="43.85"/>
    <s v="No"/>
    <x v="2671"/>
  </r>
  <r>
    <x v="10"/>
    <x v="10"/>
    <x v="2"/>
    <x v="21"/>
    <s v="No"/>
    <n v="14"/>
    <n v="792.21"/>
    <s v="No"/>
    <x v="2672"/>
  </r>
  <r>
    <x v="6"/>
    <x v="6"/>
    <x v="0"/>
    <x v="4"/>
    <s v="No"/>
    <n v="21"/>
    <n v="905.93"/>
    <s v="No"/>
    <x v="2673"/>
  </r>
  <r>
    <x v="10"/>
    <x v="10"/>
    <x v="3"/>
    <x v="9"/>
    <s v="No"/>
    <n v="22"/>
    <n v="509.48"/>
    <s v="No"/>
    <x v="242"/>
  </r>
  <r>
    <x v="10"/>
    <x v="10"/>
    <x v="2"/>
    <x v="3"/>
    <s v="No"/>
    <n v="20"/>
    <n v="145.02000000000001"/>
    <s v="No"/>
    <x v="2674"/>
  </r>
  <r>
    <x v="1"/>
    <x v="1"/>
    <x v="4"/>
    <x v="0"/>
    <s v="No"/>
    <n v="26"/>
    <n v="532.86"/>
    <s v="No"/>
    <x v="2675"/>
  </r>
  <r>
    <x v="9"/>
    <x v="9"/>
    <x v="2"/>
    <x v="16"/>
    <s v="No"/>
    <n v="17"/>
    <n v="342.5"/>
    <s v="No"/>
    <x v="2676"/>
  </r>
  <r>
    <x v="7"/>
    <x v="7"/>
    <x v="4"/>
    <x v="7"/>
    <s v="No"/>
    <n v="19"/>
    <n v="101.97"/>
    <s v="No"/>
    <x v="2677"/>
  </r>
  <r>
    <x v="3"/>
    <x v="3"/>
    <x v="2"/>
    <x v="23"/>
    <s v="No"/>
    <n v="31"/>
    <n v="205.88"/>
    <s v="No"/>
    <x v="2678"/>
  </r>
  <r>
    <x v="4"/>
    <x v="4"/>
    <x v="3"/>
    <x v="4"/>
    <s v="No"/>
    <n v="21"/>
    <n v="241.72"/>
    <s v="No"/>
    <x v="2679"/>
  </r>
  <r>
    <x v="1"/>
    <x v="1"/>
    <x v="1"/>
    <x v="0"/>
    <s v="No"/>
    <n v="26"/>
    <n v="232.24"/>
    <s v="No"/>
    <x v="2680"/>
  </r>
  <r>
    <x v="1"/>
    <x v="1"/>
    <x v="1"/>
    <x v="3"/>
    <s v="No"/>
    <n v="20"/>
    <n v="942.01"/>
    <s v="No"/>
    <x v="2681"/>
  </r>
  <r>
    <x v="9"/>
    <x v="9"/>
    <x v="1"/>
    <x v="1"/>
    <s v="No"/>
    <n v="16"/>
    <n v="505.86"/>
    <s v="No"/>
    <x v="2682"/>
  </r>
  <r>
    <x v="1"/>
    <x v="1"/>
    <x v="3"/>
    <x v="4"/>
    <s v="No"/>
    <n v="21"/>
    <n v="578.09"/>
    <s v="No"/>
    <x v="2683"/>
  </r>
  <r>
    <x v="10"/>
    <x v="10"/>
    <x v="3"/>
    <x v="0"/>
    <s v="No"/>
    <n v="26"/>
    <n v="404.37"/>
    <s v="No"/>
    <x v="2684"/>
  </r>
  <r>
    <x v="3"/>
    <x v="3"/>
    <x v="0"/>
    <x v="21"/>
    <s v="No"/>
    <n v="14"/>
    <n v="470.52"/>
    <s v="No"/>
    <x v="2685"/>
  </r>
  <r>
    <x v="1"/>
    <x v="1"/>
    <x v="3"/>
    <x v="16"/>
    <s v="No"/>
    <n v="17"/>
    <n v="440.16"/>
    <s v="No"/>
    <x v="2686"/>
  </r>
  <r>
    <x v="4"/>
    <x v="4"/>
    <x v="2"/>
    <x v="19"/>
    <s v="No"/>
    <n v="13"/>
    <n v="509.48"/>
    <s v="No"/>
    <x v="2687"/>
  </r>
  <r>
    <x v="11"/>
    <x v="11"/>
    <x v="2"/>
    <x v="14"/>
    <s v="No"/>
    <n v="18"/>
    <n v="548.29"/>
    <s v="No"/>
    <x v="2688"/>
  </r>
  <r>
    <x v="6"/>
    <x v="6"/>
    <x v="4"/>
    <x v="9"/>
    <s v="No"/>
    <n v="22"/>
    <n v="868.73"/>
    <s v="No"/>
    <x v="2689"/>
  </r>
  <r>
    <x v="4"/>
    <x v="4"/>
    <x v="2"/>
    <x v="1"/>
    <s v="No"/>
    <n v="16"/>
    <n v="18.399999999999999"/>
    <s v="No"/>
    <x v="2690"/>
  </r>
  <r>
    <x v="9"/>
    <x v="9"/>
    <x v="1"/>
    <x v="16"/>
    <s v="No"/>
    <n v="17"/>
    <n v="934.32"/>
    <s v="No"/>
    <x v="2691"/>
  </r>
  <r>
    <x v="10"/>
    <x v="10"/>
    <x v="4"/>
    <x v="16"/>
    <s v="No"/>
    <n v="17"/>
    <n v="686.38"/>
    <s v="No"/>
    <x v="2692"/>
  </r>
  <r>
    <x v="9"/>
    <x v="9"/>
    <x v="3"/>
    <x v="14"/>
    <s v="No"/>
    <n v="18"/>
    <n v="257.39"/>
    <s v="No"/>
    <x v="2693"/>
  </r>
  <r>
    <x v="4"/>
    <x v="4"/>
    <x v="1"/>
    <x v="4"/>
    <s v="No"/>
    <n v="21"/>
    <n v="10.31"/>
    <s v="No"/>
    <x v="2694"/>
  </r>
  <r>
    <x v="11"/>
    <x v="11"/>
    <x v="3"/>
    <x v="0"/>
    <s v="No"/>
    <n v="26"/>
    <n v="478.79"/>
    <s v="No"/>
    <x v="2695"/>
  </r>
  <r>
    <x v="7"/>
    <x v="7"/>
    <x v="3"/>
    <x v="10"/>
    <s v="No"/>
    <n v="24"/>
    <n v="253.8"/>
    <s v="No"/>
    <x v="2696"/>
  </r>
  <r>
    <x v="1"/>
    <x v="1"/>
    <x v="3"/>
    <x v="3"/>
    <s v="No"/>
    <n v="20"/>
    <n v="143.88999999999999"/>
    <s v="No"/>
    <x v="2697"/>
  </r>
  <r>
    <x v="1"/>
    <x v="1"/>
    <x v="2"/>
    <x v="21"/>
    <s v="No"/>
    <n v="14"/>
    <n v="245.19"/>
    <s v="No"/>
    <x v="2698"/>
  </r>
  <r>
    <x v="4"/>
    <x v="4"/>
    <x v="0"/>
    <x v="1"/>
    <s v="No"/>
    <n v="16"/>
    <n v="526.61"/>
    <s v="No"/>
    <x v="2699"/>
  </r>
  <r>
    <x v="10"/>
    <x v="10"/>
    <x v="4"/>
    <x v="16"/>
    <s v="No"/>
    <n v="17"/>
    <n v="481.47"/>
    <s v="No"/>
    <x v="2700"/>
  </r>
  <r>
    <x v="0"/>
    <x v="0"/>
    <x v="0"/>
    <x v="9"/>
    <s v="No"/>
    <n v="22"/>
    <n v="96.6"/>
    <s v="No"/>
    <x v="2701"/>
  </r>
  <r>
    <x v="11"/>
    <x v="11"/>
    <x v="1"/>
    <x v="6"/>
    <s v="No"/>
    <n v="25"/>
    <n v="813.82"/>
    <s v="No"/>
    <x v="2702"/>
  </r>
  <r>
    <x v="11"/>
    <x v="11"/>
    <x v="1"/>
    <x v="7"/>
    <s v="No"/>
    <n v="19"/>
    <n v="403.18"/>
    <s v="No"/>
    <x v="2703"/>
  </r>
  <r>
    <x v="9"/>
    <x v="9"/>
    <x v="3"/>
    <x v="21"/>
    <s v="No"/>
    <n v="14"/>
    <n v="509"/>
    <s v="No"/>
    <x v="2704"/>
  </r>
  <r>
    <x v="0"/>
    <x v="0"/>
    <x v="4"/>
    <x v="9"/>
    <s v="No"/>
    <n v="22"/>
    <n v="808.33"/>
    <s v="No"/>
    <x v="2705"/>
  </r>
  <r>
    <x v="10"/>
    <x v="10"/>
    <x v="3"/>
    <x v="14"/>
    <s v="No"/>
    <n v="18"/>
    <n v="270.88"/>
    <s v="No"/>
    <x v="2706"/>
  </r>
  <r>
    <x v="4"/>
    <x v="4"/>
    <x v="4"/>
    <x v="16"/>
    <s v="No"/>
    <n v="17"/>
    <n v="166.06"/>
    <s v="No"/>
    <x v="2707"/>
  </r>
  <r>
    <x v="11"/>
    <x v="11"/>
    <x v="3"/>
    <x v="7"/>
    <s v="No"/>
    <n v="19"/>
    <n v="546.62"/>
    <s v="No"/>
    <x v="2708"/>
  </r>
  <r>
    <x v="5"/>
    <x v="5"/>
    <x v="0"/>
    <x v="9"/>
    <s v="No"/>
    <n v="22"/>
    <n v="64.19"/>
    <s v="No"/>
    <x v="2709"/>
  </r>
  <r>
    <x v="11"/>
    <x v="11"/>
    <x v="0"/>
    <x v="14"/>
    <s v="No"/>
    <n v="18"/>
    <n v="414.11"/>
    <s v="No"/>
    <x v="2710"/>
  </r>
  <r>
    <x v="0"/>
    <x v="0"/>
    <x v="2"/>
    <x v="9"/>
    <s v="No"/>
    <n v="22"/>
    <n v="384.96"/>
    <s v="No"/>
    <x v="2711"/>
  </r>
  <r>
    <x v="1"/>
    <x v="1"/>
    <x v="2"/>
    <x v="0"/>
    <s v="No"/>
    <n v="26"/>
    <n v="888.53"/>
    <s v="No"/>
    <x v="2712"/>
  </r>
  <r>
    <x v="10"/>
    <x v="10"/>
    <x v="1"/>
    <x v="33"/>
    <s v="Yes"/>
    <n v="22"/>
    <n v="433.22"/>
    <s v="No"/>
    <x v="2713"/>
  </r>
  <r>
    <x v="7"/>
    <x v="7"/>
    <x v="4"/>
    <x v="24"/>
    <s v="No"/>
    <n v="10"/>
    <n v="460.39"/>
    <s v="No"/>
    <x v="2714"/>
  </r>
  <r>
    <x v="10"/>
    <x v="10"/>
    <x v="2"/>
    <x v="15"/>
    <s v="No"/>
    <n v="28"/>
    <n v="509.48"/>
    <s v="No"/>
    <x v="2715"/>
  </r>
  <r>
    <x v="4"/>
    <x v="4"/>
    <x v="1"/>
    <x v="9"/>
    <s v="No"/>
    <n v="22"/>
    <n v="361.54"/>
    <s v="No"/>
    <x v="2716"/>
  </r>
  <r>
    <x v="2"/>
    <x v="2"/>
    <x v="3"/>
    <x v="0"/>
    <s v="No"/>
    <n v="26"/>
    <n v="709.78"/>
    <s v="No"/>
    <x v="2717"/>
  </r>
  <r>
    <x v="4"/>
    <x v="4"/>
    <x v="1"/>
    <x v="16"/>
    <s v="No"/>
    <n v="17"/>
    <n v="528.66999999999996"/>
    <s v="No"/>
    <x v="2718"/>
  </r>
  <r>
    <x v="3"/>
    <x v="3"/>
    <x v="0"/>
    <x v="1"/>
    <s v="No"/>
    <n v="16"/>
    <n v="889.84"/>
    <s v="No"/>
    <x v="2719"/>
  </r>
  <r>
    <x v="1"/>
    <x v="1"/>
    <x v="3"/>
    <x v="6"/>
    <s v="No"/>
    <n v="25"/>
    <n v="414.52"/>
    <s v="No"/>
    <x v="2720"/>
  </r>
  <r>
    <x v="1"/>
    <x v="1"/>
    <x v="3"/>
    <x v="10"/>
    <s v="No"/>
    <n v="24"/>
    <n v="133.18"/>
    <s v="No"/>
    <x v="2721"/>
  </r>
  <r>
    <x v="7"/>
    <x v="7"/>
    <x v="1"/>
    <x v="9"/>
    <s v="No"/>
    <n v="22"/>
    <n v="259.49"/>
    <s v="No"/>
    <x v="2722"/>
  </r>
  <r>
    <x v="4"/>
    <x v="4"/>
    <x v="1"/>
    <x v="10"/>
    <s v="No"/>
    <n v="24"/>
    <n v="618.9"/>
    <s v="No"/>
    <x v="2723"/>
  </r>
  <r>
    <x v="7"/>
    <x v="7"/>
    <x v="0"/>
    <x v="9"/>
    <s v="No"/>
    <n v="22"/>
    <n v="763.66"/>
    <s v="No"/>
    <x v="2724"/>
  </r>
  <r>
    <x v="8"/>
    <x v="8"/>
    <x v="3"/>
    <x v="1"/>
    <s v="No"/>
    <n v="16"/>
    <n v="118.5"/>
    <s v="No"/>
    <x v="2725"/>
  </r>
  <r>
    <x v="9"/>
    <x v="9"/>
    <x v="3"/>
    <x v="14"/>
    <s v="No"/>
    <n v="18"/>
    <n v="226.36"/>
    <s v="No"/>
    <x v="2726"/>
  </r>
  <r>
    <x v="0"/>
    <x v="0"/>
    <x v="4"/>
    <x v="1"/>
    <s v="No"/>
    <n v="16"/>
    <n v="991.49"/>
    <s v="No"/>
    <x v="2727"/>
  </r>
  <r>
    <x v="7"/>
    <x v="7"/>
    <x v="2"/>
    <x v="14"/>
    <s v="No"/>
    <n v="18"/>
    <n v="127.91"/>
    <s v="No"/>
    <x v="2728"/>
  </r>
  <r>
    <x v="3"/>
    <x v="3"/>
    <x v="4"/>
    <x v="9"/>
    <s v="No"/>
    <n v="22"/>
    <n v="147.80000000000001"/>
    <s v="No"/>
    <x v="2729"/>
  </r>
  <r>
    <x v="7"/>
    <x v="7"/>
    <x v="1"/>
    <x v="7"/>
    <s v="No"/>
    <n v="19"/>
    <n v="964.05"/>
    <s v="No"/>
    <x v="2730"/>
  </r>
  <r>
    <x v="5"/>
    <x v="5"/>
    <x v="4"/>
    <x v="0"/>
    <s v="No"/>
    <n v="26"/>
    <n v="533.96"/>
    <s v="No"/>
    <x v="2731"/>
  </r>
  <r>
    <x v="2"/>
    <x v="2"/>
    <x v="2"/>
    <x v="14"/>
    <s v="No"/>
    <n v="18"/>
    <n v="959.16"/>
    <s v="No"/>
    <x v="2732"/>
  </r>
  <r>
    <x v="5"/>
    <x v="5"/>
    <x v="3"/>
    <x v="2"/>
    <s v="No"/>
    <n v="23"/>
    <n v="831.82"/>
    <s v="No"/>
    <x v="2733"/>
  </r>
  <r>
    <x v="10"/>
    <x v="10"/>
    <x v="4"/>
    <x v="3"/>
    <s v="No"/>
    <n v="20"/>
    <n v="584.17999999999995"/>
    <s v="No"/>
    <x v="2734"/>
  </r>
  <r>
    <x v="5"/>
    <x v="5"/>
    <x v="2"/>
    <x v="3"/>
    <s v="No"/>
    <n v="20"/>
    <n v="559.03"/>
    <s v="No"/>
    <x v="2735"/>
  </r>
  <r>
    <x v="2"/>
    <x v="2"/>
    <x v="1"/>
    <x v="3"/>
    <s v="No"/>
    <n v="20"/>
    <n v="503.6"/>
    <s v="No"/>
    <x v="2736"/>
  </r>
  <r>
    <x v="9"/>
    <x v="9"/>
    <x v="1"/>
    <x v="0"/>
    <s v="No"/>
    <n v="26"/>
    <n v="838.15"/>
    <s v="No"/>
    <x v="2737"/>
  </r>
  <r>
    <x v="6"/>
    <x v="6"/>
    <x v="0"/>
    <x v="10"/>
    <s v="No"/>
    <n v="24"/>
    <n v="71.349999999999994"/>
    <s v="No"/>
    <x v="2738"/>
  </r>
  <r>
    <x v="3"/>
    <x v="3"/>
    <x v="3"/>
    <x v="6"/>
    <s v="No"/>
    <n v="25"/>
    <n v="758.73"/>
    <s v="No"/>
    <x v="2739"/>
  </r>
  <r>
    <x v="11"/>
    <x v="11"/>
    <x v="3"/>
    <x v="3"/>
    <s v="No"/>
    <n v="20"/>
    <n v="987.72"/>
    <s v="No"/>
    <x v="2740"/>
  </r>
  <r>
    <x v="10"/>
    <x v="10"/>
    <x v="0"/>
    <x v="8"/>
    <s v="No"/>
    <n v="15"/>
    <n v="139.32"/>
    <s v="No"/>
    <x v="2741"/>
  </r>
  <r>
    <x v="2"/>
    <x v="2"/>
    <x v="2"/>
    <x v="1"/>
    <s v="No"/>
    <n v="16"/>
    <n v="999.16"/>
    <s v="No"/>
    <x v="2742"/>
  </r>
  <r>
    <x v="6"/>
    <x v="6"/>
    <x v="3"/>
    <x v="7"/>
    <s v="No"/>
    <n v="19"/>
    <n v="787.04"/>
    <s v="No"/>
    <x v="2743"/>
  </r>
  <r>
    <x v="1"/>
    <x v="1"/>
    <x v="0"/>
    <x v="14"/>
    <s v="No"/>
    <n v="18"/>
    <n v="792.75"/>
    <s v="No"/>
    <x v="2744"/>
  </r>
  <r>
    <x v="6"/>
    <x v="6"/>
    <x v="3"/>
    <x v="3"/>
    <s v="No"/>
    <n v="20"/>
    <n v="675.92"/>
    <s v="No"/>
    <x v="2745"/>
  </r>
  <r>
    <x v="3"/>
    <x v="3"/>
    <x v="2"/>
    <x v="3"/>
    <s v="No"/>
    <n v="20"/>
    <n v="166.48"/>
    <s v="No"/>
    <x v="2746"/>
  </r>
  <r>
    <x v="2"/>
    <x v="2"/>
    <x v="0"/>
    <x v="14"/>
    <s v="No"/>
    <n v="18"/>
    <n v="999.93"/>
    <s v="No"/>
    <x v="2747"/>
  </r>
  <r>
    <x v="11"/>
    <x v="11"/>
    <x v="4"/>
    <x v="3"/>
    <s v="No"/>
    <n v="20"/>
    <n v="183.76"/>
    <s v="No"/>
    <x v="2748"/>
  </r>
  <r>
    <x v="5"/>
    <x v="5"/>
    <x v="3"/>
    <x v="7"/>
    <s v="No"/>
    <n v="19"/>
    <n v="510.95"/>
    <s v="No"/>
    <x v="2749"/>
  </r>
  <r>
    <x v="11"/>
    <x v="11"/>
    <x v="1"/>
    <x v="9"/>
    <s v="No"/>
    <n v="22"/>
    <n v="509.48"/>
    <s v="No"/>
    <x v="242"/>
  </r>
  <r>
    <x v="3"/>
    <x v="3"/>
    <x v="1"/>
    <x v="4"/>
    <s v="No"/>
    <n v="21"/>
    <n v="204.72"/>
    <s v="No"/>
    <x v="2750"/>
  </r>
  <r>
    <x v="3"/>
    <x v="3"/>
    <x v="1"/>
    <x v="2"/>
    <s v="No"/>
    <n v="23"/>
    <n v="177.93"/>
    <s v="No"/>
    <x v="2751"/>
  </r>
  <r>
    <x v="9"/>
    <x v="9"/>
    <x v="1"/>
    <x v="3"/>
    <s v="No"/>
    <n v="20"/>
    <n v="380.52"/>
    <s v="No"/>
    <x v="2752"/>
  </r>
  <r>
    <x v="2"/>
    <x v="2"/>
    <x v="4"/>
    <x v="7"/>
    <s v="No"/>
    <n v="19"/>
    <n v="933.76"/>
    <s v="No"/>
    <x v="2753"/>
  </r>
  <r>
    <x v="11"/>
    <x v="11"/>
    <x v="1"/>
    <x v="3"/>
    <s v="No"/>
    <n v="20"/>
    <n v="454.96"/>
    <s v="No"/>
    <x v="2754"/>
  </r>
  <r>
    <x v="11"/>
    <x v="11"/>
    <x v="1"/>
    <x v="14"/>
    <s v="No"/>
    <n v="18"/>
    <n v="330.7"/>
    <s v="No"/>
    <x v="2755"/>
  </r>
  <r>
    <x v="3"/>
    <x v="3"/>
    <x v="2"/>
    <x v="10"/>
    <s v="No"/>
    <n v="24"/>
    <n v="581.42999999999995"/>
    <s v="No"/>
    <x v="1466"/>
  </r>
  <r>
    <x v="7"/>
    <x v="7"/>
    <x v="2"/>
    <x v="8"/>
    <s v="No"/>
    <n v="15"/>
    <n v="647.29999999999995"/>
    <s v="No"/>
    <x v="2756"/>
  </r>
  <r>
    <x v="9"/>
    <x v="9"/>
    <x v="2"/>
    <x v="1"/>
    <s v="No"/>
    <n v="16"/>
    <n v="887.02"/>
    <s v="No"/>
    <x v="2757"/>
  </r>
  <r>
    <x v="4"/>
    <x v="4"/>
    <x v="1"/>
    <x v="9"/>
    <s v="No"/>
    <n v="22"/>
    <n v="168.91"/>
    <s v="No"/>
    <x v="2758"/>
  </r>
  <r>
    <x v="10"/>
    <x v="10"/>
    <x v="1"/>
    <x v="8"/>
    <s v="No"/>
    <n v="15"/>
    <n v="877.72"/>
    <s v="No"/>
    <x v="2759"/>
  </r>
  <r>
    <x v="2"/>
    <x v="2"/>
    <x v="2"/>
    <x v="8"/>
    <s v="No"/>
    <n v="15"/>
    <n v="613.42999999999995"/>
    <s v="No"/>
    <x v="2760"/>
  </r>
  <r>
    <x v="7"/>
    <x v="7"/>
    <x v="2"/>
    <x v="21"/>
    <s v="No"/>
    <n v="14"/>
    <n v="506.23"/>
    <s v="No"/>
    <x v="2761"/>
  </r>
  <r>
    <x v="4"/>
    <x v="4"/>
    <x v="4"/>
    <x v="19"/>
    <s v="No"/>
    <n v="13"/>
    <n v="412.47"/>
    <s v="No"/>
    <x v="2762"/>
  </r>
  <r>
    <x v="2"/>
    <x v="2"/>
    <x v="4"/>
    <x v="2"/>
    <s v="No"/>
    <n v="23"/>
    <n v="35.72"/>
    <s v="No"/>
    <x v="2763"/>
  </r>
  <r>
    <x v="7"/>
    <x v="7"/>
    <x v="0"/>
    <x v="3"/>
    <s v="No"/>
    <n v="20"/>
    <n v="280.95999999999998"/>
    <s v="No"/>
    <x v="2764"/>
  </r>
  <r>
    <x v="5"/>
    <x v="5"/>
    <x v="1"/>
    <x v="22"/>
    <s v="No"/>
    <n v="29"/>
    <n v="424.91"/>
    <s v="No"/>
    <x v="2765"/>
  </r>
  <r>
    <x v="10"/>
    <x v="10"/>
    <x v="1"/>
    <x v="7"/>
    <s v="No"/>
    <n v="19"/>
    <n v="440.94"/>
    <s v="No"/>
    <x v="2766"/>
  </r>
  <r>
    <x v="1"/>
    <x v="1"/>
    <x v="4"/>
    <x v="16"/>
    <s v="No"/>
    <n v="17"/>
    <n v="422.47"/>
    <s v="No"/>
    <x v="2767"/>
  </r>
  <r>
    <x v="0"/>
    <x v="0"/>
    <x v="2"/>
    <x v="7"/>
    <s v="No"/>
    <n v="19"/>
    <n v="415.25"/>
    <s v="No"/>
    <x v="2768"/>
  </r>
  <r>
    <x v="6"/>
    <x v="6"/>
    <x v="3"/>
    <x v="0"/>
    <s v="No"/>
    <n v="26"/>
    <n v="962.64"/>
    <s v="No"/>
    <x v="2769"/>
  </r>
  <r>
    <x v="11"/>
    <x v="11"/>
    <x v="0"/>
    <x v="20"/>
    <s v="No"/>
    <n v="11"/>
    <n v="335.03"/>
    <s v="No"/>
    <x v="2770"/>
  </r>
  <r>
    <x v="2"/>
    <x v="2"/>
    <x v="4"/>
    <x v="14"/>
    <s v="No"/>
    <n v="18"/>
    <n v="852.22"/>
    <s v="No"/>
    <x v="2771"/>
  </r>
  <r>
    <x v="7"/>
    <x v="7"/>
    <x v="4"/>
    <x v="7"/>
    <s v="No"/>
    <n v="19"/>
    <n v="414.18"/>
    <s v="No"/>
    <x v="2772"/>
  </r>
  <r>
    <x v="1"/>
    <x v="1"/>
    <x v="3"/>
    <x v="6"/>
    <s v="No"/>
    <n v="25"/>
    <n v="930.73"/>
    <s v="No"/>
    <x v="2773"/>
  </r>
  <r>
    <x v="7"/>
    <x v="7"/>
    <x v="1"/>
    <x v="16"/>
    <s v="No"/>
    <n v="17"/>
    <n v="773.6"/>
    <s v="No"/>
    <x v="2774"/>
  </r>
  <r>
    <x v="1"/>
    <x v="1"/>
    <x v="1"/>
    <x v="3"/>
    <s v="No"/>
    <n v="20"/>
    <n v="940.94"/>
    <s v="No"/>
    <x v="2775"/>
  </r>
  <r>
    <x v="0"/>
    <x v="0"/>
    <x v="3"/>
    <x v="4"/>
    <s v="No"/>
    <n v="21"/>
    <n v="649.04"/>
    <s v="No"/>
    <x v="2776"/>
  </r>
  <r>
    <x v="2"/>
    <x v="2"/>
    <x v="4"/>
    <x v="14"/>
    <s v="No"/>
    <n v="18"/>
    <n v="176.42"/>
    <s v="No"/>
    <x v="2777"/>
  </r>
  <r>
    <x v="5"/>
    <x v="5"/>
    <x v="2"/>
    <x v="10"/>
    <s v="No"/>
    <n v="24"/>
    <n v="935.99"/>
    <s v="No"/>
    <x v="2778"/>
  </r>
  <r>
    <x v="5"/>
    <x v="5"/>
    <x v="4"/>
    <x v="14"/>
    <s v="No"/>
    <n v="18"/>
    <n v="473.86"/>
    <s v="No"/>
    <x v="2779"/>
  </r>
  <r>
    <x v="6"/>
    <x v="6"/>
    <x v="2"/>
    <x v="1"/>
    <s v="No"/>
    <n v="16"/>
    <n v="815.5"/>
    <s v="No"/>
    <x v="2780"/>
  </r>
  <r>
    <x v="4"/>
    <x v="4"/>
    <x v="4"/>
    <x v="0"/>
    <s v="No"/>
    <n v="26"/>
    <n v="71.599999999999994"/>
    <s v="No"/>
    <x v="2781"/>
  </r>
  <r>
    <x v="5"/>
    <x v="5"/>
    <x v="0"/>
    <x v="22"/>
    <s v="No"/>
    <n v="29"/>
    <n v="573.08000000000004"/>
    <s v="No"/>
    <x v="2782"/>
  </r>
  <r>
    <x v="4"/>
    <x v="4"/>
    <x v="0"/>
    <x v="10"/>
    <s v="No"/>
    <n v="24"/>
    <n v="584.03"/>
    <s v="No"/>
    <x v="2783"/>
  </r>
  <r>
    <x v="9"/>
    <x v="9"/>
    <x v="3"/>
    <x v="3"/>
    <s v="No"/>
    <n v="20"/>
    <n v="954.04"/>
    <s v="No"/>
    <x v="2784"/>
  </r>
  <r>
    <x v="6"/>
    <x v="6"/>
    <x v="3"/>
    <x v="10"/>
    <s v="No"/>
    <n v="24"/>
    <n v="260.97000000000003"/>
    <s v="No"/>
    <x v="2785"/>
  </r>
  <r>
    <x v="1"/>
    <x v="1"/>
    <x v="3"/>
    <x v="0"/>
    <s v="No"/>
    <n v="26"/>
    <n v="269.69"/>
    <s v="No"/>
    <x v="2786"/>
  </r>
  <r>
    <x v="1"/>
    <x v="1"/>
    <x v="4"/>
    <x v="11"/>
    <s v="Yes"/>
    <n v="22"/>
    <n v="731.42"/>
    <s v="No"/>
    <x v="2787"/>
  </r>
  <r>
    <x v="0"/>
    <x v="0"/>
    <x v="4"/>
    <x v="4"/>
    <s v="No"/>
    <n v="21"/>
    <n v="297.04000000000002"/>
    <s v="No"/>
    <x v="2788"/>
  </r>
  <r>
    <x v="11"/>
    <x v="11"/>
    <x v="2"/>
    <x v="14"/>
    <s v="No"/>
    <n v="18"/>
    <n v="237.12"/>
    <s v="No"/>
    <x v="2789"/>
  </r>
  <r>
    <x v="8"/>
    <x v="8"/>
    <x v="4"/>
    <x v="9"/>
    <s v="No"/>
    <n v="22"/>
    <n v="670.93"/>
    <s v="No"/>
    <x v="2790"/>
  </r>
  <r>
    <x v="6"/>
    <x v="6"/>
    <x v="0"/>
    <x v="2"/>
    <s v="No"/>
    <n v="23"/>
    <n v="673.03"/>
    <s v="No"/>
    <x v="2791"/>
  </r>
  <r>
    <x v="1"/>
    <x v="1"/>
    <x v="2"/>
    <x v="0"/>
    <s v="No"/>
    <n v="26"/>
    <n v="267.32"/>
    <s v="No"/>
    <x v="2792"/>
  </r>
  <r>
    <x v="7"/>
    <x v="7"/>
    <x v="2"/>
    <x v="6"/>
    <s v="No"/>
    <n v="25"/>
    <n v="297.8"/>
    <s v="No"/>
    <x v="2793"/>
  </r>
  <r>
    <x v="8"/>
    <x v="8"/>
    <x v="2"/>
    <x v="7"/>
    <s v="No"/>
    <n v="19"/>
    <n v="155.69"/>
    <s v="No"/>
    <x v="2794"/>
  </r>
  <r>
    <x v="6"/>
    <x v="6"/>
    <x v="1"/>
    <x v="1"/>
    <s v="No"/>
    <n v="16"/>
    <n v="307.57"/>
    <s v="No"/>
    <x v="2795"/>
  </r>
  <r>
    <x v="11"/>
    <x v="11"/>
    <x v="3"/>
    <x v="10"/>
    <s v="No"/>
    <n v="24"/>
    <n v="223.35"/>
    <s v="No"/>
    <x v="2796"/>
  </r>
  <r>
    <x v="0"/>
    <x v="0"/>
    <x v="1"/>
    <x v="3"/>
    <s v="No"/>
    <n v="20"/>
    <n v="851.95"/>
    <s v="No"/>
    <x v="2797"/>
  </r>
  <r>
    <x v="0"/>
    <x v="0"/>
    <x v="0"/>
    <x v="19"/>
    <s v="No"/>
    <n v="13"/>
    <n v="40.42"/>
    <s v="No"/>
    <x v="2798"/>
  </r>
  <r>
    <x v="2"/>
    <x v="2"/>
    <x v="4"/>
    <x v="4"/>
    <s v="No"/>
    <n v="21"/>
    <n v="370.72"/>
    <s v="No"/>
    <x v="2799"/>
  </r>
  <r>
    <x v="0"/>
    <x v="0"/>
    <x v="1"/>
    <x v="8"/>
    <s v="No"/>
    <n v="15"/>
    <n v="28.28"/>
    <s v="No"/>
    <x v="2800"/>
  </r>
  <r>
    <x v="6"/>
    <x v="6"/>
    <x v="2"/>
    <x v="4"/>
    <s v="No"/>
    <n v="21"/>
    <n v="469.98"/>
    <s v="No"/>
    <x v="2801"/>
  </r>
  <r>
    <x v="3"/>
    <x v="3"/>
    <x v="4"/>
    <x v="7"/>
    <s v="No"/>
    <n v="19"/>
    <n v="13.35"/>
    <s v="No"/>
    <x v="2802"/>
  </r>
  <r>
    <x v="10"/>
    <x v="10"/>
    <x v="3"/>
    <x v="14"/>
    <s v="No"/>
    <n v="18"/>
    <n v="954.83"/>
    <s v="No"/>
    <x v="2803"/>
  </r>
  <r>
    <x v="5"/>
    <x v="5"/>
    <x v="4"/>
    <x v="4"/>
    <s v="No"/>
    <n v="21"/>
    <n v="984.41"/>
    <s v="No"/>
    <x v="2804"/>
  </r>
  <r>
    <x v="8"/>
    <x v="8"/>
    <x v="1"/>
    <x v="16"/>
    <s v="No"/>
    <n v="17"/>
    <n v="65.28"/>
    <s v="No"/>
    <x v="2805"/>
  </r>
  <r>
    <x v="5"/>
    <x v="5"/>
    <x v="1"/>
    <x v="3"/>
    <s v="No"/>
    <n v="20"/>
    <n v="972.43"/>
    <s v="No"/>
    <x v="2806"/>
  </r>
  <r>
    <x v="11"/>
    <x v="11"/>
    <x v="4"/>
    <x v="9"/>
    <s v="No"/>
    <n v="22"/>
    <n v="267.88"/>
    <s v="No"/>
    <x v="2807"/>
  </r>
  <r>
    <x v="10"/>
    <x v="10"/>
    <x v="0"/>
    <x v="6"/>
    <s v="No"/>
    <n v="25"/>
    <n v="971.27"/>
    <s v="No"/>
    <x v="2808"/>
  </r>
  <r>
    <x v="6"/>
    <x v="6"/>
    <x v="0"/>
    <x v="3"/>
    <s v="No"/>
    <n v="20"/>
    <n v="585.57000000000005"/>
    <s v="No"/>
    <x v="2809"/>
  </r>
  <r>
    <x v="5"/>
    <x v="5"/>
    <x v="4"/>
    <x v="14"/>
    <s v="No"/>
    <n v="18"/>
    <n v="77.91"/>
    <s v="No"/>
    <x v="2810"/>
  </r>
  <r>
    <x v="8"/>
    <x v="8"/>
    <x v="1"/>
    <x v="4"/>
    <s v="No"/>
    <n v="21"/>
    <n v="96.58"/>
    <s v="No"/>
    <x v="2811"/>
  </r>
  <r>
    <x v="7"/>
    <x v="7"/>
    <x v="2"/>
    <x v="10"/>
    <s v="No"/>
    <n v="24"/>
    <n v="965.04"/>
    <s v="No"/>
    <x v="2812"/>
  </r>
  <r>
    <x v="11"/>
    <x v="11"/>
    <x v="1"/>
    <x v="2"/>
    <s v="No"/>
    <n v="23"/>
    <n v="161.36000000000001"/>
    <s v="No"/>
    <x v="2813"/>
  </r>
  <r>
    <x v="5"/>
    <x v="5"/>
    <x v="0"/>
    <x v="3"/>
    <s v="No"/>
    <n v="20"/>
    <n v="692.39"/>
    <s v="No"/>
    <x v="2324"/>
  </r>
  <r>
    <x v="5"/>
    <x v="5"/>
    <x v="0"/>
    <x v="4"/>
    <s v="No"/>
    <n v="21"/>
    <n v="49.84"/>
    <s v="No"/>
    <x v="2814"/>
  </r>
  <r>
    <x v="7"/>
    <x v="7"/>
    <x v="1"/>
    <x v="7"/>
    <s v="No"/>
    <n v="19"/>
    <n v="947.32"/>
    <s v="No"/>
    <x v="2815"/>
  </r>
  <r>
    <x v="7"/>
    <x v="7"/>
    <x v="2"/>
    <x v="6"/>
    <s v="No"/>
    <n v="25"/>
    <n v="255.4"/>
    <s v="No"/>
    <x v="2816"/>
  </r>
  <r>
    <x v="2"/>
    <x v="2"/>
    <x v="2"/>
    <x v="15"/>
    <s v="No"/>
    <n v="28"/>
    <n v="381.42"/>
    <s v="No"/>
    <x v="2817"/>
  </r>
  <r>
    <x v="3"/>
    <x v="3"/>
    <x v="0"/>
    <x v="4"/>
    <s v="No"/>
    <n v="21"/>
    <n v="963.48"/>
    <s v="No"/>
    <x v="2818"/>
  </r>
  <r>
    <x v="2"/>
    <x v="2"/>
    <x v="3"/>
    <x v="4"/>
    <s v="No"/>
    <n v="21"/>
    <n v="26.66"/>
    <s v="No"/>
    <x v="2819"/>
  </r>
  <r>
    <x v="9"/>
    <x v="9"/>
    <x v="4"/>
    <x v="14"/>
    <s v="No"/>
    <n v="18"/>
    <n v="596.19000000000005"/>
    <s v="No"/>
    <x v="2820"/>
  </r>
  <r>
    <x v="5"/>
    <x v="5"/>
    <x v="4"/>
    <x v="21"/>
    <s v="No"/>
    <n v="14"/>
    <n v="722.29"/>
    <s v="No"/>
    <x v="2821"/>
  </r>
  <r>
    <x v="11"/>
    <x v="11"/>
    <x v="2"/>
    <x v="8"/>
    <s v="No"/>
    <n v="15"/>
    <n v="934.17"/>
    <s v="No"/>
    <x v="2822"/>
  </r>
  <r>
    <x v="7"/>
    <x v="7"/>
    <x v="4"/>
    <x v="1"/>
    <s v="No"/>
    <n v="16"/>
    <n v="942.49"/>
    <s v="No"/>
    <x v="2823"/>
  </r>
  <r>
    <x v="3"/>
    <x v="3"/>
    <x v="4"/>
    <x v="9"/>
    <s v="No"/>
    <n v="22"/>
    <n v="49.74"/>
    <s v="No"/>
    <x v="2824"/>
  </r>
  <r>
    <x v="1"/>
    <x v="1"/>
    <x v="4"/>
    <x v="24"/>
    <s v="No"/>
    <n v="10"/>
    <n v="19.41"/>
    <s v="No"/>
    <x v="2825"/>
  </r>
  <r>
    <x v="8"/>
    <x v="8"/>
    <x v="0"/>
    <x v="3"/>
    <s v="No"/>
    <n v="20"/>
    <n v="136.32"/>
    <s v="No"/>
    <x v="2826"/>
  </r>
  <r>
    <x v="9"/>
    <x v="9"/>
    <x v="4"/>
    <x v="16"/>
    <s v="No"/>
    <n v="17"/>
    <n v="543.09"/>
    <s v="No"/>
    <x v="2827"/>
  </r>
  <r>
    <x v="7"/>
    <x v="7"/>
    <x v="1"/>
    <x v="0"/>
    <s v="No"/>
    <n v="26"/>
    <n v="892.95"/>
    <s v="No"/>
    <x v="2828"/>
  </r>
  <r>
    <x v="4"/>
    <x v="4"/>
    <x v="2"/>
    <x v="14"/>
    <s v="No"/>
    <n v="18"/>
    <n v="527.6"/>
    <s v="No"/>
    <x v="2829"/>
  </r>
  <r>
    <x v="9"/>
    <x v="9"/>
    <x v="2"/>
    <x v="7"/>
    <s v="No"/>
    <n v="19"/>
    <n v="618.76"/>
    <s v="No"/>
    <x v="2830"/>
  </r>
  <r>
    <x v="10"/>
    <x v="10"/>
    <x v="1"/>
    <x v="2"/>
    <s v="No"/>
    <n v="23"/>
    <n v="895.72"/>
    <s v="No"/>
    <x v="2831"/>
  </r>
  <r>
    <x v="11"/>
    <x v="11"/>
    <x v="2"/>
    <x v="5"/>
    <s v="No"/>
    <n v="27"/>
    <n v="415.99"/>
    <s v="No"/>
    <x v="2832"/>
  </r>
  <r>
    <x v="4"/>
    <x v="4"/>
    <x v="1"/>
    <x v="3"/>
    <s v="No"/>
    <n v="20"/>
    <n v="954.69"/>
    <s v="No"/>
    <x v="2833"/>
  </r>
  <r>
    <x v="9"/>
    <x v="9"/>
    <x v="4"/>
    <x v="3"/>
    <s v="No"/>
    <n v="20"/>
    <n v="163.85"/>
    <s v="No"/>
    <x v="2834"/>
  </r>
  <r>
    <x v="2"/>
    <x v="2"/>
    <x v="0"/>
    <x v="1"/>
    <s v="No"/>
    <n v="16"/>
    <n v="771.69"/>
    <s v="No"/>
    <x v="2835"/>
  </r>
  <r>
    <x v="9"/>
    <x v="9"/>
    <x v="3"/>
    <x v="8"/>
    <s v="No"/>
    <n v="15"/>
    <n v="755.85"/>
    <s v="No"/>
    <x v="2836"/>
  </r>
  <r>
    <x v="7"/>
    <x v="7"/>
    <x v="2"/>
    <x v="8"/>
    <s v="No"/>
    <n v="15"/>
    <n v="35.770000000000003"/>
    <s v="No"/>
    <x v="2837"/>
  </r>
  <r>
    <x v="8"/>
    <x v="8"/>
    <x v="3"/>
    <x v="2"/>
    <s v="No"/>
    <n v="23"/>
    <n v="214.32"/>
    <s v="No"/>
    <x v="2838"/>
  </r>
  <r>
    <x v="5"/>
    <x v="5"/>
    <x v="4"/>
    <x v="8"/>
    <s v="No"/>
    <n v="15"/>
    <n v="729.74"/>
    <s v="No"/>
    <x v="2839"/>
  </r>
  <r>
    <x v="2"/>
    <x v="2"/>
    <x v="2"/>
    <x v="22"/>
    <s v="No"/>
    <n v="29"/>
    <n v="633.88"/>
    <s v="No"/>
    <x v="2840"/>
  </r>
  <r>
    <x v="3"/>
    <x v="3"/>
    <x v="3"/>
    <x v="16"/>
    <s v="No"/>
    <n v="17"/>
    <n v="67.069999999999993"/>
    <s v="No"/>
    <x v="2841"/>
  </r>
  <r>
    <x v="9"/>
    <x v="9"/>
    <x v="3"/>
    <x v="19"/>
    <s v="No"/>
    <n v="13"/>
    <n v="831.23"/>
    <s v="No"/>
    <x v="2842"/>
  </r>
  <r>
    <x v="10"/>
    <x v="10"/>
    <x v="1"/>
    <x v="14"/>
    <s v="No"/>
    <n v="18"/>
    <n v="345.36"/>
    <s v="No"/>
    <x v="2843"/>
  </r>
  <r>
    <x v="9"/>
    <x v="9"/>
    <x v="0"/>
    <x v="9"/>
    <s v="No"/>
    <n v="22"/>
    <n v="836.87"/>
    <s v="No"/>
    <x v="2844"/>
  </r>
  <r>
    <x v="4"/>
    <x v="4"/>
    <x v="4"/>
    <x v="7"/>
    <s v="No"/>
    <n v="19"/>
    <n v="400.23"/>
    <s v="No"/>
    <x v="2845"/>
  </r>
  <r>
    <x v="6"/>
    <x v="6"/>
    <x v="3"/>
    <x v="21"/>
    <s v="No"/>
    <n v="14"/>
    <n v="828.74"/>
    <s v="No"/>
    <x v="2846"/>
  </r>
  <r>
    <x v="6"/>
    <x v="6"/>
    <x v="2"/>
    <x v="14"/>
    <s v="No"/>
    <n v="18"/>
    <n v="715.53"/>
    <s v="No"/>
    <x v="2847"/>
  </r>
  <r>
    <x v="11"/>
    <x v="11"/>
    <x v="2"/>
    <x v="9"/>
    <s v="No"/>
    <n v="22"/>
    <n v="509.48"/>
    <s v="No"/>
    <x v="242"/>
  </r>
  <r>
    <x v="8"/>
    <x v="8"/>
    <x v="1"/>
    <x v="27"/>
    <s v="Yes"/>
    <n v="22"/>
    <n v="615.32000000000005"/>
    <s v="No"/>
    <x v="2848"/>
  </r>
  <r>
    <x v="0"/>
    <x v="0"/>
    <x v="2"/>
    <x v="8"/>
    <s v="No"/>
    <n v="15"/>
    <n v="265.45999999999998"/>
    <s v="No"/>
    <x v="2849"/>
  </r>
  <r>
    <x v="0"/>
    <x v="0"/>
    <x v="2"/>
    <x v="4"/>
    <s v="No"/>
    <n v="21"/>
    <n v="398.21"/>
    <s v="No"/>
    <x v="2850"/>
  </r>
  <r>
    <x v="7"/>
    <x v="7"/>
    <x v="2"/>
    <x v="24"/>
    <s v="No"/>
    <n v="10"/>
    <n v="509.91"/>
    <s v="No"/>
    <x v="2851"/>
  </r>
  <r>
    <x v="6"/>
    <x v="6"/>
    <x v="4"/>
    <x v="1"/>
    <s v="No"/>
    <n v="16"/>
    <n v="842.9"/>
    <s v="No"/>
    <x v="2852"/>
  </r>
  <r>
    <x v="9"/>
    <x v="9"/>
    <x v="3"/>
    <x v="4"/>
    <s v="No"/>
    <n v="21"/>
    <n v="263.92"/>
    <s v="No"/>
    <x v="2853"/>
  </r>
  <r>
    <x v="3"/>
    <x v="3"/>
    <x v="4"/>
    <x v="7"/>
    <s v="No"/>
    <n v="19"/>
    <n v="261.70999999999998"/>
    <s v="No"/>
    <x v="2854"/>
  </r>
  <r>
    <x v="11"/>
    <x v="11"/>
    <x v="3"/>
    <x v="12"/>
    <s v="No"/>
    <n v="30"/>
    <n v="362.27"/>
    <s v="No"/>
    <x v="2855"/>
  </r>
  <r>
    <x v="2"/>
    <x v="2"/>
    <x v="0"/>
    <x v="9"/>
    <s v="No"/>
    <n v="22"/>
    <n v="509.48"/>
    <s v="No"/>
    <x v="242"/>
  </r>
  <r>
    <x v="6"/>
    <x v="6"/>
    <x v="0"/>
    <x v="14"/>
    <s v="No"/>
    <n v="18"/>
    <n v="917.03"/>
    <s v="No"/>
    <x v="2856"/>
  </r>
  <r>
    <x v="11"/>
    <x v="11"/>
    <x v="3"/>
    <x v="17"/>
    <s v="No"/>
    <n v="12"/>
    <n v="311.16000000000003"/>
    <s v="No"/>
    <x v="2857"/>
  </r>
  <r>
    <x v="8"/>
    <x v="8"/>
    <x v="3"/>
    <x v="6"/>
    <s v="No"/>
    <n v="25"/>
    <n v="880.48"/>
    <s v="No"/>
    <x v="2858"/>
  </r>
  <r>
    <x v="6"/>
    <x v="6"/>
    <x v="1"/>
    <x v="2"/>
    <s v="No"/>
    <n v="23"/>
    <n v="724.7"/>
    <s v="No"/>
    <x v="2859"/>
  </r>
  <r>
    <x v="1"/>
    <x v="1"/>
    <x v="4"/>
    <x v="2"/>
    <s v="No"/>
    <n v="23"/>
    <n v="437.34"/>
    <s v="No"/>
    <x v="2860"/>
  </r>
  <r>
    <x v="8"/>
    <x v="8"/>
    <x v="3"/>
    <x v="0"/>
    <s v="No"/>
    <n v="26"/>
    <n v="655.45"/>
    <s v="No"/>
    <x v="2861"/>
  </r>
  <r>
    <x v="0"/>
    <x v="0"/>
    <x v="2"/>
    <x v="14"/>
    <s v="No"/>
    <n v="18"/>
    <n v="438.29"/>
    <s v="No"/>
    <x v="2862"/>
  </r>
  <r>
    <x v="2"/>
    <x v="2"/>
    <x v="1"/>
    <x v="1"/>
    <s v="No"/>
    <n v="16"/>
    <n v="848.23"/>
    <s v="No"/>
    <x v="2863"/>
  </r>
  <r>
    <x v="9"/>
    <x v="9"/>
    <x v="3"/>
    <x v="4"/>
    <s v="No"/>
    <n v="21"/>
    <n v="564.9"/>
    <s v="No"/>
    <x v="2864"/>
  </r>
  <r>
    <x v="1"/>
    <x v="1"/>
    <x v="1"/>
    <x v="9"/>
    <s v="No"/>
    <n v="22"/>
    <n v="754.79"/>
    <s v="No"/>
    <x v="2865"/>
  </r>
  <r>
    <x v="0"/>
    <x v="0"/>
    <x v="1"/>
    <x v="2"/>
    <s v="No"/>
    <n v="23"/>
    <n v="425.86"/>
    <s v="No"/>
    <x v="2866"/>
  </r>
  <r>
    <x v="3"/>
    <x v="3"/>
    <x v="1"/>
    <x v="2"/>
    <s v="No"/>
    <n v="23"/>
    <n v="188.84"/>
    <s v="No"/>
    <x v="2867"/>
  </r>
  <r>
    <x v="1"/>
    <x v="1"/>
    <x v="2"/>
    <x v="0"/>
    <s v="No"/>
    <n v="26"/>
    <n v="81.55"/>
    <s v="No"/>
    <x v="2868"/>
  </r>
  <r>
    <x v="10"/>
    <x v="10"/>
    <x v="4"/>
    <x v="15"/>
    <s v="No"/>
    <n v="28"/>
    <n v="996.28"/>
    <s v="No"/>
    <x v="2869"/>
  </r>
  <r>
    <x v="7"/>
    <x v="7"/>
    <x v="0"/>
    <x v="16"/>
    <s v="No"/>
    <n v="17"/>
    <n v="702.2"/>
    <s v="No"/>
    <x v="2870"/>
  </r>
  <r>
    <x v="9"/>
    <x v="9"/>
    <x v="2"/>
    <x v="2"/>
    <s v="No"/>
    <n v="23"/>
    <n v="373.2"/>
    <s v="No"/>
    <x v="2871"/>
  </r>
  <r>
    <x v="10"/>
    <x v="10"/>
    <x v="2"/>
    <x v="8"/>
    <s v="No"/>
    <n v="15"/>
    <n v="40.799999999999997"/>
    <s v="No"/>
    <x v="2264"/>
  </r>
  <r>
    <x v="5"/>
    <x v="5"/>
    <x v="0"/>
    <x v="0"/>
    <s v="No"/>
    <n v="26"/>
    <n v="850.78"/>
    <s v="No"/>
    <x v="2872"/>
  </r>
  <r>
    <x v="11"/>
    <x v="11"/>
    <x v="4"/>
    <x v="10"/>
    <s v="No"/>
    <n v="24"/>
    <n v="266.02999999999997"/>
    <s v="No"/>
    <x v="2873"/>
  </r>
  <r>
    <x v="8"/>
    <x v="8"/>
    <x v="0"/>
    <x v="22"/>
    <s v="No"/>
    <n v="29"/>
    <n v="327.16000000000003"/>
    <s v="No"/>
    <x v="2874"/>
  </r>
  <r>
    <x v="4"/>
    <x v="4"/>
    <x v="3"/>
    <x v="21"/>
    <s v="No"/>
    <n v="14"/>
    <n v="121.28"/>
    <s v="No"/>
    <x v="2875"/>
  </r>
  <r>
    <x v="10"/>
    <x v="10"/>
    <x v="2"/>
    <x v="6"/>
    <s v="No"/>
    <n v="25"/>
    <n v="406.15"/>
    <s v="No"/>
    <x v="2876"/>
  </r>
  <r>
    <x v="8"/>
    <x v="8"/>
    <x v="3"/>
    <x v="21"/>
    <s v="No"/>
    <n v="14"/>
    <n v="659.39"/>
    <s v="No"/>
    <x v="2877"/>
  </r>
  <r>
    <x v="10"/>
    <x v="10"/>
    <x v="3"/>
    <x v="10"/>
    <s v="No"/>
    <n v="24"/>
    <n v="821.15"/>
    <s v="No"/>
    <x v="2878"/>
  </r>
  <r>
    <x v="9"/>
    <x v="9"/>
    <x v="0"/>
    <x v="9"/>
    <s v="No"/>
    <n v="22"/>
    <n v="530.29"/>
    <s v="No"/>
    <x v="2879"/>
  </r>
  <r>
    <x v="1"/>
    <x v="1"/>
    <x v="2"/>
    <x v="3"/>
    <s v="No"/>
    <n v="20"/>
    <n v="31.57"/>
    <s v="No"/>
    <x v="2880"/>
  </r>
  <r>
    <x v="1"/>
    <x v="1"/>
    <x v="0"/>
    <x v="3"/>
    <s v="No"/>
    <n v="20"/>
    <n v="537.99"/>
    <s v="No"/>
    <x v="2881"/>
  </r>
  <r>
    <x v="0"/>
    <x v="0"/>
    <x v="0"/>
    <x v="7"/>
    <s v="No"/>
    <n v="19"/>
    <n v="559.53"/>
    <s v="No"/>
    <x v="2882"/>
  </r>
  <r>
    <x v="11"/>
    <x v="11"/>
    <x v="0"/>
    <x v="8"/>
    <s v="No"/>
    <n v="15"/>
    <n v="650.30999999999995"/>
    <s v="No"/>
    <x v="2883"/>
  </r>
  <r>
    <x v="6"/>
    <x v="6"/>
    <x v="1"/>
    <x v="10"/>
    <s v="No"/>
    <n v="24"/>
    <n v="751.35"/>
    <s v="No"/>
    <x v="2884"/>
  </r>
  <r>
    <x v="4"/>
    <x v="4"/>
    <x v="3"/>
    <x v="9"/>
    <s v="No"/>
    <n v="22"/>
    <n v="701.94"/>
    <s v="No"/>
    <x v="2885"/>
  </r>
  <r>
    <x v="8"/>
    <x v="8"/>
    <x v="0"/>
    <x v="0"/>
    <s v="No"/>
    <n v="26"/>
    <n v="540.15"/>
    <s v="No"/>
    <x v="2886"/>
  </r>
  <r>
    <x v="9"/>
    <x v="9"/>
    <x v="0"/>
    <x v="2"/>
    <s v="No"/>
    <n v="23"/>
    <n v="753.28"/>
    <s v="No"/>
    <x v="2887"/>
  </r>
  <r>
    <x v="6"/>
    <x v="6"/>
    <x v="2"/>
    <x v="2"/>
    <s v="No"/>
    <n v="23"/>
    <n v="390.56"/>
    <s v="No"/>
    <x v="2888"/>
  </r>
  <r>
    <x v="8"/>
    <x v="8"/>
    <x v="0"/>
    <x v="3"/>
    <s v="No"/>
    <n v="20"/>
    <n v="363.7"/>
    <s v="No"/>
    <x v="2889"/>
  </r>
  <r>
    <x v="2"/>
    <x v="2"/>
    <x v="0"/>
    <x v="16"/>
    <s v="No"/>
    <n v="17"/>
    <n v="295.94"/>
    <s v="No"/>
    <x v="2890"/>
  </r>
  <r>
    <x v="10"/>
    <x v="10"/>
    <x v="3"/>
    <x v="14"/>
    <s v="No"/>
    <n v="18"/>
    <n v="315.76"/>
    <s v="No"/>
    <x v="2891"/>
  </r>
  <r>
    <x v="1"/>
    <x v="1"/>
    <x v="2"/>
    <x v="16"/>
    <s v="No"/>
    <n v="17"/>
    <n v="271.95"/>
    <s v="No"/>
    <x v="2892"/>
  </r>
  <r>
    <x v="5"/>
    <x v="5"/>
    <x v="3"/>
    <x v="1"/>
    <s v="No"/>
    <n v="16"/>
    <n v="502.96"/>
    <s v="No"/>
    <x v="2893"/>
  </r>
  <r>
    <x v="5"/>
    <x v="5"/>
    <x v="3"/>
    <x v="3"/>
    <s v="No"/>
    <n v="20"/>
    <n v="252.49"/>
    <s v="No"/>
    <x v="2894"/>
  </r>
  <r>
    <x v="10"/>
    <x v="10"/>
    <x v="1"/>
    <x v="3"/>
    <s v="No"/>
    <n v="20"/>
    <n v="786.45"/>
    <s v="No"/>
    <x v="2895"/>
  </r>
  <r>
    <x v="1"/>
    <x v="1"/>
    <x v="2"/>
    <x v="10"/>
    <s v="No"/>
    <n v="24"/>
    <n v="809.93"/>
    <s v="No"/>
    <x v="2896"/>
  </r>
  <r>
    <x v="10"/>
    <x v="10"/>
    <x v="2"/>
    <x v="9"/>
    <s v="No"/>
    <n v="22"/>
    <n v="765.75"/>
    <s v="No"/>
    <x v="2897"/>
  </r>
  <r>
    <x v="7"/>
    <x v="7"/>
    <x v="3"/>
    <x v="7"/>
    <s v="No"/>
    <n v="19"/>
    <n v="509.48"/>
    <s v="No"/>
    <x v="185"/>
  </r>
  <r>
    <x v="0"/>
    <x v="0"/>
    <x v="1"/>
    <x v="6"/>
    <s v="No"/>
    <n v="25"/>
    <n v="838.08"/>
    <s v="No"/>
    <x v="2898"/>
  </r>
  <r>
    <x v="10"/>
    <x v="10"/>
    <x v="1"/>
    <x v="7"/>
    <s v="No"/>
    <n v="19"/>
    <n v="589.25"/>
    <s v="No"/>
    <x v="1149"/>
  </r>
  <r>
    <x v="4"/>
    <x v="4"/>
    <x v="2"/>
    <x v="2"/>
    <s v="No"/>
    <n v="23"/>
    <n v="920.8"/>
    <s v="No"/>
    <x v="2445"/>
  </r>
  <r>
    <x v="11"/>
    <x v="11"/>
    <x v="3"/>
    <x v="6"/>
    <s v="No"/>
    <n v="25"/>
    <n v="833.25"/>
    <s v="No"/>
    <x v="2899"/>
  </r>
  <r>
    <x v="3"/>
    <x v="3"/>
    <x v="0"/>
    <x v="21"/>
    <s v="No"/>
    <n v="14"/>
    <n v="108.39"/>
    <s v="No"/>
    <x v="2900"/>
  </r>
  <r>
    <x v="3"/>
    <x v="3"/>
    <x v="4"/>
    <x v="16"/>
    <s v="No"/>
    <n v="17"/>
    <n v="444.8"/>
    <s v="No"/>
    <x v="2901"/>
  </r>
  <r>
    <x v="1"/>
    <x v="1"/>
    <x v="3"/>
    <x v="15"/>
    <s v="No"/>
    <n v="28"/>
    <n v="361.39"/>
    <s v="No"/>
    <x v="2902"/>
  </r>
  <r>
    <x v="10"/>
    <x v="10"/>
    <x v="2"/>
    <x v="14"/>
    <s v="No"/>
    <n v="18"/>
    <n v="528.46"/>
    <s v="No"/>
    <x v="2903"/>
  </r>
  <r>
    <x v="9"/>
    <x v="9"/>
    <x v="2"/>
    <x v="30"/>
    <s v="No"/>
    <n v="32"/>
    <n v="771.33"/>
    <s v="No"/>
    <x v="2904"/>
  </r>
  <r>
    <x v="11"/>
    <x v="11"/>
    <x v="4"/>
    <x v="5"/>
    <s v="No"/>
    <n v="27"/>
    <n v="628.30999999999995"/>
    <s v="No"/>
    <x v="2905"/>
  </r>
  <r>
    <x v="1"/>
    <x v="1"/>
    <x v="4"/>
    <x v="14"/>
    <s v="No"/>
    <n v="18"/>
    <n v="247.64"/>
    <s v="No"/>
    <x v="2906"/>
  </r>
  <r>
    <x v="1"/>
    <x v="1"/>
    <x v="4"/>
    <x v="4"/>
    <s v="No"/>
    <n v="21"/>
    <n v="969.88"/>
    <s v="No"/>
    <x v="2907"/>
  </r>
  <r>
    <x v="5"/>
    <x v="5"/>
    <x v="1"/>
    <x v="16"/>
    <s v="No"/>
    <n v="17"/>
    <n v="473.73"/>
    <s v="No"/>
    <x v="2908"/>
  </r>
  <r>
    <x v="2"/>
    <x v="2"/>
    <x v="1"/>
    <x v="6"/>
    <s v="No"/>
    <n v="25"/>
    <n v="44.63"/>
    <s v="No"/>
    <x v="2909"/>
  </r>
  <r>
    <x v="3"/>
    <x v="3"/>
    <x v="1"/>
    <x v="2"/>
    <s v="No"/>
    <n v="23"/>
    <n v="942.84"/>
    <s v="No"/>
    <x v="2910"/>
  </r>
  <r>
    <x v="7"/>
    <x v="7"/>
    <x v="4"/>
    <x v="15"/>
    <s v="No"/>
    <n v="28"/>
    <n v="892.14"/>
    <s v="No"/>
    <x v="2911"/>
  </r>
  <r>
    <x v="0"/>
    <x v="0"/>
    <x v="1"/>
    <x v="16"/>
    <s v="No"/>
    <n v="17"/>
    <n v="749.43"/>
    <s v="No"/>
    <x v="2912"/>
  </r>
  <r>
    <x v="9"/>
    <x v="9"/>
    <x v="4"/>
    <x v="19"/>
    <s v="No"/>
    <n v="13"/>
    <n v="634.86"/>
    <s v="No"/>
    <x v="2913"/>
  </r>
  <r>
    <x v="5"/>
    <x v="5"/>
    <x v="0"/>
    <x v="7"/>
    <s v="No"/>
    <n v="19"/>
    <n v="795.41"/>
    <s v="No"/>
    <x v="2914"/>
  </r>
  <r>
    <x v="4"/>
    <x v="4"/>
    <x v="0"/>
    <x v="4"/>
    <s v="No"/>
    <n v="21"/>
    <n v="906.9"/>
    <s v="No"/>
    <x v="2915"/>
  </r>
  <r>
    <x v="1"/>
    <x v="1"/>
    <x v="4"/>
    <x v="19"/>
    <s v="No"/>
    <n v="13"/>
    <n v="539.62"/>
    <s v="No"/>
    <x v="2916"/>
  </r>
  <r>
    <x v="6"/>
    <x v="6"/>
    <x v="0"/>
    <x v="4"/>
    <s v="No"/>
    <n v="21"/>
    <n v="760.27"/>
    <s v="No"/>
    <x v="2917"/>
  </r>
  <r>
    <x v="10"/>
    <x v="10"/>
    <x v="0"/>
    <x v="10"/>
    <s v="No"/>
    <n v="24"/>
    <n v="548.80999999999995"/>
    <s v="No"/>
    <x v="2918"/>
  </r>
  <r>
    <x v="1"/>
    <x v="1"/>
    <x v="4"/>
    <x v="3"/>
    <s v="No"/>
    <n v="20"/>
    <n v="394.91"/>
    <s v="No"/>
    <x v="2919"/>
  </r>
  <r>
    <x v="9"/>
    <x v="9"/>
    <x v="4"/>
    <x v="16"/>
    <s v="No"/>
    <n v="17"/>
    <n v="956.1"/>
    <s v="No"/>
    <x v="2920"/>
  </r>
  <r>
    <x v="7"/>
    <x v="7"/>
    <x v="3"/>
    <x v="5"/>
    <s v="No"/>
    <n v="27"/>
    <n v="211.85"/>
    <s v="No"/>
    <x v="2921"/>
  </r>
  <r>
    <x v="11"/>
    <x v="11"/>
    <x v="0"/>
    <x v="14"/>
    <s v="No"/>
    <n v="18"/>
    <n v="238.33"/>
    <s v="No"/>
    <x v="2922"/>
  </r>
  <r>
    <x v="5"/>
    <x v="5"/>
    <x v="1"/>
    <x v="2"/>
    <s v="No"/>
    <n v="23"/>
    <n v="546.99"/>
    <s v="No"/>
    <x v="2923"/>
  </r>
  <r>
    <x v="5"/>
    <x v="5"/>
    <x v="2"/>
    <x v="2"/>
    <s v="No"/>
    <n v="23"/>
    <n v="902.57"/>
    <s v="No"/>
    <x v="2924"/>
  </r>
  <r>
    <x v="4"/>
    <x v="4"/>
    <x v="2"/>
    <x v="1"/>
    <s v="No"/>
    <n v="16"/>
    <n v="401.98"/>
    <s v="No"/>
    <x v="2925"/>
  </r>
  <r>
    <x v="11"/>
    <x v="11"/>
    <x v="0"/>
    <x v="0"/>
    <s v="No"/>
    <n v="26"/>
    <n v="91.15"/>
    <s v="No"/>
    <x v="2926"/>
  </r>
  <r>
    <x v="10"/>
    <x v="10"/>
    <x v="3"/>
    <x v="4"/>
    <s v="No"/>
    <n v="21"/>
    <n v="127.97"/>
    <s v="No"/>
    <x v="2927"/>
  </r>
  <r>
    <x v="6"/>
    <x v="6"/>
    <x v="2"/>
    <x v="3"/>
    <s v="No"/>
    <n v="20"/>
    <n v="659.29"/>
    <s v="No"/>
    <x v="2928"/>
  </r>
  <r>
    <x v="10"/>
    <x v="10"/>
    <x v="1"/>
    <x v="3"/>
    <s v="No"/>
    <n v="20"/>
    <n v="676.93"/>
    <s v="No"/>
    <x v="2929"/>
  </r>
  <r>
    <x v="9"/>
    <x v="9"/>
    <x v="2"/>
    <x v="4"/>
    <s v="No"/>
    <n v="21"/>
    <n v="871.35"/>
    <s v="No"/>
    <x v="2930"/>
  </r>
  <r>
    <x v="0"/>
    <x v="0"/>
    <x v="3"/>
    <x v="4"/>
    <s v="No"/>
    <n v="21"/>
    <n v="353.7"/>
    <s v="No"/>
    <x v="2931"/>
  </r>
  <r>
    <x v="11"/>
    <x v="11"/>
    <x v="4"/>
    <x v="23"/>
    <s v="No"/>
    <n v="31"/>
    <n v="204.02"/>
    <s v="No"/>
    <x v="2932"/>
  </r>
  <r>
    <x v="1"/>
    <x v="1"/>
    <x v="0"/>
    <x v="37"/>
    <s v="Yes"/>
    <n v="22"/>
    <n v="157.13999999999999"/>
    <s v="No"/>
    <x v="2933"/>
  </r>
  <r>
    <x v="1"/>
    <x v="1"/>
    <x v="1"/>
    <x v="19"/>
    <s v="No"/>
    <n v="13"/>
    <n v="303.74"/>
    <s v="No"/>
    <x v="2934"/>
  </r>
  <r>
    <x v="11"/>
    <x v="11"/>
    <x v="1"/>
    <x v="22"/>
    <s v="No"/>
    <n v="29"/>
    <n v="536.91"/>
    <s v="No"/>
    <x v="2935"/>
  </r>
  <r>
    <x v="9"/>
    <x v="9"/>
    <x v="4"/>
    <x v="8"/>
    <s v="No"/>
    <n v="15"/>
    <n v="265.22000000000003"/>
    <s v="No"/>
    <x v="2936"/>
  </r>
  <r>
    <x v="10"/>
    <x v="10"/>
    <x v="2"/>
    <x v="1"/>
    <s v="No"/>
    <n v="16"/>
    <n v="909.3"/>
    <s v="No"/>
    <x v="2937"/>
  </r>
  <r>
    <x v="1"/>
    <x v="1"/>
    <x v="1"/>
    <x v="6"/>
    <s v="No"/>
    <n v="25"/>
    <n v="52.41"/>
    <s v="No"/>
    <x v="2938"/>
  </r>
  <r>
    <x v="4"/>
    <x v="4"/>
    <x v="3"/>
    <x v="2"/>
    <s v="No"/>
    <n v="23"/>
    <n v="515.74"/>
    <s v="No"/>
    <x v="2939"/>
  </r>
  <r>
    <x v="0"/>
    <x v="0"/>
    <x v="2"/>
    <x v="4"/>
    <s v="No"/>
    <n v="21"/>
    <n v="384.9"/>
    <s v="No"/>
    <x v="2940"/>
  </r>
  <r>
    <x v="5"/>
    <x v="5"/>
    <x v="0"/>
    <x v="3"/>
    <s v="No"/>
    <n v="20"/>
    <n v="114.53"/>
    <s v="No"/>
    <x v="2941"/>
  </r>
  <r>
    <x v="0"/>
    <x v="0"/>
    <x v="0"/>
    <x v="4"/>
    <s v="No"/>
    <n v="21"/>
    <n v="48.74"/>
    <s v="No"/>
    <x v="2942"/>
  </r>
  <r>
    <x v="5"/>
    <x v="5"/>
    <x v="4"/>
    <x v="3"/>
    <s v="No"/>
    <n v="20"/>
    <n v="388.81"/>
    <s v="No"/>
    <x v="2943"/>
  </r>
  <r>
    <x v="3"/>
    <x v="3"/>
    <x v="4"/>
    <x v="14"/>
    <s v="No"/>
    <n v="18"/>
    <n v="689.85"/>
    <s v="No"/>
    <x v="2944"/>
  </r>
  <r>
    <x v="0"/>
    <x v="0"/>
    <x v="1"/>
    <x v="7"/>
    <s v="No"/>
    <n v="19"/>
    <n v="511.49"/>
    <s v="No"/>
    <x v="2945"/>
  </r>
  <r>
    <x v="4"/>
    <x v="4"/>
    <x v="2"/>
    <x v="4"/>
    <s v="No"/>
    <n v="21"/>
    <n v="92.36"/>
    <s v="No"/>
    <x v="2946"/>
  </r>
  <r>
    <x v="0"/>
    <x v="0"/>
    <x v="2"/>
    <x v="17"/>
    <s v="No"/>
    <n v="12"/>
    <n v="450.16"/>
    <s v="No"/>
    <x v="2947"/>
  </r>
  <r>
    <x v="2"/>
    <x v="2"/>
    <x v="2"/>
    <x v="9"/>
    <s v="No"/>
    <n v="22"/>
    <n v="439.03"/>
    <s v="No"/>
    <x v="2948"/>
  </r>
  <r>
    <x v="6"/>
    <x v="6"/>
    <x v="4"/>
    <x v="3"/>
    <s v="No"/>
    <n v="20"/>
    <n v="269.82"/>
    <s v="No"/>
    <x v="2949"/>
  </r>
  <r>
    <x v="0"/>
    <x v="0"/>
    <x v="4"/>
    <x v="6"/>
    <s v="No"/>
    <n v="25"/>
    <n v="576.26"/>
    <s v="No"/>
    <x v="2950"/>
  </r>
  <r>
    <x v="3"/>
    <x v="3"/>
    <x v="4"/>
    <x v="1"/>
    <s v="No"/>
    <n v="16"/>
    <n v="862.12"/>
    <s v="No"/>
    <x v="2951"/>
  </r>
  <r>
    <x v="11"/>
    <x v="11"/>
    <x v="1"/>
    <x v="2"/>
    <s v="No"/>
    <n v="23"/>
    <n v="951.58"/>
    <s v="No"/>
    <x v="2952"/>
  </r>
  <r>
    <x v="1"/>
    <x v="1"/>
    <x v="0"/>
    <x v="6"/>
    <s v="No"/>
    <n v="25"/>
    <n v="652.70000000000005"/>
    <s v="No"/>
    <x v="2953"/>
  </r>
  <r>
    <x v="10"/>
    <x v="10"/>
    <x v="2"/>
    <x v="0"/>
    <s v="No"/>
    <n v="26"/>
    <n v="612.24"/>
    <s v="No"/>
    <x v="2954"/>
  </r>
  <r>
    <x v="7"/>
    <x v="7"/>
    <x v="4"/>
    <x v="8"/>
    <s v="No"/>
    <n v="15"/>
    <n v="574.94000000000005"/>
    <s v="No"/>
    <x v="2955"/>
  </r>
  <r>
    <x v="9"/>
    <x v="9"/>
    <x v="1"/>
    <x v="16"/>
    <s v="No"/>
    <n v="17"/>
    <n v="622.41"/>
    <s v="No"/>
    <x v="2956"/>
  </r>
  <r>
    <x v="6"/>
    <x v="6"/>
    <x v="0"/>
    <x v="1"/>
    <s v="No"/>
    <n v="16"/>
    <n v="697.68"/>
    <s v="No"/>
    <x v="2957"/>
  </r>
  <r>
    <x v="8"/>
    <x v="8"/>
    <x v="4"/>
    <x v="4"/>
    <s v="No"/>
    <n v="21"/>
    <n v="751.78"/>
    <s v="No"/>
    <x v="2958"/>
  </r>
  <r>
    <x v="6"/>
    <x v="6"/>
    <x v="3"/>
    <x v="1"/>
    <s v="No"/>
    <n v="16"/>
    <n v="144.87"/>
    <s v="No"/>
    <x v="2959"/>
  </r>
  <r>
    <x v="11"/>
    <x v="11"/>
    <x v="2"/>
    <x v="6"/>
    <s v="No"/>
    <n v="25"/>
    <n v="885.06"/>
    <s v="No"/>
    <x v="2960"/>
  </r>
  <r>
    <x v="6"/>
    <x v="6"/>
    <x v="0"/>
    <x v="3"/>
    <s v="No"/>
    <n v="20"/>
    <n v="566.20000000000005"/>
    <s v="No"/>
    <x v="2961"/>
  </r>
  <r>
    <x v="6"/>
    <x v="6"/>
    <x v="3"/>
    <x v="17"/>
    <s v="No"/>
    <n v="12"/>
    <n v="797.61"/>
    <s v="No"/>
    <x v="2962"/>
  </r>
  <r>
    <x v="5"/>
    <x v="5"/>
    <x v="3"/>
    <x v="3"/>
    <s v="No"/>
    <n v="20"/>
    <n v="154.19"/>
    <s v="No"/>
    <x v="2963"/>
  </r>
  <r>
    <x v="10"/>
    <x v="10"/>
    <x v="3"/>
    <x v="15"/>
    <s v="No"/>
    <n v="28"/>
    <n v="656.81"/>
    <s v="No"/>
    <x v="2964"/>
  </r>
  <r>
    <x v="2"/>
    <x v="2"/>
    <x v="0"/>
    <x v="0"/>
    <s v="No"/>
    <n v="26"/>
    <n v="269.54000000000002"/>
    <s v="No"/>
    <x v="2965"/>
  </r>
  <r>
    <x v="7"/>
    <x v="7"/>
    <x v="2"/>
    <x v="7"/>
    <s v="No"/>
    <n v="19"/>
    <n v="987.9"/>
    <s v="No"/>
    <x v="2966"/>
  </r>
  <r>
    <x v="0"/>
    <x v="0"/>
    <x v="4"/>
    <x v="4"/>
    <s v="No"/>
    <n v="21"/>
    <n v="42.8"/>
    <s v="No"/>
    <x v="2967"/>
  </r>
  <r>
    <x v="7"/>
    <x v="7"/>
    <x v="3"/>
    <x v="9"/>
    <s v="No"/>
    <n v="22"/>
    <n v="644.55999999999995"/>
    <s v="No"/>
    <x v="2968"/>
  </r>
  <r>
    <x v="1"/>
    <x v="1"/>
    <x v="2"/>
    <x v="4"/>
    <s v="No"/>
    <n v="21"/>
    <n v="776.32"/>
    <s v="No"/>
    <x v="2969"/>
  </r>
  <r>
    <x v="6"/>
    <x v="6"/>
    <x v="4"/>
    <x v="3"/>
    <s v="No"/>
    <n v="20"/>
    <n v="550.82000000000005"/>
    <s v="No"/>
    <x v="2970"/>
  </r>
  <r>
    <x v="4"/>
    <x v="4"/>
    <x v="0"/>
    <x v="0"/>
    <s v="No"/>
    <n v="26"/>
    <n v="331.8"/>
    <s v="No"/>
    <x v="2971"/>
  </r>
  <r>
    <x v="11"/>
    <x v="11"/>
    <x v="1"/>
    <x v="21"/>
    <s v="No"/>
    <n v="14"/>
    <n v="413.17"/>
    <s v="No"/>
    <x v="2972"/>
  </r>
  <r>
    <x v="10"/>
    <x v="10"/>
    <x v="3"/>
    <x v="2"/>
    <s v="No"/>
    <n v="23"/>
    <n v="458.2"/>
    <s v="No"/>
    <x v="2973"/>
  </r>
  <r>
    <x v="7"/>
    <x v="7"/>
    <x v="3"/>
    <x v="3"/>
    <s v="No"/>
    <n v="20"/>
    <n v="698.38"/>
    <s v="No"/>
    <x v="2974"/>
  </r>
  <r>
    <x v="3"/>
    <x v="3"/>
    <x v="4"/>
    <x v="14"/>
    <s v="No"/>
    <n v="18"/>
    <n v="362.13"/>
    <s v="No"/>
    <x v="2975"/>
  </r>
  <r>
    <x v="8"/>
    <x v="8"/>
    <x v="2"/>
    <x v="3"/>
    <s v="No"/>
    <n v="20"/>
    <n v="749.1"/>
    <s v="No"/>
    <x v="2976"/>
  </r>
  <r>
    <x v="2"/>
    <x v="2"/>
    <x v="0"/>
    <x v="1"/>
    <s v="No"/>
    <n v="16"/>
    <n v="367.97"/>
    <s v="No"/>
    <x v="2977"/>
  </r>
  <r>
    <x v="1"/>
    <x v="1"/>
    <x v="4"/>
    <x v="4"/>
    <s v="No"/>
    <n v="21"/>
    <n v="89.12"/>
    <s v="No"/>
    <x v="2978"/>
  </r>
  <r>
    <x v="11"/>
    <x v="11"/>
    <x v="4"/>
    <x v="5"/>
    <s v="No"/>
    <n v="27"/>
    <n v="231.26"/>
    <s v="No"/>
    <x v="2979"/>
  </r>
  <r>
    <x v="6"/>
    <x v="6"/>
    <x v="1"/>
    <x v="3"/>
    <s v="No"/>
    <n v="20"/>
    <n v="508.17"/>
    <s v="No"/>
    <x v="2980"/>
  </r>
  <r>
    <x v="3"/>
    <x v="3"/>
    <x v="1"/>
    <x v="10"/>
    <s v="No"/>
    <n v="24"/>
    <n v="364.95"/>
    <s v="No"/>
    <x v="2981"/>
  </r>
  <r>
    <x v="8"/>
    <x v="8"/>
    <x v="2"/>
    <x v="16"/>
    <s v="No"/>
    <n v="17"/>
    <n v="857.59"/>
    <s v="No"/>
    <x v="2982"/>
  </r>
  <r>
    <x v="7"/>
    <x v="7"/>
    <x v="3"/>
    <x v="4"/>
    <s v="No"/>
    <n v="21"/>
    <n v="967.35"/>
    <s v="No"/>
    <x v="2983"/>
  </r>
  <r>
    <x v="7"/>
    <x v="7"/>
    <x v="2"/>
    <x v="3"/>
    <s v="No"/>
    <n v="20"/>
    <n v="919.66"/>
    <s v="No"/>
    <x v="2984"/>
  </r>
  <r>
    <x v="11"/>
    <x v="11"/>
    <x v="1"/>
    <x v="16"/>
    <s v="No"/>
    <n v="17"/>
    <n v="127.14"/>
    <s v="No"/>
    <x v="2985"/>
  </r>
  <r>
    <x v="8"/>
    <x v="8"/>
    <x v="0"/>
    <x v="0"/>
    <s v="No"/>
    <n v="26"/>
    <n v="997.91"/>
    <s v="No"/>
    <x v="2986"/>
  </r>
  <r>
    <x v="5"/>
    <x v="5"/>
    <x v="4"/>
    <x v="7"/>
    <s v="No"/>
    <n v="19"/>
    <n v="742.53"/>
    <s v="No"/>
    <x v="2987"/>
  </r>
  <r>
    <x v="1"/>
    <x v="1"/>
    <x v="3"/>
    <x v="10"/>
    <s v="No"/>
    <n v="24"/>
    <n v="800.14"/>
    <s v="No"/>
    <x v="2988"/>
  </r>
  <r>
    <x v="4"/>
    <x v="4"/>
    <x v="3"/>
    <x v="1"/>
    <s v="No"/>
    <n v="16"/>
    <n v="246.79"/>
    <s v="No"/>
    <x v="2989"/>
  </r>
  <r>
    <x v="8"/>
    <x v="8"/>
    <x v="0"/>
    <x v="21"/>
    <s v="No"/>
    <n v="14"/>
    <n v="596.91999999999996"/>
    <s v="No"/>
    <x v="2990"/>
  </r>
  <r>
    <x v="6"/>
    <x v="6"/>
    <x v="4"/>
    <x v="14"/>
    <s v="No"/>
    <n v="18"/>
    <n v="341.94"/>
    <s v="No"/>
    <x v="2991"/>
  </r>
  <r>
    <x v="0"/>
    <x v="0"/>
    <x v="2"/>
    <x v="7"/>
    <s v="No"/>
    <n v="19"/>
    <n v="487.99"/>
    <s v="No"/>
    <x v="2992"/>
  </r>
  <r>
    <x v="0"/>
    <x v="0"/>
    <x v="2"/>
    <x v="23"/>
    <s v="No"/>
    <n v="31"/>
    <n v="908.55"/>
    <s v="No"/>
    <x v="2993"/>
  </r>
  <r>
    <x v="8"/>
    <x v="8"/>
    <x v="2"/>
    <x v="1"/>
    <s v="No"/>
    <n v="16"/>
    <n v="493.76"/>
    <s v="No"/>
    <x v="2994"/>
  </r>
  <r>
    <x v="7"/>
    <x v="7"/>
    <x v="3"/>
    <x v="16"/>
    <s v="No"/>
    <n v="17"/>
    <n v="102.26"/>
    <s v="No"/>
    <x v="2995"/>
  </r>
  <r>
    <x v="2"/>
    <x v="2"/>
    <x v="1"/>
    <x v="7"/>
    <s v="No"/>
    <n v="19"/>
    <n v="921.56"/>
    <s v="No"/>
    <x v="2996"/>
  </r>
  <r>
    <x v="10"/>
    <x v="10"/>
    <x v="3"/>
    <x v="10"/>
    <s v="No"/>
    <n v="24"/>
    <n v="374.89"/>
    <s v="No"/>
    <x v="2997"/>
  </r>
  <r>
    <x v="9"/>
    <x v="9"/>
    <x v="0"/>
    <x v="21"/>
    <s v="No"/>
    <n v="14"/>
    <n v="791.49"/>
    <s v="No"/>
    <x v="2998"/>
  </r>
  <r>
    <x v="4"/>
    <x v="4"/>
    <x v="3"/>
    <x v="4"/>
    <s v="No"/>
    <n v="21"/>
    <n v="699.18"/>
    <s v="No"/>
    <x v="2999"/>
  </r>
  <r>
    <x v="1"/>
    <x v="1"/>
    <x v="0"/>
    <x v="2"/>
    <s v="No"/>
    <n v="23"/>
    <n v="266.8"/>
    <s v="No"/>
    <x v="3000"/>
  </r>
  <r>
    <x v="0"/>
    <x v="0"/>
    <x v="4"/>
    <x v="8"/>
    <s v="No"/>
    <n v="15"/>
    <n v="265.29000000000002"/>
    <s v="No"/>
    <x v="3001"/>
  </r>
  <r>
    <x v="0"/>
    <x v="0"/>
    <x v="1"/>
    <x v="9"/>
    <s v="No"/>
    <n v="22"/>
    <n v="739.13"/>
    <s v="No"/>
    <x v="3002"/>
  </r>
  <r>
    <x v="1"/>
    <x v="1"/>
    <x v="1"/>
    <x v="5"/>
    <s v="No"/>
    <n v="27"/>
    <n v="775.41"/>
    <s v="No"/>
    <x v="3003"/>
  </r>
  <r>
    <x v="7"/>
    <x v="7"/>
    <x v="3"/>
    <x v="10"/>
    <s v="No"/>
    <n v="24"/>
    <n v="348.2"/>
    <s v="No"/>
    <x v="3004"/>
  </r>
  <r>
    <x v="4"/>
    <x v="4"/>
    <x v="2"/>
    <x v="14"/>
    <s v="No"/>
    <n v="18"/>
    <n v="682.57"/>
    <s v="No"/>
    <x v="3005"/>
  </r>
  <r>
    <x v="3"/>
    <x v="3"/>
    <x v="4"/>
    <x v="9"/>
    <s v="No"/>
    <n v="22"/>
    <n v="554.5"/>
    <s v="No"/>
    <x v="3006"/>
  </r>
  <r>
    <x v="9"/>
    <x v="9"/>
    <x v="3"/>
    <x v="4"/>
    <s v="No"/>
    <n v="21"/>
    <n v="192.11"/>
    <s v="No"/>
    <x v="3007"/>
  </r>
  <r>
    <x v="2"/>
    <x v="2"/>
    <x v="2"/>
    <x v="3"/>
    <s v="No"/>
    <n v="20"/>
    <n v="23.47"/>
    <s v="No"/>
    <x v="3008"/>
  </r>
  <r>
    <x v="4"/>
    <x v="4"/>
    <x v="2"/>
    <x v="14"/>
    <s v="No"/>
    <n v="18"/>
    <n v="938.31"/>
    <s v="No"/>
    <x v="3009"/>
  </r>
  <r>
    <x v="9"/>
    <x v="9"/>
    <x v="1"/>
    <x v="4"/>
    <s v="No"/>
    <n v="21"/>
    <n v="41.3"/>
    <s v="No"/>
    <x v="3010"/>
  </r>
  <r>
    <x v="0"/>
    <x v="0"/>
    <x v="4"/>
    <x v="9"/>
    <s v="No"/>
    <n v="22"/>
    <n v="516.4"/>
    <s v="No"/>
    <x v="3011"/>
  </r>
  <r>
    <x v="7"/>
    <x v="7"/>
    <x v="1"/>
    <x v="5"/>
    <s v="No"/>
    <n v="27"/>
    <n v="854.21"/>
    <s v="No"/>
    <x v="3012"/>
  </r>
  <r>
    <x v="7"/>
    <x v="7"/>
    <x v="0"/>
    <x v="1"/>
    <s v="No"/>
    <n v="16"/>
    <n v="933.48"/>
    <s v="No"/>
    <x v="3013"/>
  </r>
  <r>
    <x v="6"/>
    <x v="6"/>
    <x v="3"/>
    <x v="3"/>
    <s v="No"/>
    <n v="20"/>
    <n v="396.61"/>
    <s v="No"/>
    <x v="3014"/>
  </r>
  <r>
    <x v="3"/>
    <x v="3"/>
    <x v="1"/>
    <x v="3"/>
    <s v="No"/>
    <n v="20"/>
    <n v="679.03"/>
    <s v="No"/>
    <x v="3015"/>
  </r>
  <r>
    <x v="1"/>
    <x v="1"/>
    <x v="3"/>
    <x v="9"/>
    <s v="No"/>
    <n v="22"/>
    <n v="831.66"/>
    <s v="No"/>
    <x v="3016"/>
  </r>
  <r>
    <x v="4"/>
    <x v="4"/>
    <x v="2"/>
    <x v="0"/>
    <s v="No"/>
    <n v="26"/>
    <n v="924.37"/>
    <s v="No"/>
    <x v="3017"/>
  </r>
  <r>
    <x v="2"/>
    <x v="2"/>
    <x v="1"/>
    <x v="22"/>
    <s v="No"/>
    <n v="29"/>
    <n v="614.15"/>
    <s v="No"/>
    <x v="3018"/>
  </r>
  <r>
    <x v="10"/>
    <x v="10"/>
    <x v="4"/>
    <x v="2"/>
    <s v="No"/>
    <n v="23"/>
    <n v="734.45"/>
    <s v="No"/>
    <x v="3019"/>
  </r>
  <r>
    <x v="6"/>
    <x v="6"/>
    <x v="0"/>
    <x v="16"/>
    <s v="No"/>
    <n v="17"/>
    <n v="814.92"/>
    <s v="No"/>
    <x v="3020"/>
  </r>
  <r>
    <x v="0"/>
    <x v="0"/>
    <x v="1"/>
    <x v="4"/>
    <s v="No"/>
    <n v="21"/>
    <n v="951.98"/>
    <s v="No"/>
    <x v="3021"/>
  </r>
  <r>
    <x v="11"/>
    <x v="11"/>
    <x v="1"/>
    <x v="21"/>
    <s v="No"/>
    <n v="14"/>
    <n v="427.02"/>
    <s v="No"/>
    <x v="3022"/>
  </r>
  <r>
    <x v="1"/>
    <x v="1"/>
    <x v="0"/>
    <x v="23"/>
    <s v="No"/>
    <n v="31"/>
    <n v="368.44"/>
    <s v="No"/>
    <x v="3023"/>
  </r>
  <r>
    <x v="1"/>
    <x v="1"/>
    <x v="1"/>
    <x v="1"/>
    <s v="No"/>
    <n v="16"/>
    <n v="437.3"/>
    <s v="No"/>
    <x v="3024"/>
  </r>
  <r>
    <x v="3"/>
    <x v="3"/>
    <x v="0"/>
    <x v="6"/>
    <s v="No"/>
    <n v="25"/>
    <n v="435.52"/>
    <s v="No"/>
    <x v="3025"/>
  </r>
  <r>
    <x v="2"/>
    <x v="2"/>
    <x v="3"/>
    <x v="2"/>
    <s v="No"/>
    <n v="23"/>
    <n v="62.84"/>
    <s v="No"/>
    <x v="3026"/>
  </r>
  <r>
    <x v="5"/>
    <x v="5"/>
    <x v="2"/>
    <x v="9"/>
    <s v="No"/>
    <n v="22"/>
    <n v="107.77"/>
    <s v="No"/>
    <x v="3027"/>
  </r>
  <r>
    <x v="7"/>
    <x v="7"/>
    <x v="3"/>
    <x v="0"/>
    <s v="No"/>
    <n v="26"/>
    <n v="574.54999999999995"/>
    <s v="No"/>
    <x v="3028"/>
  </r>
  <r>
    <x v="9"/>
    <x v="9"/>
    <x v="2"/>
    <x v="6"/>
    <s v="No"/>
    <n v="25"/>
    <n v="539.76"/>
    <s v="No"/>
    <x v="3029"/>
  </r>
  <r>
    <x v="3"/>
    <x v="3"/>
    <x v="0"/>
    <x v="8"/>
    <s v="No"/>
    <n v="15"/>
    <n v="778.36"/>
    <s v="No"/>
    <x v="3030"/>
  </r>
  <r>
    <x v="0"/>
    <x v="0"/>
    <x v="4"/>
    <x v="3"/>
    <s v="No"/>
    <n v="20"/>
    <n v="603.64"/>
    <s v="No"/>
    <x v="3031"/>
  </r>
  <r>
    <x v="10"/>
    <x v="10"/>
    <x v="1"/>
    <x v="6"/>
    <s v="No"/>
    <n v="25"/>
    <n v="863.21"/>
    <s v="No"/>
    <x v="3032"/>
  </r>
  <r>
    <x v="0"/>
    <x v="0"/>
    <x v="0"/>
    <x v="6"/>
    <s v="No"/>
    <n v="25"/>
    <n v="977.55"/>
    <s v="No"/>
    <x v="3033"/>
  </r>
  <r>
    <x v="2"/>
    <x v="2"/>
    <x v="4"/>
    <x v="3"/>
    <s v="No"/>
    <n v="20"/>
    <n v="330.23"/>
    <s v="No"/>
    <x v="3034"/>
  </r>
  <r>
    <x v="3"/>
    <x v="3"/>
    <x v="2"/>
    <x v="2"/>
    <s v="No"/>
    <n v="23"/>
    <n v="317.60000000000002"/>
    <s v="No"/>
    <x v="3035"/>
  </r>
  <r>
    <x v="8"/>
    <x v="8"/>
    <x v="4"/>
    <x v="10"/>
    <s v="No"/>
    <n v="24"/>
    <n v="682.76"/>
    <s v="No"/>
    <x v="3036"/>
  </r>
  <r>
    <x v="1"/>
    <x v="1"/>
    <x v="2"/>
    <x v="14"/>
    <s v="No"/>
    <n v="18"/>
    <n v="159.65"/>
    <s v="No"/>
    <x v="3037"/>
  </r>
  <r>
    <x v="2"/>
    <x v="2"/>
    <x v="1"/>
    <x v="2"/>
    <s v="No"/>
    <n v="23"/>
    <n v="911.57"/>
    <s v="No"/>
    <x v="3038"/>
  </r>
  <r>
    <x v="5"/>
    <x v="5"/>
    <x v="1"/>
    <x v="1"/>
    <s v="No"/>
    <n v="16"/>
    <n v="572.53"/>
    <s v="No"/>
    <x v="3039"/>
  </r>
  <r>
    <x v="5"/>
    <x v="5"/>
    <x v="3"/>
    <x v="5"/>
    <s v="No"/>
    <n v="27"/>
    <n v="84.05"/>
    <s v="No"/>
    <x v="3040"/>
  </r>
  <r>
    <x v="9"/>
    <x v="9"/>
    <x v="3"/>
    <x v="2"/>
    <s v="No"/>
    <n v="23"/>
    <n v="632.70000000000005"/>
    <s v="No"/>
    <x v="3041"/>
  </r>
  <r>
    <x v="7"/>
    <x v="7"/>
    <x v="4"/>
    <x v="1"/>
    <s v="No"/>
    <n v="16"/>
    <n v="642.34"/>
    <s v="No"/>
    <x v="3042"/>
  </r>
  <r>
    <x v="7"/>
    <x v="7"/>
    <x v="2"/>
    <x v="2"/>
    <s v="No"/>
    <n v="23"/>
    <n v="44.74"/>
    <s v="No"/>
    <x v="3043"/>
  </r>
  <r>
    <x v="2"/>
    <x v="2"/>
    <x v="2"/>
    <x v="3"/>
    <s v="No"/>
    <n v="20"/>
    <n v="164.94"/>
    <s v="No"/>
    <x v="3044"/>
  </r>
  <r>
    <x v="4"/>
    <x v="4"/>
    <x v="4"/>
    <x v="0"/>
    <s v="No"/>
    <n v="26"/>
    <n v="699.41"/>
    <s v="No"/>
    <x v="3045"/>
  </r>
  <r>
    <x v="8"/>
    <x v="8"/>
    <x v="2"/>
    <x v="16"/>
    <s v="No"/>
    <n v="17"/>
    <n v="568.08000000000004"/>
    <s v="No"/>
    <x v="3046"/>
  </r>
  <r>
    <x v="11"/>
    <x v="11"/>
    <x v="1"/>
    <x v="4"/>
    <s v="No"/>
    <n v="21"/>
    <n v="595.15"/>
    <s v="No"/>
    <x v="3047"/>
  </r>
  <r>
    <x v="4"/>
    <x v="4"/>
    <x v="0"/>
    <x v="14"/>
    <s v="No"/>
    <n v="18"/>
    <n v="474.95"/>
    <s v="No"/>
    <x v="3048"/>
  </r>
  <r>
    <x v="0"/>
    <x v="0"/>
    <x v="1"/>
    <x v="14"/>
    <s v="No"/>
    <n v="18"/>
    <n v="807.85"/>
    <s v="No"/>
    <x v="3049"/>
  </r>
  <r>
    <x v="11"/>
    <x v="11"/>
    <x v="1"/>
    <x v="1"/>
    <s v="No"/>
    <n v="16"/>
    <n v="276.19"/>
    <s v="No"/>
    <x v="3050"/>
  </r>
  <r>
    <x v="7"/>
    <x v="7"/>
    <x v="2"/>
    <x v="3"/>
    <s v="No"/>
    <n v="20"/>
    <n v="509.48"/>
    <s v="No"/>
    <x v="120"/>
  </r>
  <r>
    <x v="3"/>
    <x v="3"/>
    <x v="4"/>
    <x v="1"/>
    <s v="No"/>
    <n v="16"/>
    <n v="590.41"/>
    <s v="No"/>
    <x v="3051"/>
  </r>
  <r>
    <x v="5"/>
    <x v="5"/>
    <x v="3"/>
    <x v="3"/>
    <s v="No"/>
    <n v="20"/>
    <n v="246.3"/>
    <s v="No"/>
    <x v="3052"/>
  </r>
  <r>
    <x v="11"/>
    <x v="11"/>
    <x v="1"/>
    <x v="20"/>
    <s v="No"/>
    <n v="11"/>
    <n v="586.12"/>
    <s v="No"/>
    <x v="3053"/>
  </r>
  <r>
    <x v="5"/>
    <x v="5"/>
    <x v="1"/>
    <x v="14"/>
    <s v="No"/>
    <n v="18"/>
    <n v="505.42"/>
    <s v="No"/>
    <x v="3054"/>
  </r>
  <r>
    <x v="10"/>
    <x v="10"/>
    <x v="3"/>
    <x v="15"/>
    <s v="No"/>
    <n v="28"/>
    <n v="750.41"/>
    <s v="No"/>
    <x v="3055"/>
  </r>
  <r>
    <x v="5"/>
    <x v="5"/>
    <x v="2"/>
    <x v="4"/>
    <s v="No"/>
    <n v="21"/>
    <n v="965.17"/>
    <s v="No"/>
    <x v="3056"/>
  </r>
  <r>
    <x v="3"/>
    <x v="3"/>
    <x v="0"/>
    <x v="19"/>
    <s v="No"/>
    <n v="13"/>
    <n v="304.11"/>
    <s v="No"/>
    <x v="3057"/>
  </r>
  <r>
    <x v="8"/>
    <x v="8"/>
    <x v="4"/>
    <x v="0"/>
    <s v="No"/>
    <n v="26"/>
    <n v="898.64"/>
    <s v="No"/>
    <x v="3058"/>
  </r>
  <r>
    <x v="8"/>
    <x v="8"/>
    <x v="1"/>
    <x v="24"/>
    <s v="No"/>
    <n v="10"/>
    <n v="760.01"/>
    <s v="No"/>
    <x v="3059"/>
  </r>
  <r>
    <x v="0"/>
    <x v="0"/>
    <x v="1"/>
    <x v="8"/>
    <s v="No"/>
    <n v="15"/>
    <n v="569.75"/>
    <s v="No"/>
    <x v="3060"/>
  </r>
  <r>
    <x v="1"/>
    <x v="1"/>
    <x v="3"/>
    <x v="7"/>
    <s v="No"/>
    <n v="19"/>
    <n v="439.21"/>
    <s v="No"/>
    <x v="3061"/>
  </r>
  <r>
    <x v="3"/>
    <x v="3"/>
    <x v="1"/>
    <x v="4"/>
    <s v="No"/>
    <n v="21"/>
    <n v="332.58"/>
    <s v="No"/>
    <x v="3062"/>
  </r>
  <r>
    <x v="9"/>
    <x v="9"/>
    <x v="4"/>
    <x v="5"/>
    <s v="No"/>
    <n v="27"/>
    <n v="995.9"/>
    <s v="No"/>
    <x v="3063"/>
  </r>
  <r>
    <x v="7"/>
    <x v="7"/>
    <x v="3"/>
    <x v="7"/>
    <s v="No"/>
    <n v="19"/>
    <n v="291.72000000000003"/>
    <s v="No"/>
    <x v="3064"/>
  </r>
  <r>
    <x v="10"/>
    <x v="10"/>
    <x v="1"/>
    <x v="3"/>
    <s v="No"/>
    <n v="20"/>
    <n v="834.67"/>
    <s v="No"/>
    <x v="3065"/>
  </r>
  <r>
    <x v="5"/>
    <x v="5"/>
    <x v="0"/>
    <x v="9"/>
    <s v="No"/>
    <n v="22"/>
    <n v="523"/>
    <s v="No"/>
    <x v="3066"/>
  </r>
  <r>
    <x v="10"/>
    <x v="10"/>
    <x v="0"/>
    <x v="9"/>
    <s v="No"/>
    <n v="22"/>
    <n v="132.86000000000001"/>
    <s v="No"/>
    <x v="3067"/>
  </r>
  <r>
    <x v="9"/>
    <x v="9"/>
    <x v="2"/>
    <x v="9"/>
    <s v="No"/>
    <n v="22"/>
    <n v="476.94"/>
    <s v="No"/>
    <x v="3068"/>
  </r>
  <r>
    <x v="5"/>
    <x v="5"/>
    <x v="2"/>
    <x v="3"/>
    <s v="No"/>
    <n v="20"/>
    <n v="866.76"/>
    <s v="No"/>
    <x v="3069"/>
  </r>
  <r>
    <x v="8"/>
    <x v="8"/>
    <x v="0"/>
    <x v="4"/>
    <s v="No"/>
    <n v="21"/>
    <n v="387.36"/>
    <s v="No"/>
    <x v="3070"/>
  </r>
  <r>
    <x v="10"/>
    <x v="10"/>
    <x v="3"/>
    <x v="7"/>
    <s v="No"/>
    <n v="19"/>
    <n v="980.52"/>
    <s v="No"/>
    <x v="3071"/>
  </r>
  <r>
    <x v="10"/>
    <x v="10"/>
    <x v="2"/>
    <x v="6"/>
    <s v="No"/>
    <n v="25"/>
    <n v="148.37"/>
    <s v="No"/>
    <x v="3072"/>
  </r>
  <r>
    <x v="0"/>
    <x v="0"/>
    <x v="4"/>
    <x v="14"/>
    <s v="No"/>
    <n v="18"/>
    <n v="248.04"/>
    <s v="No"/>
    <x v="3073"/>
  </r>
  <r>
    <x v="5"/>
    <x v="5"/>
    <x v="3"/>
    <x v="15"/>
    <s v="No"/>
    <n v="28"/>
    <n v="640.27"/>
    <s v="No"/>
    <x v="3074"/>
  </r>
  <r>
    <x v="6"/>
    <x v="6"/>
    <x v="3"/>
    <x v="7"/>
    <s v="No"/>
    <n v="19"/>
    <n v="727.46"/>
    <s v="No"/>
    <x v="3075"/>
  </r>
  <r>
    <x v="5"/>
    <x v="5"/>
    <x v="1"/>
    <x v="14"/>
    <s v="No"/>
    <n v="18"/>
    <n v="298.17"/>
    <s v="No"/>
    <x v="3076"/>
  </r>
  <r>
    <x v="8"/>
    <x v="8"/>
    <x v="4"/>
    <x v="1"/>
    <s v="No"/>
    <n v="16"/>
    <n v="404.64"/>
    <s v="No"/>
    <x v="3077"/>
  </r>
  <r>
    <x v="8"/>
    <x v="8"/>
    <x v="1"/>
    <x v="16"/>
    <s v="No"/>
    <n v="17"/>
    <n v="912.62"/>
    <s v="No"/>
    <x v="3078"/>
  </r>
  <r>
    <x v="11"/>
    <x v="11"/>
    <x v="4"/>
    <x v="7"/>
    <s v="No"/>
    <n v="19"/>
    <n v="151.97999999999999"/>
    <s v="No"/>
    <x v="3079"/>
  </r>
  <r>
    <x v="3"/>
    <x v="3"/>
    <x v="0"/>
    <x v="6"/>
    <s v="No"/>
    <n v="25"/>
    <n v="547.23"/>
    <s v="No"/>
    <x v="3080"/>
  </r>
  <r>
    <x v="2"/>
    <x v="2"/>
    <x v="4"/>
    <x v="8"/>
    <s v="No"/>
    <n v="15"/>
    <n v="768.42"/>
    <s v="No"/>
    <x v="3081"/>
  </r>
  <r>
    <x v="1"/>
    <x v="1"/>
    <x v="1"/>
    <x v="4"/>
    <s v="No"/>
    <n v="21"/>
    <n v="525.20000000000005"/>
    <s v="No"/>
    <x v="3082"/>
  </r>
  <r>
    <x v="5"/>
    <x v="5"/>
    <x v="3"/>
    <x v="22"/>
    <s v="No"/>
    <n v="29"/>
    <n v="966.95"/>
    <s v="No"/>
    <x v="3083"/>
  </r>
  <r>
    <x v="2"/>
    <x v="2"/>
    <x v="0"/>
    <x v="7"/>
    <s v="No"/>
    <n v="19"/>
    <n v="251.28"/>
    <s v="No"/>
    <x v="3084"/>
  </r>
  <r>
    <x v="2"/>
    <x v="2"/>
    <x v="4"/>
    <x v="9"/>
    <s v="No"/>
    <n v="22"/>
    <n v="42.86"/>
    <s v="No"/>
    <x v="3085"/>
  </r>
  <r>
    <x v="11"/>
    <x v="11"/>
    <x v="1"/>
    <x v="7"/>
    <s v="No"/>
    <n v="19"/>
    <n v="509.48"/>
    <s v="No"/>
    <x v="185"/>
  </r>
  <r>
    <x v="5"/>
    <x v="5"/>
    <x v="3"/>
    <x v="21"/>
    <s v="No"/>
    <n v="14"/>
    <n v="556.16"/>
    <s v="No"/>
    <x v="3086"/>
  </r>
  <r>
    <x v="6"/>
    <x v="6"/>
    <x v="3"/>
    <x v="0"/>
    <s v="No"/>
    <n v="26"/>
    <n v="578.63"/>
    <s v="No"/>
    <x v="3087"/>
  </r>
  <r>
    <x v="2"/>
    <x v="2"/>
    <x v="0"/>
    <x v="3"/>
    <s v="No"/>
    <n v="20"/>
    <n v="718.2"/>
    <s v="No"/>
    <x v="3088"/>
  </r>
  <r>
    <x v="2"/>
    <x v="2"/>
    <x v="3"/>
    <x v="17"/>
    <s v="No"/>
    <n v="12"/>
    <n v="509.48"/>
    <s v="No"/>
    <x v="3089"/>
  </r>
  <r>
    <x v="5"/>
    <x v="5"/>
    <x v="0"/>
    <x v="5"/>
    <s v="No"/>
    <n v="27"/>
    <n v="612.49"/>
    <s v="No"/>
    <x v="3090"/>
  </r>
  <r>
    <x v="5"/>
    <x v="5"/>
    <x v="0"/>
    <x v="14"/>
    <s v="No"/>
    <n v="18"/>
    <n v="532.12"/>
    <s v="No"/>
    <x v="3091"/>
  </r>
  <r>
    <x v="9"/>
    <x v="9"/>
    <x v="4"/>
    <x v="19"/>
    <s v="No"/>
    <n v="13"/>
    <n v="870.36"/>
    <s v="No"/>
    <x v="3092"/>
  </r>
  <r>
    <x v="9"/>
    <x v="9"/>
    <x v="4"/>
    <x v="8"/>
    <s v="No"/>
    <n v="15"/>
    <n v="156.86000000000001"/>
    <s v="No"/>
    <x v="3093"/>
  </r>
  <r>
    <x v="2"/>
    <x v="2"/>
    <x v="2"/>
    <x v="7"/>
    <s v="No"/>
    <n v="19"/>
    <n v="810.13"/>
    <s v="No"/>
    <x v="3094"/>
  </r>
  <r>
    <x v="4"/>
    <x v="4"/>
    <x v="3"/>
    <x v="17"/>
    <s v="No"/>
    <n v="12"/>
    <n v="509.48"/>
    <s v="No"/>
    <x v="3089"/>
  </r>
  <r>
    <x v="9"/>
    <x v="9"/>
    <x v="3"/>
    <x v="4"/>
    <s v="No"/>
    <n v="21"/>
    <n v="810.84"/>
    <s v="No"/>
    <x v="3095"/>
  </r>
  <r>
    <x v="11"/>
    <x v="11"/>
    <x v="0"/>
    <x v="15"/>
    <s v="No"/>
    <n v="28"/>
    <n v="934.28"/>
    <s v="No"/>
    <x v="3096"/>
  </r>
  <r>
    <x v="8"/>
    <x v="8"/>
    <x v="4"/>
    <x v="7"/>
    <s v="No"/>
    <n v="19"/>
    <n v="519.13"/>
    <s v="No"/>
    <x v="3097"/>
  </r>
  <r>
    <x v="8"/>
    <x v="8"/>
    <x v="2"/>
    <x v="9"/>
    <s v="No"/>
    <n v="22"/>
    <n v="976.07"/>
    <s v="No"/>
    <x v="3098"/>
  </r>
  <r>
    <x v="5"/>
    <x v="5"/>
    <x v="2"/>
    <x v="42"/>
    <s v="Yes"/>
    <n v="22"/>
    <n v="203.82"/>
    <s v="No"/>
    <x v="3099"/>
  </r>
  <r>
    <x v="8"/>
    <x v="8"/>
    <x v="0"/>
    <x v="2"/>
    <s v="No"/>
    <n v="23"/>
    <n v="212.58"/>
    <s v="No"/>
    <x v="3100"/>
  </r>
  <r>
    <x v="9"/>
    <x v="9"/>
    <x v="1"/>
    <x v="5"/>
    <s v="No"/>
    <n v="27"/>
    <n v="185.46"/>
    <s v="No"/>
    <x v="3101"/>
  </r>
  <r>
    <x v="10"/>
    <x v="10"/>
    <x v="2"/>
    <x v="10"/>
    <s v="No"/>
    <n v="24"/>
    <n v="344.52"/>
    <s v="No"/>
    <x v="3102"/>
  </r>
  <r>
    <x v="7"/>
    <x v="7"/>
    <x v="4"/>
    <x v="2"/>
    <s v="No"/>
    <n v="23"/>
    <n v="342.6"/>
    <s v="No"/>
    <x v="3103"/>
  </r>
  <r>
    <x v="0"/>
    <x v="0"/>
    <x v="2"/>
    <x v="21"/>
    <s v="No"/>
    <n v="14"/>
    <n v="936.61"/>
    <s v="No"/>
    <x v="3104"/>
  </r>
  <r>
    <x v="1"/>
    <x v="1"/>
    <x v="0"/>
    <x v="9"/>
    <s v="No"/>
    <n v="22"/>
    <n v="680.42"/>
    <s v="No"/>
    <x v="3105"/>
  </r>
  <r>
    <x v="5"/>
    <x v="5"/>
    <x v="4"/>
    <x v="3"/>
    <s v="No"/>
    <n v="20"/>
    <n v="406.58"/>
    <s v="No"/>
    <x v="3106"/>
  </r>
  <r>
    <x v="6"/>
    <x v="6"/>
    <x v="2"/>
    <x v="4"/>
    <s v="No"/>
    <n v="21"/>
    <n v="431.28"/>
    <s v="No"/>
    <x v="3107"/>
  </r>
  <r>
    <x v="0"/>
    <x v="0"/>
    <x v="2"/>
    <x v="14"/>
    <s v="No"/>
    <n v="18"/>
    <n v="710.2"/>
    <s v="No"/>
    <x v="3108"/>
  </r>
  <r>
    <x v="5"/>
    <x v="5"/>
    <x v="0"/>
    <x v="7"/>
    <s v="No"/>
    <n v="19"/>
    <n v="299.26"/>
    <s v="No"/>
    <x v="3109"/>
  </r>
  <r>
    <x v="3"/>
    <x v="3"/>
    <x v="1"/>
    <x v="16"/>
    <s v="No"/>
    <n v="17"/>
    <n v="700.17"/>
    <s v="No"/>
    <x v="3110"/>
  </r>
  <r>
    <x v="1"/>
    <x v="1"/>
    <x v="2"/>
    <x v="1"/>
    <s v="No"/>
    <n v="16"/>
    <n v="850.26"/>
    <s v="No"/>
    <x v="3111"/>
  </r>
  <r>
    <x v="3"/>
    <x v="3"/>
    <x v="4"/>
    <x v="9"/>
    <s v="No"/>
    <n v="22"/>
    <n v="705.67"/>
    <s v="No"/>
    <x v="3112"/>
  </r>
  <r>
    <x v="6"/>
    <x v="6"/>
    <x v="0"/>
    <x v="16"/>
    <s v="No"/>
    <n v="17"/>
    <n v="670.23"/>
    <s v="No"/>
    <x v="3113"/>
  </r>
  <r>
    <x v="1"/>
    <x v="1"/>
    <x v="1"/>
    <x v="22"/>
    <s v="No"/>
    <n v="29"/>
    <n v="463.05"/>
    <s v="No"/>
    <x v="3114"/>
  </r>
  <r>
    <x v="11"/>
    <x v="11"/>
    <x v="4"/>
    <x v="9"/>
    <s v="No"/>
    <n v="22"/>
    <n v="579.99"/>
    <s v="No"/>
    <x v="3115"/>
  </r>
  <r>
    <x v="9"/>
    <x v="9"/>
    <x v="3"/>
    <x v="4"/>
    <s v="No"/>
    <n v="21"/>
    <n v="309.23"/>
    <s v="No"/>
    <x v="3116"/>
  </r>
  <r>
    <x v="9"/>
    <x v="9"/>
    <x v="4"/>
    <x v="4"/>
    <s v="No"/>
    <n v="21"/>
    <n v="876.44"/>
    <s v="No"/>
    <x v="3117"/>
  </r>
  <r>
    <x v="0"/>
    <x v="0"/>
    <x v="1"/>
    <x v="10"/>
    <s v="No"/>
    <n v="24"/>
    <n v="389.88"/>
    <s v="No"/>
    <x v="3118"/>
  </r>
  <r>
    <x v="3"/>
    <x v="3"/>
    <x v="1"/>
    <x v="8"/>
    <s v="No"/>
    <n v="15"/>
    <n v="618.28"/>
    <s v="No"/>
    <x v="3119"/>
  </r>
  <r>
    <x v="2"/>
    <x v="2"/>
    <x v="1"/>
    <x v="1"/>
    <s v="No"/>
    <n v="16"/>
    <n v="230.1"/>
    <s v="No"/>
    <x v="3120"/>
  </r>
  <r>
    <x v="8"/>
    <x v="8"/>
    <x v="3"/>
    <x v="9"/>
    <s v="No"/>
    <n v="22"/>
    <n v="504.67"/>
    <s v="No"/>
    <x v="3121"/>
  </r>
  <r>
    <x v="3"/>
    <x v="3"/>
    <x v="2"/>
    <x v="14"/>
    <s v="No"/>
    <n v="18"/>
    <n v="852.91"/>
    <s v="No"/>
    <x v="3122"/>
  </r>
  <r>
    <x v="6"/>
    <x v="6"/>
    <x v="3"/>
    <x v="0"/>
    <s v="No"/>
    <n v="26"/>
    <n v="21.89"/>
    <s v="No"/>
    <x v="3123"/>
  </r>
  <r>
    <x v="10"/>
    <x v="10"/>
    <x v="3"/>
    <x v="1"/>
    <s v="No"/>
    <n v="16"/>
    <n v="528.87"/>
    <s v="No"/>
    <x v="3124"/>
  </r>
  <r>
    <x v="11"/>
    <x v="11"/>
    <x v="2"/>
    <x v="9"/>
    <s v="No"/>
    <n v="22"/>
    <n v="673.87"/>
    <s v="No"/>
    <x v="3125"/>
  </r>
  <r>
    <x v="5"/>
    <x v="5"/>
    <x v="3"/>
    <x v="9"/>
    <s v="No"/>
    <n v="22"/>
    <n v="751.8"/>
    <s v="No"/>
    <x v="3126"/>
  </r>
  <r>
    <x v="9"/>
    <x v="9"/>
    <x v="2"/>
    <x v="7"/>
    <s v="No"/>
    <n v="19"/>
    <n v="647.55999999999995"/>
    <s v="No"/>
    <x v="3127"/>
  </r>
  <r>
    <x v="11"/>
    <x v="11"/>
    <x v="4"/>
    <x v="19"/>
    <s v="No"/>
    <n v="13"/>
    <n v="542.76"/>
    <s v="No"/>
    <x v="3128"/>
  </r>
  <r>
    <x v="1"/>
    <x v="1"/>
    <x v="0"/>
    <x v="20"/>
    <s v="No"/>
    <n v="11"/>
    <n v="649.08000000000004"/>
    <s v="No"/>
    <x v="3129"/>
  </r>
  <r>
    <x v="7"/>
    <x v="7"/>
    <x v="4"/>
    <x v="4"/>
    <s v="No"/>
    <n v="21"/>
    <n v="789.23"/>
    <s v="No"/>
    <x v="3130"/>
  </r>
  <r>
    <x v="2"/>
    <x v="2"/>
    <x v="0"/>
    <x v="9"/>
    <s v="No"/>
    <n v="22"/>
    <n v="722.56"/>
    <s v="No"/>
    <x v="3131"/>
  </r>
  <r>
    <x v="7"/>
    <x v="7"/>
    <x v="4"/>
    <x v="0"/>
    <s v="No"/>
    <n v="26"/>
    <n v="440.61"/>
    <s v="No"/>
    <x v="3132"/>
  </r>
  <r>
    <x v="10"/>
    <x v="10"/>
    <x v="1"/>
    <x v="17"/>
    <s v="No"/>
    <n v="12"/>
    <n v="851.12"/>
    <s v="No"/>
    <x v="3133"/>
  </r>
  <r>
    <x v="11"/>
    <x v="11"/>
    <x v="1"/>
    <x v="4"/>
    <s v="No"/>
    <n v="21"/>
    <n v="889.23"/>
    <s v="No"/>
    <x v="3134"/>
  </r>
  <r>
    <x v="6"/>
    <x v="6"/>
    <x v="4"/>
    <x v="2"/>
    <s v="No"/>
    <n v="23"/>
    <n v="96.45"/>
    <s v="No"/>
    <x v="3135"/>
  </r>
  <r>
    <x v="8"/>
    <x v="8"/>
    <x v="1"/>
    <x v="10"/>
    <s v="No"/>
    <n v="24"/>
    <n v="391.01"/>
    <s v="No"/>
    <x v="3136"/>
  </r>
  <r>
    <x v="0"/>
    <x v="0"/>
    <x v="0"/>
    <x v="2"/>
    <s v="No"/>
    <n v="23"/>
    <n v="72.09"/>
    <s v="No"/>
    <x v="3137"/>
  </r>
  <r>
    <x v="1"/>
    <x v="1"/>
    <x v="4"/>
    <x v="7"/>
    <s v="No"/>
    <n v="19"/>
    <n v="201.01"/>
    <s v="No"/>
    <x v="3138"/>
  </r>
  <r>
    <x v="10"/>
    <x v="10"/>
    <x v="1"/>
    <x v="19"/>
    <s v="No"/>
    <n v="13"/>
    <n v="486.43"/>
    <s v="No"/>
    <x v="3139"/>
  </r>
  <r>
    <x v="11"/>
    <x v="11"/>
    <x v="2"/>
    <x v="1"/>
    <s v="No"/>
    <n v="16"/>
    <n v="844.77"/>
    <s v="No"/>
    <x v="3140"/>
  </r>
  <r>
    <x v="0"/>
    <x v="0"/>
    <x v="0"/>
    <x v="8"/>
    <s v="No"/>
    <n v="15"/>
    <n v="312.20999999999998"/>
    <s v="No"/>
    <x v="3141"/>
  </r>
  <r>
    <x v="9"/>
    <x v="9"/>
    <x v="1"/>
    <x v="16"/>
    <s v="No"/>
    <n v="17"/>
    <n v="702.96"/>
    <s v="No"/>
    <x v="3142"/>
  </r>
  <r>
    <x v="9"/>
    <x v="9"/>
    <x v="4"/>
    <x v="9"/>
    <s v="No"/>
    <n v="22"/>
    <n v="192.01"/>
    <s v="No"/>
    <x v="3143"/>
  </r>
  <r>
    <x v="2"/>
    <x v="2"/>
    <x v="1"/>
    <x v="7"/>
    <s v="No"/>
    <n v="19"/>
    <n v="496.13"/>
    <s v="No"/>
    <x v="3144"/>
  </r>
  <r>
    <x v="10"/>
    <x v="10"/>
    <x v="2"/>
    <x v="4"/>
    <s v="No"/>
    <n v="21"/>
    <n v="969.15"/>
    <s v="No"/>
    <x v="3145"/>
  </r>
  <r>
    <x v="5"/>
    <x v="5"/>
    <x v="1"/>
    <x v="19"/>
    <s v="No"/>
    <n v="13"/>
    <n v="531.23"/>
    <s v="No"/>
    <x v="3146"/>
  </r>
  <r>
    <x v="7"/>
    <x v="7"/>
    <x v="0"/>
    <x v="38"/>
    <s v="Yes"/>
    <n v="22"/>
    <n v="772.46"/>
    <s v="No"/>
    <x v="3147"/>
  </r>
  <r>
    <x v="2"/>
    <x v="2"/>
    <x v="1"/>
    <x v="19"/>
    <s v="No"/>
    <n v="13"/>
    <n v="608.32000000000005"/>
    <s v="No"/>
    <x v="3148"/>
  </r>
  <r>
    <x v="11"/>
    <x v="11"/>
    <x v="2"/>
    <x v="10"/>
    <s v="No"/>
    <n v="24"/>
    <n v="70.17"/>
    <s v="No"/>
    <x v="3149"/>
  </r>
  <r>
    <x v="6"/>
    <x v="6"/>
    <x v="0"/>
    <x v="10"/>
    <s v="No"/>
    <n v="24"/>
    <n v="623.47"/>
    <s v="No"/>
    <x v="3150"/>
  </r>
  <r>
    <x v="2"/>
    <x v="2"/>
    <x v="1"/>
    <x v="9"/>
    <s v="No"/>
    <n v="22"/>
    <n v="38.58"/>
    <s v="No"/>
    <x v="3151"/>
  </r>
  <r>
    <x v="5"/>
    <x v="5"/>
    <x v="0"/>
    <x v="1"/>
    <s v="No"/>
    <n v="16"/>
    <n v="639.94000000000005"/>
    <s v="No"/>
    <x v="3152"/>
  </r>
  <r>
    <x v="3"/>
    <x v="3"/>
    <x v="0"/>
    <x v="16"/>
    <s v="No"/>
    <n v="17"/>
    <n v="471.21"/>
    <s v="No"/>
    <x v="3153"/>
  </r>
  <r>
    <x v="3"/>
    <x v="3"/>
    <x v="0"/>
    <x v="7"/>
    <s v="No"/>
    <n v="19"/>
    <n v="643.35"/>
    <s v="No"/>
    <x v="3154"/>
  </r>
  <r>
    <x v="0"/>
    <x v="0"/>
    <x v="2"/>
    <x v="0"/>
    <s v="No"/>
    <n v="26"/>
    <n v="498.26"/>
    <s v="No"/>
    <x v="3155"/>
  </r>
  <r>
    <x v="8"/>
    <x v="8"/>
    <x v="0"/>
    <x v="7"/>
    <s v="No"/>
    <n v="19"/>
    <n v="938.41"/>
    <s v="No"/>
    <x v="3156"/>
  </r>
  <r>
    <x v="11"/>
    <x v="11"/>
    <x v="4"/>
    <x v="1"/>
    <s v="No"/>
    <n v="16"/>
    <n v="615.92999999999995"/>
    <s v="No"/>
    <x v="3157"/>
  </r>
  <r>
    <x v="6"/>
    <x v="6"/>
    <x v="2"/>
    <x v="5"/>
    <s v="No"/>
    <n v="27"/>
    <n v="265.92"/>
    <s v="No"/>
    <x v="3158"/>
  </r>
  <r>
    <x v="10"/>
    <x v="10"/>
    <x v="0"/>
    <x v="5"/>
    <s v="No"/>
    <n v="27"/>
    <n v="136.51"/>
    <s v="No"/>
    <x v="3159"/>
  </r>
  <r>
    <x v="9"/>
    <x v="9"/>
    <x v="4"/>
    <x v="21"/>
    <s v="No"/>
    <n v="14"/>
    <n v="83.38"/>
    <s v="No"/>
    <x v="3160"/>
  </r>
  <r>
    <x v="11"/>
    <x v="11"/>
    <x v="1"/>
    <x v="16"/>
    <s v="No"/>
    <n v="17"/>
    <n v="757.9"/>
    <s v="No"/>
    <x v="3161"/>
  </r>
  <r>
    <x v="0"/>
    <x v="0"/>
    <x v="3"/>
    <x v="0"/>
    <s v="No"/>
    <n v="26"/>
    <n v="430.09"/>
    <s v="No"/>
    <x v="3162"/>
  </r>
  <r>
    <x v="7"/>
    <x v="7"/>
    <x v="4"/>
    <x v="21"/>
    <s v="No"/>
    <n v="14"/>
    <n v="52.79"/>
    <s v="No"/>
    <x v="3163"/>
  </r>
  <r>
    <x v="6"/>
    <x v="6"/>
    <x v="4"/>
    <x v="10"/>
    <s v="No"/>
    <n v="24"/>
    <n v="14.16"/>
    <s v="No"/>
    <x v="3164"/>
  </r>
  <r>
    <x v="6"/>
    <x v="6"/>
    <x v="3"/>
    <x v="14"/>
    <s v="No"/>
    <n v="18"/>
    <n v="429.03"/>
    <s v="No"/>
    <x v="3165"/>
  </r>
  <r>
    <x v="5"/>
    <x v="5"/>
    <x v="1"/>
    <x v="16"/>
    <s v="No"/>
    <n v="17"/>
    <n v="411.17"/>
    <s v="No"/>
    <x v="1186"/>
  </r>
  <r>
    <x v="6"/>
    <x v="6"/>
    <x v="4"/>
    <x v="7"/>
    <s v="No"/>
    <n v="19"/>
    <n v="660.9"/>
    <s v="No"/>
    <x v="3166"/>
  </r>
  <r>
    <x v="2"/>
    <x v="2"/>
    <x v="2"/>
    <x v="6"/>
    <s v="No"/>
    <n v="25"/>
    <n v="358.01"/>
    <s v="No"/>
    <x v="3167"/>
  </r>
  <r>
    <x v="5"/>
    <x v="5"/>
    <x v="2"/>
    <x v="16"/>
    <s v="No"/>
    <n v="17"/>
    <n v="493.34"/>
    <s v="No"/>
    <x v="3168"/>
  </r>
  <r>
    <x v="5"/>
    <x v="5"/>
    <x v="1"/>
    <x v="4"/>
    <s v="No"/>
    <n v="21"/>
    <n v="659"/>
    <s v="No"/>
    <x v="3169"/>
  </r>
  <r>
    <x v="7"/>
    <x v="7"/>
    <x v="4"/>
    <x v="16"/>
    <s v="No"/>
    <n v="17"/>
    <n v="482.3"/>
    <s v="No"/>
    <x v="3170"/>
  </r>
  <r>
    <x v="7"/>
    <x v="7"/>
    <x v="0"/>
    <x v="1"/>
    <s v="No"/>
    <n v="16"/>
    <n v="685.82"/>
    <s v="No"/>
    <x v="3171"/>
  </r>
  <r>
    <x v="3"/>
    <x v="3"/>
    <x v="1"/>
    <x v="6"/>
    <s v="No"/>
    <n v="25"/>
    <n v="26.69"/>
    <s v="No"/>
    <x v="3172"/>
  </r>
  <r>
    <x v="6"/>
    <x v="6"/>
    <x v="3"/>
    <x v="3"/>
    <s v="No"/>
    <n v="20"/>
    <n v="827.16"/>
    <s v="No"/>
    <x v="3173"/>
  </r>
  <r>
    <x v="4"/>
    <x v="4"/>
    <x v="0"/>
    <x v="14"/>
    <s v="No"/>
    <n v="18"/>
    <n v="260.31"/>
    <s v="No"/>
    <x v="3174"/>
  </r>
  <r>
    <x v="0"/>
    <x v="0"/>
    <x v="3"/>
    <x v="16"/>
    <s v="No"/>
    <n v="17"/>
    <n v="863.63"/>
    <s v="No"/>
    <x v="3175"/>
  </r>
  <r>
    <x v="10"/>
    <x v="10"/>
    <x v="0"/>
    <x v="21"/>
    <s v="No"/>
    <n v="14"/>
    <n v="478.89"/>
    <s v="No"/>
    <x v="3176"/>
  </r>
  <r>
    <x v="9"/>
    <x v="9"/>
    <x v="1"/>
    <x v="4"/>
    <s v="No"/>
    <n v="21"/>
    <n v="219.84"/>
    <s v="No"/>
    <x v="3177"/>
  </r>
  <r>
    <x v="10"/>
    <x v="10"/>
    <x v="2"/>
    <x v="0"/>
    <s v="No"/>
    <n v="26"/>
    <n v="686.22"/>
    <s v="No"/>
    <x v="3178"/>
  </r>
  <r>
    <x v="8"/>
    <x v="8"/>
    <x v="3"/>
    <x v="3"/>
    <s v="No"/>
    <n v="20"/>
    <n v="663.4"/>
    <s v="No"/>
    <x v="3179"/>
  </r>
  <r>
    <x v="2"/>
    <x v="2"/>
    <x v="2"/>
    <x v="1"/>
    <s v="No"/>
    <n v="16"/>
    <n v="696.49"/>
    <s v="No"/>
    <x v="3180"/>
  </r>
  <r>
    <x v="4"/>
    <x v="4"/>
    <x v="2"/>
    <x v="3"/>
    <s v="No"/>
    <n v="20"/>
    <n v="16.420000000000002"/>
    <s v="No"/>
    <x v="2206"/>
  </r>
  <r>
    <x v="1"/>
    <x v="1"/>
    <x v="1"/>
    <x v="15"/>
    <s v="No"/>
    <n v="28"/>
    <n v="509.48"/>
    <s v="No"/>
    <x v="2715"/>
  </r>
  <r>
    <x v="3"/>
    <x v="3"/>
    <x v="0"/>
    <x v="16"/>
    <s v="No"/>
    <n v="17"/>
    <n v="769.83"/>
    <s v="No"/>
    <x v="3181"/>
  </r>
  <r>
    <x v="2"/>
    <x v="2"/>
    <x v="1"/>
    <x v="2"/>
    <s v="No"/>
    <n v="23"/>
    <n v="877.13"/>
    <s v="No"/>
    <x v="3182"/>
  </r>
  <r>
    <x v="5"/>
    <x v="5"/>
    <x v="3"/>
    <x v="10"/>
    <s v="No"/>
    <n v="24"/>
    <n v="880.97"/>
    <s v="No"/>
    <x v="3183"/>
  </r>
  <r>
    <x v="1"/>
    <x v="1"/>
    <x v="4"/>
    <x v="21"/>
    <s v="No"/>
    <n v="14"/>
    <n v="110.91"/>
    <s v="No"/>
    <x v="3184"/>
  </r>
  <r>
    <x v="1"/>
    <x v="1"/>
    <x v="1"/>
    <x v="1"/>
    <s v="No"/>
    <n v="16"/>
    <n v="346.28"/>
    <s v="No"/>
    <x v="3185"/>
  </r>
  <r>
    <x v="2"/>
    <x v="2"/>
    <x v="1"/>
    <x v="2"/>
    <s v="No"/>
    <n v="23"/>
    <n v="48.54"/>
    <s v="No"/>
    <x v="3186"/>
  </r>
  <r>
    <x v="7"/>
    <x v="7"/>
    <x v="2"/>
    <x v="7"/>
    <s v="No"/>
    <n v="19"/>
    <n v="520.89"/>
    <s v="No"/>
    <x v="3187"/>
  </r>
  <r>
    <x v="9"/>
    <x v="9"/>
    <x v="1"/>
    <x v="2"/>
    <s v="No"/>
    <n v="23"/>
    <n v="708.85"/>
    <s v="No"/>
    <x v="3188"/>
  </r>
  <r>
    <x v="5"/>
    <x v="5"/>
    <x v="3"/>
    <x v="0"/>
    <s v="No"/>
    <n v="26"/>
    <n v="360.1"/>
    <s v="No"/>
    <x v="3189"/>
  </r>
  <r>
    <x v="6"/>
    <x v="6"/>
    <x v="0"/>
    <x v="37"/>
    <s v="Yes"/>
    <n v="22"/>
    <n v="261.01"/>
    <s v="No"/>
    <x v="3190"/>
  </r>
  <r>
    <x v="5"/>
    <x v="5"/>
    <x v="4"/>
    <x v="6"/>
    <s v="No"/>
    <n v="25"/>
    <n v="254"/>
    <s v="No"/>
    <x v="3191"/>
  </r>
  <r>
    <x v="0"/>
    <x v="0"/>
    <x v="1"/>
    <x v="3"/>
    <s v="No"/>
    <n v="20"/>
    <n v="926.97"/>
    <s v="No"/>
    <x v="3192"/>
  </r>
  <r>
    <x v="4"/>
    <x v="4"/>
    <x v="1"/>
    <x v="0"/>
    <s v="No"/>
    <n v="26"/>
    <n v="45.82"/>
    <s v="No"/>
    <x v="3193"/>
  </r>
  <r>
    <x v="8"/>
    <x v="8"/>
    <x v="0"/>
    <x v="2"/>
    <s v="No"/>
    <n v="23"/>
    <n v="702.83"/>
    <s v="No"/>
    <x v="3194"/>
  </r>
  <r>
    <x v="5"/>
    <x v="5"/>
    <x v="1"/>
    <x v="8"/>
    <s v="No"/>
    <n v="15"/>
    <n v="629.24"/>
    <s v="No"/>
    <x v="3195"/>
  </r>
  <r>
    <x v="2"/>
    <x v="2"/>
    <x v="2"/>
    <x v="16"/>
    <s v="No"/>
    <n v="17"/>
    <n v="547.52"/>
    <s v="No"/>
    <x v="3196"/>
  </r>
  <r>
    <x v="4"/>
    <x v="4"/>
    <x v="2"/>
    <x v="14"/>
    <s v="No"/>
    <n v="18"/>
    <n v="481.04"/>
    <s v="No"/>
    <x v="3197"/>
  </r>
  <r>
    <x v="5"/>
    <x v="5"/>
    <x v="3"/>
    <x v="17"/>
    <s v="No"/>
    <n v="12"/>
    <n v="852.27"/>
    <s v="No"/>
    <x v="3198"/>
  </r>
  <r>
    <x v="1"/>
    <x v="1"/>
    <x v="3"/>
    <x v="6"/>
    <s v="No"/>
    <n v="25"/>
    <n v="398.06"/>
    <s v="No"/>
    <x v="3199"/>
  </r>
  <r>
    <x v="7"/>
    <x v="7"/>
    <x v="4"/>
    <x v="12"/>
    <s v="No"/>
    <n v="30"/>
    <n v="940.04"/>
    <s v="No"/>
    <x v="3200"/>
  </r>
  <r>
    <x v="1"/>
    <x v="1"/>
    <x v="2"/>
    <x v="9"/>
    <s v="No"/>
    <n v="22"/>
    <n v="124.65"/>
    <s v="No"/>
    <x v="3201"/>
  </r>
  <r>
    <x v="5"/>
    <x v="5"/>
    <x v="0"/>
    <x v="4"/>
    <s v="No"/>
    <n v="21"/>
    <n v="737.31"/>
    <s v="No"/>
    <x v="3202"/>
  </r>
  <r>
    <x v="3"/>
    <x v="3"/>
    <x v="3"/>
    <x v="9"/>
    <s v="No"/>
    <n v="22"/>
    <n v="852.3"/>
    <s v="No"/>
    <x v="3203"/>
  </r>
  <r>
    <x v="9"/>
    <x v="9"/>
    <x v="4"/>
    <x v="22"/>
    <s v="No"/>
    <n v="29"/>
    <n v="777.1"/>
    <s v="No"/>
    <x v="3204"/>
  </r>
  <r>
    <x v="7"/>
    <x v="7"/>
    <x v="1"/>
    <x v="3"/>
    <s v="No"/>
    <n v="20"/>
    <n v="321.27"/>
    <s v="No"/>
    <x v="3205"/>
  </r>
  <r>
    <x v="1"/>
    <x v="1"/>
    <x v="1"/>
    <x v="12"/>
    <s v="No"/>
    <n v="30"/>
    <n v="79.12"/>
    <s v="No"/>
    <x v="3206"/>
  </r>
  <r>
    <x v="1"/>
    <x v="1"/>
    <x v="1"/>
    <x v="15"/>
    <s v="No"/>
    <n v="28"/>
    <n v="509.48"/>
    <s v="No"/>
    <x v="2715"/>
  </r>
  <r>
    <x v="11"/>
    <x v="11"/>
    <x v="1"/>
    <x v="1"/>
    <s v="No"/>
    <n v="16"/>
    <n v="509.48"/>
    <s v="No"/>
    <x v="25"/>
  </r>
  <r>
    <x v="7"/>
    <x v="7"/>
    <x v="1"/>
    <x v="7"/>
    <s v="No"/>
    <n v="19"/>
    <n v="918.46"/>
    <s v="No"/>
    <x v="3207"/>
  </r>
  <r>
    <x v="9"/>
    <x v="9"/>
    <x v="3"/>
    <x v="39"/>
    <s v="Yes"/>
    <n v="22"/>
    <n v="234.29"/>
    <s v="No"/>
    <x v="3208"/>
  </r>
  <r>
    <x v="9"/>
    <x v="9"/>
    <x v="4"/>
    <x v="16"/>
    <s v="No"/>
    <n v="17"/>
    <n v="779.87"/>
    <s v="No"/>
    <x v="3209"/>
  </r>
  <r>
    <x v="8"/>
    <x v="8"/>
    <x v="4"/>
    <x v="4"/>
    <s v="No"/>
    <n v="21"/>
    <n v="803.14"/>
    <s v="No"/>
    <x v="3210"/>
  </r>
  <r>
    <x v="1"/>
    <x v="1"/>
    <x v="3"/>
    <x v="10"/>
    <s v="No"/>
    <n v="24"/>
    <n v="922.63"/>
    <s v="No"/>
    <x v="3211"/>
  </r>
  <r>
    <x v="7"/>
    <x v="7"/>
    <x v="1"/>
    <x v="14"/>
    <s v="No"/>
    <n v="18"/>
    <n v="404.39"/>
    <s v="No"/>
    <x v="3212"/>
  </r>
  <r>
    <x v="10"/>
    <x v="10"/>
    <x v="4"/>
    <x v="16"/>
    <s v="No"/>
    <n v="17"/>
    <n v="570.54"/>
    <s v="No"/>
    <x v="3213"/>
  </r>
  <r>
    <x v="0"/>
    <x v="0"/>
    <x v="3"/>
    <x v="14"/>
    <s v="No"/>
    <n v="18"/>
    <n v="77.84"/>
    <s v="No"/>
    <x v="3214"/>
  </r>
  <r>
    <x v="2"/>
    <x v="2"/>
    <x v="1"/>
    <x v="1"/>
    <s v="No"/>
    <n v="16"/>
    <n v="890.15"/>
    <s v="No"/>
    <x v="3215"/>
  </r>
  <r>
    <x v="5"/>
    <x v="5"/>
    <x v="3"/>
    <x v="7"/>
    <s v="No"/>
    <n v="19"/>
    <n v="903.13"/>
    <s v="No"/>
    <x v="3216"/>
  </r>
  <r>
    <x v="9"/>
    <x v="9"/>
    <x v="3"/>
    <x v="1"/>
    <s v="No"/>
    <n v="16"/>
    <n v="610.76"/>
    <s v="No"/>
    <x v="3217"/>
  </r>
  <r>
    <x v="11"/>
    <x v="11"/>
    <x v="3"/>
    <x v="7"/>
    <s v="No"/>
    <n v="19"/>
    <n v="74.599999999999994"/>
    <s v="No"/>
    <x v="3218"/>
  </r>
  <r>
    <x v="3"/>
    <x v="3"/>
    <x v="2"/>
    <x v="27"/>
    <s v="Yes"/>
    <n v="22"/>
    <n v="166.48"/>
    <s v="No"/>
    <x v="3219"/>
  </r>
  <r>
    <x v="4"/>
    <x v="4"/>
    <x v="3"/>
    <x v="2"/>
    <s v="No"/>
    <n v="23"/>
    <n v="631.66"/>
    <s v="No"/>
    <x v="3220"/>
  </r>
  <r>
    <x v="5"/>
    <x v="5"/>
    <x v="4"/>
    <x v="7"/>
    <s v="No"/>
    <n v="19"/>
    <n v="478.48"/>
    <s v="No"/>
    <x v="3221"/>
  </r>
  <r>
    <x v="4"/>
    <x v="4"/>
    <x v="1"/>
    <x v="9"/>
    <s v="No"/>
    <n v="22"/>
    <n v="356.43"/>
    <s v="No"/>
    <x v="3222"/>
  </r>
  <r>
    <x v="5"/>
    <x v="5"/>
    <x v="4"/>
    <x v="41"/>
    <s v="Yes"/>
    <n v="22"/>
    <n v="571.28"/>
    <s v="No"/>
    <x v="3223"/>
  </r>
  <r>
    <x v="5"/>
    <x v="5"/>
    <x v="4"/>
    <x v="16"/>
    <s v="No"/>
    <n v="17"/>
    <n v="634.38"/>
    <s v="No"/>
    <x v="3224"/>
  </r>
  <r>
    <x v="6"/>
    <x v="6"/>
    <x v="4"/>
    <x v="4"/>
    <s v="No"/>
    <n v="21"/>
    <n v="613.20000000000005"/>
    <s v="No"/>
    <x v="3225"/>
  </r>
  <r>
    <x v="10"/>
    <x v="10"/>
    <x v="0"/>
    <x v="9"/>
    <s v="No"/>
    <n v="22"/>
    <n v="188.05"/>
    <s v="No"/>
    <x v="3226"/>
  </r>
  <r>
    <x v="2"/>
    <x v="2"/>
    <x v="4"/>
    <x v="16"/>
    <s v="No"/>
    <n v="17"/>
    <n v="541.98"/>
    <s v="No"/>
    <x v="3227"/>
  </r>
  <r>
    <x v="10"/>
    <x v="10"/>
    <x v="4"/>
    <x v="14"/>
    <s v="No"/>
    <n v="18"/>
    <n v="588.63"/>
    <s v="No"/>
    <x v="3228"/>
  </r>
  <r>
    <x v="4"/>
    <x v="4"/>
    <x v="1"/>
    <x v="2"/>
    <s v="No"/>
    <n v="23"/>
    <n v="542.39"/>
    <s v="No"/>
    <x v="3229"/>
  </r>
  <r>
    <x v="7"/>
    <x v="7"/>
    <x v="1"/>
    <x v="3"/>
    <s v="No"/>
    <n v="20"/>
    <n v="117.48"/>
    <s v="No"/>
    <x v="3230"/>
  </r>
  <r>
    <x v="2"/>
    <x v="2"/>
    <x v="3"/>
    <x v="28"/>
    <s v="Yes"/>
    <n v="22"/>
    <n v="383.22"/>
    <s v="No"/>
    <x v="3231"/>
  </r>
  <r>
    <x v="11"/>
    <x v="11"/>
    <x v="1"/>
    <x v="1"/>
    <s v="No"/>
    <n v="16"/>
    <n v="550.02"/>
    <s v="No"/>
    <x v="3232"/>
  </r>
  <r>
    <x v="10"/>
    <x v="10"/>
    <x v="0"/>
    <x v="1"/>
    <s v="No"/>
    <n v="16"/>
    <n v="540.17999999999995"/>
    <s v="No"/>
    <x v="3233"/>
  </r>
  <r>
    <x v="4"/>
    <x v="4"/>
    <x v="0"/>
    <x v="17"/>
    <s v="No"/>
    <n v="12"/>
    <n v="763.83"/>
    <s v="No"/>
    <x v="3234"/>
  </r>
  <r>
    <x v="7"/>
    <x v="7"/>
    <x v="1"/>
    <x v="4"/>
    <s v="No"/>
    <n v="21"/>
    <n v="475.19"/>
    <s v="No"/>
    <x v="3235"/>
  </r>
  <r>
    <x v="7"/>
    <x v="7"/>
    <x v="2"/>
    <x v="14"/>
    <s v="No"/>
    <n v="18"/>
    <n v="176.07"/>
    <s v="No"/>
    <x v="3236"/>
  </r>
  <r>
    <x v="3"/>
    <x v="3"/>
    <x v="2"/>
    <x v="5"/>
    <s v="No"/>
    <n v="27"/>
    <n v="404.27"/>
    <s v="No"/>
    <x v="3237"/>
  </r>
  <r>
    <x v="1"/>
    <x v="1"/>
    <x v="4"/>
    <x v="4"/>
    <s v="No"/>
    <n v="21"/>
    <n v="122.09"/>
    <s v="No"/>
    <x v="3238"/>
  </r>
  <r>
    <x v="3"/>
    <x v="3"/>
    <x v="2"/>
    <x v="2"/>
    <s v="No"/>
    <n v="23"/>
    <n v="577.59"/>
    <s v="No"/>
    <x v="3239"/>
  </r>
  <r>
    <x v="1"/>
    <x v="1"/>
    <x v="4"/>
    <x v="1"/>
    <s v="No"/>
    <n v="16"/>
    <n v="241.51"/>
    <s v="No"/>
    <x v="3240"/>
  </r>
  <r>
    <x v="9"/>
    <x v="9"/>
    <x v="2"/>
    <x v="2"/>
    <s v="No"/>
    <n v="23"/>
    <n v="88.35"/>
    <s v="No"/>
    <x v="3241"/>
  </r>
  <r>
    <x v="1"/>
    <x v="1"/>
    <x v="4"/>
    <x v="16"/>
    <s v="No"/>
    <n v="17"/>
    <n v="907.6"/>
    <s v="No"/>
    <x v="3242"/>
  </r>
  <r>
    <x v="3"/>
    <x v="3"/>
    <x v="0"/>
    <x v="8"/>
    <s v="No"/>
    <n v="15"/>
    <n v="468.2"/>
    <s v="No"/>
    <x v="3243"/>
  </r>
  <r>
    <x v="3"/>
    <x v="3"/>
    <x v="3"/>
    <x v="16"/>
    <s v="No"/>
    <n v="17"/>
    <n v="35.29"/>
    <s v="No"/>
    <x v="3244"/>
  </r>
  <r>
    <x v="7"/>
    <x v="7"/>
    <x v="0"/>
    <x v="7"/>
    <s v="No"/>
    <n v="19"/>
    <n v="617.87"/>
    <s v="No"/>
    <x v="3245"/>
  </r>
  <r>
    <x v="2"/>
    <x v="2"/>
    <x v="0"/>
    <x v="2"/>
    <s v="No"/>
    <n v="23"/>
    <n v="829.83"/>
    <s v="No"/>
    <x v="3246"/>
  </r>
  <r>
    <x v="2"/>
    <x v="2"/>
    <x v="0"/>
    <x v="4"/>
    <s v="No"/>
    <n v="21"/>
    <n v="637.01"/>
    <s v="No"/>
    <x v="3247"/>
  </r>
  <r>
    <x v="3"/>
    <x v="3"/>
    <x v="3"/>
    <x v="1"/>
    <s v="No"/>
    <n v="16"/>
    <n v="770.68"/>
    <s v="No"/>
    <x v="3248"/>
  </r>
  <r>
    <x v="6"/>
    <x v="6"/>
    <x v="1"/>
    <x v="43"/>
    <s v="Yes"/>
    <n v="22"/>
    <n v="85.33"/>
    <s v="No"/>
    <x v="3249"/>
  </r>
  <r>
    <x v="11"/>
    <x v="11"/>
    <x v="3"/>
    <x v="4"/>
    <s v="No"/>
    <n v="21"/>
    <n v="55.98"/>
    <s v="No"/>
    <x v="3250"/>
  </r>
  <r>
    <x v="4"/>
    <x v="4"/>
    <x v="2"/>
    <x v="7"/>
    <s v="No"/>
    <n v="19"/>
    <n v="932.04"/>
    <s v="No"/>
    <x v="3251"/>
  </r>
  <r>
    <x v="7"/>
    <x v="7"/>
    <x v="1"/>
    <x v="19"/>
    <s v="No"/>
    <n v="13"/>
    <n v="963.35"/>
    <s v="No"/>
    <x v="3252"/>
  </r>
  <r>
    <x v="2"/>
    <x v="2"/>
    <x v="1"/>
    <x v="5"/>
    <s v="No"/>
    <n v="27"/>
    <n v="489.58"/>
    <s v="No"/>
    <x v="3253"/>
  </r>
  <r>
    <x v="11"/>
    <x v="11"/>
    <x v="4"/>
    <x v="4"/>
    <s v="No"/>
    <n v="21"/>
    <n v="863.96"/>
    <s v="No"/>
    <x v="3254"/>
  </r>
  <r>
    <x v="7"/>
    <x v="7"/>
    <x v="0"/>
    <x v="2"/>
    <s v="No"/>
    <n v="23"/>
    <n v="31.43"/>
    <s v="No"/>
    <x v="3255"/>
  </r>
  <r>
    <x v="7"/>
    <x v="7"/>
    <x v="1"/>
    <x v="19"/>
    <s v="No"/>
    <n v="13"/>
    <n v="549.74"/>
    <s v="No"/>
    <x v="3256"/>
  </r>
  <r>
    <x v="6"/>
    <x v="6"/>
    <x v="0"/>
    <x v="17"/>
    <s v="No"/>
    <n v="12"/>
    <n v="193.37"/>
    <s v="No"/>
    <x v="3257"/>
  </r>
  <r>
    <x v="8"/>
    <x v="8"/>
    <x v="1"/>
    <x v="14"/>
    <s v="No"/>
    <n v="18"/>
    <n v="80.540000000000006"/>
    <s v="No"/>
    <x v="3258"/>
  </r>
  <r>
    <x v="8"/>
    <x v="8"/>
    <x v="0"/>
    <x v="16"/>
    <s v="No"/>
    <n v="17"/>
    <n v="603.87"/>
    <s v="No"/>
    <x v="3259"/>
  </r>
  <r>
    <x v="8"/>
    <x v="8"/>
    <x v="1"/>
    <x v="15"/>
    <s v="No"/>
    <n v="28"/>
    <n v="852.4"/>
    <s v="No"/>
    <x v="3260"/>
  </r>
  <r>
    <x v="0"/>
    <x v="0"/>
    <x v="0"/>
    <x v="6"/>
    <s v="No"/>
    <n v="25"/>
    <n v="507.51"/>
    <s v="No"/>
    <x v="3261"/>
  </r>
  <r>
    <x v="9"/>
    <x v="9"/>
    <x v="1"/>
    <x v="5"/>
    <s v="No"/>
    <n v="27"/>
    <n v="773.02"/>
    <s v="No"/>
    <x v="3262"/>
  </r>
  <r>
    <x v="1"/>
    <x v="1"/>
    <x v="4"/>
    <x v="4"/>
    <s v="No"/>
    <n v="21"/>
    <n v="951.52"/>
    <s v="No"/>
    <x v="3263"/>
  </r>
  <r>
    <x v="6"/>
    <x v="6"/>
    <x v="3"/>
    <x v="6"/>
    <s v="No"/>
    <n v="25"/>
    <n v="505.69"/>
    <s v="No"/>
    <x v="3264"/>
  </r>
  <r>
    <x v="6"/>
    <x v="6"/>
    <x v="1"/>
    <x v="7"/>
    <s v="No"/>
    <n v="19"/>
    <n v="999.46"/>
    <s v="No"/>
    <x v="3265"/>
  </r>
  <r>
    <x v="7"/>
    <x v="7"/>
    <x v="1"/>
    <x v="1"/>
    <s v="No"/>
    <n v="16"/>
    <n v="375.64"/>
    <s v="No"/>
    <x v="3266"/>
  </r>
  <r>
    <x v="2"/>
    <x v="2"/>
    <x v="1"/>
    <x v="3"/>
    <s v="No"/>
    <n v="20"/>
    <n v="683.46"/>
    <s v="No"/>
    <x v="3267"/>
  </r>
  <r>
    <x v="2"/>
    <x v="2"/>
    <x v="3"/>
    <x v="10"/>
    <s v="No"/>
    <n v="24"/>
    <n v="969.64"/>
    <s v="No"/>
    <x v="3268"/>
  </r>
  <r>
    <x v="6"/>
    <x v="6"/>
    <x v="1"/>
    <x v="16"/>
    <s v="No"/>
    <n v="17"/>
    <n v="234.76"/>
    <s v="No"/>
    <x v="3269"/>
  </r>
  <r>
    <x v="7"/>
    <x v="7"/>
    <x v="3"/>
    <x v="6"/>
    <s v="No"/>
    <n v="25"/>
    <n v="251.22"/>
    <s v="No"/>
    <x v="3270"/>
  </r>
  <r>
    <x v="0"/>
    <x v="0"/>
    <x v="3"/>
    <x v="16"/>
    <s v="No"/>
    <n v="17"/>
    <n v="853.83"/>
    <s v="No"/>
    <x v="3271"/>
  </r>
  <r>
    <x v="10"/>
    <x v="10"/>
    <x v="4"/>
    <x v="14"/>
    <s v="No"/>
    <n v="18"/>
    <n v="553.73"/>
    <s v="No"/>
    <x v="3272"/>
  </r>
  <r>
    <x v="9"/>
    <x v="9"/>
    <x v="3"/>
    <x v="43"/>
    <s v="Yes"/>
    <n v="22"/>
    <n v="780.87"/>
    <s v="No"/>
    <x v="3273"/>
  </r>
  <r>
    <x v="4"/>
    <x v="4"/>
    <x v="2"/>
    <x v="9"/>
    <s v="No"/>
    <n v="22"/>
    <n v="98.13"/>
    <s v="No"/>
    <x v="3274"/>
  </r>
  <r>
    <x v="6"/>
    <x v="6"/>
    <x v="2"/>
    <x v="16"/>
    <s v="No"/>
    <n v="17"/>
    <n v="749.5"/>
    <s v="No"/>
    <x v="3275"/>
  </r>
  <r>
    <x v="6"/>
    <x v="6"/>
    <x v="2"/>
    <x v="6"/>
    <s v="No"/>
    <n v="25"/>
    <n v="592.21"/>
    <s v="No"/>
    <x v="3276"/>
  </r>
  <r>
    <x v="3"/>
    <x v="3"/>
    <x v="1"/>
    <x v="14"/>
    <s v="No"/>
    <n v="18"/>
    <n v="544.03"/>
    <s v="No"/>
    <x v="3277"/>
  </r>
  <r>
    <x v="2"/>
    <x v="2"/>
    <x v="3"/>
    <x v="9"/>
    <s v="No"/>
    <n v="22"/>
    <n v="917.11"/>
    <s v="No"/>
    <x v="3278"/>
  </r>
  <r>
    <x v="0"/>
    <x v="0"/>
    <x v="1"/>
    <x v="6"/>
    <s v="No"/>
    <n v="25"/>
    <n v="566.17999999999995"/>
    <s v="No"/>
    <x v="3279"/>
  </r>
  <r>
    <x v="8"/>
    <x v="8"/>
    <x v="1"/>
    <x v="2"/>
    <s v="No"/>
    <n v="23"/>
    <n v="919.54"/>
    <s v="No"/>
    <x v="3280"/>
  </r>
  <r>
    <x v="5"/>
    <x v="5"/>
    <x v="2"/>
    <x v="7"/>
    <s v="No"/>
    <n v="19"/>
    <n v="386.76"/>
    <s v="No"/>
    <x v="3281"/>
  </r>
  <r>
    <x v="7"/>
    <x v="7"/>
    <x v="0"/>
    <x v="4"/>
    <s v="No"/>
    <n v="21"/>
    <n v="778.37"/>
    <s v="No"/>
    <x v="3282"/>
  </r>
  <r>
    <x v="5"/>
    <x v="5"/>
    <x v="2"/>
    <x v="3"/>
    <s v="No"/>
    <n v="20"/>
    <n v="104.71"/>
    <s v="No"/>
    <x v="3283"/>
  </r>
  <r>
    <x v="11"/>
    <x v="11"/>
    <x v="2"/>
    <x v="9"/>
    <s v="No"/>
    <n v="22"/>
    <n v="509.48"/>
    <s v="No"/>
    <x v="242"/>
  </r>
  <r>
    <x v="4"/>
    <x v="4"/>
    <x v="1"/>
    <x v="0"/>
    <s v="No"/>
    <n v="26"/>
    <n v="989.31"/>
    <s v="No"/>
    <x v="3284"/>
  </r>
  <r>
    <x v="1"/>
    <x v="1"/>
    <x v="4"/>
    <x v="3"/>
    <s v="No"/>
    <n v="20"/>
    <n v="961.96"/>
    <s v="No"/>
    <x v="3285"/>
  </r>
  <r>
    <x v="4"/>
    <x v="4"/>
    <x v="4"/>
    <x v="0"/>
    <s v="No"/>
    <n v="26"/>
    <n v="537.03"/>
    <s v="No"/>
    <x v="3286"/>
  </r>
  <r>
    <x v="1"/>
    <x v="1"/>
    <x v="3"/>
    <x v="19"/>
    <s v="No"/>
    <n v="13"/>
    <n v="297.97000000000003"/>
    <s v="No"/>
    <x v="3287"/>
  </r>
  <r>
    <x v="0"/>
    <x v="0"/>
    <x v="2"/>
    <x v="7"/>
    <s v="No"/>
    <n v="19"/>
    <n v="486.87"/>
    <s v="No"/>
    <x v="3288"/>
  </r>
  <r>
    <x v="3"/>
    <x v="3"/>
    <x v="4"/>
    <x v="7"/>
    <s v="No"/>
    <n v="19"/>
    <n v="697.08"/>
    <s v="No"/>
    <x v="3289"/>
  </r>
  <r>
    <x v="5"/>
    <x v="5"/>
    <x v="3"/>
    <x v="19"/>
    <s v="No"/>
    <n v="13"/>
    <n v="855.88"/>
    <s v="No"/>
    <x v="3290"/>
  </r>
  <r>
    <x v="4"/>
    <x v="4"/>
    <x v="4"/>
    <x v="15"/>
    <s v="No"/>
    <n v="28"/>
    <n v="154.41"/>
    <s v="No"/>
    <x v="3291"/>
  </r>
  <r>
    <x v="3"/>
    <x v="3"/>
    <x v="2"/>
    <x v="16"/>
    <s v="No"/>
    <n v="17"/>
    <n v="399.01"/>
    <s v="No"/>
    <x v="3292"/>
  </r>
  <r>
    <x v="11"/>
    <x v="11"/>
    <x v="4"/>
    <x v="15"/>
    <s v="No"/>
    <n v="28"/>
    <n v="473.61"/>
    <s v="No"/>
    <x v="3293"/>
  </r>
  <r>
    <x v="5"/>
    <x v="5"/>
    <x v="4"/>
    <x v="2"/>
    <s v="No"/>
    <n v="23"/>
    <n v="986.53"/>
    <s v="No"/>
    <x v="3294"/>
  </r>
  <r>
    <x v="0"/>
    <x v="0"/>
    <x v="0"/>
    <x v="2"/>
    <s v="No"/>
    <n v="23"/>
    <n v="955.23"/>
    <s v="No"/>
    <x v="216"/>
  </r>
  <r>
    <x v="5"/>
    <x v="5"/>
    <x v="4"/>
    <x v="7"/>
    <s v="No"/>
    <n v="19"/>
    <n v="925.35"/>
    <s v="No"/>
    <x v="3295"/>
  </r>
  <r>
    <x v="6"/>
    <x v="6"/>
    <x v="2"/>
    <x v="14"/>
    <s v="No"/>
    <n v="18"/>
    <n v="761.18"/>
    <s v="No"/>
    <x v="3296"/>
  </r>
  <r>
    <x v="2"/>
    <x v="2"/>
    <x v="1"/>
    <x v="15"/>
    <s v="No"/>
    <n v="28"/>
    <n v="692.45"/>
    <s v="No"/>
    <x v="3297"/>
  </r>
  <r>
    <x v="4"/>
    <x v="4"/>
    <x v="1"/>
    <x v="9"/>
    <s v="No"/>
    <n v="22"/>
    <n v="931.91"/>
    <s v="No"/>
    <x v="3298"/>
  </r>
  <r>
    <x v="11"/>
    <x v="11"/>
    <x v="1"/>
    <x v="9"/>
    <s v="No"/>
    <n v="22"/>
    <n v="876.8"/>
    <s v="No"/>
    <x v="3299"/>
  </r>
  <r>
    <x v="2"/>
    <x v="2"/>
    <x v="2"/>
    <x v="9"/>
    <s v="No"/>
    <n v="22"/>
    <n v="518.83000000000004"/>
    <s v="No"/>
    <x v="3300"/>
  </r>
  <r>
    <x v="8"/>
    <x v="8"/>
    <x v="2"/>
    <x v="16"/>
    <s v="No"/>
    <n v="17"/>
    <n v="128.63999999999999"/>
    <s v="No"/>
    <x v="3301"/>
  </r>
  <r>
    <x v="1"/>
    <x v="1"/>
    <x v="1"/>
    <x v="2"/>
    <s v="No"/>
    <n v="23"/>
    <n v="519.17999999999995"/>
    <s v="No"/>
    <x v="3302"/>
  </r>
  <r>
    <x v="10"/>
    <x v="10"/>
    <x v="1"/>
    <x v="21"/>
    <s v="No"/>
    <n v="14"/>
    <n v="963.76"/>
    <s v="No"/>
    <x v="3303"/>
  </r>
  <r>
    <x v="9"/>
    <x v="9"/>
    <x v="1"/>
    <x v="17"/>
    <s v="No"/>
    <n v="12"/>
    <n v="698.63"/>
    <s v="No"/>
    <x v="3304"/>
  </r>
  <r>
    <x v="6"/>
    <x v="6"/>
    <x v="0"/>
    <x v="4"/>
    <s v="No"/>
    <n v="21"/>
    <n v="985.58"/>
    <s v="No"/>
    <x v="3305"/>
  </r>
  <r>
    <x v="0"/>
    <x v="0"/>
    <x v="1"/>
    <x v="10"/>
    <s v="No"/>
    <n v="24"/>
    <n v="477.05"/>
    <s v="No"/>
    <x v="3306"/>
  </r>
  <r>
    <x v="5"/>
    <x v="5"/>
    <x v="2"/>
    <x v="4"/>
    <s v="No"/>
    <n v="21"/>
    <n v="31.59"/>
    <s v="No"/>
    <x v="3307"/>
  </r>
  <r>
    <x v="1"/>
    <x v="1"/>
    <x v="4"/>
    <x v="8"/>
    <s v="No"/>
    <n v="15"/>
    <n v="309.02999999999997"/>
    <s v="No"/>
    <x v="3308"/>
  </r>
  <r>
    <x v="4"/>
    <x v="4"/>
    <x v="0"/>
    <x v="2"/>
    <s v="No"/>
    <n v="23"/>
    <n v="708.8"/>
    <s v="No"/>
    <x v="3309"/>
  </r>
  <r>
    <x v="5"/>
    <x v="5"/>
    <x v="4"/>
    <x v="3"/>
    <s v="No"/>
    <n v="20"/>
    <n v="398.88"/>
    <s v="No"/>
    <x v="3310"/>
  </r>
  <r>
    <x v="10"/>
    <x v="10"/>
    <x v="1"/>
    <x v="9"/>
    <s v="No"/>
    <n v="22"/>
    <n v="526.65"/>
    <s v="No"/>
    <x v="3311"/>
  </r>
  <r>
    <x v="10"/>
    <x v="10"/>
    <x v="4"/>
    <x v="14"/>
    <s v="No"/>
    <n v="18"/>
    <n v="802.41"/>
    <s v="No"/>
    <x v="3312"/>
  </r>
  <r>
    <x v="3"/>
    <x v="3"/>
    <x v="2"/>
    <x v="16"/>
    <s v="No"/>
    <n v="17"/>
    <n v="774.17"/>
    <s v="No"/>
    <x v="3313"/>
  </r>
  <r>
    <x v="6"/>
    <x v="6"/>
    <x v="4"/>
    <x v="9"/>
    <s v="No"/>
    <n v="22"/>
    <n v="853.62"/>
    <s v="No"/>
    <x v="3314"/>
  </r>
  <r>
    <x v="6"/>
    <x v="6"/>
    <x v="0"/>
    <x v="4"/>
    <s v="No"/>
    <n v="21"/>
    <n v="248.28"/>
    <s v="No"/>
    <x v="3315"/>
  </r>
  <r>
    <x v="7"/>
    <x v="7"/>
    <x v="0"/>
    <x v="4"/>
    <s v="No"/>
    <n v="21"/>
    <n v="88.97"/>
    <s v="No"/>
    <x v="3316"/>
  </r>
  <r>
    <x v="10"/>
    <x v="10"/>
    <x v="2"/>
    <x v="21"/>
    <s v="No"/>
    <n v="14"/>
    <n v="286.05"/>
    <s v="No"/>
    <x v="3317"/>
  </r>
  <r>
    <x v="9"/>
    <x v="9"/>
    <x v="3"/>
    <x v="4"/>
    <s v="No"/>
    <n v="21"/>
    <n v="657.25"/>
    <s v="No"/>
    <x v="3318"/>
  </r>
  <r>
    <x v="7"/>
    <x v="7"/>
    <x v="4"/>
    <x v="9"/>
    <s v="No"/>
    <n v="22"/>
    <n v="243.96"/>
    <s v="No"/>
    <x v="3319"/>
  </r>
  <r>
    <x v="10"/>
    <x v="10"/>
    <x v="3"/>
    <x v="8"/>
    <s v="No"/>
    <n v="15"/>
    <n v="410.19"/>
    <s v="No"/>
    <x v="3320"/>
  </r>
  <r>
    <x v="9"/>
    <x v="9"/>
    <x v="4"/>
    <x v="9"/>
    <s v="No"/>
    <n v="22"/>
    <n v="837.43"/>
    <s v="No"/>
    <x v="3321"/>
  </r>
  <r>
    <x v="9"/>
    <x v="9"/>
    <x v="3"/>
    <x v="7"/>
    <s v="No"/>
    <n v="19"/>
    <n v="165.07"/>
    <s v="No"/>
    <x v="3322"/>
  </r>
  <r>
    <x v="6"/>
    <x v="6"/>
    <x v="0"/>
    <x v="6"/>
    <s v="No"/>
    <n v="25"/>
    <n v="667.93"/>
    <s v="No"/>
    <x v="3323"/>
  </r>
  <r>
    <x v="1"/>
    <x v="1"/>
    <x v="3"/>
    <x v="8"/>
    <s v="No"/>
    <n v="15"/>
    <n v="179.05"/>
    <s v="No"/>
    <x v="3324"/>
  </r>
  <r>
    <x v="4"/>
    <x v="4"/>
    <x v="4"/>
    <x v="7"/>
    <s v="No"/>
    <n v="19"/>
    <n v="650.39"/>
    <s v="No"/>
    <x v="3325"/>
  </r>
  <r>
    <x v="11"/>
    <x v="11"/>
    <x v="4"/>
    <x v="4"/>
    <s v="No"/>
    <n v="21"/>
    <n v="187.42"/>
    <s v="No"/>
    <x v="3326"/>
  </r>
  <r>
    <x v="8"/>
    <x v="8"/>
    <x v="1"/>
    <x v="1"/>
    <s v="No"/>
    <n v="16"/>
    <n v="548.80999999999995"/>
    <s v="No"/>
    <x v="3327"/>
  </r>
  <r>
    <x v="2"/>
    <x v="2"/>
    <x v="0"/>
    <x v="33"/>
    <s v="Yes"/>
    <n v="22"/>
    <n v="456.21"/>
    <s v="No"/>
    <x v="3328"/>
  </r>
  <r>
    <x v="9"/>
    <x v="9"/>
    <x v="4"/>
    <x v="7"/>
    <s v="No"/>
    <n v="19"/>
    <n v="296.07"/>
    <s v="No"/>
    <x v="3329"/>
  </r>
  <r>
    <x v="9"/>
    <x v="9"/>
    <x v="2"/>
    <x v="1"/>
    <s v="No"/>
    <n v="16"/>
    <n v="887.02"/>
    <s v="No"/>
    <x v="2757"/>
  </r>
  <r>
    <x v="9"/>
    <x v="9"/>
    <x v="0"/>
    <x v="14"/>
    <s v="No"/>
    <n v="18"/>
    <n v="275.07"/>
    <s v="No"/>
    <x v="3330"/>
  </r>
  <r>
    <x v="7"/>
    <x v="7"/>
    <x v="2"/>
    <x v="16"/>
    <s v="No"/>
    <n v="17"/>
    <n v="72.44"/>
    <s v="No"/>
    <x v="3331"/>
  </r>
  <r>
    <x v="1"/>
    <x v="1"/>
    <x v="4"/>
    <x v="3"/>
    <s v="No"/>
    <n v="20"/>
    <n v="166.37"/>
    <s v="No"/>
    <x v="3332"/>
  </r>
  <r>
    <x v="10"/>
    <x v="10"/>
    <x v="4"/>
    <x v="16"/>
    <s v="No"/>
    <n v="17"/>
    <n v="171.22"/>
    <s v="No"/>
    <x v="3333"/>
  </r>
  <r>
    <x v="11"/>
    <x v="11"/>
    <x v="4"/>
    <x v="9"/>
    <s v="No"/>
    <n v="22"/>
    <n v="981.79"/>
    <s v="No"/>
    <x v="3334"/>
  </r>
  <r>
    <x v="6"/>
    <x v="6"/>
    <x v="2"/>
    <x v="14"/>
    <s v="No"/>
    <n v="18"/>
    <n v="200.82"/>
    <s v="No"/>
    <x v="3335"/>
  </r>
  <r>
    <x v="3"/>
    <x v="3"/>
    <x v="2"/>
    <x v="10"/>
    <s v="No"/>
    <n v="24"/>
    <n v="994.12"/>
    <s v="No"/>
    <x v="3336"/>
  </r>
  <r>
    <x v="5"/>
    <x v="5"/>
    <x v="1"/>
    <x v="9"/>
    <s v="No"/>
    <n v="22"/>
    <n v="895.17"/>
    <s v="No"/>
    <x v="3337"/>
  </r>
  <r>
    <x v="9"/>
    <x v="9"/>
    <x v="2"/>
    <x v="1"/>
    <s v="No"/>
    <n v="16"/>
    <n v="970.59"/>
    <s v="No"/>
    <x v="3338"/>
  </r>
  <r>
    <x v="6"/>
    <x v="6"/>
    <x v="0"/>
    <x v="14"/>
    <s v="No"/>
    <n v="18"/>
    <n v="545.51"/>
    <s v="No"/>
    <x v="3339"/>
  </r>
  <r>
    <x v="0"/>
    <x v="0"/>
    <x v="0"/>
    <x v="1"/>
    <s v="No"/>
    <n v="16"/>
    <n v="652.25"/>
    <s v="No"/>
    <x v="3340"/>
  </r>
  <r>
    <x v="6"/>
    <x v="6"/>
    <x v="1"/>
    <x v="21"/>
    <s v="No"/>
    <n v="14"/>
    <n v="423.56"/>
    <s v="No"/>
    <x v="3341"/>
  </r>
  <r>
    <x v="3"/>
    <x v="3"/>
    <x v="0"/>
    <x v="9"/>
    <s v="No"/>
    <n v="22"/>
    <n v="833.14"/>
    <s v="No"/>
    <x v="3342"/>
  </r>
  <r>
    <x v="5"/>
    <x v="5"/>
    <x v="0"/>
    <x v="8"/>
    <s v="No"/>
    <n v="15"/>
    <n v="405.41"/>
    <s v="No"/>
    <x v="3343"/>
  </r>
  <r>
    <x v="1"/>
    <x v="1"/>
    <x v="4"/>
    <x v="19"/>
    <s v="No"/>
    <n v="13"/>
    <n v="837.49"/>
    <s v="No"/>
    <x v="3344"/>
  </r>
  <r>
    <x v="0"/>
    <x v="0"/>
    <x v="2"/>
    <x v="6"/>
    <s v="No"/>
    <n v="25"/>
    <n v="246.34"/>
    <s v="No"/>
    <x v="3345"/>
  </r>
  <r>
    <x v="4"/>
    <x v="4"/>
    <x v="3"/>
    <x v="3"/>
    <s v="No"/>
    <n v="20"/>
    <n v="377.4"/>
    <s v="No"/>
    <x v="3346"/>
  </r>
  <r>
    <x v="3"/>
    <x v="3"/>
    <x v="3"/>
    <x v="3"/>
    <s v="No"/>
    <n v="20"/>
    <n v="682.88"/>
    <s v="No"/>
    <x v="3347"/>
  </r>
  <r>
    <x v="10"/>
    <x v="10"/>
    <x v="1"/>
    <x v="8"/>
    <s v="No"/>
    <n v="15"/>
    <n v="507.82"/>
    <s v="No"/>
    <x v="3348"/>
  </r>
  <r>
    <x v="11"/>
    <x v="11"/>
    <x v="4"/>
    <x v="3"/>
    <s v="No"/>
    <n v="20"/>
    <n v="764.19"/>
    <s v="No"/>
    <x v="3349"/>
  </r>
  <r>
    <x v="2"/>
    <x v="2"/>
    <x v="3"/>
    <x v="3"/>
    <s v="No"/>
    <n v="20"/>
    <n v="890.39"/>
    <s v="No"/>
    <x v="3350"/>
  </r>
  <r>
    <x v="11"/>
    <x v="11"/>
    <x v="1"/>
    <x v="14"/>
    <s v="No"/>
    <n v="18"/>
    <n v="774.27"/>
    <s v="No"/>
    <x v="3351"/>
  </r>
  <r>
    <x v="10"/>
    <x v="10"/>
    <x v="1"/>
    <x v="10"/>
    <s v="No"/>
    <n v="24"/>
    <n v="434.92"/>
    <s v="No"/>
    <x v="3352"/>
  </r>
  <r>
    <x v="7"/>
    <x v="7"/>
    <x v="2"/>
    <x v="2"/>
    <s v="No"/>
    <n v="23"/>
    <n v="682.34"/>
    <s v="No"/>
    <x v="3353"/>
  </r>
  <r>
    <x v="7"/>
    <x v="7"/>
    <x v="3"/>
    <x v="9"/>
    <s v="No"/>
    <n v="22"/>
    <n v="64.84"/>
    <s v="No"/>
    <x v="3354"/>
  </r>
  <r>
    <x v="10"/>
    <x v="10"/>
    <x v="2"/>
    <x v="21"/>
    <s v="No"/>
    <n v="14"/>
    <n v="600.99"/>
    <s v="No"/>
    <x v="3355"/>
  </r>
  <r>
    <x v="11"/>
    <x v="11"/>
    <x v="3"/>
    <x v="6"/>
    <s v="No"/>
    <n v="25"/>
    <n v="155.91"/>
    <s v="No"/>
    <x v="3356"/>
  </r>
  <r>
    <x v="4"/>
    <x v="4"/>
    <x v="3"/>
    <x v="7"/>
    <s v="No"/>
    <n v="19"/>
    <n v="72.59"/>
    <s v="No"/>
    <x v="3357"/>
  </r>
  <r>
    <x v="6"/>
    <x v="6"/>
    <x v="2"/>
    <x v="0"/>
    <s v="No"/>
    <n v="26"/>
    <n v="208.26"/>
    <s v="No"/>
    <x v="3358"/>
  </r>
  <r>
    <x v="6"/>
    <x v="6"/>
    <x v="4"/>
    <x v="3"/>
    <s v="No"/>
    <n v="20"/>
    <n v="41.22"/>
    <s v="No"/>
    <x v="3359"/>
  </r>
  <r>
    <x v="9"/>
    <x v="9"/>
    <x v="3"/>
    <x v="8"/>
    <s v="No"/>
    <n v="15"/>
    <n v="465.47"/>
    <s v="No"/>
    <x v="3360"/>
  </r>
  <r>
    <x v="7"/>
    <x v="7"/>
    <x v="2"/>
    <x v="16"/>
    <s v="No"/>
    <n v="17"/>
    <n v="521.88"/>
    <s v="No"/>
    <x v="3361"/>
  </r>
  <r>
    <x v="3"/>
    <x v="3"/>
    <x v="3"/>
    <x v="14"/>
    <s v="No"/>
    <n v="18"/>
    <n v="454.6"/>
    <s v="No"/>
    <x v="3362"/>
  </r>
  <r>
    <x v="10"/>
    <x v="10"/>
    <x v="2"/>
    <x v="14"/>
    <s v="No"/>
    <n v="18"/>
    <n v="58.35"/>
    <s v="No"/>
    <x v="3363"/>
  </r>
  <r>
    <x v="11"/>
    <x v="11"/>
    <x v="2"/>
    <x v="20"/>
    <s v="No"/>
    <n v="11"/>
    <n v="93.12"/>
    <s v="No"/>
    <x v="3364"/>
  </r>
  <r>
    <x v="11"/>
    <x v="11"/>
    <x v="3"/>
    <x v="3"/>
    <s v="No"/>
    <n v="20"/>
    <n v="863.43"/>
    <s v="No"/>
    <x v="3365"/>
  </r>
  <r>
    <x v="3"/>
    <x v="3"/>
    <x v="2"/>
    <x v="9"/>
    <s v="No"/>
    <n v="22"/>
    <n v="509.48"/>
    <s v="No"/>
    <x v="242"/>
  </r>
  <r>
    <x v="8"/>
    <x v="8"/>
    <x v="4"/>
    <x v="4"/>
    <s v="No"/>
    <n v="21"/>
    <n v="140.44999999999999"/>
    <s v="No"/>
    <x v="3366"/>
  </r>
  <r>
    <x v="8"/>
    <x v="8"/>
    <x v="4"/>
    <x v="8"/>
    <s v="No"/>
    <n v="15"/>
    <n v="811.66"/>
    <s v="No"/>
    <x v="3367"/>
  </r>
  <r>
    <x v="9"/>
    <x v="9"/>
    <x v="3"/>
    <x v="10"/>
    <s v="No"/>
    <n v="24"/>
    <n v="765.97"/>
    <s v="No"/>
    <x v="3368"/>
  </r>
  <r>
    <x v="9"/>
    <x v="9"/>
    <x v="0"/>
    <x v="14"/>
    <s v="No"/>
    <n v="18"/>
    <n v="595.42999999999995"/>
    <s v="No"/>
    <x v="3369"/>
  </r>
  <r>
    <x v="9"/>
    <x v="9"/>
    <x v="1"/>
    <x v="14"/>
    <s v="No"/>
    <n v="18"/>
    <n v="935.69"/>
    <s v="No"/>
    <x v="3370"/>
  </r>
  <r>
    <x v="3"/>
    <x v="3"/>
    <x v="0"/>
    <x v="3"/>
    <s v="No"/>
    <n v="20"/>
    <n v="112.17"/>
    <s v="No"/>
    <x v="3371"/>
  </r>
  <r>
    <x v="7"/>
    <x v="7"/>
    <x v="3"/>
    <x v="8"/>
    <s v="No"/>
    <n v="15"/>
    <n v="631.35"/>
    <s v="No"/>
    <x v="3372"/>
  </r>
  <r>
    <x v="0"/>
    <x v="0"/>
    <x v="3"/>
    <x v="9"/>
    <s v="No"/>
    <n v="22"/>
    <n v="560.15"/>
    <s v="No"/>
    <x v="3373"/>
  </r>
  <r>
    <x v="11"/>
    <x v="11"/>
    <x v="4"/>
    <x v="8"/>
    <s v="No"/>
    <n v="15"/>
    <n v="519.63"/>
    <s v="No"/>
    <x v="3374"/>
  </r>
  <r>
    <x v="4"/>
    <x v="4"/>
    <x v="1"/>
    <x v="9"/>
    <s v="No"/>
    <n v="22"/>
    <n v="743.41"/>
    <s v="No"/>
    <x v="3375"/>
  </r>
  <r>
    <x v="3"/>
    <x v="3"/>
    <x v="3"/>
    <x v="7"/>
    <s v="No"/>
    <n v="19"/>
    <n v="784.62"/>
    <s v="No"/>
    <x v="3376"/>
  </r>
  <r>
    <x v="10"/>
    <x v="10"/>
    <x v="2"/>
    <x v="9"/>
    <s v="No"/>
    <n v="22"/>
    <n v="524.07000000000005"/>
    <s v="No"/>
    <x v="3377"/>
  </r>
  <r>
    <x v="10"/>
    <x v="10"/>
    <x v="0"/>
    <x v="14"/>
    <s v="No"/>
    <n v="18"/>
    <n v="997.19"/>
    <s v="No"/>
    <x v="3378"/>
  </r>
  <r>
    <x v="6"/>
    <x v="6"/>
    <x v="3"/>
    <x v="9"/>
    <s v="No"/>
    <n v="22"/>
    <n v="457.34"/>
    <s v="No"/>
    <x v="3379"/>
  </r>
  <r>
    <x v="4"/>
    <x v="4"/>
    <x v="1"/>
    <x v="20"/>
    <s v="No"/>
    <n v="11"/>
    <n v="725.5"/>
    <s v="No"/>
    <x v="3380"/>
  </r>
  <r>
    <x v="7"/>
    <x v="7"/>
    <x v="0"/>
    <x v="3"/>
    <s v="No"/>
    <n v="20"/>
    <n v="27.41"/>
    <s v="No"/>
    <x v="3381"/>
  </r>
  <r>
    <x v="9"/>
    <x v="9"/>
    <x v="0"/>
    <x v="19"/>
    <s v="No"/>
    <n v="13"/>
    <n v="989.65"/>
    <s v="No"/>
    <x v="3382"/>
  </r>
  <r>
    <x v="6"/>
    <x v="6"/>
    <x v="2"/>
    <x v="10"/>
    <s v="No"/>
    <n v="24"/>
    <n v="767"/>
    <s v="No"/>
    <x v="3383"/>
  </r>
  <r>
    <x v="3"/>
    <x v="3"/>
    <x v="2"/>
    <x v="16"/>
    <s v="No"/>
    <n v="17"/>
    <n v="388.04"/>
    <s v="No"/>
    <x v="3384"/>
  </r>
  <r>
    <x v="2"/>
    <x v="2"/>
    <x v="0"/>
    <x v="2"/>
    <s v="No"/>
    <n v="23"/>
    <n v="722.49"/>
    <s v="No"/>
    <x v="3385"/>
  </r>
  <r>
    <x v="5"/>
    <x v="5"/>
    <x v="4"/>
    <x v="3"/>
    <s v="No"/>
    <n v="20"/>
    <n v="72.69"/>
    <s v="No"/>
    <x v="3386"/>
  </r>
  <r>
    <x v="2"/>
    <x v="2"/>
    <x v="2"/>
    <x v="3"/>
    <s v="No"/>
    <n v="20"/>
    <n v="14.36"/>
    <s v="No"/>
    <x v="3387"/>
  </r>
  <r>
    <x v="10"/>
    <x v="10"/>
    <x v="1"/>
    <x v="4"/>
    <s v="No"/>
    <n v="21"/>
    <n v="433.14"/>
    <s v="No"/>
    <x v="3388"/>
  </r>
  <r>
    <x v="5"/>
    <x v="5"/>
    <x v="3"/>
    <x v="23"/>
    <s v="No"/>
    <n v="31"/>
    <n v="764.61"/>
    <s v="No"/>
    <x v="3389"/>
  </r>
  <r>
    <x v="2"/>
    <x v="2"/>
    <x v="0"/>
    <x v="19"/>
    <s v="No"/>
    <n v="13"/>
    <n v="791.95"/>
    <s v="No"/>
    <x v="3390"/>
  </r>
  <r>
    <x v="7"/>
    <x v="7"/>
    <x v="4"/>
    <x v="7"/>
    <s v="No"/>
    <n v="19"/>
    <n v="742.16"/>
    <s v="No"/>
    <x v="3391"/>
  </r>
  <r>
    <x v="10"/>
    <x v="10"/>
    <x v="1"/>
    <x v="1"/>
    <s v="No"/>
    <n v="16"/>
    <n v="988.36"/>
    <s v="No"/>
    <x v="3392"/>
  </r>
  <r>
    <x v="11"/>
    <x v="11"/>
    <x v="4"/>
    <x v="16"/>
    <s v="No"/>
    <n v="17"/>
    <n v="465.9"/>
    <s v="No"/>
    <x v="3393"/>
  </r>
  <r>
    <x v="3"/>
    <x v="3"/>
    <x v="1"/>
    <x v="4"/>
    <s v="No"/>
    <n v="21"/>
    <n v="526.6"/>
    <s v="No"/>
    <x v="3394"/>
  </r>
  <r>
    <x v="3"/>
    <x v="3"/>
    <x v="4"/>
    <x v="7"/>
    <s v="No"/>
    <n v="19"/>
    <n v="555.26"/>
    <s v="No"/>
    <x v="3395"/>
  </r>
  <r>
    <x v="10"/>
    <x v="10"/>
    <x v="2"/>
    <x v="4"/>
    <s v="No"/>
    <n v="21"/>
    <n v="431.1"/>
    <s v="No"/>
    <x v="3396"/>
  </r>
  <r>
    <x v="3"/>
    <x v="3"/>
    <x v="2"/>
    <x v="9"/>
    <s v="No"/>
    <n v="22"/>
    <n v="907.2"/>
    <s v="No"/>
    <x v="3397"/>
  </r>
  <r>
    <x v="2"/>
    <x v="2"/>
    <x v="2"/>
    <x v="9"/>
    <s v="No"/>
    <n v="22"/>
    <n v="603.69000000000005"/>
    <s v="No"/>
    <x v="3398"/>
  </r>
  <r>
    <x v="11"/>
    <x v="11"/>
    <x v="2"/>
    <x v="4"/>
    <s v="No"/>
    <n v="21"/>
    <n v="834.15"/>
    <s v="No"/>
    <x v="3399"/>
  </r>
  <r>
    <x v="1"/>
    <x v="1"/>
    <x v="2"/>
    <x v="14"/>
    <s v="No"/>
    <n v="18"/>
    <n v="660.32"/>
    <s v="No"/>
    <x v="3400"/>
  </r>
  <r>
    <x v="4"/>
    <x v="4"/>
    <x v="2"/>
    <x v="14"/>
    <s v="No"/>
    <n v="18"/>
    <n v="675.5"/>
    <s v="No"/>
    <x v="3401"/>
  </r>
  <r>
    <x v="0"/>
    <x v="0"/>
    <x v="2"/>
    <x v="2"/>
    <s v="No"/>
    <n v="23"/>
    <n v="689.01"/>
    <s v="No"/>
    <x v="3402"/>
  </r>
  <r>
    <x v="9"/>
    <x v="9"/>
    <x v="4"/>
    <x v="3"/>
    <s v="No"/>
    <n v="20"/>
    <n v="237.63"/>
    <s v="No"/>
    <x v="3403"/>
  </r>
  <r>
    <x v="9"/>
    <x v="9"/>
    <x v="3"/>
    <x v="10"/>
    <s v="No"/>
    <n v="24"/>
    <n v="884.12"/>
    <s v="No"/>
    <x v="3404"/>
  </r>
  <r>
    <x v="9"/>
    <x v="9"/>
    <x v="0"/>
    <x v="8"/>
    <s v="No"/>
    <n v="15"/>
    <n v="927.45"/>
    <s v="No"/>
    <x v="3405"/>
  </r>
  <r>
    <x v="9"/>
    <x v="9"/>
    <x v="2"/>
    <x v="19"/>
    <s v="No"/>
    <n v="13"/>
    <n v="297.06"/>
    <s v="No"/>
    <x v="3406"/>
  </r>
  <r>
    <x v="9"/>
    <x v="9"/>
    <x v="4"/>
    <x v="3"/>
    <s v="No"/>
    <n v="20"/>
    <n v="574.85"/>
    <s v="No"/>
    <x v="3407"/>
  </r>
  <r>
    <x v="7"/>
    <x v="7"/>
    <x v="0"/>
    <x v="4"/>
    <s v="No"/>
    <n v="21"/>
    <n v="339.12"/>
    <s v="No"/>
    <x v="3408"/>
  </r>
  <r>
    <x v="0"/>
    <x v="0"/>
    <x v="3"/>
    <x v="6"/>
    <s v="No"/>
    <n v="25"/>
    <n v="717.35"/>
    <s v="No"/>
    <x v="3409"/>
  </r>
  <r>
    <x v="9"/>
    <x v="9"/>
    <x v="0"/>
    <x v="9"/>
    <s v="No"/>
    <n v="22"/>
    <n v="936.03"/>
    <s v="No"/>
    <x v="3410"/>
  </r>
  <r>
    <x v="9"/>
    <x v="9"/>
    <x v="0"/>
    <x v="4"/>
    <s v="No"/>
    <n v="21"/>
    <n v="762.28"/>
    <s v="No"/>
    <x v="3411"/>
  </r>
  <r>
    <x v="4"/>
    <x v="4"/>
    <x v="1"/>
    <x v="10"/>
    <s v="No"/>
    <n v="24"/>
    <n v="476.65"/>
    <s v="No"/>
    <x v="3412"/>
  </r>
  <r>
    <x v="9"/>
    <x v="9"/>
    <x v="3"/>
    <x v="8"/>
    <s v="No"/>
    <n v="15"/>
    <n v="305.7"/>
    <s v="No"/>
    <x v="3413"/>
  </r>
  <r>
    <x v="3"/>
    <x v="3"/>
    <x v="4"/>
    <x v="9"/>
    <s v="No"/>
    <n v="22"/>
    <n v="771.54"/>
    <s v="No"/>
    <x v="3414"/>
  </r>
  <r>
    <x v="5"/>
    <x v="5"/>
    <x v="4"/>
    <x v="0"/>
    <s v="No"/>
    <n v="26"/>
    <n v="626.36"/>
    <s v="No"/>
    <x v="3415"/>
  </r>
  <r>
    <x v="8"/>
    <x v="8"/>
    <x v="0"/>
    <x v="10"/>
    <s v="No"/>
    <n v="24"/>
    <n v="91.38"/>
    <s v="No"/>
    <x v="3416"/>
  </r>
  <r>
    <x v="11"/>
    <x v="11"/>
    <x v="3"/>
    <x v="21"/>
    <s v="No"/>
    <n v="14"/>
    <n v="152.35"/>
    <s v="No"/>
    <x v="3417"/>
  </r>
  <r>
    <x v="0"/>
    <x v="0"/>
    <x v="3"/>
    <x v="16"/>
    <s v="No"/>
    <n v="17"/>
    <n v="485.97"/>
    <s v="No"/>
    <x v="3418"/>
  </r>
  <r>
    <x v="6"/>
    <x v="6"/>
    <x v="4"/>
    <x v="19"/>
    <s v="No"/>
    <n v="13"/>
    <n v="806.62"/>
    <s v="No"/>
    <x v="3419"/>
  </r>
  <r>
    <x v="0"/>
    <x v="0"/>
    <x v="1"/>
    <x v="0"/>
    <s v="No"/>
    <n v="26"/>
    <n v="631.16999999999996"/>
    <s v="No"/>
    <x v="3420"/>
  </r>
  <r>
    <x v="3"/>
    <x v="3"/>
    <x v="3"/>
    <x v="16"/>
    <s v="No"/>
    <n v="17"/>
    <n v="76.88"/>
    <s v="No"/>
    <x v="34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BF5695-C76F-46F0-94F9-DC21273680EC}" name="PivotTable10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 rowHeaderCaption="Month and Product">
  <location ref="I1:L74" firstHeaderRow="0" firstDataRow="1" firstDataCol="1"/>
  <pivotFields count="10">
    <pivotField numFmtId="14" showAll="0"/>
    <pivotField axis="axisRow" showAll="0">
      <items count="13">
        <item x="1"/>
        <item x="4"/>
        <item x="6"/>
        <item x="11"/>
        <item x="5"/>
        <item x="0"/>
        <item x="3"/>
        <item x="7"/>
        <item x="10"/>
        <item x="9"/>
        <item x="8"/>
        <item x="2"/>
        <item t="default"/>
      </items>
    </pivotField>
    <pivotField axis="axisRow" showAll="0">
      <items count="6">
        <item x="2"/>
        <item x="4"/>
        <item x="0"/>
        <item x="1"/>
        <item x="3"/>
        <item t="default"/>
      </items>
    </pivotField>
    <pivotField numFmtId="1" showAll="0"/>
    <pivotField showAll="0"/>
    <pivotField dataField="1" numFmtId="1" showAll="0"/>
    <pivotField dataField="1" numFmtId="164" showAll="0"/>
    <pivotField showAll="0"/>
    <pivotField dataField="1" numFmtId="164" showAll="0"/>
    <pivotField showAll="0" defaultSubtotal="0"/>
  </pivotFields>
  <rowFields count="2">
    <field x="1"/>
    <field x="2"/>
  </rowFields>
  <rowItems count="7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2"/>
    </i>
    <i r="1">
      <x v="3"/>
    </i>
    <i r="1">
      <x v="4"/>
    </i>
    <i>
      <x v="8"/>
    </i>
    <i r="1">
      <x/>
    </i>
    <i r="1">
      <x v="1"/>
    </i>
    <i r="1">
      <x v="2"/>
    </i>
    <i r="1">
      <x v="3"/>
    </i>
    <i r="1">
      <x v="4"/>
    </i>
    <i>
      <x v="9"/>
    </i>
    <i r="1">
      <x/>
    </i>
    <i r="1">
      <x v="1"/>
    </i>
    <i r="1">
      <x v="2"/>
    </i>
    <i r="1">
      <x v="3"/>
    </i>
    <i r="1">
      <x v="4"/>
    </i>
    <i>
      <x v="10"/>
    </i>
    <i r="1">
      <x/>
    </i>
    <i r="1">
      <x v="1"/>
    </i>
    <i r="1">
      <x v="2"/>
    </i>
    <i r="1">
      <x v="3"/>
    </i>
    <i r="1">
      <x v="4"/>
    </i>
    <i>
      <x v="11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Unit sold" fld="5" baseField="1" baseItem="0"/>
    <dataField name="Average  Price" fld="6" subtotal="average" baseField="1" baseItem="0" numFmtId="164"/>
    <dataField name="Total Revenue" fld="8" baseField="1" baseItem="0" numFmtId="164"/>
  </dataFields>
  <formats count="1">
    <format dxfId="1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0" rowHeaderCaption="Month">
  <location ref="A1:C14" firstHeaderRow="0" firstDataRow="1" firstDataCol="1"/>
  <pivotFields count="8">
    <pivotField numFmtId="14" showAll="0"/>
    <pivotField axis="axisRow" showAll="0">
      <items count="13">
        <item x="1"/>
        <item x="4"/>
        <item x="6"/>
        <item x="11"/>
        <item x="5"/>
        <item x="0"/>
        <item x="3"/>
        <item x="7"/>
        <item x="10"/>
        <item x="9"/>
        <item x="8"/>
        <item x="2"/>
        <item t="default"/>
      </items>
    </pivotField>
    <pivotField showAll="0"/>
    <pivotField numFmtId="1" showAll="0"/>
    <pivotField showAll="0"/>
    <pivotField dataField="1" numFmtId="1" showAll="0"/>
    <pivotField dataField="1" numFmtId="164"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Units  sold" fld="5" baseField="1" baseItem="0"/>
    <dataField name="Average  Price" fld="6" subtotal="average" baseField="1" baseItem="0" numFmtId="164"/>
  </dataFields>
  <formats count="1">
    <format dxfId="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Product">
  <location ref="A16:C22" firstHeaderRow="0" firstDataRow="1" firstDataCol="1"/>
  <pivotFields count="10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6">
        <item x="2"/>
        <item x="4"/>
        <item x="0"/>
        <item x="1"/>
        <item x="3"/>
        <item t="default"/>
      </items>
    </pivotField>
    <pivotField numFmtId="1" showAll="0"/>
    <pivotField showAll="0"/>
    <pivotField dataField="1" numFmtId="1" showAll="0"/>
    <pivotField dataField="1" numFmtId="164" showAll="0"/>
    <pivotField showAll="0"/>
    <pivotField numFmtId="16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Units sold" fld="5" baseField="2" baseItem="0" numFmtId="1"/>
    <dataField name="Average Price" fld="6" subtotal="average" baseField="2" baseItem="0"/>
  </dataFields>
  <formats count="2">
    <format dxfId="4">
      <pivotArea outline="0" collapsedLevelsAreSubtotals="1" fieldPosition="0"/>
    </format>
    <format dxfId="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18CDB5-8D2C-42C3-A392-B572C65B42C4}" name="PivotTable9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3" rowHeaderCaption="Month">
  <location ref="C1:D13" firstHeaderRow="1" firstDataRow="1" firstDataCol="1"/>
  <pivotFields count="10">
    <pivotField numFmtId="14" showAll="0"/>
    <pivotField axis="axisRow" showAll="0">
      <items count="13">
        <item x="1"/>
        <item x="4"/>
        <item x="6"/>
        <item x="11"/>
        <item x="5"/>
        <item x="0"/>
        <item x="3"/>
        <item x="7"/>
        <item x="10"/>
        <item x="9"/>
        <item x="8"/>
        <item x="2"/>
        <item t="default"/>
      </items>
    </pivotField>
    <pivotField showAll="0"/>
    <pivotField numFmtId="1" showAll="0"/>
    <pivotField showAll="0"/>
    <pivotField numFmtId="1" showAll="0"/>
    <pivotField numFmtId="164" showAll="0"/>
    <pivotField showAll="0"/>
    <pivotField dataField="1" numFmtId="164" showAll="0"/>
    <pivotField showAll="0" defaultSubtota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Total Revenue" fld="8" baseField="1" baseItem="0" numFmtId="164"/>
  </dataFields>
  <formats count="1">
    <format dxfId="0">
      <pivotArea outline="0" collapsedLevelsAreSubtotals="1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3536"/>
  <sheetViews>
    <sheetView workbookViewId="0">
      <selection sqref="A1:A1048576"/>
    </sheetView>
  </sheetViews>
  <sheetFormatPr defaultRowHeight="14.5" x14ac:dyDescent="0.35"/>
  <cols>
    <col min="1" max="1" width="11.7265625" customWidth="1"/>
    <col min="2" max="2" width="17.6328125" customWidth="1"/>
    <col min="3" max="3" width="11.1796875" customWidth="1"/>
    <col min="4" max="4" width="13.269531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45107</v>
      </c>
      <c r="B2" t="s">
        <v>4</v>
      </c>
      <c r="C2">
        <v>26</v>
      </c>
      <c r="D2">
        <v>278.12</v>
      </c>
    </row>
    <row r="3" spans="1:4" x14ac:dyDescent="0.35">
      <c r="A3" s="1">
        <v>44957</v>
      </c>
      <c r="B3" t="s">
        <v>4</v>
      </c>
      <c r="C3">
        <v>16</v>
      </c>
      <c r="D3">
        <v>880.53</v>
      </c>
    </row>
    <row r="4" spans="1:4" x14ac:dyDescent="0.35">
      <c r="A4" s="1">
        <v>44957</v>
      </c>
      <c r="B4" t="s">
        <v>5</v>
      </c>
      <c r="C4">
        <v>23</v>
      </c>
      <c r="D4">
        <v>256.86</v>
      </c>
    </row>
    <row r="5" spans="1:4" x14ac:dyDescent="0.35">
      <c r="A5" s="1">
        <v>45291</v>
      </c>
      <c r="B5" t="s">
        <v>4</v>
      </c>
      <c r="C5">
        <v>20</v>
      </c>
      <c r="D5">
        <v>985.02</v>
      </c>
    </row>
    <row r="6" spans="1:4" x14ac:dyDescent="0.35">
      <c r="A6" s="1">
        <v>45138</v>
      </c>
      <c r="B6" t="s">
        <v>4</v>
      </c>
      <c r="C6">
        <v>16</v>
      </c>
      <c r="D6">
        <v>471.53</v>
      </c>
    </row>
    <row r="7" spans="1:4" x14ac:dyDescent="0.35">
      <c r="A7" s="1">
        <v>44985</v>
      </c>
      <c r="B7" t="s">
        <v>6</v>
      </c>
      <c r="C7">
        <v>21</v>
      </c>
      <c r="D7">
        <v>527.99</v>
      </c>
    </row>
    <row r="8" spans="1:4" x14ac:dyDescent="0.35">
      <c r="A8" s="1">
        <v>45077</v>
      </c>
      <c r="B8" t="s">
        <v>6</v>
      </c>
      <c r="C8">
        <v>27</v>
      </c>
      <c r="D8">
        <v>437.67</v>
      </c>
    </row>
    <row r="9" spans="1:4" x14ac:dyDescent="0.35">
      <c r="A9" s="1">
        <v>45291</v>
      </c>
      <c r="B9" t="s">
        <v>5</v>
      </c>
      <c r="C9">
        <v>25</v>
      </c>
      <c r="D9">
        <v>73.73</v>
      </c>
    </row>
    <row r="10" spans="1:4" x14ac:dyDescent="0.35">
      <c r="A10" s="1">
        <v>44957</v>
      </c>
      <c r="B10" t="s">
        <v>7</v>
      </c>
      <c r="C10">
        <v>19</v>
      </c>
      <c r="D10">
        <v>616.91999999999996</v>
      </c>
    </row>
    <row r="11" spans="1:4" x14ac:dyDescent="0.35">
      <c r="A11" s="1">
        <v>44985</v>
      </c>
      <c r="B11" t="s">
        <v>4</v>
      </c>
      <c r="C11">
        <v>15</v>
      </c>
      <c r="D11">
        <v>203.87</v>
      </c>
    </row>
    <row r="12" spans="1:4" x14ac:dyDescent="0.35">
      <c r="A12" s="1">
        <v>45291</v>
      </c>
      <c r="B12" t="s">
        <v>7</v>
      </c>
      <c r="C12">
        <v>25</v>
      </c>
    </row>
    <row r="13" spans="1:4" x14ac:dyDescent="0.35">
      <c r="A13" s="1">
        <v>45016</v>
      </c>
      <c r="B13" t="s">
        <v>6</v>
      </c>
      <c r="C13">
        <v>22</v>
      </c>
      <c r="D13">
        <v>62.26</v>
      </c>
    </row>
    <row r="14" spans="1:4" x14ac:dyDescent="0.35">
      <c r="A14" s="1">
        <v>45169</v>
      </c>
      <c r="B14" t="s">
        <v>8</v>
      </c>
      <c r="C14">
        <v>24</v>
      </c>
      <c r="D14">
        <v>608.95000000000005</v>
      </c>
    </row>
    <row r="15" spans="1:4" x14ac:dyDescent="0.35">
      <c r="A15" s="1">
        <v>44957</v>
      </c>
      <c r="B15" t="s">
        <v>6</v>
      </c>
      <c r="C15">
        <v>230</v>
      </c>
      <c r="D15">
        <v>161.28</v>
      </c>
    </row>
    <row r="16" spans="1:4" x14ac:dyDescent="0.35">
      <c r="A16" s="1">
        <v>44985</v>
      </c>
      <c r="B16" t="s">
        <v>5</v>
      </c>
      <c r="C16">
        <v>22</v>
      </c>
      <c r="D16">
        <v>222.75</v>
      </c>
    </row>
    <row r="17" spans="1:4" x14ac:dyDescent="0.35">
      <c r="A17" s="1">
        <v>45260</v>
      </c>
      <c r="B17" t="s">
        <v>6</v>
      </c>
      <c r="C17">
        <v>30</v>
      </c>
      <c r="D17">
        <v>230.3</v>
      </c>
    </row>
    <row r="18" spans="1:4" x14ac:dyDescent="0.35">
      <c r="A18" s="1">
        <v>45169</v>
      </c>
      <c r="B18" t="s">
        <v>4</v>
      </c>
      <c r="C18">
        <v>8</v>
      </c>
      <c r="D18">
        <v>903.1</v>
      </c>
    </row>
    <row r="19" spans="1:4" x14ac:dyDescent="0.35">
      <c r="A19" s="1">
        <v>45230</v>
      </c>
      <c r="B19" t="s">
        <v>5</v>
      </c>
      <c r="C19">
        <v>24</v>
      </c>
      <c r="D19">
        <v>226.85</v>
      </c>
    </row>
    <row r="20" spans="1:4" x14ac:dyDescent="0.35">
      <c r="A20" s="1">
        <v>45138</v>
      </c>
      <c r="B20" t="s">
        <v>7</v>
      </c>
      <c r="C20">
        <v>20</v>
      </c>
      <c r="D20">
        <v>218.36</v>
      </c>
    </row>
    <row r="21" spans="1:4" x14ac:dyDescent="0.35">
      <c r="A21" s="1">
        <v>44957</v>
      </c>
      <c r="B21" t="s">
        <v>5</v>
      </c>
      <c r="C21">
        <v>16</v>
      </c>
      <c r="D21">
        <v>334.45</v>
      </c>
    </row>
    <row r="22" spans="1:4" x14ac:dyDescent="0.35">
      <c r="A22" s="1">
        <v>45230</v>
      </c>
      <c r="B22" t="s">
        <v>5</v>
      </c>
      <c r="C22">
        <v>23</v>
      </c>
      <c r="D22">
        <v>307.61</v>
      </c>
    </row>
    <row r="23" spans="1:4" x14ac:dyDescent="0.35">
      <c r="A23" s="1">
        <v>45291</v>
      </c>
      <c r="B23" t="s">
        <v>5</v>
      </c>
      <c r="C23">
        <v>18</v>
      </c>
      <c r="D23">
        <v>899.29</v>
      </c>
    </row>
    <row r="24" spans="1:4" x14ac:dyDescent="0.35">
      <c r="A24" s="1">
        <v>45169</v>
      </c>
      <c r="B24" t="s">
        <v>8</v>
      </c>
      <c r="C24">
        <v>20</v>
      </c>
      <c r="D24">
        <v>11.31</v>
      </c>
    </row>
    <row r="25" spans="1:4" x14ac:dyDescent="0.35">
      <c r="A25" s="1">
        <v>44985</v>
      </c>
      <c r="B25" t="s">
        <v>6</v>
      </c>
      <c r="C25">
        <v>22</v>
      </c>
      <c r="D25">
        <v>958.97</v>
      </c>
    </row>
    <row r="26" spans="1:4" x14ac:dyDescent="0.35">
      <c r="A26" s="1">
        <v>45291</v>
      </c>
      <c r="B26" t="s">
        <v>4</v>
      </c>
      <c r="C26">
        <v>21</v>
      </c>
      <c r="D26">
        <v>657.4</v>
      </c>
    </row>
    <row r="27" spans="1:4" x14ac:dyDescent="0.35">
      <c r="A27" s="1">
        <v>44957</v>
      </c>
      <c r="B27" t="s">
        <v>7</v>
      </c>
      <c r="C27">
        <v>16</v>
      </c>
    </row>
    <row r="28" spans="1:4" x14ac:dyDescent="0.35">
      <c r="A28" s="1">
        <v>45291</v>
      </c>
      <c r="B28" t="s">
        <v>8</v>
      </c>
      <c r="C28">
        <v>28</v>
      </c>
      <c r="D28">
        <v>401.57</v>
      </c>
    </row>
    <row r="29" spans="1:4" x14ac:dyDescent="0.35">
      <c r="A29" s="1">
        <v>45077</v>
      </c>
      <c r="B29" t="s">
        <v>7</v>
      </c>
      <c r="C29">
        <v>23</v>
      </c>
      <c r="D29">
        <v>167.38</v>
      </c>
    </row>
    <row r="30" spans="1:4" x14ac:dyDescent="0.35">
      <c r="A30" s="1">
        <v>44985</v>
      </c>
      <c r="B30" t="s">
        <v>8</v>
      </c>
      <c r="C30">
        <v>20</v>
      </c>
      <c r="D30">
        <v>993.97</v>
      </c>
    </row>
    <row r="31" spans="1:4" x14ac:dyDescent="0.35">
      <c r="A31" s="1">
        <v>44957</v>
      </c>
      <c r="B31" t="s">
        <v>8</v>
      </c>
      <c r="C31">
        <v>27</v>
      </c>
      <c r="D31">
        <v>140.53</v>
      </c>
    </row>
    <row r="32" spans="1:4" x14ac:dyDescent="0.35">
      <c r="A32" s="1">
        <v>45230</v>
      </c>
      <c r="B32" t="s">
        <v>4</v>
      </c>
      <c r="C32">
        <v>17</v>
      </c>
      <c r="D32">
        <v>675.53</v>
      </c>
    </row>
    <row r="33" spans="1:4" x14ac:dyDescent="0.35">
      <c r="A33" s="1">
        <v>45169</v>
      </c>
      <c r="B33" t="s">
        <v>4</v>
      </c>
      <c r="C33">
        <v>21</v>
      </c>
      <c r="D33">
        <v>355.01</v>
      </c>
    </row>
    <row r="34" spans="1:4" x14ac:dyDescent="0.35">
      <c r="A34" s="1">
        <v>45260</v>
      </c>
      <c r="B34" t="s">
        <v>4</v>
      </c>
      <c r="C34">
        <v>12</v>
      </c>
      <c r="D34">
        <v>598.61</v>
      </c>
    </row>
    <row r="35" spans="1:4" x14ac:dyDescent="0.35">
      <c r="A35" s="1">
        <v>45199</v>
      </c>
      <c r="B35" t="s">
        <v>6</v>
      </c>
      <c r="C35">
        <v>17</v>
      </c>
      <c r="D35">
        <v>703.65</v>
      </c>
    </row>
    <row r="36" spans="1:4" x14ac:dyDescent="0.35">
      <c r="A36" s="1">
        <v>45230</v>
      </c>
      <c r="B36" t="s">
        <v>6</v>
      </c>
      <c r="C36">
        <v>20</v>
      </c>
      <c r="D36">
        <v>396.73</v>
      </c>
    </row>
    <row r="37" spans="1:4" x14ac:dyDescent="0.35">
      <c r="A37" s="1">
        <v>44957</v>
      </c>
      <c r="B37" t="s">
        <v>4</v>
      </c>
      <c r="C37">
        <v>22</v>
      </c>
      <c r="D37">
        <v>549.24</v>
      </c>
    </row>
    <row r="38" spans="1:4" x14ac:dyDescent="0.35">
      <c r="A38" s="1">
        <v>45291</v>
      </c>
      <c r="B38" t="s">
        <v>4</v>
      </c>
      <c r="C38">
        <v>20</v>
      </c>
      <c r="D38">
        <v>645.59</v>
      </c>
    </row>
    <row r="39" spans="1:4" x14ac:dyDescent="0.35">
      <c r="A39" s="1">
        <v>45016</v>
      </c>
      <c r="B39" t="s">
        <v>5</v>
      </c>
      <c r="C39">
        <v>15</v>
      </c>
      <c r="D39">
        <v>896.49</v>
      </c>
    </row>
    <row r="40" spans="1:4" x14ac:dyDescent="0.35">
      <c r="A40" s="1">
        <v>45016</v>
      </c>
      <c r="B40" t="s">
        <v>7</v>
      </c>
      <c r="C40">
        <v>24</v>
      </c>
      <c r="D40">
        <v>571</v>
      </c>
    </row>
    <row r="41" spans="1:4" x14ac:dyDescent="0.35">
      <c r="A41" s="1">
        <v>45077</v>
      </c>
      <c r="B41" t="s">
        <v>8</v>
      </c>
      <c r="C41">
        <v>27</v>
      </c>
      <c r="D41">
        <v>464.65</v>
      </c>
    </row>
    <row r="42" spans="1:4" x14ac:dyDescent="0.35">
      <c r="A42" s="1">
        <v>44957</v>
      </c>
      <c r="B42" t="s">
        <v>8</v>
      </c>
      <c r="D42">
        <v>656.6</v>
      </c>
    </row>
    <row r="43" spans="1:4" x14ac:dyDescent="0.35">
      <c r="A43" s="1">
        <v>45107</v>
      </c>
      <c r="B43" t="s">
        <v>8</v>
      </c>
      <c r="C43">
        <v>21</v>
      </c>
      <c r="D43">
        <v>215.81</v>
      </c>
    </row>
    <row r="44" spans="1:4" x14ac:dyDescent="0.35">
      <c r="A44" s="1">
        <v>45199</v>
      </c>
      <c r="B44" t="s">
        <v>4</v>
      </c>
      <c r="C44">
        <v>17</v>
      </c>
      <c r="D44">
        <v>856.29</v>
      </c>
    </row>
    <row r="45" spans="1:4" x14ac:dyDescent="0.35">
      <c r="A45" s="1">
        <v>44957</v>
      </c>
      <c r="B45" t="s">
        <v>7</v>
      </c>
      <c r="C45">
        <v>20</v>
      </c>
      <c r="D45">
        <v>612.99</v>
      </c>
    </row>
    <row r="46" spans="1:4" x14ac:dyDescent="0.35">
      <c r="A46" s="1">
        <v>44957</v>
      </c>
      <c r="B46" t="s">
        <v>4</v>
      </c>
      <c r="C46">
        <v>24</v>
      </c>
      <c r="D46">
        <v>167.01</v>
      </c>
    </row>
    <row r="47" spans="1:4" x14ac:dyDescent="0.35">
      <c r="A47" s="1">
        <v>45046</v>
      </c>
      <c r="B47" t="s">
        <v>6</v>
      </c>
      <c r="C47">
        <v>17</v>
      </c>
      <c r="D47">
        <v>844.68</v>
      </c>
    </row>
    <row r="48" spans="1:4" x14ac:dyDescent="0.35">
      <c r="A48" s="1">
        <v>45107</v>
      </c>
      <c r="B48" t="s">
        <v>5</v>
      </c>
      <c r="C48">
        <v>15</v>
      </c>
      <c r="D48">
        <v>126.5</v>
      </c>
    </row>
    <row r="49" spans="1:4" x14ac:dyDescent="0.35">
      <c r="A49" s="1">
        <v>44985</v>
      </c>
      <c r="B49" t="s">
        <v>8</v>
      </c>
      <c r="C49">
        <v>22</v>
      </c>
      <c r="D49">
        <v>67.11</v>
      </c>
    </row>
    <row r="50" spans="1:4" x14ac:dyDescent="0.35">
      <c r="A50" s="1">
        <v>45169</v>
      </c>
      <c r="B50" t="s">
        <v>8</v>
      </c>
      <c r="C50">
        <v>23</v>
      </c>
      <c r="D50">
        <v>645.27</v>
      </c>
    </row>
    <row r="51" spans="1:4" x14ac:dyDescent="0.35">
      <c r="A51" s="1">
        <v>45016</v>
      </c>
      <c r="B51" t="s">
        <v>7</v>
      </c>
      <c r="C51">
        <v>21</v>
      </c>
      <c r="D51">
        <v>663</v>
      </c>
    </row>
    <row r="52" spans="1:4" x14ac:dyDescent="0.35">
      <c r="A52" s="1">
        <v>45138</v>
      </c>
      <c r="B52" t="s">
        <v>6</v>
      </c>
      <c r="C52">
        <v>16</v>
      </c>
      <c r="D52">
        <v>80.930000000000007</v>
      </c>
    </row>
    <row r="53" spans="1:4" x14ac:dyDescent="0.35">
      <c r="A53" s="1">
        <v>45077</v>
      </c>
      <c r="B53" t="s">
        <v>7</v>
      </c>
      <c r="C53">
        <v>17</v>
      </c>
      <c r="D53">
        <v>974.2</v>
      </c>
    </row>
    <row r="54" spans="1:4" x14ac:dyDescent="0.35">
      <c r="A54" s="1">
        <v>45107</v>
      </c>
      <c r="B54" t="s">
        <v>6</v>
      </c>
      <c r="C54">
        <v>21</v>
      </c>
      <c r="D54">
        <v>65.650000000000006</v>
      </c>
    </row>
    <row r="55" spans="1:4" x14ac:dyDescent="0.35">
      <c r="A55" s="1">
        <v>45138</v>
      </c>
      <c r="B55" t="s">
        <v>6</v>
      </c>
      <c r="C55">
        <v>19</v>
      </c>
      <c r="D55">
        <v>457.79</v>
      </c>
    </row>
    <row r="56" spans="1:4" x14ac:dyDescent="0.35">
      <c r="A56" s="1">
        <v>45169</v>
      </c>
      <c r="B56" t="s">
        <v>8</v>
      </c>
      <c r="C56">
        <v>18</v>
      </c>
      <c r="D56">
        <v>235.03</v>
      </c>
    </row>
    <row r="57" spans="1:4" x14ac:dyDescent="0.35">
      <c r="A57" s="1">
        <v>45199</v>
      </c>
      <c r="B57" t="s">
        <v>6</v>
      </c>
      <c r="C57">
        <v>18</v>
      </c>
      <c r="D57">
        <v>323.16000000000003</v>
      </c>
    </row>
    <row r="58" spans="1:4" x14ac:dyDescent="0.35">
      <c r="A58" s="1">
        <v>45199</v>
      </c>
      <c r="B58" t="s">
        <v>6</v>
      </c>
      <c r="C58">
        <v>20</v>
      </c>
      <c r="D58">
        <v>586.12</v>
      </c>
    </row>
    <row r="59" spans="1:4" x14ac:dyDescent="0.35">
      <c r="A59" s="1">
        <v>44985</v>
      </c>
      <c r="B59" t="s">
        <v>6</v>
      </c>
      <c r="C59">
        <v>25</v>
      </c>
      <c r="D59">
        <v>894.27</v>
      </c>
    </row>
    <row r="60" spans="1:4" x14ac:dyDescent="0.35">
      <c r="A60" s="1">
        <v>45016</v>
      </c>
      <c r="B60" t="s">
        <v>7</v>
      </c>
      <c r="C60">
        <v>19</v>
      </c>
      <c r="D60">
        <v>723.79</v>
      </c>
    </row>
    <row r="61" spans="1:4" x14ac:dyDescent="0.35">
      <c r="A61" s="1">
        <v>45016</v>
      </c>
      <c r="B61" t="s">
        <v>4</v>
      </c>
      <c r="C61">
        <v>24</v>
      </c>
      <c r="D61">
        <v>822.87</v>
      </c>
    </row>
    <row r="62" spans="1:4" x14ac:dyDescent="0.35">
      <c r="A62" s="1">
        <v>45107</v>
      </c>
      <c r="B62" t="s">
        <v>8</v>
      </c>
      <c r="C62">
        <v>20</v>
      </c>
      <c r="D62">
        <v>40.56</v>
      </c>
    </row>
    <row r="63" spans="1:4" x14ac:dyDescent="0.35">
      <c r="A63" s="1">
        <v>45230</v>
      </c>
      <c r="B63" t="s">
        <v>6</v>
      </c>
      <c r="C63">
        <v>25</v>
      </c>
      <c r="D63">
        <v>101.16</v>
      </c>
    </row>
    <row r="64" spans="1:4" x14ac:dyDescent="0.35">
      <c r="A64" s="1">
        <v>45169</v>
      </c>
      <c r="B64" t="s">
        <v>7</v>
      </c>
      <c r="C64">
        <v>20</v>
      </c>
      <c r="D64">
        <v>695.07</v>
      </c>
    </row>
    <row r="65" spans="1:4" x14ac:dyDescent="0.35">
      <c r="A65" s="1">
        <v>45169</v>
      </c>
      <c r="B65" t="s">
        <v>5</v>
      </c>
      <c r="C65">
        <v>18</v>
      </c>
      <c r="D65">
        <v>351.6</v>
      </c>
    </row>
    <row r="66" spans="1:4" x14ac:dyDescent="0.35">
      <c r="A66" s="1">
        <v>45291</v>
      </c>
      <c r="B66" t="s">
        <v>5</v>
      </c>
      <c r="C66">
        <v>190</v>
      </c>
      <c r="D66">
        <v>746.79</v>
      </c>
    </row>
    <row r="67" spans="1:4" x14ac:dyDescent="0.35">
      <c r="A67" s="1">
        <v>44985</v>
      </c>
      <c r="B67" t="s">
        <v>5</v>
      </c>
      <c r="C67">
        <v>20</v>
      </c>
      <c r="D67">
        <v>304.74</v>
      </c>
    </row>
    <row r="68" spans="1:4" x14ac:dyDescent="0.35">
      <c r="A68" s="1">
        <v>45291</v>
      </c>
      <c r="B68" t="s">
        <v>5</v>
      </c>
      <c r="C68">
        <v>16</v>
      </c>
      <c r="D68">
        <v>758.32</v>
      </c>
    </row>
    <row r="69" spans="1:4" x14ac:dyDescent="0.35">
      <c r="A69" s="1">
        <v>45077</v>
      </c>
      <c r="B69" t="s">
        <v>5</v>
      </c>
      <c r="C69">
        <v>15</v>
      </c>
      <c r="D69">
        <v>88.02</v>
      </c>
    </row>
    <row r="70" spans="1:4" x14ac:dyDescent="0.35">
      <c r="A70" s="1">
        <v>44957</v>
      </c>
      <c r="B70" t="s">
        <v>5</v>
      </c>
      <c r="C70">
        <v>16</v>
      </c>
      <c r="D70">
        <v>979.32</v>
      </c>
    </row>
    <row r="71" spans="1:4" x14ac:dyDescent="0.35">
      <c r="A71" s="1">
        <v>44957</v>
      </c>
      <c r="B71" t="s">
        <v>7</v>
      </c>
      <c r="C71">
        <v>24</v>
      </c>
      <c r="D71">
        <v>766.76</v>
      </c>
    </row>
    <row r="72" spans="1:4" x14ac:dyDescent="0.35">
      <c r="A72" s="1">
        <v>44985</v>
      </c>
      <c r="B72" t="s">
        <v>8</v>
      </c>
      <c r="C72">
        <v>13</v>
      </c>
      <c r="D72">
        <v>885.04</v>
      </c>
    </row>
    <row r="73" spans="1:4" x14ac:dyDescent="0.35">
      <c r="A73" s="1">
        <v>45169</v>
      </c>
      <c r="B73" t="s">
        <v>6</v>
      </c>
      <c r="C73">
        <v>20</v>
      </c>
      <c r="D73">
        <v>92.75</v>
      </c>
    </row>
    <row r="74" spans="1:4" x14ac:dyDescent="0.35">
      <c r="A74" s="1">
        <v>45291</v>
      </c>
      <c r="B74" t="s">
        <v>5</v>
      </c>
      <c r="C74">
        <v>18</v>
      </c>
      <c r="D74">
        <v>442.36</v>
      </c>
    </row>
    <row r="75" spans="1:4" x14ac:dyDescent="0.35">
      <c r="A75" s="1">
        <v>45016</v>
      </c>
      <c r="B75" t="s">
        <v>7</v>
      </c>
      <c r="D75">
        <v>13.99</v>
      </c>
    </row>
    <row r="76" spans="1:4" x14ac:dyDescent="0.35">
      <c r="A76" s="1">
        <v>45046</v>
      </c>
      <c r="B76" t="s">
        <v>7</v>
      </c>
      <c r="C76">
        <v>15</v>
      </c>
      <c r="D76">
        <v>702.25</v>
      </c>
    </row>
    <row r="77" spans="1:4" x14ac:dyDescent="0.35">
      <c r="A77" s="1">
        <v>45077</v>
      </c>
      <c r="B77" t="s">
        <v>6</v>
      </c>
      <c r="C77">
        <v>23</v>
      </c>
      <c r="D77">
        <v>54.21</v>
      </c>
    </row>
    <row r="78" spans="1:4" x14ac:dyDescent="0.35">
      <c r="A78" s="1">
        <v>45138</v>
      </c>
      <c r="B78" t="s">
        <v>7</v>
      </c>
      <c r="C78">
        <v>18</v>
      </c>
      <c r="D78">
        <v>889.55</v>
      </c>
    </row>
    <row r="79" spans="1:4" x14ac:dyDescent="0.35">
      <c r="A79" s="1">
        <v>45016</v>
      </c>
      <c r="B79" t="s">
        <v>8</v>
      </c>
      <c r="C79">
        <v>21</v>
      </c>
      <c r="D79">
        <v>109.14</v>
      </c>
    </row>
    <row r="80" spans="1:4" x14ac:dyDescent="0.35">
      <c r="A80" s="1">
        <v>45016</v>
      </c>
      <c r="B80" t="s">
        <v>8</v>
      </c>
      <c r="C80">
        <v>27</v>
      </c>
      <c r="D80">
        <v>319.11</v>
      </c>
    </row>
    <row r="81" spans="1:4" x14ac:dyDescent="0.35">
      <c r="A81" s="1">
        <v>44985</v>
      </c>
      <c r="B81" t="s">
        <v>5</v>
      </c>
      <c r="C81">
        <v>17</v>
      </c>
      <c r="D81">
        <v>345.49</v>
      </c>
    </row>
    <row r="82" spans="1:4" x14ac:dyDescent="0.35">
      <c r="A82" s="1">
        <v>45230</v>
      </c>
      <c r="B82" t="s">
        <v>4</v>
      </c>
      <c r="C82">
        <v>19</v>
      </c>
      <c r="D82">
        <v>444.68</v>
      </c>
    </row>
    <row r="83" spans="1:4" x14ac:dyDescent="0.35">
      <c r="A83" s="1">
        <v>45107</v>
      </c>
      <c r="B83" t="s">
        <v>7</v>
      </c>
      <c r="C83">
        <v>19</v>
      </c>
      <c r="D83">
        <v>911.97</v>
      </c>
    </row>
    <row r="84" spans="1:4" x14ac:dyDescent="0.35">
      <c r="A84" s="1">
        <v>45046</v>
      </c>
      <c r="B84" t="s">
        <v>8</v>
      </c>
      <c r="C84">
        <v>18</v>
      </c>
      <c r="D84">
        <v>221.58</v>
      </c>
    </row>
    <row r="85" spans="1:4" x14ac:dyDescent="0.35">
      <c r="A85" s="1">
        <v>45016</v>
      </c>
      <c r="B85" t="s">
        <v>4</v>
      </c>
      <c r="C85">
        <v>19</v>
      </c>
      <c r="D85">
        <v>870.16</v>
      </c>
    </row>
    <row r="86" spans="1:4" x14ac:dyDescent="0.35">
      <c r="A86" s="1">
        <v>45016</v>
      </c>
      <c r="B86" t="s">
        <v>5</v>
      </c>
      <c r="C86">
        <v>11</v>
      </c>
      <c r="D86">
        <v>800.07</v>
      </c>
    </row>
    <row r="87" spans="1:4" x14ac:dyDescent="0.35">
      <c r="A87" s="1">
        <v>44957</v>
      </c>
      <c r="B87" t="s">
        <v>6</v>
      </c>
      <c r="C87">
        <v>26</v>
      </c>
      <c r="D87">
        <v>86.64</v>
      </c>
    </row>
    <row r="88" spans="1:4" x14ac:dyDescent="0.35">
      <c r="A88" s="1">
        <v>45046</v>
      </c>
      <c r="B88" t="s">
        <v>8</v>
      </c>
      <c r="C88">
        <v>28</v>
      </c>
      <c r="D88">
        <v>347.05</v>
      </c>
    </row>
    <row r="89" spans="1:4" x14ac:dyDescent="0.35">
      <c r="A89" s="1">
        <v>45169</v>
      </c>
      <c r="B89" t="s">
        <v>4</v>
      </c>
      <c r="C89">
        <v>17</v>
      </c>
      <c r="D89">
        <v>593.44000000000005</v>
      </c>
    </row>
    <row r="90" spans="1:4" x14ac:dyDescent="0.35">
      <c r="A90" s="1">
        <v>44985</v>
      </c>
      <c r="B90" t="s">
        <v>4</v>
      </c>
      <c r="C90">
        <v>16</v>
      </c>
      <c r="D90">
        <v>878.82</v>
      </c>
    </row>
    <row r="91" spans="1:4" x14ac:dyDescent="0.35">
      <c r="A91" s="1">
        <v>45138</v>
      </c>
      <c r="B91" t="s">
        <v>8</v>
      </c>
      <c r="C91">
        <v>15</v>
      </c>
      <c r="D91">
        <v>70</v>
      </c>
    </row>
    <row r="92" spans="1:4" x14ac:dyDescent="0.35">
      <c r="A92" s="1">
        <v>45138</v>
      </c>
      <c r="B92" t="s">
        <v>5</v>
      </c>
      <c r="C92">
        <v>24</v>
      </c>
      <c r="D92">
        <v>429.29</v>
      </c>
    </row>
    <row r="93" spans="1:4" x14ac:dyDescent="0.35">
      <c r="A93" s="1">
        <v>44957</v>
      </c>
      <c r="B93" t="s">
        <v>4</v>
      </c>
      <c r="C93">
        <v>14</v>
      </c>
      <c r="D93">
        <v>197.35</v>
      </c>
    </row>
    <row r="94" spans="1:4" x14ac:dyDescent="0.35">
      <c r="A94" s="1">
        <v>45016</v>
      </c>
      <c r="B94" t="s">
        <v>4</v>
      </c>
      <c r="C94">
        <v>15</v>
      </c>
      <c r="D94">
        <v>226.06</v>
      </c>
    </row>
    <row r="95" spans="1:4" x14ac:dyDescent="0.35">
      <c r="A95" s="1">
        <v>45169</v>
      </c>
      <c r="B95" t="s">
        <v>8</v>
      </c>
      <c r="C95">
        <v>16</v>
      </c>
      <c r="D95">
        <v>732.15</v>
      </c>
    </row>
    <row r="96" spans="1:4" x14ac:dyDescent="0.35">
      <c r="A96" s="1">
        <v>45138</v>
      </c>
      <c r="B96" t="s">
        <v>5</v>
      </c>
      <c r="C96">
        <v>26</v>
      </c>
      <c r="D96">
        <v>383.22</v>
      </c>
    </row>
    <row r="97" spans="1:4" x14ac:dyDescent="0.35">
      <c r="A97" s="1">
        <v>45107</v>
      </c>
      <c r="B97" t="s">
        <v>4</v>
      </c>
      <c r="C97">
        <v>14</v>
      </c>
      <c r="D97">
        <v>177.77</v>
      </c>
    </row>
    <row r="98" spans="1:4" x14ac:dyDescent="0.35">
      <c r="A98" s="1">
        <v>45138</v>
      </c>
      <c r="B98" t="s">
        <v>6</v>
      </c>
      <c r="C98">
        <v>16</v>
      </c>
      <c r="D98">
        <v>569.57000000000005</v>
      </c>
    </row>
    <row r="99" spans="1:4" x14ac:dyDescent="0.35">
      <c r="A99" s="1">
        <v>45169</v>
      </c>
      <c r="B99" t="s">
        <v>5</v>
      </c>
      <c r="C99">
        <v>25</v>
      </c>
      <c r="D99">
        <v>437.09</v>
      </c>
    </row>
    <row r="100" spans="1:4" x14ac:dyDescent="0.35">
      <c r="A100" s="1">
        <v>45107</v>
      </c>
      <c r="B100" t="s">
        <v>8</v>
      </c>
      <c r="C100">
        <v>19</v>
      </c>
      <c r="D100">
        <v>755.7</v>
      </c>
    </row>
    <row r="101" spans="1:4" x14ac:dyDescent="0.35">
      <c r="A101" s="1">
        <v>45046</v>
      </c>
      <c r="B101" t="s">
        <v>4</v>
      </c>
      <c r="C101">
        <v>21</v>
      </c>
      <c r="D101">
        <v>701.74</v>
      </c>
    </row>
    <row r="102" spans="1:4" x14ac:dyDescent="0.35">
      <c r="A102" s="1">
        <v>45046</v>
      </c>
      <c r="B102" t="s">
        <v>6</v>
      </c>
      <c r="C102">
        <v>16</v>
      </c>
      <c r="D102">
        <v>358.94</v>
      </c>
    </row>
    <row r="103" spans="1:4" x14ac:dyDescent="0.35">
      <c r="A103" s="1">
        <v>45260</v>
      </c>
      <c r="B103" t="s">
        <v>8</v>
      </c>
      <c r="C103">
        <v>25</v>
      </c>
      <c r="D103">
        <v>424.75</v>
      </c>
    </row>
    <row r="104" spans="1:4" x14ac:dyDescent="0.35">
      <c r="A104" s="1">
        <v>44957</v>
      </c>
      <c r="B104" t="s">
        <v>5</v>
      </c>
      <c r="C104">
        <v>22</v>
      </c>
      <c r="D104">
        <v>439.39</v>
      </c>
    </row>
    <row r="105" spans="1:4" x14ac:dyDescent="0.35">
      <c r="A105" s="1">
        <v>45260</v>
      </c>
      <c r="B105" t="s">
        <v>5</v>
      </c>
      <c r="C105">
        <v>18</v>
      </c>
      <c r="D105">
        <v>494.44</v>
      </c>
    </row>
    <row r="106" spans="1:4" x14ac:dyDescent="0.35">
      <c r="A106" s="1">
        <v>45199</v>
      </c>
      <c r="B106" t="s">
        <v>6</v>
      </c>
      <c r="C106">
        <v>20</v>
      </c>
      <c r="D106">
        <v>664.97</v>
      </c>
    </row>
    <row r="107" spans="1:4" x14ac:dyDescent="0.35">
      <c r="A107" s="1">
        <v>44985</v>
      </c>
      <c r="B107" t="s">
        <v>4</v>
      </c>
      <c r="C107">
        <v>13</v>
      </c>
      <c r="D107">
        <v>319.95</v>
      </c>
    </row>
    <row r="108" spans="1:4" x14ac:dyDescent="0.35">
      <c r="A108" s="1">
        <v>45199</v>
      </c>
      <c r="B108" t="s">
        <v>5</v>
      </c>
      <c r="C108">
        <v>18</v>
      </c>
      <c r="D108">
        <v>552.85</v>
      </c>
    </row>
    <row r="109" spans="1:4" x14ac:dyDescent="0.35">
      <c r="A109" s="1">
        <v>45138</v>
      </c>
      <c r="B109" t="s">
        <v>5</v>
      </c>
      <c r="C109">
        <v>16</v>
      </c>
      <c r="D109">
        <v>66.38</v>
      </c>
    </row>
    <row r="110" spans="1:4" x14ac:dyDescent="0.35">
      <c r="A110" s="1">
        <v>45291</v>
      </c>
      <c r="B110" t="s">
        <v>7</v>
      </c>
      <c r="C110">
        <v>22</v>
      </c>
      <c r="D110">
        <v>592.23</v>
      </c>
    </row>
    <row r="111" spans="1:4" x14ac:dyDescent="0.35">
      <c r="A111" s="1">
        <v>45260</v>
      </c>
      <c r="B111" t="s">
        <v>4</v>
      </c>
      <c r="C111">
        <v>18</v>
      </c>
      <c r="D111">
        <v>25.49</v>
      </c>
    </row>
    <row r="112" spans="1:4" x14ac:dyDescent="0.35">
      <c r="A112" s="1">
        <v>45138</v>
      </c>
      <c r="B112" t="s">
        <v>6</v>
      </c>
      <c r="C112">
        <v>21</v>
      </c>
      <c r="D112">
        <v>206.57</v>
      </c>
    </row>
    <row r="113" spans="1:4" x14ac:dyDescent="0.35">
      <c r="A113" s="1">
        <v>44985</v>
      </c>
      <c r="B113" t="s">
        <v>7</v>
      </c>
      <c r="C113">
        <v>24</v>
      </c>
      <c r="D113">
        <v>333.61</v>
      </c>
    </row>
    <row r="114" spans="1:4" x14ac:dyDescent="0.35">
      <c r="A114" s="1">
        <v>45260</v>
      </c>
      <c r="B114" t="s">
        <v>7</v>
      </c>
      <c r="C114">
        <v>21</v>
      </c>
      <c r="D114">
        <v>963.57</v>
      </c>
    </row>
    <row r="115" spans="1:4" x14ac:dyDescent="0.35">
      <c r="A115" s="1">
        <v>45107</v>
      </c>
      <c r="B115" t="s">
        <v>8</v>
      </c>
      <c r="C115">
        <v>23</v>
      </c>
      <c r="D115">
        <v>58.79</v>
      </c>
    </row>
    <row r="116" spans="1:4" x14ac:dyDescent="0.35">
      <c r="A116" s="1">
        <v>45107</v>
      </c>
      <c r="B116" t="s">
        <v>6</v>
      </c>
      <c r="C116">
        <v>21</v>
      </c>
      <c r="D116">
        <v>559.95000000000005</v>
      </c>
    </row>
    <row r="117" spans="1:4" x14ac:dyDescent="0.35">
      <c r="A117" s="1">
        <v>45260</v>
      </c>
      <c r="B117" t="s">
        <v>4</v>
      </c>
      <c r="C117">
        <v>19</v>
      </c>
      <c r="D117">
        <v>19.57</v>
      </c>
    </row>
    <row r="118" spans="1:4" x14ac:dyDescent="0.35">
      <c r="A118" s="1">
        <v>45291</v>
      </c>
      <c r="B118" t="s">
        <v>5</v>
      </c>
      <c r="C118">
        <v>17</v>
      </c>
      <c r="D118">
        <v>819.93</v>
      </c>
    </row>
    <row r="119" spans="1:4" x14ac:dyDescent="0.35">
      <c r="A119" s="1">
        <v>45291</v>
      </c>
      <c r="B119" t="s">
        <v>7</v>
      </c>
      <c r="C119">
        <v>13</v>
      </c>
      <c r="D119">
        <v>540.70000000000005</v>
      </c>
    </row>
    <row r="120" spans="1:4" x14ac:dyDescent="0.35">
      <c r="A120" s="1">
        <v>45138</v>
      </c>
      <c r="B120" t="s">
        <v>7</v>
      </c>
      <c r="C120">
        <v>30</v>
      </c>
      <c r="D120">
        <v>346.26</v>
      </c>
    </row>
    <row r="121" spans="1:4" x14ac:dyDescent="0.35">
      <c r="A121" s="1">
        <v>45016</v>
      </c>
      <c r="B121" t="s">
        <v>6</v>
      </c>
      <c r="C121">
        <v>23</v>
      </c>
      <c r="D121">
        <v>450.87</v>
      </c>
    </row>
    <row r="122" spans="1:4" x14ac:dyDescent="0.35">
      <c r="A122" s="1">
        <v>45169</v>
      </c>
      <c r="B122" t="s">
        <v>4</v>
      </c>
      <c r="C122">
        <v>20</v>
      </c>
    </row>
    <row r="123" spans="1:4" x14ac:dyDescent="0.35">
      <c r="A123" s="1">
        <v>45046</v>
      </c>
      <c r="B123" t="s">
        <v>7</v>
      </c>
      <c r="C123">
        <v>17</v>
      </c>
      <c r="D123">
        <v>466.91</v>
      </c>
    </row>
    <row r="124" spans="1:4" x14ac:dyDescent="0.35">
      <c r="A124" s="1">
        <v>45138</v>
      </c>
      <c r="B124" t="s">
        <v>5</v>
      </c>
      <c r="C124">
        <v>20</v>
      </c>
      <c r="D124">
        <v>447.1</v>
      </c>
    </row>
    <row r="125" spans="1:4" x14ac:dyDescent="0.35">
      <c r="A125" s="1">
        <v>45107</v>
      </c>
      <c r="B125" t="s">
        <v>4</v>
      </c>
      <c r="C125">
        <v>23</v>
      </c>
      <c r="D125">
        <v>577.03</v>
      </c>
    </row>
    <row r="126" spans="1:4" x14ac:dyDescent="0.35">
      <c r="A126" s="1">
        <v>45016</v>
      </c>
      <c r="B126" t="s">
        <v>5</v>
      </c>
      <c r="C126">
        <v>25</v>
      </c>
      <c r="D126">
        <v>575.97</v>
      </c>
    </row>
    <row r="127" spans="1:4" x14ac:dyDescent="0.35">
      <c r="A127" s="1">
        <v>45138</v>
      </c>
      <c r="B127" t="s">
        <v>6</v>
      </c>
      <c r="C127">
        <v>15</v>
      </c>
      <c r="D127">
        <v>881.78</v>
      </c>
    </row>
    <row r="128" spans="1:4" x14ac:dyDescent="0.35">
      <c r="A128" s="1">
        <v>45230</v>
      </c>
      <c r="B128" t="s">
        <v>6</v>
      </c>
      <c r="C128">
        <v>16</v>
      </c>
      <c r="D128">
        <v>304.12</v>
      </c>
    </row>
    <row r="129" spans="1:4" x14ac:dyDescent="0.35">
      <c r="A129" s="1">
        <v>45138</v>
      </c>
      <c r="B129" t="s">
        <v>7</v>
      </c>
      <c r="C129">
        <v>26</v>
      </c>
      <c r="D129">
        <v>47.54</v>
      </c>
    </row>
    <row r="130" spans="1:4" x14ac:dyDescent="0.35">
      <c r="A130" s="1">
        <v>45077</v>
      </c>
      <c r="B130" t="s">
        <v>5</v>
      </c>
      <c r="C130">
        <v>17</v>
      </c>
      <c r="D130">
        <v>71.63</v>
      </c>
    </row>
    <row r="131" spans="1:4" x14ac:dyDescent="0.35">
      <c r="A131" s="1">
        <v>44957</v>
      </c>
      <c r="B131" t="s">
        <v>4</v>
      </c>
      <c r="C131">
        <v>18</v>
      </c>
      <c r="D131">
        <v>647.20000000000005</v>
      </c>
    </row>
    <row r="132" spans="1:4" x14ac:dyDescent="0.35">
      <c r="A132" s="1">
        <v>45046</v>
      </c>
      <c r="B132" t="s">
        <v>7</v>
      </c>
      <c r="C132">
        <v>18</v>
      </c>
    </row>
    <row r="133" spans="1:4" x14ac:dyDescent="0.35">
      <c r="A133" s="1">
        <v>45107</v>
      </c>
      <c r="B133" t="s">
        <v>7</v>
      </c>
      <c r="C133">
        <v>15</v>
      </c>
      <c r="D133">
        <v>709.84</v>
      </c>
    </row>
    <row r="134" spans="1:4" x14ac:dyDescent="0.35">
      <c r="A134" s="1">
        <v>45016</v>
      </c>
      <c r="B134" t="s">
        <v>7</v>
      </c>
      <c r="C134">
        <v>15</v>
      </c>
      <c r="D134">
        <v>928.34</v>
      </c>
    </row>
    <row r="135" spans="1:4" x14ac:dyDescent="0.35">
      <c r="A135" s="1">
        <v>45291</v>
      </c>
      <c r="B135" t="s">
        <v>8</v>
      </c>
      <c r="C135">
        <v>12</v>
      </c>
      <c r="D135">
        <v>194.55</v>
      </c>
    </row>
    <row r="136" spans="1:4" x14ac:dyDescent="0.35">
      <c r="A136" s="1">
        <v>45016</v>
      </c>
      <c r="B136" t="s">
        <v>5</v>
      </c>
      <c r="C136">
        <v>18</v>
      </c>
      <c r="D136">
        <v>49.72</v>
      </c>
    </row>
    <row r="137" spans="1:4" x14ac:dyDescent="0.35">
      <c r="A137" s="1">
        <v>45107</v>
      </c>
      <c r="B137" t="s">
        <v>7</v>
      </c>
      <c r="C137">
        <v>24</v>
      </c>
      <c r="D137">
        <v>498.36</v>
      </c>
    </row>
    <row r="138" spans="1:4" x14ac:dyDescent="0.35">
      <c r="A138" s="1">
        <v>45199</v>
      </c>
      <c r="B138" t="s">
        <v>7</v>
      </c>
      <c r="C138">
        <v>23</v>
      </c>
      <c r="D138">
        <v>871.7</v>
      </c>
    </row>
    <row r="139" spans="1:4" x14ac:dyDescent="0.35">
      <c r="A139" s="1">
        <v>45107</v>
      </c>
      <c r="B139" t="s">
        <v>6</v>
      </c>
      <c r="C139">
        <v>16</v>
      </c>
      <c r="D139">
        <v>231.93</v>
      </c>
    </row>
    <row r="140" spans="1:4" x14ac:dyDescent="0.35">
      <c r="A140" s="1">
        <v>44985</v>
      </c>
      <c r="B140" t="s">
        <v>7</v>
      </c>
      <c r="C140">
        <v>19</v>
      </c>
      <c r="D140">
        <v>10.85</v>
      </c>
    </row>
    <row r="141" spans="1:4" x14ac:dyDescent="0.35">
      <c r="A141" s="1">
        <v>45077</v>
      </c>
      <c r="B141" t="s">
        <v>6</v>
      </c>
      <c r="C141">
        <v>29</v>
      </c>
      <c r="D141">
        <v>20.5</v>
      </c>
    </row>
    <row r="142" spans="1:4" x14ac:dyDescent="0.35">
      <c r="A142" s="1">
        <v>45107</v>
      </c>
      <c r="B142" t="s">
        <v>5</v>
      </c>
      <c r="C142">
        <v>18</v>
      </c>
      <c r="D142">
        <v>748.5</v>
      </c>
    </row>
    <row r="143" spans="1:4" x14ac:dyDescent="0.35">
      <c r="A143" s="1">
        <v>44985</v>
      </c>
      <c r="B143" t="s">
        <v>6</v>
      </c>
      <c r="C143">
        <v>12</v>
      </c>
      <c r="D143">
        <v>120.43</v>
      </c>
    </row>
    <row r="144" spans="1:4" x14ac:dyDescent="0.35">
      <c r="A144" s="1">
        <v>45046</v>
      </c>
      <c r="B144" t="s">
        <v>5</v>
      </c>
      <c r="C144">
        <v>19</v>
      </c>
      <c r="D144">
        <v>943.03</v>
      </c>
    </row>
    <row r="145" spans="1:4" x14ac:dyDescent="0.35">
      <c r="A145" s="1">
        <v>45260</v>
      </c>
      <c r="B145" t="s">
        <v>7</v>
      </c>
      <c r="C145">
        <v>18</v>
      </c>
      <c r="D145">
        <v>264.54000000000002</v>
      </c>
    </row>
    <row r="146" spans="1:4" x14ac:dyDescent="0.35">
      <c r="A146" s="1">
        <v>45260</v>
      </c>
      <c r="B146" t="s">
        <v>7</v>
      </c>
      <c r="C146">
        <v>21</v>
      </c>
      <c r="D146">
        <v>587.78</v>
      </c>
    </row>
    <row r="147" spans="1:4" x14ac:dyDescent="0.35">
      <c r="A147" s="1">
        <v>45107</v>
      </c>
      <c r="B147" t="s">
        <v>6</v>
      </c>
      <c r="C147">
        <v>19</v>
      </c>
      <c r="D147">
        <v>931.18</v>
      </c>
    </row>
    <row r="148" spans="1:4" x14ac:dyDescent="0.35">
      <c r="A148" s="1">
        <v>45046</v>
      </c>
      <c r="B148" t="s">
        <v>4</v>
      </c>
      <c r="C148">
        <v>17</v>
      </c>
      <c r="D148">
        <v>496.35</v>
      </c>
    </row>
    <row r="149" spans="1:4" x14ac:dyDescent="0.35">
      <c r="A149" s="1">
        <v>45230</v>
      </c>
      <c r="B149" t="s">
        <v>5</v>
      </c>
      <c r="C149">
        <v>23</v>
      </c>
      <c r="D149">
        <v>399.01</v>
      </c>
    </row>
    <row r="150" spans="1:4" x14ac:dyDescent="0.35">
      <c r="A150" s="1">
        <v>45107</v>
      </c>
      <c r="B150" t="s">
        <v>5</v>
      </c>
      <c r="C150">
        <v>14</v>
      </c>
      <c r="D150">
        <v>615.88</v>
      </c>
    </row>
    <row r="151" spans="1:4" x14ac:dyDescent="0.35">
      <c r="A151" s="1">
        <v>45199</v>
      </c>
      <c r="B151" t="s">
        <v>4</v>
      </c>
      <c r="C151">
        <v>19</v>
      </c>
      <c r="D151">
        <v>268.22000000000003</v>
      </c>
    </row>
    <row r="152" spans="1:4" x14ac:dyDescent="0.35">
      <c r="A152" s="1">
        <v>45138</v>
      </c>
      <c r="B152" t="s">
        <v>7</v>
      </c>
      <c r="C152">
        <v>15</v>
      </c>
      <c r="D152">
        <v>194.27</v>
      </c>
    </row>
    <row r="153" spans="1:4" x14ac:dyDescent="0.35">
      <c r="A153" s="1">
        <v>45169</v>
      </c>
      <c r="B153" t="s">
        <v>5</v>
      </c>
      <c r="C153">
        <v>14</v>
      </c>
      <c r="D153">
        <v>870.76</v>
      </c>
    </row>
    <row r="154" spans="1:4" x14ac:dyDescent="0.35">
      <c r="A154" s="1">
        <v>45291</v>
      </c>
      <c r="B154" t="s">
        <v>7</v>
      </c>
      <c r="C154">
        <v>22</v>
      </c>
      <c r="D154">
        <v>185.35</v>
      </c>
    </row>
    <row r="155" spans="1:4" x14ac:dyDescent="0.35">
      <c r="A155" s="1">
        <v>44957</v>
      </c>
      <c r="B155" t="s">
        <v>7</v>
      </c>
      <c r="C155">
        <v>20</v>
      </c>
    </row>
    <row r="156" spans="1:4" x14ac:dyDescent="0.35">
      <c r="A156" s="1">
        <v>45230</v>
      </c>
      <c r="B156" t="s">
        <v>4</v>
      </c>
      <c r="C156">
        <v>27</v>
      </c>
      <c r="D156">
        <v>341.77</v>
      </c>
    </row>
    <row r="157" spans="1:4" x14ac:dyDescent="0.35">
      <c r="A157" s="1">
        <v>45107</v>
      </c>
      <c r="B157" t="s">
        <v>7</v>
      </c>
      <c r="C157">
        <v>27</v>
      </c>
      <c r="D157">
        <v>98.74</v>
      </c>
    </row>
    <row r="158" spans="1:4" x14ac:dyDescent="0.35">
      <c r="A158" s="1">
        <v>45077</v>
      </c>
      <c r="B158" t="s">
        <v>8</v>
      </c>
      <c r="C158">
        <v>190</v>
      </c>
      <c r="D158">
        <v>512.61</v>
      </c>
    </row>
    <row r="159" spans="1:4" x14ac:dyDescent="0.35">
      <c r="A159" s="1">
        <v>45077</v>
      </c>
      <c r="B159" t="s">
        <v>7</v>
      </c>
      <c r="C159">
        <v>21</v>
      </c>
      <c r="D159">
        <v>837.18</v>
      </c>
    </row>
    <row r="160" spans="1:4" x14ac:dyDescent="0.35">
      <c r="A160" s="1">
        <v>45169</v>
      </c>
      <c r="B160" t="s">
        <v>8</v>
      </c>
      <c r="C160">
        <v>31</v>
      </c>
      <c r="D160">
        <v>456.11</v>
      </c>
    </row>
    <row r="161" spans="1:4" x14ac:dyDescent="0.35">
      <c r="A161" s="1">
        <v>45260</v>
      </c>
      <c r="B161" t="s">
        <v>5</v>
      </c>
      <c r="C161">
        <v>20</v>
      </c>
      <c r="D161">
        <v>646.4</v>
      </c>
    </row>
    <row r="162" spans="1:4" x14ac:dyDescent="0.35">
      <c r="A162" s="1">
        <v>44957</v>
      </c>
      <c r="B162" t="s">
        <v>5</v>
      </c>
      <c r="C162">
        <v>23</v>
      </c>
      <c r="D162">
        <v>38.229999999999997</v>
      </c>
    </row>
    <row r="163" spans="1:4" x14ac:dyDescent="0.35">
      <c r="A163" s="1">
        <v>45077</v>
      </c>
      <c r="B163" t="s">
        <v>6</v>
      </c>
      <c r="C163">
        <v>26</v>
      </c>
      <c r="D163">
        <v>785.15</v>
      </c>
    </row>
    <row r="164" spans="1:4" x14ac:dyDescent="0.35">
      <c r="A164" s="1">
        <v>45046</v>
      </c>
      <c r="B164" t="s">
        <v>6</v>
      </c>
      <c r="C164">
        <v>16</v>
      </c>
      <c r="D164">
        <v>772.78</v>
      </c>
    </row>
    <row r="165" spans="1:4" x14ac:dyDescent="0.35">
      <c r="A165" s="1">
        <v>45016</v>
      </c>
      <c r="B165" t="s">
        <v>7</v>
      </c>
      <c r="C165">
        <v>17</v>
      </c>
      <c r="D165">
        <v>32.46</v>
      </c>
    </row>
    <row r="166" spans="1:4" x14ac:dyDescent="0.35">
      <c r="A166" s="1">
        <v>45138</v>
      </c>
      <c r="B166" t="s">
        <v>8</v>
      </c>
      <c r="C166">
        <v>15</v>
      </c>
      <c r="D166">
        <v>552.54999999999995</v>
      </c>
    </row>
    <row r="167" spans="1:4" x14ac:dyDescent="0.35">
      <c r="A167" s="1">
        <v>45046</v>
      </c>
      <c r="B167" t="s">
        <v>5</v>
      </c>
      <c r="C167">
        <v>15</v>
      </c>
      <c r="D167">
        <v>442.99</v>
      </c>
    </row>
    <row r="168" spans="1:4" x14ac:dyDescent="0.35">
      <c r="A168" s="1">
        <v>45077</v>
      </c>
      <c r="B168" t="s">
        <v>4</v>
      </c>
      <c r="C168">
        <v>19</v>
      </c>
      <c r="D168">
        <v>727.22</v>
      </c>
    </row>
    <row r="169" spans="1:4" x14ac:dyDescent="0.35">
      <c r="A169" s="1">
        <v>45046</v>
      </c>
      <c r="B169" t="s">
        <v>6</v>
      </c>
      <c r="C169">
        <v>13</v>
      </c>
      <c r="D169">
        <v>810.93</v>
      </c>
    </row>
    <row r="170" spans="1:4" x14ac:dyDescent="0.35">
      <c r="A170" s="1">
        <v>45046</v>
      </c>
      <c r="B170" t="s">
        <v>6</v>
      </c>
      <c r="C170">
        <v>25</v>
      </c>
      <c r="D170">
        <v>329.86</v>
      </c>
    </row>
    <row r="171" spans="1:4" x14ac:dyDescent="0.35">
      <c r="A171" s="1">
        <v>44985</v>
      </c>
      <c r="B171" t="s">
        <v>5</v>
      </c>
      <c r="C171">
        <v>23</v>
      </c>
      <c r="D171">
        <v>808.05</v>
      </c>
    </row>
    <row r="172" spans="1:4" x14ac:dyDescent="0.35">
      <c r="A172" s="1">
        <v>45199</v>
      </c>
      <c r="B172" t="s">
        <v>6</v>
      </c>
      <c r="C172">
        <v>23</v>
      </c>
      <c r="D172">
        <v>92.83</v>
      </c>
    </row>
    <row r="173" spans="1:4" x14ac:dyDescent="0.35">
      <c r="A173" s="1">
        <v>45077</v>
      </c>
      <c r="B173" t="s">
        <v>7</v>
      </c>
      <c r="C173">
        <v>20</v>
      </c>
      <c r="D173">
        <v>950.3</v>
      </c>
    </row>
    <row r="174" spans="1:4" x14ac:dyDescent="0.35">
      <c r="A174" s="1">
        <v>45138</v>
      </c>
      <c r="B174" t="s">
        <v>6</v>
      </c>
      <c r="C174">
        <v>18</v>
      </c>
      <c r="D174">
        <v>240.82</v>
      </c>
    </row>
    <row r="175" spans="1:4" x14ac:dyDescent="0.35">
      <c r="A175" s="1">
        <v>45260</v>
      </c>
      <c r="B175" t="s">
        <v>8</v>
      </c>
      <c r="C175">
        <v>18</v>
      </c>
      <c r="D175">
        <v>209.17</v>
      </c>
    </row>
    <row r="176" spans="1:4" x14ac:dyDescent="0.35">
      <c r="A176" s="1">
        <v>44985</v>
      </c>
      <c r="B176" t="s">
        <v>6</v>
      </c>
      <c r="C176">
        <v>30</v>
      </c>
      <c r="D176">
        <v>61.04</v>
      </c>
    </row>
    <row r="177" spans="1:4" x14ac:dyDescent="0.35">
      <c r="A177" s="1">
        <v>45260</v>
      </c>
      <c r="B177" t="s">
        <v>6</v>
      </c>
      <c r="C177">
        <v>25</v>
      </c>
      <c r="D177">
        <v>845.89</v>
      </c>
    </row>
    <row r="178" spans="1:4" x14ac:dyDescent="0.35">
      <c r="A178" s="1">
        <v>45199</v>
      </c>
      <c r="B178" t="s">
        <v>6</v>
      </c>
      <c r="C178">
        <v>24</v>
      </c>
      <c r="D178">
        <v>108.66</v>
      </c>
    </row>
    <row r="179" spans="1:4" x14ac:dyDescent="0.35">
      <c r="A179" s="1">
        <v>44957</v>
      </c>
      <c r="B179" t="s">
        <v>7</v>
      </c>
      <c r="C179">
        <v>22</v>
      </c>
      <c r="D179">
        <v>117.47</v>
      </c>
    </row>
    <row r="180" spans="1:4" x14ac:dyDescent="0.35">
      <c r="A180" s="1">
        <v>45199</v>
      </c>
      <c r="B180" t="s">
        <v>8</v>
      </c>
      <c r="C180">
        <v>20</v>
      </c>
      <c r="D180">
        <v>980.2</v>
      </c>
    </row>
    <row r="181" spans="1:4" x14ac:dyDescent="0.35">
      <c r="A181" s="1">
        <v>44985</v>
      </c>
      <c r="B181" t="s">
        <v>7</v>
      </c>
      <c r="C181">
        <v>21</v>
      </c>
      <c r="D181">
        <v>55.46</v>
      </c>
    </row>
    <row r="182" spans="1:4" x14ac:dyDescent="0.35">
      <c r="A182" s="1">
        <v>45260</v>
      </c>
      <c r="B182" t="s">
        <v>6</v>
      </c>
      <c r="C182">
        <v>24</v>
      </c>
      <c r="D182">
        <v>505.26</v>
      </c>
    </row>
    <row r="183" spans="1:4" x14ac:dyDescent="0.35">
      <c r="A183" s="1">
        <v>44985</v>
      </c>
      <c r="B183" t="s">
        <v>8</v>
      </c>
      <c r="C183">
        <v>28</v>
      </c>
      <c r="D183">
        <v>634.45000000000005</v>
      </c>
    </row>
    <row r="184" spans="1:4" x14ac:dyDescent="0.35">
      <c r="A184" s="1">
        <v>45291</v>
      </c>
      <c r="B184" t="s">
        <v>5</v>
      </c>
      <c r="C184">
        <v>20</v>
      </c>
      <c r="D184">
        <v>663.78</v>
      </c>
    </row>
    <row r="185" spans="1:4" x14ac:dyDescent="0.35">
      <c r="A185" s="1">
        <v>45230</v>
      </c>
      <c r="B185" t="s">
        <v>8</v>
      </c>
      <c r="C185">
        <v>13</v>
      </c>
      <c r="D185">
        <v>252.36</v>
      </c>
    </row>
    <row r="186" spans="1:4" x14ac:dyDescent="0.35">
      <c r="A186" s="1">
        <v>45016</v>
      </c>
      <c r="B186" t="s">
        <v>4</v>
      </c>
      <c r="C186">
        <v>23</v>
      </c>
      <c r="D186">
        <v>341.32</v>
      </c>
    </row>
    <row r="187" spans="1:4" x14ac:dyDescent="0.35">
      <c r="A187" s="1">
        <v>44957</v>
      </c>
      <c r="B187" t="s">
        <v>5</v>
      </c>
      <c r="C187">
        <v>17</v>
      </c>
      <c r="D187">
        <v>890.21</v>
      </c>
    </row>
    <row r="188" spans="1:4" x14ac:dyDescent="0.35">
      <c r="A188" s="1">
        <v>45107</v>
      </c>
      <c r="B188" t="s">
        <v>6</v>
      </c>
      <c r="C188">
        <v>19</v>
      </c>
    </row>
    <row r="189" spans="1:4" x14ac:dyDescent="0.35">
      <c r="A189" s="1">
        <v>45138</v>
      </c>
      <c r="B189" t="s">
        <v>6</v>
      </c>
      <c r="C189">
        <v>15</v>
      </c>
      <c r="D189">
        <v>270.19</v>
      </c>
    </row>
    <row r="190" spans="1:4" x14ac:dyDescent="0.35">
      <c r="A190" s="1">
        <v>45199</v>
      </c>
      <c r="B190" t="s">
        <v>6</v>
      </c>
      <c r="C190">
        <v>17</v>
      </c>
      <c r="D190">
        <v>740.11</v>
      </c>
    </row>
    <row r="191" spans="1:4" x14ac:dyDescent="0.35">
      <c r="A191" s="1">
        <v>44957</v>
      </c>
      <c r="B191" t="s">
        <v>4</v>
      </c>
      <c r="C191">
        <v>27</v>
      </c>
      <c r="D191">
        <v>844.29</v>
      </c>
    </row>
    <row r="192" spans="1:4" x14ac:dyDescent="0.35">
      <c r="A192" s="1">
        <v>45169</v>
      </c>
      <c r="B192" t="s">
        <v>5</v>
      </c>
      <c r="C192">
        <v>22</v>
      </c>
      <c r="D192">
        <v>176.94</v>
      </c>
    </row>
    <row r="193" spans="1:4" x14ac:dyDescent="0.35">
      <c r="A193" s="1">
        <v>45077</v>
      </c>
      <c r="B193" t="s">
        <v>4</v>
      </c>
      <c r="C193">
        <v>21</v>
      </c>
      <c r="D193">
        <v>953.24</v>
      </c>
    </row>
    <row r="194" spans="1:4" x14ac:dyDescent="0.35">
      <c r="A194" s="1">
        <v>45230</v>
      </c>
      <c r="B194" t="s">
        <v>5</v>
      </c>
      <c r="C194">
        <v>22</v>
      </c>
      <c r="D194">
        <v>599.37</v>
      </c>
    </row>
    <row r="195" spans="1:4" x14ac:dyDescent="0.35">
      <c r="A195" s="1">
        <v>45291</v>
      </c>
      <c r="B195" t="s">
        <v>8</v>
      </c>
      <c r="C195">
        <v>28</v>
      </c>
      <c r="D195">
        <v>578.09</v>
      </c>
    </row>
    <row r="196" spans="1:4" x14ac:dyDescent="0.35">
      <c r="A196" s="1">
        <v>45230</v>
      </c>
      <c r="B196" t="s">
        <v>7</v>
      </c>
      <c r="C196">
        <v>18</v>
      </c>
      <c r="D196">
        <v>54.32</v>
      </c>
    </row>
    <row r="197" spans="1:4" x14ac:dyDescent="0.35">
      <c r="A197" s="1">
        <v>45230</v>
      </c>
      <c r="B197" t="s">
        <v>4</v>
      </c>
      <c r="C197">
        <v>16</v>
      </c>
      <c r="D197">
        <v>761.09</v>
      </c>
    </row>
    <row r="198" spans="1:4" x14ac:dyDescent="0.35">
      <c r="A198" s="1">
        <v>45107</v>
      </c>
      <c r="B198" t="s">
        <v>4</v>
      </c>
      <c r="C198">
        <v>15</v>
      </c>
      <c r="D198">
        <v>860.83</v>
      </c>
    </row>
    <row r="199" spans="1:4" x14ac:dyDescent="0.35">
      <c r="A199" s="1">
        <v>45291</v>
      </c>
      <c r="B199" t="s">
        <v>4</v>
      </c>
      <c r="C199">
        <v>21</v>
      </c>
      <c r="D199">
        <v>79.010000000000005</v>
      </c>
    </row>
    <row r="200" spans="1:4" x14ac:dyDescent="0.35">
      <c r="A200" s="1">
        <v>44957</v>
      </c>
      <c r="B200" t="s">
        <v>7</v>
      </c>
      <c r="C200">
        <v>22</v>
      </c>
      <c r="D200">
        <v>863.4</v>
      </c>
    </row>
    <row r="201" spans="1:4" x14ac:dyDescent="0.35">
      <c r="A201" s="1">
        <v>45169</v>
      </c>
      <c r="B201" t="s">
        <v>6</v>
      </c>
      <c r="C201">
        <v>25</v>
      </c>
      <c r="D201">
        <v>707.79</v>
      </c>
    </row>
    <row r="202" spans="1:4" x14ac:dyDescent="0.35">
      <c r="A202" s="1">
        <v>45107</v>
      </c>
      <c r="B202" t="s">
        <v>4</v>
      </c>
      <c r="C202">
        <v>22</v>
      </c>
      <c r="D202">
        <v>107.23</v>
      </c>
    </row>
    <row r="203" spans="1:4" x14ac:dyDescent="0.35">
      <c r="A203" s="1">
        <v>45107</v>
      </c>
      <c r="B203" t="s">
        <v>5</v>
      </c>
      <c r="C203">
        <v>20</v>
      </c>
    </row>
    <row r="204" spans="1:4" x14ac:dyDescent="0.35">
      <c r="A204" s="1">
        <v>45199</v>
      </c>
      <c r="B204" t="s">
        <v>7</v>
      </c>
      <c r="C204">
        <v>20</v>
      </c>
      <c r="D204">
        <v>288.52999999999997</v>
      </c>
    </row>
    <row r="205" spans="1:4" x14ac:dyDescent="0.35">
      <c r="A205" s="1">
        <v>45169</v>
      </c>
      <c r="B205" t="s">
        <v>5</v>
      </c>
      <c r="C205">
        <v>19</v>
      </c>
      <c r="D205">
        <v>756.99</v>
      </c>
    </row>
    <row r="206" spans="1:4" x14ac:dyDescent="0.35">
      <c r="A206" s="1">
        <v>45107</v>
      </c>
      <c r="B206" t="s">
        <v>8</v>
      </c>
      <c r="C206">
        <v>13</v>
      </c>
      <c r="D206">
        <v>537.71</v>
      </c>
    </row>
    <row r="207" spans="1:4" x14ac:dyDescent="0.35">
      <c r="A207" s="1">
        <v>44957</v>
      </c>
      <c r="B207" t="s">
        <v>6</v>
      </c>
      <c r="C207">
        <v>22</v>
      </c>
      <c r="D207">
        <v>663.57</v>
      </c>
    </row>
    <row r="208" spans="1:4" x14ac:dyDescent="0.35">
      <c r="A208" s="1">
        <v>44957</v>
      </c>
      <c r="B208" t="s">
        <v>6</v>
      </c>
      <c r="C208">
        <v>24</v>
      </c>
      <c r="D208">
        <v>516.4</v>
      </c>
    </row>
    <row r="209" spans="1:4" x14ac:dyDescent="0.35">
      <c r="A209" s="1">
        <v>45260</v>
      </c>
      <c r="B209" t="s">
        <v>7</v>
      </c>
      <c r="C209">
        <v>14</v>
      </c>
      <c r="D209">
        <v>227.13</v>
      </c>
    </row>
    <row r="210" spans="1:4" x14ac:dyDescent="0.35">
      <c r="A210" s="1">
        <v>45169</v>
      </c>
      <c r="B210" t="s">
        <v>6</v>
      </c>
      <c r="C210">
        <v>16</v>
      </c>
      <c r="D210">
        <v>407.63</v>
      </c>
    </row>
    <row r="211" spans="1:4" x14ac:dyDescent="0.35">
      <c r="A211" s="1">
        <v>45291</v>
      </c>
      <c r="B211" t="s">
        <v>6</v>
      </c>
      <c r="C211">
        <v>22</v>
      </c>
      <c r="D211">
        <v>463.88</v>
      </c>
    </row>
    <row r="212" spans="1:4" x14ac:dyDescent="0.35">
      <c r="A212" s="1">
        <v>45291</v>
      </c>
      <c r="B212" t="s">
        <v>7</v>
      </c>
      <c r="C212">
        <v>22</v>
      </c>
      <c r="D212">
        <v>818.96</v>
      </c>
    </row>
    <row r="213" spans="1:4" x14ac:dyDescent="0.35">
      <c r="A213" s="1">
        <v>44957</v>
      </c>
      <c r="B213" t="s">
        <v>5</v>
      </c>
      <c r="C213">
        <v>22</v>
      </c>
      <c r="D213">
        <v>516.33000000000004</v>
      </c>
    </row>
    <row r="214" spans="1:4" x14ac:dyDescent="0.35">
      <c r="A214" s="1">
        <v>45291</v>
      </c>
      <c r="B214" t="s">
        <v>8</v>
      </c>
      <c r="C214">
        <v>18</v>
      </c>
      <c r="D214">
        <v>677.1</v>
      </c>
    </row>
    <row r="215" spans="1:4" x14ac:dyDescent="0.35">
      <c r="A215" s="1">
        <v>45077</v>
      </c>
      <c r="B215" t="s">
        <v>4</v>
      </c>
      <c r="C215">
        <v>20</v>
      </c>
      <c r="D215">
        <v>885.35</v>
      </c>
    </row>
    <row r="216" spans="1:4" x14ac:dyDescent="0.35">
      <c r="A216" s="1">
        <v>45260</v>
      </c>
      <c r="B216" t="s">
        <v>4</v>
      </c>
      <c r="C216">
        <v>10</v>
      </c>
      <c r="D216">
        <v>784.24</v>
      </c>
    </row>
    <row r="217" spans="1:4" x14ac:dyDescent="0.35">
      <c r="A217" s="1">
        <v>45046</v>
      </c>
      <c r="B217" t="s">
        <v>5</v>
      </c>
      <c r="C217">
        <v>21</v>
      </c>
      <c r="D217">
        <v>441.04</v>
      </c>
    </row>
    <row r="218" spans="1:4" x14ac:dyDescent="0.35">
      <c r="A218" s="1">
        <v>44985</v>
      </c>
      <c r="B218" t="s">
        <v>6</v>
      </c>
      <c r="C218">
        <v>16</v>
      </c>
    </row>
    <row r="219" spans="1:4" x14ac:dyDescent="0.35">
      <c r="A219" s="1">
        <v>45077</v>
      </c>
      <c r="B219" t="s">
        <v>8</v>
      </c>
      <c r="C219">
        <v>26</v>
      </c>
      <c r="D219">
        <v>662.9</v>
      </c>
    </row>
    <row r="220" spans="1:4" x14ac:dyDescent="0.35">
      <c r="A220" s="1">
        <v>45291</v>
      </c>
      <c r="B220" t="s">
        <v>5</v>
      </c>
      <c r="C220">
        <v>18</v>
      </c>
      <c r="D220">
        <v>802.16</v>
      </c>
    </row>
    <row r="221" spans="1:4" x14ac:dyDescent="0.35">
      <c r="A221" s="1">
        <v>45107</v>
      </c>
      <c r="B221" t="s">
        <v>4</v>
      </c>
      <c r="C221">
        <v>23</v>
      </c>
      <c r="D221">
        <v>955.23</v>
      </c>
    </row>
    <row r="222" spans="1:4" x14ac:dyDescent="0.35">
      <c r="A222" s="1">
        <v>44985</v>
      </c>
      <c r="B222" t="s">
        <v>4</v>
      </c>
      <c r="C222">
        <v>18</v>
      </c>
      <c r="D222">
        <v>487.65</v>
      </c>
    </row>
    <row r="223" spans="1:4" x14ac:dyDescent="0.35">
      <c r="A223" s="1">
        <v>45016</v>
      </c>
      <c r="B223" t="s">
        <v>8</v>
      </c>
      <c r="C223">
        <v>17</v>
      </c>
      <c r="D223">
        <v>815.61</v>
      </c>
    </row>
    <row r="224" spans="1:4" x14ac:dyDescent="0.35">
      <c r="A224" s="1">
        <v>45107</v>
      </c>
      <c r="B224" t="s">
        <v>7</v>
      </c>
      <c r="C224">
        <v>19</v>
      </c>
      <c r="D224">
        <v>672.8</v>
      </c>
    </row>
    <row r="225" spans="1:4" x14ac:dyDescent="0.35">
      <c r="A225" s="1">
        <v>45230</v>
      </c>
      <c r="B225" t="s">
        <v>5</v>
      </c>
      <c r="C225">
        <v>16</v>
      </c>
      <c r="D225">
        <v>972.19</v>
      </c>
    </row>
    <row r="226" spans="1:4" x14ac:dyDescent="0.35">
      <c r="A226" s="1">
        <v>44985</v>
      </c>
      <c r="B226" t="s">
        <v>4</v>
      </c>
      <c r="D226">
        <v>139.87</v>
      </c>
    </row>
    <row r="227" spans="1:4" x14ac:dyDescent="0.35">
      <c r="A227" s="1">
        <v>45138</v>
      </c>
      <c r="B227" t="s">
        <v>5</v>
      </c>
      <c r="C227">
        <v>23</v>
      </c>
      <c r="D227">
        <v>845.05</v>
      </c>
    </row>
    <row r="228" spans="1:4" x14ac:dyDescent="0.35">
      <c r="A228" s="1">
        <v>45077</v>
      </c>
      <c r="B228" t="s">
        <v>7</v>
      </c>
      <c r="C228">
        <v>20</v>
      </c>
      <c r="D228">
        <v>584.24</v>
      </c>
    </row>
    <row r="229" spans="1:4" x14ac:dyDescent="0.35">
      <c r="A229" s="1">
        <v>45046</v>
      </c>
      <c r="B229" t="s">
        <v>8</v>
      </c>
      <c r="C229">
        <v>230</v>
      </c>
      <c r="D229">
        <v>407.2</v>
      </c>
    </row>
    <row r="230" spans="1:4" x14ac:dyDescent="0.35">
      <c r="A230" s="1">
        <v>45291</v>
      </c>
      <c r="B230" t="s">
        <v>5</v>
      </c>
      <c r="C230">
        <v>13</v>
      </c>
      <c r="D230">
        <v>803.42</v>
      </c>
    </row>
    <row r="231" spans="1:4" x14ac:dyDescent="0.35">
      <c r="A231" s="1">
        <v>44957</v>
      </c>
      <c r="B231" t="s">
        <v>6</v>
      </c>
      <c r="C231">
        <v>27</v>
      </c>
      <c r="D231">
        <v>424.07</v>
      </c>
    </row>
    <row r="232" spans="1:4" x14ac:dyDescent="0.35">
      <c r="A232" s="1">
        <v>45138</v>
      </c>
      <c r="B232" t="s">
        <v>8</v>
      </c>
      <c r="C232">
        <v>16</v>
      </c>
      <c r="D232">
        <v>613.6</v>
      </c>
    </row>
    <row r="233" spans="1:4" x14ac:dyDescent="0.35">
      <c r="A233" s="1">
        <v>45016</v>
      </c>
      <c r="B233" t="s">
        <v>6</v>
      </c>
      <c r="C233">
        <v>22</v>
      </c>
      <c r="D233">
        <v>610.05999999999995</v>
      </c>
    </row>
    <row r="234" spans="1:4" x14ac:dyDescent="0.35">
      <c r="A234" s="1">
        <v>45138</v>
      </c>
      <c r="B234" t="s">
        <v>7</v>
      </c>
      <c r="C234">
        <v>14</v>
      </c>
      <c r="D234">
        <v>165.27</v>
      </c>
    </row>
    <row r="235" spans="1:4" x14ac:dyDescent="0.35">
      <c r="A235" s="1">
        <v>45169</v>
      </c>
      <c r="B235" t="s">
        <v>6</v>
      </c>
      <c r="C235">
        <v>25</v>
      </c>
      <c r="D235">
        <v>301.49</v>
      </c>
    </row>
    <row r="236" spans="1:4" x14ac:dyDescent="0.35">
      <c r="A236" s="1">
        <v>45046</v>
      </c>
      <c r="B236" t="s">
        <v>4</v>
      </c>
      <c r="C236">
        <v>21</v>
      </c>
      <c r="D236">
        <v>733.23</v>
      </c>
    </row>
    <row r="237" spans="1:4" x14ac:dyDescent="0.35">
      <c r="A237" s="1">
        <v>44985</v>
      </c>
      <c r="B237" t="s">
        <v>7</v>
      </c>
      <c r="C237">
        <v>26</v>
      </c>
      <c r="D237">
        <v>60.73</v>
      </c>
    </row>
    <row r="238" spans="1:4" x14ac:dyDescent="0.35">
      <c r="A238" s="1">
        <v>45016</v>
      </c>
      <c r="B238" t="s">
        <v>6</v>
      </c>
      <c r="C238">
        <v>20</v>
      </c>
      <c r="D238">
        <v>887.57</v>
      </c>
    </row>
    <row r="239" spans="1:4" x14ac:dyDescent="0.35">
      <c r="A239" s="1">
        <v>45107</v>
      </c>
      <c r="B239" t="s">
        <v>8</v>
      </c>
      <c r="C239">
        <v>19</v>
      </c>
      <c r="D239">
        <v>910.44</v>
      </c>
    </row>
    <row r="240" spans="1:4" x14ac:dyDescent="0.35">
      <c r="A240" s="1">
        <v>45138</v>
      </c>
      <c r="B240" t="s">
        <v>7</v>
      </c>
      <c r="C240">
        <v>26</v>
      </c>
      <c r="D240">
        <v>189</v>
      </c>
    </row>
    <row r="241" spans="1:4" x14ac:dyDescent="0.35">
      <c r="A241" s="1">
        <v>45291</v>
      </c>
      <c r="B241" t="s">
        <v>8</v>
      </c>
      <c r="C241">
        <v>20</v>
      </c>
      <c r="D241">
        <v>654.89</v>
      </c>
    </row>
    <row r="242" spans="1:4" x14ac:dyDescent="0.35">
      <c r="A242" s="1">
        <v>45016</v>
      </c>
      <c r="B242" t="s">
        <v>5</v>
      </c>
      <c r="C242">
        <v>13</v>
      </c>
      <c r="D242">
        <v>103.28</v>
      </c>
    </row>
    <row r="243" spans="1:4" x14ac:dyDescent="0.35">
      <c r="A243" s="1">
        <v>44957</v>
      </c>
      <c r="B243" t="s">
        <v>7</v>
      </c>
      <c r="C243">
        <v>19</v>
      </c>
      <c r="D243">
        <v>387.34</v>
      </c>
    </row>
    <row r="244" spans="1:4" x14ac:dyDescent="0.35">
      <c r="A244" s="1">
        <v>45199</v>
      </c>
      <c r="B244" t="s">
        <v>8</v>
      </c>
      <c r="C244">
        <v>21</v>
      </c>
      <c r="D244">
        <v>238.84</v>
      </c>
    </row>
    <row r="245" spans="1:4" x14ac:dyDescent="0.35">
      <c r="A245" s="1">
        <v>45230</v>
      </c>
      <c r="B245" t="s">
        <v>7</v>
      </c>
      <c r="C245">
        <v>9</v>
      </c>
      <c r="D245">
        <v>332.41</v>
      </c>
    </row>
    <row r="246" spans="1:4" x14ac:dyDescent="0.35">
      <c r="A246" s="1">
        <v>44985</v>
      </c>
      <c r="B246" t="s">
        <v>6</v>
      </c>
      <c r="C246">
        <v>16</v>
      </c>
      <c r="D246">
        <v>353.92</v>
      </c>
    </row>
    <row r="247" spans="1:4" x14ac:dyDescent="0.35">
      <c r="A247" s="1">
        <v>45107</v>
      </c>
      <c r="B247" t="s">
        <v>8</v>
      </c>
    </row>
    <row r="248" spans="1:4" x14ac:dyDescent="0.35">
      <c r="A248" s="1">
        <v>45107</v>
      </c>
      <c r="B248" t="s">
        <v>7</v>
      </c>
      <c r="C248">
        <v>21</v>
      </c>
      <c r="D248">
        <v>648.99</v>
      </c>
    </row>
    <row r="249" spans="1:4" x14ac:dyDescent="0.35">
      <c r="A249" s="1">
        <v>45138</v>
      </c>
      <c r="B249" t="s">
        <v>8</v>
      </c>
      <c r="C249">
        <v>17</v>
      </c>
      <c r="D249">
        <v>612.64</v>
      </c>
    </row>
    <row r="250" spans="1:4" x14ac:dyDescent="0.35">
      <c r="A250" s="1">
        <v>45016</v>
      </c>
      <c r="B250" t="s">
        <v>7</v>
      </c>
      <c r="C250">
        <v>15</v>
      </c>
      <c r="D250">
        <v>749.62</v>
      </c>
    </row>
    <row r="251" spans="1:4" x14ac:dyDescent="0.35">
      <c r="A251" s="1">
        <v>45107</v>
      </c>
      <c r="B251" t="s">
        <v>6</v>
      </c>
      <c r="C251">
        <v>19</v>
      </c>
      <c r="D251">
        <v>555.42999999999995</v>
      </c>
    </row>
    <row r="252" spans="1:4" x14ac:dyDescent="0.35">
      <c r="A252" s="1">
        <v>45016</v>
      </c>
      <c r="B252" t="s">
        <v>8</v>
      </c>
      <c r="C252">
        <v>28</v>
      </c>
      <c r="D252">
        <v>299.67</v>
      </c>
    </row>
    <row r="253" spans="1:4" x14ac:dyDescent="0.35">
      <c r="A253" s="1">
        <v>45077</v>
      </c>
      <c r="B253" t="s">
        <v>4</v>
      </c>
      <c r="C253">
        <v>17</v>
      </c>
      <c r="D253">
        <v>582.36</v>
      </c>
    </row>
    <row r="254" spans="1:4" x14ac:dyDescent="0.35">
      <c r="A254" s="1">
        <v>45169</v>
      </c>
      <c r="B254" t="s">
        <v>6</v>
      </c>
      <c r="C254">
        <v>25</v>
      </c>
      <c r="D254">
        <v>49.53</v>
      </c>
    </row>
    <row r="255" spans="1:4" x14ac:dyDescent="0.35">
      <c r="A255" s="1">
        <v>45260</v>
      </c>
      <c r="B255" t="s">
        <v>6</v>
      </c>
      <c r="C255">
        <v>6</v>
      </c>
      <c r="D255">
        <v>687.14</v>
      </c>
    </row>
    <row r="256" spans="1:4" x14ac:dyDescent="0.35">
      <c r="A256" s="1">
        <v>44985</v>
      </c>
      <c r="B256" t="s">
        <v>4</v>
      </c>
      <c r="C256">
        <v>18</v>
      </c>
      <c r="D256">
        <v>814.33</v>
      </c>
    </row>
    <row r="257" spans="1:4" x14ac:dyDescent="0.35">
      <c r="A257" s="1">
        <v>45199</v>
      </c>
      <c r="B257" t="s">
        <v>6</v>
      </c>
      <c r="C257">
        <v>17</v>
      </c>
      <c r="D257">
        <v>298.74</v>
      </c>
    </row>
    <row r="258" spans="1:4" x14ac:dyDescent="0.35">
      <c r="A258" s="1">
        <v>45077</v>
      </c>
      <c r="B258" t="s">
        <v>7</v>
      </c>
      <c r="C258">
        <v>19</v>
      </c>
      <c r="D258">
        <v>529.63</v>
      </c>
    </row>
    <row r="259" spans="1:4" x14ac:dyDescent="0.35">
      <c r="A259" s="1">
        <v>44985</v>
      </c>
      <c r="B259" t="s">
        <v>5</v>
      </c>
      <c r="C259">
        <v>16</v>
      </c>
      <c r="D259">
        <v>909.98</v>
      </c>
    </row>
    <row r="260" spans="1:4" x14ac:dyDescent="0.35">
      <c r="A260" s="1">
        <v>45169</v>
      </c>
      <c r="B260" t="s">
        <v>8</v>
      </c>
      <c r="C260">
        <v>26</v>
      </c>
      <c r="D260">
        <v>570.07000000000005</v>
      </c>
    </row>
    <row r="261" spans="1:4" x14ac:dyDescent="0.35">
      <c r="A261" s="1">
        <v>44985</v>
      </c>
      <c r="B261" t="s">
        <v>5</v>
      </c>
      <c r="C261">
        <v>19</v>
      </c>
      <c r="D261">
        <v>279.94</v>
      </c>
    </row>
    <row r="262" spans="1:4" x14ac:dyDescent="0.35">
      <c r="A262" s="1">
        <v>45230</v>
      </c>
      <c r="B262" t="s">
        <v>6</v>
      </c>
      <c r="C262">
        <v>18</v>
      </c>
      <c r="D262">
        <v>329.13</v>
      </c>
    </row>
    <row r="263" spans="1:4" x14ac:dyDescent="0.35">
      <c r="A263" s="1">
        <v>45291</v>
      </c>
      <c r="B263" t="s">
        <v>4</v>
      </c>
      <c r="C263">
        <v>29</v>
      </c>
      <c r="D263">
        <v>593.15</v>
      </c>
    </row>
    <row r="264" spans="1:4" x14ac:dyDescent="0.35">
      <c r="A264" s="1">
        <v>45260</v>
      </c>
      <c r="B264" t="s">
        <v>5</v>
      </c>
      <c r="C264">
        <v>28</v>
      </c>
      <c r="D264">
        <v>190.77</v>
      </c>
    </row>
    <row r="265" spans="1:4" x14ac:dyDescent="0.35">
      <c r="A265" s="1">
        <v>45230</v>
      </c>
      <c r="B265" t="s">
        <v>8</v>
      </c>
      <c r="C265">
        <v>17</v>
      </c>
      <c r="D265">
        <v>503.46</v>
      </c>
    </row>
    <row r="266" spans="1:4" x14ac:dyDescent="0.35">
      <c r="A266" s="1">
        <v>45291</v>
      </c>
      <c r="B266" t="s">
        <v>6</v>
      </c>
      <c r="C266">
        <v>19</v>
      </c>
      <c r="D266">
        <v>387.71</v>
      </c>
    </row>
    <row r="267" spans="1:4" x14ac:dyDescent="0.35">
      <c r="A267" s="1">
        <v>45260</v>
      </c>
      <c r="B267" t="s">
        <v>7</v>
      </c>
      <c r="C267">
        <v>18</v>
      </c>
      <c r="D267">
        <v>942.27</v>
      </c>
    </row>
    <row r="268" spans="1:4" x14ac:dyDescent="0.35">
      <c r="A268" s="1">
        <v>45046</v>
      </c>
      <c r="B268" t="s">
        <v>6</v>
      </c>
      <c r="C268">
        <v>24</v>
      </c>
      <c r="D268">
        <v>332.72</v>
      </c>
    </row>
    <row r="269" spans="1:4" x14ac:dyDescent="0.35">
      <c r="A269" s="1">
        <v>45107</v>
      </c>
      <c r="B269" t="s">
        <v>6</v>
      </c>
      <c r="C269">
        <v>22</v>
      </c>
      <c r="D269">
        <v>497.02</v>
      </c>
    </row>
    <row r="270" spans="1:4" x14ac:dyDescent="0.35">
      <c r="A270" s="1">
        <v>44985</v>
      </c>
      <c r="B270" t="s">
        <v>7</v>
      </c>
      <c r="C270">
        <v>18</v>
      </c>
      <c r="D270">
        <v>102.32</v>
      </c>
    </row>
    <row r="271" spans="1:4" x14ac:dyDescent="0.35">
      <c r="A271" s="1">
        <v>44957</v>
      </c>
      <c r="B271" t="s">
        <v>4</v>
      </c>
      <c r="C271">
        <v>22</v>
      </c>
      <c r="D271">
        <v>660.82</v>
      </c>
    </row>
    <row r="272" spans="1:4" x14ac:dyDescent="0.35">
      <c r="A272" s="1">
        <v>45138</v>
      </c>
      <c r="B272" t="s">
        <v>4</v>
      </c>
      <c r="C272">
        <v>17</v>
      </c>
      <c r="D272">
        <v>421.4</v>
      </c>
    </row>
    <row r="273" spans="1:4" x14ac:dyDescent="0.35">
      <c r="A273" s="1">
        <v>45138</v>
      </c>
      <c r="B273" t="s">
        <v>6</v>
      </c>
      <c r="C273">
        <v>24</v>
      </c>
      <c r="D273">
        <v>128.11000000000001</v>
      </c>
    </row>
    <row r="274" spans="1:4" x14ac:dyDescent="0.35">
      <c r="A274" s="1">
        <v>45169</v>
      </c>
      <c r="B274" t="s">
        <v>6</v>
      </c>
      <c r="C274">
        <v>17</v>
      </c>
      <c r="D274">
        <v>796.5</v>
      </c>
    </row>
    <row r="275" spans="1:4" x14ac:dyDescent="0.35">
      <c r="A275" s="1">
        <v>45199</v>
      </c>
      <c r="B275" t="s">
        <v>4</v>
      </c>
      <c r="C275">
        <v>24</v>
      </c>
      <c r="D275">
        <v>223.65</v>
      </c>
    </row>
    <row r="276" spans="1:4" x14ac:dyDescent="0.35">
      <c r="A276" s="1">
        <v>45016</v>
      </c>
      <c r="B276" t="s">
        <v>5</v>
      </c>
      <c r="C276">
        <v>19</v>
      </c>
      <c r="D276">
        <v>809.42</v>
      </c>
    </row>
    <row r="277" spans="1:4" x14ac:dyDescent="0.35">
      <c r="A277" s="1">
        <v>45016</v>
      </c>
      <c r="B277" t="s">
        <v>5</v>
      </c>
      <c r="C277">
        <v>17</v>
      </c>
      <c r="D277">
        <v>220.8</v>
      </c>
    </row>
    <row r="278" spans="1:4" x14ac:dyDescent="0.35">
      <c r="A278" s="1">
        <v>45046</v>
      </c>
      <c r="B278" t="s">
        <v>6</v>
      </c>
      <c r="C278">
        <v>24</v>
      </c>
      <c r="D278">
        <v>895.58</v>
      </c>
    </row>
    <row r="279" spans="1:4" x14ac:dyDescent="0.35">
      <c r="A279" s="1">
        <v>45260</v>
      </c>
      <c r="B279" t="s">
        <v>7</v>
      </c>
      <c r="C279">
        <v>22</v>
      </c>
      <c r="D279">
        <v>218.08</v>
      </c>
    </row>
    <row r="280" spans="1:4" x14ac:dyDescent="0.35">
      <c r="A280" s="1">
        <v>45169</v>
      </c>
      <c r="B280" t="s">
        <v>5</v>
      </c>
      <c r="C280">
        <v>25</v>
      </c>
      <c r="D280">
        <v>486.68</v>
      </c>
    </row>
    <row r="281" spans="1:4" x14ac:dyDescent="0.35">
      <c r="A281" s="1">
        <v>45291</v>
      </c>
      <c r="B281" t="s">
        <v>5</v>
      </c>
      <c r="C281">
        <v>18</v>
      </c>
      <c r="D281">
        <v>807.87</v>
      </c>
    </row>
    <row r="282" spans="1:4" x14ac:dyDescent="0.35">
      <c r="A282" s="1">
        <v>45138</v>
      </c>
      <c r="B282" t="s">
        <v>4</v>
      </c>
      <c r="C282">
        <v>19</v>
      </c>
      <c r="D282">
        <v>902.12</v>
      </c>
    </row>
    <row r="283" spans="1:4" x14ac:dyDescent="0.35">
      <c r="A283" s="1">
        <v>45291</v>
      </c>
      <c r="B283" t="s">
        <v>8</v>
      </c>
      <c r="C283">
        <v>13</v>
      </c>
      <c r="D283">
        <v>266.41000000000003</v>
      </c>
    </row>
    <row r="284" spans="1:4" x14ac:dyDescent="0.35">
      <c r="A284" s="1">
        <v>45138</v>
      </c>
      <c r="B284" t="s">
        <v>7</v>
      </c>
      <c r="C284">
        <v>25</v>
      </c>
      <c r="D284">
        <v>158.84</v>
      </c>
    </row>
    <row r="285" spans="1:4" x14ac:dyDescent="0.35">
      <c r="A285" s="1">
        <v>45291</v>
      </c>
      <c r="B285" t="s">
        <v>8</v>
      </c>
      <c r="C285">
        <v>21</v>
      </c>
      <c r="D285">
        <v>154.91</v>
      </c>
    </row>
    <row r="286" spans="1:4" x14ac:dyDescent="0.35">
      <c r="A286" s="1">
        <v>45016</v>
      </c>
      <c r="B286" t="s">
        <v>4</v>
      </c>
      <c r="C286">
        <v>23</v>
      </c>
      <c r="D286">
        <v>537.75</v>
      </c>
    </row>
    <row r="287" spans="1:4" x14ac:dyDescent="0.35">
      <c r="A287" s="1">
        <v>45016</v>
      </c>
      <c r="B287" t="s">
        <v>8</v>
      </c>
      <c r="C287">
        <v>14</v>
      </c>
      <c r="D287">
        <v>644.79</v>
      </c>
    </row>
    <row r="288" spans="1:4" x14ac:dyDescent="0.35">
      <c r="A288" s="1">
        <v>45291</v>
      </c>
      <c r="B288" t="s">
        <v>5</v>
      </c>
      <c r="C288">
        <v>15</v>
      </c>
      <c r="D288">
        <v>971.08</v>
      </c>
    </row>
    <row r="289" spans="1:4" x14ac:dyDescent="0.35">
      <c r="A289" s="1">
        <v>45046</v>
      </c>
      <c r="B289" t="s">
        <v>6</v>
      </c>
      <c r="C289">
        <v>18</v>
      </c>
      <c r="D289">
        <v>780.89</v>
      </c>
    </row>
    <row r="290" spans="1:4" x14ac:dyDescent="0.35">
      <c r="A290" s="1">
        <v>45046</v>
      </c>
      <c r="B290" t="s">
        <v>8</v>
      </c>
      <c r="C290">
        <v>16</v>
      </c>
      <c r="D290">
        <v>178.73</v>
      </c>
    </row>
    <row r="291" spans="1:4" x14ac:dyDescent="0.35">
      <c r="A291" s="1">
        <v>44985</v>
      </c>
      <c r="B291" t="s">
        <v>8</v>
      </c>
      <c r="C291">
        <v>15</v>
      </c>
      <c r="D291">
        <v>637.1</v>
      </c>
    </row>
    <row r="292" spans="1:4" x14ac:dyDescent="0.35">
      <c r="A292" s="1">
        <v>45016</v>
      </c>
      <c r="B292" t="s">
        <v>7</v>
      </c>
      <c r="C292">
        <v>22</v>
      </c>
      <c r="D292">
        <v>71.62</v>
      </c>
    </row>
    <row r="293" spans="1:4" x14ac:dyDescent="0.35">
      <c r="A293" s="1">
        <v>45291</v>
      </c>
      <c r="B293" t="s">
        <v>8</v>
      </c>
      <c r="C293">
        <v>23</v>
      </c>
      <c r="D293">
        <v>850.18</v>
      </c>
    </row>
    <row r="294" spans="1:4" x14ac:dyDescent="0.35">
      <c r="A294" s="1">
        <v>45016</v>
      </c>
      <c r="B294" t="s">
        <v>4</v>
      </c>
      <c r="C294">
        <v>19</v>
      </c>
      <c r="D294">
        <v>592.79999999999995</v>
      </c>
    </row>
    <row r="295" spans="1:4" x14ac:dyDescent="0.35">
      <c r="A295" s="1">
        <v>45291</v>
      </c>
      <c r="B295" t="s">
        <v>7</v>
      </c>
      <c r="C295">
        <v>25</v>
      </c>
      <c r="D295">
        <v>969.32</v>
      </c>
    </row>
    <row r="296" spans="1:4" x14ac:dyDescent="0.35">
      <c r="A296" s="1">
        <v>45077</v>
      </c>
      <c r="B296" t="s">
        <v>8</v>
      </c>
      <c r="C296">
        <v>14</v>
      </c>
      <c r="D296">
        <v>743.7</v>
      </c>
    </row>
    <row r="297" spans="1:4" x14ac:dyDescent="0.35">
      <c r="A297" s="1">
        <v>45199</v>
      </c>
      <c r="B297" t="s">
        <v>5</v>
      </c>
      <c r="C297">
        <v>21</v>
      </c>
      <c r="D297">
        <v>909.21</v>
      </c>
    </row>
    <row r="298" spans="1:4" x14ac:dyDescent="0.35">
      <c r="A298" s="1">
        <v>45199</v>
      </c>
      <c r="B298" t="s">
        <v>6</v>
      </c>
      <c r="C298">
        <v>24</v>
      </c>
      <c r="D298">
        <v>185.84</v>
      </c>
    </row>
    <row r="299" spans="1:4" x14ac:dyDescent="0.35">
      <c r="A299" s="1">
        <v>45199</v>
      </c>
      <c r="B299" t="s">
        <v>7</v>
      </c>
      <c r="C299">
        <v>20</v>
      </c>
      <c r="D299">
        <v>175.31</v>
      </c>
    </row>
    <row r="300" spans="1:4" x14ac:dyDescent="0.35">
      <c r="A300" s="1">
        <v>45046</v>
      </c>
      <c r="B300" t="s">
        <v>8</v>
      </c>
      <c r="C300">
        <v>28</v>
      </c>
      <c r="D300">
        <v>335.07</v>
      </c>
    </row>
    <row r="301" spans="1:4" x14ac:dyDescent="0.35">
      <c r="A301" s="1">
        <v>44985</v>
      </c>
      <c r="B301" t="s">
        <v>8</v>
      </c>
      <c r="C301">
        <v>10</v>
      </c>
      <c r="D301">
        <v>991.01</v>
      </c>
    </row>
    <row r="302" spans="1:4" x14ac:dyDescent="0.35">
      <c r="A302" s="1">
        <v>45016</v>
      </c>
      <c r="B302" t="s">
        <v>6</v>
      </c>
      <c r="C302">
        <v>17</v>
      </c>
      <c r="D302">
        <v>520.58000000000004</v>
      </c>
    </row>
    <row r="303" spans="1:4" x14ac:dyDescent="0.35">
      <c r="A303" s="1">
        <v>45199</v>
      </c>
      <c r="B303" t="s">
        <v>4</v>
      </c>
      <c r="C303">
        <v>21</v>
      </c>
      <c r="D303">
        <v>211.13</v>
      </c>
    </row>
    <row r="304" spans="1:4" x14ac:dyDescent="0.35">
      <c r="A304" s="1">
        <v>45077</v>
      </c>
      <c r="B304" t="s">
        <v>6</v>
      </c>
      <c r="C304">
        <v>16</v>
      </c>
      <c r="D304">
        <v>183.7</v>
      </c>
    </row>
    <row r="305" spans="1:4" x14ac:dyDescent="0.35">
      <c r="A305" s="1">
        <v>45046</v>
      </c>
      <c r="B305" t="s">
        <v>6</v>
      </c>
      <c r="C305">
        <v>15</v>
      </c>
      <c r="D305">
        <v>468.7</v>
      </c>
    </row>
    <row r="306" spans="1:4" x14ac:dyDescent="0.35">
      <c r="A306" s="1">
        <v>44957</v>
      </c>
      <c r="B306" t="s">
        <v>4</v>
      </c>
      <c r="C306">
        <v>17</v>
      </c>
      <c r="D306">
        <v>915.67</v>
      </c>
    </row>
    <row r="307" spans="1:4" x14ac:dyDescent="0.35">
      <c r="A307" s="1">
        <v>45046</v>
      </c>
      <c r="B307" t="s">
        <v>8</v>
      </c>
      <c r="C307">
        <v>19</v>
      </c>
      <c r="D307">
        <v>445.91</v>
      </c>
    </row>
    <row r="308" spans="1:4" x14ac:dyDescent="0.35">
      <c r="A308" s="1">
        <v>45107</v>
      </c>
      <c r="B308" t="s">
        <v>8</v>
      </c>
      <c r="C308">
        <v>14</v>
      </c>
      <c r="D308">
        <v>857.07</v>
      </c>
    </row>
    <row r="309" spans="1:4" x14ac:dyDescent="0.35">
      <c r="A309" s="1">
        <v>45260</v>
      </c>
      <c r="B309" t="s">
        <v>5</v>
      </c>
      <c r="C309">
        <v>18</v>
      </c>
      <c r="D309">
        <v>435.05</v>
      </c>
    </row>
    <row r="310" spans="1:4" x14ac:dyDescent="0.35">
      <c r="A310" s="1">
        <v>45138</v>
      </c>
      <c r="B310" t="s">
        <v>5</v>
      </c>
      <c r="C310">
        <v>20</v>
      </c>
      <c r="D310">
        <v>675.84</v>
      </c>
    </row>
    <row r="311" spans="1:4" x14ac:dyDescent="0.35">
      <c r="A311" s="1">
        <v>45169</v>
      </c>
      <c r="B311" t="s">
        <v>7</v>
      </c>
      <c r="C311">
        <v>15</v>
      </c>
      <c r="D311">
        <v>354.61</v>
      </c>
    </row>
    <row r="312" spans="1:4" x14ac:dyDescent="0.35">
      <c r="A312" s="1">
        <v>45138</v>
      </c>
      <c r="B312" t="s">
        <v>8</v>
      </c>
      <c r="C312">
        <v>190</v>
      </c>
      <c r="D312">
        <v>632.57000000000005</v>
      </c>
    </row>
    <row r="313" spans="1:4" x14ac:dyDescent="0.35">
      <c r="A313" s="1">
        <v>45199</v>
      </c>
      <c r="B313" t="s">
        <v>7</v>
      </c>
      <c r="C313">
        <v>29</v>
      </c>
      <c r="D313">
        <v>433.42</v>
      </c>
    </row>
    <row r="314" spans="1:4" x14ac:dyDescent="0.35">
      <c r="A314" s="1">
        <v>45046</v>
      </c>
      <c r="B314" t="s">
        <v>7</v>
      </c>
      <c r="C314">
        <v>22</v>
      </c>
      <c r="D314">
        <v>38.700000000000003</v>
      </c>
    </row>
    <row r="315" spans="1:4" x14ac:dyDescent="0.35">
      <c r="A315" s="1">
        <v>45260</v>
      </c>
      <c r="B315" t="s">
        <v>8</v>
      </c>
      <c r="C315">
        <v>16</v>
      </c>
      <c r="D315">
        <v>495.51</v>
      </c>
    </row>
    <row r="316" spans="1:4" x14ac:dyDescent="0.35">
      <c r="A316" s="1">
        <v>45199</v>
      </c>
      <c r="B316" t="s">
        <v>7</v>
      </c>
      <c r="C316">
        <v>19</v>
      </c>
      <c r="D316">
        <v>499.64</v>
      </c>
    </row>
    <row r="317" spans="1:4" x14ac:dyDescent="0.35">
      <c r="A317" s="1">
        <v>45016</v>
      </c>
      <c r="B317" t="s">
        <v>7</v>
      </c>
      <c r="C317">
        <v>16</v>
      </c>
      <c r="D317">
        <v>931.72</v>
      </c>
    </row>
    <row r="318" spans="1:4" x14ac:dyDescent="0.35">
      <c r="A318" s="1">
        <v>45046</v>
      </c>
      <c r="B318" t="s">
        <v>4</v>
      </c>
      <c r="C318">
        <v>21</v>
      </c>
      <c r="D318">
        <v>606.70000000000005</v>
      </c>
    </row>
    <row r="319" spans="1:4" x14ac:dyDescent="0.35">
      <c r="A319" s="1">
        <v>45077</v>
      </c>
      <c r="B319" t="s">
        <v>6</v>
      </c>
      <c r="C319">
        <v>22</v>
      </c>
      <c r="D319">
        <v>967.58</v>
      </c>
    </row>
    <row r="320" spans="1:4" x14ac:dyDescent="0.35">
      <c r="A320" s="1">
        <v>45169</v>
      </c>
      <c r="B320" t="s">
        <v>8</v>
      </c>
      <c r="C320">
        <v>11</v>
      </c>
      <c r="D320">
        <v>11.41</v>
      </c>
    </row>
    <row r="321" spans="1:4" x14ac:dyDescent="0.35">
      <c r="A321" s="1">
        <v>45291</v>
      </c>
      <c r="B321" t="s">
        <v>7</v>
      </c>
      <c r="C321">
        <v>24</v>
      </c>
      <c r="D321">
        <v>174.01</v>
      </c>
    </row>
    <row r="322" spans="1:4" x14ac:dyDescent="0.35">
      <c r="A322" s="1">
        <v>45169</v>
      </c>
      <c r="B322" t="s">
        <v>7</v>
      </c>
      <c r="C322">
        <v>14</v>
      </c>
      <c r="D322">
        <v>824.31</v>
      </c>
    </row>
    <row r="323" spans="1:4" x14ac:dyDescent="0.35">
      <c r="A323" s="1">
        <v>44985</v>
      </c>
      <c r="B323" t="s">
        <v>6</v>
      </c>
      <c r="C323">
        <v>20</v>
      </c>
      <c r="D323">
        <v>882.44</v>
      </c>
    </row>
    <row r="324" spans="1:4" x14ac:dyDescent="0.35">
      <c r="A324" s="1">
        <v>45260</v>
      </c>
      <c r="B324" t="s">
        <v>7</v>
      </c>
      <c r="C324">
        <v>27</v>
      </c>
      <c r="D324">
        <v>784.79</v>
      </c>
    </row>
    <row r="325" spans="1:4" x14ac:dyDescent="0.35">
      <c r="A325" s="1">
        <v>44957</v>
      </c>
      <c r="B325" t="s">
        <v>7</v>
      </c>
      <c r="C325">
        <v>13</v>
      </c>
      <c r="D325">
        <v>289.67</v>
      </c>
    </row>
    <row r="326" spans="1:4" x14ac:dyDescent="0.35">
      <c r="A326" s="1">
        <v>44957</v>
      </c>
      <c r="B326" t="s">
        <v>7</v>
      </c>
      <c r="C326">
        <v>29</v>
      </c>
      <c r="D326">
        <v>724.26</v>
      </c>
    </row>
    <row r="327" spans="1:4" x14ac:dyDescent="0.35">
      <c r="A327" s="1">
        <v>45169</v>
      </c>
      <c r="B327" t="s">
        <v>7</v>
      </c>
      <c r="C327">
        <v>19</v>
      </c>
      <c r="D327">
        <v>939.49</v>
      </c>
    </row>
    <row r="328" spans="1:4" x14ac:dyDescent="0.35">
      <c r="A328" s="1">
        <v>45230</v>
      </c>
      <c r="B328" t="s">
        <v>8</v>
      </c>
      <c r="C328">
        <v>17</v>
      </c>
      <c r="D328">
        <v>976.47</v>
      </c>
    </row>
    <row r="329" spans="1:4" x14ac:dyDescent="0.35">
      <c r="A329" s="1">
        <v>45138</v>
      </c>
      <c r="B329" t="s">
        <v>8</v>
      </c>
      <c r="C329">
        <v>22</v>
      </c>
      <c r="D329">
        <v>212.4</v>
      </c>
    </row>
    <row r="330" spans="1:4" x14ac:dyDescent="0.35">
      <c r="A330" s="1">
        <v>45169</v>
      </c>
      <c r="B330" t="s">
        <v>6</v>
      </c>
      <c r="C330">
        <v>17</v>
      </c>
      <c r="D330">
        <v>956.93</v>
      </c>
    </row>
    <row r="331" spans="1:4" x14ac:dyDescent="0.35">
      <c r="A331" s="1">
        <v>45046</v>
      </c>
      <c r="B331" t="s">
        <v>7</v>
      </c>
      <c r="C331">
        <v>23</v>
      </c>
      <c r="D331">
        <v>615.1</v>
      </c>
    </row>
    <row r="332" spans="1:4" x14ac:dyDescent="0.35">
      <c r="A332" s="1">
        <v>45077</v>
      </c>
      <c r="B332" t="s">
        <v>6</v>
      </c>
      <c r="C332">
        <v>22</v>
      </c>
      <c r="D332">
        <v>62.06</v>
      </c>
    </row>
    <row r="333" spans="1:4" x14ac:dyDescent="0.35">
      <c r="A333" s="1">
        <v>45077</v>
      </c>
      <c r="B333" t="s">
        <v>7</v>
      </c>
      <c r="C333">
        <v>13</v>
      </c>
      <c r="D333">
        <v>651.1</v>
      </c>
    </row>
    <row r="334" spans="1:4" x14ac:dyDescent="0.35">
      <c r="A334" s="1">
        <v>45016</v>
      </c>
      <c r="B334" t="s">
        <v>8</v>
      </c>
      <c r="C334">
        <v>18</v>
      </c>
      <c r="D334">
        <v>824.14</v>
      </c>
    </row>
    <row r="335" spans="1:4" x14ac:dyDescent="0.35">
      <c r="A335" s="1">
        <v>44957</v>
      </c>
      <c r="B335" t="s">
        <v>5</v>
      </c>
      <c r="C335">
        <v>23</v>
      </c>
      <c r="D335">
        <v>239.67</v>
      </c>
    </row>
    <row r="336" spans="1:4" x14ac:dyDescent="0.35">
      <c r="A336" s="1">
        <v>45169</v>
      </c>
      <c r="B336" t="s">
        <v>8</v>
      </c>
      <c r="C336">
        <v>25</v>
      </c>
      <c r="D336">
        <v>462.97</v>
      </c>
    </row>
    <row r="337" spans="1:4" x14ac:dyDescent="0.35">
      <c r="A337" s="1">
        <v>45016</v>
      </c>
      <c r="B337" t="s">
        <v>6</v>
      </c>
      <c r="C337">
        <v>25</v>
      </c>
      <c r="D337">
        <v>134.13</v>
      </c>
    </row>
    <row r="338" spans="1:4" x14ac:dyDescent="0.35">
      <c r="A338" s="1">
        <v>45046</v>
      </c>
      <c r="B338" t="s">
        <v>6</v>
      </c>
      <c r="C338">
        <v>17</v>
      </c>
      <c r="D338">
        <v>959.42</v>
      </c>
    </row>
    <row r="339" spans="1:4" x14ac:dyDescent="0.35">
      <c r="A339" s="1">
        <v>45199</v>
      </c>
      <c r="B339" t="s">
        <v>7</v>
      </c>
      <c r="C339">
        <v>17</v>
      </c>
      <c r="D339">
        <v>693.23</v>
      </c>
    </row>
    <row r="340" spans="1:4" x14ac:dyDescent="0.35">
      <c r="A340" s="1">
        <v>45199</v>
      </c>
      <c r="B340" t="s">
        <v>7</v>
      </c>
      <c r="C340">
        <v>21</v>
      </c>
      <c r="D340">
        <v>915.67</v>
      </c>
    </row>
    <row r="341" spans="1:4" x14ac:dyDescent="0.35">
      <c r="A341" s="1">
        <v>45046</v>
      </c>
      <c r="B341" t="s">
        <v>5</v>
      </c>
      <c r="C341">
        <v>16</v>
      </c>
      <c r="D341">
        <v>280.58</v>
      </c>
    </row>
    <row r="342" spans="1:4" x14ac:dyDescent="0.35">
      <c r="A342" s="1">
        <v>45230</v>
      </c>
      <c r="B342" t="s">
        <v>4</v>
      </c>
      <c r="C342">
        <v>19</v>
      </c>
      <c r="D342">
        <v>414.92</v>
      </c>
    </row>
    <row r="343" spans="1:4" x14ac:dyDescent="0.35">
      <c r="A343" s="1">
        <v>45107</v>
      </c>
      <c r="B343" t="s">
        <v>4</v>
      </c>
      <c r="C343">
        <v>24</v>
      </c>
      <c r="D343">
        <v>932.6</v>
      </c>
    </row>
    <row r="344" spans="1:4" x14ac:dyDescent="0.35">
      <c r="A344" s="1">
        <v>45230</v>
      </c>
      <c r="B344" t="s">
        <v>7</v>
      </c>
      <c r="C344">
        <v>23</v>
      </c>
    </row>
    <row r="345" spans="1:4" x14ac:dyDescent="0.35">
      <c r="A345" s="1">
        <v>45138</v>
      </c>
      <c r="B345" t="s">
        <v>4</v>
      </c>
      <c r="C345">
        <v>24</v>
      </c>
      <c r="D345">
        <v>167.58</v>
      </c>
    </row>
    <row r="346" spans="1:4" x14ac:dyDescent="0.35">
      <c r="A346" s="1">
        <v>45107</v>
      </c>
      <c r="B346" t="s">
        <v>4</v>
      </c>
      <c r="C346">
        <v>19</v>
      </c>
      <c r="D346">
        <v>264.51</v>
      </c>
    </row>
    <row r="347" spans="1:4" x14ac:dyDescent="0.35">
      <c r="A347" s="1">
        <v>45169</v>
      </c>
      <c r="B347" t="s">
        <v>8</v>
      </c>
      <c r="C347">
        <v>8</v>
      </c>
      <c r="D347">
        <v>150.69</v>
      </c>
    </row>
    <row r="348" spans="1:4" x14ac:dyDescent="0.35">
      <c r="A348" s="1">
        <v>45260</v>
      </c>
      <c r="B348" t="s">
        <v>7</v>
      </c>
      <c r="C348">
        <v>21</v>
      </c>
      <c r="D348">
        <v>765.54</v>
      </c>
    </row>
    <row r="349" spans="1:4" x14ac:dyDescent="0.35">
      <c r="A349" s="1">
        <v>44985</v>
      </c>
      <c r="B349" t="s">
        <v>7</v>
      </c>
      <c r="C349">
        <v>31</v>
      </c>
      <c r="D349">
        <v>369.5</v>
      </c>
    </row>
    <row r="350" spans="1:4" x14ac:dyDescent="0.35">
      <c r="A350" s="1">
        <v>44985</v>
      </c>
      <c r="B350" t="s">
        <v>7</v>
      </c>
      <c r="C350">
        <v>19</v>
      </c>
      <c r="D350">
        <v>615.41999999999996</v>
      </c>
    </row>
    <row r="351" spans="1:4" x14ac:dyDescent="0.35">
      <c r="A351" s="1">
        <v>45169</v>
      </c>
      <c r="B351" t="s">
        <v>4</v>
      </c>
      <c r="C351">
        <v>22</v>
      </c>
      <c r="D351">
        <v>145.38999999999999</v>
      </c>
    </row>
    <row r="352" spans="1:4" x14ac:dyDescent="0.35">
      <c r="A352" s="1">
        <v>45107</v>
      </c>
      <c r="B352" t="s">
        <v>7</v>
      </c>
      <c r="C352">
        <v>25</v>
      </c>
      <c r="D352">
        <v>244.59</v>
      </c>
    </row>
    <row r="353" spans="1:4" x14ac:dyDescent="0.35">
      <c r="A353" s="1">
        <v>45199</v>
      </c>
      <c r="B353" t="s">
        <v>5</v>
      </c>
      <c r="C353">
        <v>23</v>
      </c>
      <c r="D353">
        <v>532.16999999999996</v>
      </c>
    </row>
    <row r="354" spans="1:4" x14ac:dyDescent="0.35">
      <c r="A354" s="1">
        <v>45199</v>
      </c>
      <c r="B354" t="s">
        <v>6</v>
      </c>
      <c r="C354">
        <v>20</v>
      </c>
      <c r="D354">
        <v>272.5</v>
      </c>
    </row>
    <row r="355" spans="1:4" x14ac:dyDescent="0.35">
      <c r="A355" s="1">
        <v>45107</v>
      </c>
      <c r="B355" t="s">
        <v>4</v>
      </c>
      <c r="C355">
        <v>20</v>
      </c>
      <c r="D355">
        <v>516.71</v>
      </c>
    </row>
    <row r="356" spans="1:4" x14ac:dyDescent="0.35">
      <c r="A356" s="1">
        <v>45230</v>
      </c>
      <c r="B356" t="s">
        <v>5</v>
      </c>
      <c r="C356">
        <v>200</v>
      </c>
      <c r="D356">
        <v>10.55</v>
      </c>
    </row>
    <row r="357" spans="1:4" x14ac:dyDescent="0.35">
      <c r="A357" s="1">
        <v>45199</v>
      </c>
      <c r="B357" t="s">
        <v>5</v>
      </c>
      <c r="C357">
        <v>26</v>
      </c>
      <c r="D357">
        <v>707.74</v>
      </c>
    </row>
    <row r="358" spans="1:4" x14ac:dyDescent="0.35">
      <c r="A358" s="1">
        <v>45291</v>
      </c>
      <c r="B358" t="s">
        <v>7</v>
      </c>
      <c r="C358">
        <v>17</v>
      </c>
      <c r="D358">
        <v>387.33</v>
      </c>
    </row>
    <row r="359" spans="1:4" x14ac:dyDescent="0.35">
      <c r="A359" s="1">
        <v>44957</v>
      </c>
      <c r="B359" t="s">
        <v>7</v>
      </c>
      <c r="C359">
        <v>22</v>
      </c>
      <c r="D359">
        <v>931.4</v>
      </c>
    </row>
    <row r="360" spans="1:4" x14ac:dyDescent="0.35">
      <c r="A360" s="1">
        <v>44957</v>
      </c>
      <c r="B360" t="s">
        <v>4</v>
      </c>
      <c r="C360">
        <v>17</v>
      </c>
      <c r="D360">
        <v>673.62</v>
      </c>
    </row>
    <row r="361" spans="1:4" x14ac:dyDescent="0.35">
      <c r="A361" s="1">
        <v>45230</v>
      </c>
      <c r="B361" t="s">
        <v>6</v>
      </c>
      <c r="D361">
        <v>505.15</v>
      </c>
    </row>
    <row r="362" spans="1:4" x14ac:dyDescent="0.35">
      <c r="A362" s="1">
        <v>45291</v>
      </c>
      <c r="B362" t="s">
        <v>4</v>
      </c>
      <c r="C362">
        <v>17</v>
      </c>
      <c r="D362">
        <v>333.49</v>
      </c>
    </row>
    <row r="363" spans="1:4" x14ac:dyDescent="0.35">
      <c r="A363" s="1">
        <v>44985</v>
      </c>
      <c r="B363" t="s">
        <v>6</v>
      </c>
      <c r="C363">
        <v>18</v>
      </c>
      <c r="D363">
        <v>693.6</v>
      </c>
    </row>
    <row r="364" spans="1:4" x14ac:dyDescent="0.35">
      <c r="A364" s="1">
        <v>45046</v>
      </c>
      <c r="B364" t="s">
        <v>5</v>
      </c>
      <c r="C364">
        <v>29</v>
      </c>
      <c r="D364">
        <v>959.2</v>
      </c>
    </row>
    <row r="365" spans="1:4" x14ac:dyDescent="0.35">
      <c r="A365" s="1">
        <v>45046</v>
      </c>
      <c r="B365" t="s">
        <v>7</v>
      </c>
      <c r="C365">
        <v>24</v>
      </c>
      <c r="D365">
        <v>34.22</v>
      </c>
    </row>
    <row r="366" spans="1:4" x14ac:dyDescent="0.35">
      <c r="A366" s="1">
        <v>45199</v>
      </c>
      <c r="B366" t="s">
        <v>6</v>
      </c>
      <c r="C366">
        <v>17</v>
      </c>
      <c r="D366">
        <v>437.24</v>
      </c>
    </row>
    <row r="367" spans="1:4" x14ac:dyDescent="0.35">
      <c r="A367" s="1">
        <v>45291</v>
      </c>
      <c r="B367" t="s">
        <v>5</v>
      </c>
      <c r="C367">
        <v>15</v>
      </c>
      <c r="D367">
        <v>446.74</v>
      </c>
    </row>
    <row r="368" spans="1:4" x14ac:dyDescent="0.35">
      <c r="A368" s="1">
        <v>45138</v>
      </c>
      <c r="B368" t="s">
        <v>7</v>
      </c>
      <c r="D368">
        <v>15.87</v>
      </c>
    </row>
    <row r="369" spans="1:4" x14ac:dyDescent="0.35">
      <c r="A369" s="1">
        <v>45046</v>
      </c>
      <c r="B369" t="s">
        <v>8</v>
      </c>
      <c r="C369">
        <v>17</v>
      </c>
      <c r="D369">
        <v>422.51</v>
      </c>
    </row>
    <row r="370" spans="1:4" x14ac:dyDescent="0.35">
      <c r="A370" s="1">
        <v>44985</v>
      </c>
      <c r="B370" t="s">
        <v>5</v>
      </c>
      <c r="C370">
        <v>23</v>
      </c>
      <c r="D370">
        <v>659.6</v>
      </c>
    </row>
    <row r="371" spans="1:4" x14ac:dyDescent="0.35">
      <c r="A371" s="1">
        <v>45291</v>
      </c>
      <c r="B371" t="s">
        <v>7</v>
      </c>
      <c r="C371">
        <v>19</v>
      </c>
      <c r="D371">
        <v>877.53</v>
      </c>
    </row>
    <row r="372" spans="1:4" x14ac:dyDescent="0.35">
      <c r="A372" s="1">
        <v>45291</v>
      </c>
      <c r="B372" t="s">
        <v>4</v>
      </c>
      <c r="C372">
        <v>11</v>
      </c>
      <c r="D372">
        <v>981.73</v>
      </c>
    </row>
    <row r="373" spans="1:4" x14ac:dyDescent="0.35">
      <c r="A373" s="1">
        <v>45199</v>
      </c>
      <c r="B373" t="s">
        <v>8</v>
      </c>
      <c r="C373">
        <v>28</v>
      </c>
      <c r="D373">
        <v>856.79</v>
      </c>
    </row>
    <row r="374" spans="1:4" x14ac:dyDescent="0.35">
      <c r="A374" s="1">
        <v>45046</v>
      </c>
      <c r="B374" t="s">
        <v>4</v>
      </c>
      <c r="C374">
        <v>17</v>
      </c>
      <c r="D374">
        <v>926.82</v>
      </c>
    </row>
    <row r="375" spans="1:4" x14ac:dyDescent="0.35">
      <c r="A375" s="1">
        <v>45260</v>
      </c>
      <c r="B375" t="s">
        <v>5</v>
      </c>
      <c r="C375">
        <v>21</v>
      </c>
      <c r="D375">
        <v>131.65</v>
      </c>
    </row>
    <row r="376" spans="1:4" x14ac:dyDescent="0.35">
      <c r="A376" s="1">
        <v>45107</v>
      </c>
      <c r="B376" t="s">
        <v>5</v>
      </c>
      <c r="C376">
        <v>19</v>
      </c>
      <c r="D376">
        <v>670.33</v>
      </c>
    </row>
    <row r="377" spans="1:4" x14ac:dyDescent="0.35">
      <c r="A377" s="1">
        <v>45046</v>
      </c>
      <c r="B377" t="s">
        <v>6</v>
      </c>
      <c r="C377">
        <v>20</v>
      </c>
      <c r="D377">
        <v>510.81</v>
      </c>
    </row>
    <row r="378" spans="1:4" x14ac:dyDescent="0.35">
      <c r="A378" s="1">
        <v>45199</v>
      </c>
      <c r="B378" t="s">
        <v>6</v>
      </c>
      <c r="C378">
        <v>26</v>
      </c>
      <c r="D378">
        <v>409.64</v>
      </c>
    </row>
    <row r="379" spans="1:4" x14ac:dyDescent="0.35">
      <c r="A379" s="1">
        <v>45107</v>
      </c>
      <c r="B379" t="s">
        <v>7</v>
      </c>
      <c r="C379">
        <v>26</v>
      </c>
      <c r="D379">
        <v>272.26</v>
      </c>
    </row>
    <row r="380" spans="1:4" x14ac:dyDescent="0.35">
      <c r="A380" s="1">
        <v>45199</v>
      </c>
      <c r="B380" t="s">
        <v>7</v>
      </c>
      <c r="C380">
        <v>15</v>
      </c>
      <c r="D380">
        <v>413.52</v>
      </c>
    </row>
    <row r="381" spans="1:4" x14ac:dyDescent="0.35">
      <c r="A381" s="1">
        <v>45077</v>
      </c>
      <c r="B381" t="s">
        <v>4</v>
      </c>
      <c r="C381">
        <v>19</v>
      </c>
      <c r="D381">
        <v>46.98</v>
      </c>
    </row>
    <row r="382" spans="1:4" x14ac:dyDescent="0.35">
      <c r="A382" s="1">
        <v>45077</v>
      </c>
      <c r="B382" t="s">
        <v>4</v>
      </c>
      <c r="C382">
        <v>14</v>
      </c>
      <c r="D382">
        <v>915.38</v>
      </c>
    </row>
    <row r="383" spans="1:4" x14ac:dyDescent="0.35">
      <c r="A383" s="1">
        <v>45016</v>
      </c>
      <c r="B383" t="s">
        <v>5</v>
      </c>
      <c r="C383">
        <v>24</v>
      </c>
      <c r="D383">
        <v>436.09</v>
      </c>
    </row>
    <row r="384" spans="1:4" x14ac:dyDescent="0.35">
      <c r="A384" s="1">
        <v>45016</v>
      </c>
      <c r="B384" t="s">
        <v>8</v>
      </c>
      <c r="C384">
        <v>20</v>
      </c>
      <c r="D384">
        <v>670.09</v>
      </c>
    </row>
    <row r="385" spans="1:4" x14ac:dyDescent="0.35">
      <c r="A385" s="1">
        <v>45169</v>
      </c>
      <c r="B385" t="s">
        <v>5</v>
      </c>
      <c r="C385">
        <v>21</v>
      </c>
      <c r="D385">
        <v>429.45</v>
      </c>
    </row>
    <row r="386" spans="1:4" x14ac:dyDescent="0.35">
      <c r="A386" s="1">
        <v>45291</v>
      </c>
      <c r="B386" t="s">
        <v>8</v>
      </c>
      <c r="C386">
        <v>23</v>
      </c>
      <c r="D386">
        <v>414.99</v>
      </c>
    </row>
    <row r="387" spans="1:4" x14ac:dyDescent="0.35">
      <c r="A387" s="1">
        <v>45016</v>
      </c>
      <c r="B387" t="s">
        <v>7</v>
      </c>
      <c r="C387">
        <v>25</v>
      </c>
      <c r="D387">
        <v>614.4</v>
      </c>
    </row>
    <row r="388" spans="1:4" x14ac:dyDescent="0.35">
      <c r="A388" s="1">
        <v>45230</v>
      </c>
      <c r="B388" t="s">
        <v>8</v>
      </c>
      <c r="C388">
        <v>21</v>
      </c>
      <c r="D388">
        <v>297.39</v>
      </c>
    </row>
    <row r="389" spans="1:4" x14ac:dyDescent="0.35">
      <c r="A389" s="1">
        <v>44957</v>
      </c>
      <c r="B389" t="s">
        <v>4</v>
      </c>
      <c r="C389">
        <v>17</v>
      </c>
      <c r="D389">
        <v>641.97</v>
      </c>
    </row>
    <row r="390" spans="1:4" x14ac:dyDescent="0.35">
      <c r="A390" s="1">
        <v>45291</v>
      </c>
      <c r="B390" t="s">
        <v>4</v>
      </c>
      <c r="C390">
        <v>22</v>
      </c>
      <c r="D390">
        <v>411.47</v>
      </c>
    </row>
    <row r="391" spans="1:4" x14ac:dyDescent="0.35">
      <c r="A391" s="1">
        <v>45077</v>
      </c>
      <c r="B391" t="s">
        <v>8</v>
      </c>
      <c r="C391">
        <v>15</v>
      </c>
      <c r="D391">
        <v>510.71</v>
      </c>
    </row>
    <row r="392" spans="1:4" x14ac:dyDescent="0.35">
      <c r="A392" s="1">
        <v>45169</v>
      </c>
      <c r="B392" t="s">
        <v>4</v>
      </c>
      <c r="C392">
        <v>24</v>
      </c>
      <c r="D392">
        <v>974.01</v>
      </c>
    </row>
    <row r="393" spans="1:4" x14ac:dyDescent="0.35">
      <c r="A393" s="1">
        <v>45260</v>
      </c>
      <c r="B393" t="s">
        <v>5</v>
      </c>
      <c r="C393">
        <v>19</v>
      </c>
      <c r="D393">
        <v>966.29</v>
      </c>
    </row>
    <row r="394" spans="1:4" x14ac:dyDescent="0.35">
      <c r="A394" s="1">
        <v>45230</v>
      </c>
      <c r="B394" t="s">
        <v>7</v>
      </c>
      <c r="C394">
        <v>17</v>
      </c>
      <c r="D394">
        <v>217.95</v>
      </c>
    </row>
    <row r="395" spans="1:4" x14ac:dyDescent="0.35">
      <c r="A395" s="1">
        <v>45138</v>
      </c>
      <c r="B395" t="s">
        <v>8</v>
      </c>
      <c r="C395">
        <v>23</v>
      </c>
      <c r="D395">
        <v>787.77</v>
      </c>
    </row>
    <row r="396" spans="1:4" x14ac:dyDescent="0.35">
      <c r="A396" s="1">
        <v>45291</v>
      </c>
      <c r="B396" t="s">
        <v>4</v>
      </c>
      <c r="C396">
        <v>20</v>
      </c>
      <c r="D396">
        <v>923.47</v>
      </c>
    </row>
    <row r="397" spans="1:4" x14ac:dyDescent="0.35">
      <c r="A397" s="1">
        <v>45016</v>
      </c>
      <c r="B397" t="s">
        <v>7</v>
      </c>
      <c r="C397">
        <v>28</v>
      </c>
      <c r="D397">
        <v>313.60000000000002</v>
      </c>
    </row>
    <row r="398" spans="1:4" x14ac:dyDescent="0.35">
      <c r="A398" s="1">
        <v>44985</v>
      </c>
      <c r="B398" t="s">
        <v>8</v>
      </c>
      <c r="C398">
        <v>30</v>
      </c>
      <c r="D398">
        <v>402.57</v>
      </c>
    </row>
    <row r="399" spans="1:4" x14ac:dyDescent="0.35">
      <c r="A399" s="1">
        <v>45230</v>
      </c>
      <c r="B399" t="s">
        <v>5</v>
      </c>
      <c r="C399">
        <v>18</v>
      </c>
      <c r="D399">
        <v>401.69</v>
      </c>
    </row>
    <row r="400" spans="1:4" x14ac:dyDescent="0.35">
      <c r="A400" s="1">
        <v>44985</v>
      </c>
      <c r="B400" t="s">
        <v>4</v>
      </c>
      <c r="C400">
        <v>25</v>
      </c>
      <c r="D400">
        <v>551.47</v>
      </c>
    </row>
    <row r="401" spans="1:4" x14ac:dyDescent="0.35">
      <c r="A401" s="1">
        <v>45138</v>
      </c>
      <c r="B401" t="s">
        <v>7</v>
      </c>
      <c r="C401">
        <v>11</v>
      </c>
      <c r="D401">
        <v>82.71</v>
      </c>
    </row>
    <row r="402" spans="1:4" x14ac:dyDescent="0.35">
      <c r="A402" s="1">
        <v>45199</v>
      </c>
      <c r="B402" t="s">
        <v>5</v>
      </c>
      <c r="C402">
        <v>12</v>
      </c>
      <c r="D402">
        <v>821.24</v>
      </c>
    </row>
    <row r="403" spans="1:4" x14ac:dyDescent="0.35">
      <c r="A403" s="1">
        <v>45046</v>
      </c>
      <c r="B403" t="s">
        <v>5</v>
      </c>
      <c r="C403">
        <v>20</v>
      </c>
      <c r="D403">
        <v>319.38</v>
      </c>
    </row>
    <row r="404" spans="1:4" x14ac:dyDescent="0.35">
      <c r="A404" s="1">
        <v>45077</v>
      </c>
      <c r="B404" t="s">
        <v>8</v>
      </c>
      <c r="C404">
        <v>20</v>
      </c>
      <c r="D404">
        <v>936.44</v>
      </c>
    </row>
    <row r="405" spans="1:4" x14ac:dyDescent="0.35">
      <c r="A405" s="1">
        <v>45016</v>
      </c>
      <c r="B405" t="s">
        <v>5</v>
      </c>
      <c r="C405">
        <v>21</v>
      </c>
      <c r="D405">
        <v>476.51</v>
      </c>
    </row>
    <row r="406" spans="1:4" x14ac:dyDescent="0.35">
      <c r="A406" s="1">
        <v>44957</v>
      </c>
      <c r="B406" t="s">
        <v>8</v>
      </c>
      <c r="C406">
        <v>19</v>
      </c>
      <c r="D406">
        <v>394.3</v>
      </c>
    </row>
    <row r="407" spans="1:4" x14ac:dyDescent="0.35">
      <c r="A407" s="1">
        <v>45291</v>
      </c>
      <c r="B407" t="s">
        <v>7</v>
      </c>
      <c r="C407">
        <v>15</v>
      </c>
      <c r="D407">
        <v>182.67</v>
      </c>
    </row>
    <row r="408" spans="1:4" x14ac:dyDescent="0.35">
      <c r="A408" s="1">
        <v>45169</v>
      </c>
      <c r="B408" t="s">
        <v>8</v>
      </c>
      <c r="C408">
        <v>15</v>
      </c>
      <c r="D408">
        <v>916.53</v>
      </c>
    </row>
    <row r="409" spans="1:4" x14ac:dyDescent="0.35">
      <c r="A409" s="1">
        <v>45016</v>
      </c>
      <c r="B409" t="s">
        <v>5</v>
      </c>
      <c r="C409">
        <v>15</v>
      </c>
      <c r="D409">
        <v>780.03</v>
      </c>
    </row>
    <row r="410" spans="1:4" x14ac:dyDescent="0.35">
      <c r="A410" s="1">
        <v>45291</v>
      </c>
      <c r="B410" t="s">
        <v>4</v>
      </c>
      <c r="C410">
        <v>20</v>
      </c>
      <c r="D410">
        <v>486.74</v>
      </c>
    </row>
    <row r="411" spans="1:4" x14ac:dyDescent="0.35">
      <c r="A411" s="1">
        <v>45077</v>
      </c>
      <c r="B411" t="s">
        <v>5</v>
      </c>
      <c r="C411">
        <v>23</v>
      </c>
      <c r="D411">
        <v>119.34</v>
      </c>
    </row>
    <row r="412" spans="1:4" x14ac:dyDescent="0.35">
      <c r="A412" s="1">
        <v>44957</v>
      </c>
      <c r="B412" t="s">
        <v>8</v>
      </c>
      <c r="C412">
        <v>17</v>
      </c>
      <c r="D412">
        <v>61.53</v>
      </c>
    </row>
    <row r="413" spans="1:4" x14ac:dyDescent="0.35">
      <c r="A413" s="1">
        <v>45230</v>
      </c>
      <c r="B413" t="s">
        <v>7</v>
      </c>
      <c r="C413">
        <v>26</v>
      </c>
      <c r="D413">
        <v>533.05999999999995</v>
      </c>
    </row>
    <row r="414" spans="1:4" x14ac:dyDescent="0.35">
      <c r="A414" s="1">
        <v>45046</v>
      </c>
      <c r="B414" t="s">
        <v>4</v>
      </c>
      <c r="C414">
        <v>23</v>
      </c>
      <c r="D414">
        <v>996.56</v>
      </c>
    </row>
    <row r="415" spans="1:4" x14ac:dyDescent="0.35">
      <c r="A415" s="1">
        <v>45016</v>
      </c>
      <c r="B415" t="s">
        <v>7</v>
      </c>
      <c r="C415">
        <v>17</v>
      </c>
      <c r="D415">
        <v>265.29000000000002</v>
      </c>
    </row>
    <row r="416" spans="1:4" x14ac:dyDescent="0.35">
      <c r="A416" s="1">
        <v>45077</v>
      </c>
      <c r="B416" t="s">
        <v>6</v>
      </c>
      <c r="C416">
        <v>26</v>
      </c>
      <c r="D416">
        <v>872.3</v>
      </c>
    </row>
    <row r="417" spans="1:4" x14ac:dyDescent="0.35">
      <c r="A417" s="1">
        <v>45077</v>
      </c>
      <c r="B417" t="s">
        <v>7</v>
      </c>
      <c r="C417">
        <v>23</v>
      </c>
      <c r="D417">
        <v>735.6</v>
      </c>
    </row>
    <row r="418" spans="1:4" x14ac:dyDescent="0.35">
      <c r="A418" s="1">
        <v>45169</v>
      </c>
      <c r="B418" t="s">
        <v>6</v>
      </c>
      <c r="C418">
        <v>19</v>
      </c>
      <c r="D418">
        <v>702.39</v>
      </c>
    </row>
    <row r="419" spans="1:4" x14ac:dyDescent="0.35">
      <c r="A419" s="1">
        <v>45016</v>
      </c>
      <c r="B419" t="s">
        <v>4</v>
      </c>
    </row>
    <row r="420" spans="1:4" x14ac:dyDescent="0.35">
      <c r="A420" s="1">
        <v>44985</v>
      </c>
      <c r="B420" t="s">
        <v>8</v>
      </c>
      <c r="C420">
        <v>22</v>
      </c>
      <c r="D420">
        <v>752.89</v>
      </c>
    </row>
    <row r="421" spans="1:4" x14ac:dyDescent="0.35">
      <c r="A421" s="1">
        <v>45291</v>
      </c>
      <c r="B421" t="s">
        <v>8</v>
      </c>
      <c r="C421">
        <v>21</v>
      </c>
      <c r="D421">
        <v>489.89</v>
      </c>
    </row>
    <row r="422" spans="1:4" x14ac:dyDescent="0.35">
      <c r="A422" s="1">
        <v>45046</v>
      </c>
      <c r="B422" t="s">
        <v>8</v>
      </c>
      <c r="C422">
        <v>27</v>
      </c>
      <c r="D422">
        <v>199.38</v>
      </c>
    </row>
    <row r="423" spans="1:4" x14ac:dyDescent="0.35">
      <c r="A423" s="1">
        <v>45169</v>
      </c>
      <c r="B423" t="s">
        <v>5</v>
      </c>
      <c r="C423">
        <v>10</v>
      </c>
      <c r="D423">
        <v>830.41</v>
      </c>
    </row>
    <row r="424" spans="1:4" x14ac:dyDescent="0.35">
      <c r="A424" s="1">
        <v>44985</v>
      </c>
      <c r="B424" t="s">
        <v>6</v>
      </c>
      <c r="C424">
        <v>250</v>
      </c>
      <c r="D424">
        <v>245.54</v>
      </c>
    </row>
    <row r="425" spans="1:4" x14ac:dyDescent="0.35">
      <c r="A425" s="1">
        <v>44985</v>
      </c>
      <c r="B425" t="s">
        <v>8</v>
      </c>
      <c r="C425">
        <v>21</v>
      </c>
      <c r="D425">
        <v>816.65</v>
      </c>
    </row>
    <row r="426" spans="1:4" x14ac:dyDescent="0.35">
      <c r="A426" s="1">
        <v>45138</v>
      </c>
      <c r="B426" t="s">
        <v>8</v>
      </c>
      <c r="C426">
        <v>19</v>
      </c>
      <c r="D426">
        <v>305.16000000000003</v>
      </c>
    </row>
    <row r="427" spans="1:4" x14ac:dyDescent="0.35">
      <c r="A427" s="1">
        <v>45016</v>
      </c>
      <c r="B427" t="s">
        <v>7</v>
      </c>
      <c r="C427">
        <v>15</v>
      </c>
      <c r="D427">
        <v>681.22</v>
      </c>
    </row>
    <row r="428" spans="1:4" x14ac:dyDescent="0.35">
      <c r="A428" s="1">
        <v>45291</v>
      </c>
      <c r="B428" t="s">
        <v>7</v>
      </c>
      <c r="C428">
        <v>20</v>
      </c>
      <c r="D428">
        <v>535.83000000000004</v>
      </c>
    </row>
    <row r="429" spans="1:4" x14ac:dyDescent="0.35">
      <c r="A429" s="1">
        <v>45260</v>
      </c>
      <c r="B429" t="s">
        <v>6</v>
      </c>
      <c r="C429">
        <v>25</v>
      </c>
      <c r="D429">
        <v>39</v>
      </c>
    </row>
    <row r="430" spans="1:4" x14ac:dyDescent="0.35">
      <c r="A430" s="1">
        <v>45107</v>
      </c>
      <c r="B430" t="s">
        <v>6</v>
      </c>
      <c r="C430">
        <v>22</v>
      </c>
      <c r="D430">
        <v>838.57</v>
      </c>
    </row>
    <row r="431" spans="1:4" x14ac:dyDescent="0.35">
      <c r="A431" s="1">
        <v>45199</v>
      </c>
      <c r="B431" t="s">
        <v>8</v>
      </c>
      <c r="C431">
        <v>27</v>
      </c>
      <c r="D431">
        <v>521.49</v>
      </c>
    </row>
    <row r="432" spans="1:4" x14ac:dyDescent="0.35">
      <c r="A432" s="1">
        <v>44957</v>
      </c>
      <c r="B432" t="s">
        <v>7</v>
      </c>
      <c r="C432">
        <v>27</v>
      </c>
      <c r="D432">
        <v>348.34</v>
      </c>
    </row>
    <row r="433" spans="1:4" x14ac:dyDescent="0.35">
      <c r="A433" s="1">
        <v>45230</v>
      </c>
      <c r="B433" t="s">
        <v>8</v>
      </c>
      <c r="C433">
        <v>24</v>
      </c>
      <c r="D433">
        <v>691.63</v>
      </c>
    </row>
    <row r="434" spans="1:4" x14ac:dyDescent="0.35">
      <c r="A434" s="1">
        <v>45107</v>
      </c>
      <c r="B434" t="s">
        <v>6</v>
      </c>
      <c r="C434">
        <v>20</v>
      </c>
      <c r="D434">
        <v>106.96</v>
      </c>
    </row>
    <row r="435" spans="1:4" x14ac:dyDescent="0.35">
      <c r="A435" s="1">
        <v>45230</v>
      </c>
      <c r="B435" t="s">
        <v>4</v>
      </c>
      <c r="C435">
        <v>13</v>
      </c>
      <c r="D435">
        <v>105.02</v>
      </c>
    </row>
    <row r="436" spans="1:4" x14ac:dyDescent="0.35">
      <c r="A436" s="1">
        <v>45199</v>
      </c>
      <c r="B436" t="s">
        <v>6</v>
      </c>
      <c r="C436">
        <v>17</v>
      </c>
      <c r="D436">
        <v>792.51</v>
      </c>
    </row>
    <row r="437" spans="1:4" x14ac:dyDescent="0.35">
      <c r="A437" s="1">
        <v>45199</v>
      </c>
      <c r="B437" t="s">
        <v>4</v>
      </c>
      <c r="C437">
        <v>15</v>
      </c>
      <c r="D437">
        <v>115.65</v>
      </c>
    </row>
    <row r="438" spans="1:4" x14ac:dyDescent="0.35">
      <c r="A438" s="1">
        <v>44957</v>
      </c>
      <c r="B438" t="s">
        <v>7</v>
      </c>
      <c r="C438">
        <v>15</v>
      </c>
      <c r="D438">
        <v>319.39999999999998</v>
      </c>
    </row>
    <row r="439" spans="1:4" x14ac:dyDescent="0.35">
      <c r="A439" s="1">
        <v>44957</v>
      </c>
      <c r="B439" t="s">
        <v>6</v>
      </c>
      <c r="C439">
        <v>25</v>
      </c>
      <c r="D439">
        <v>621.55999999999995</v>
      </c>
    </row>
    <row r="440" spans="1:4" x14ac:dyDescent="0.35">
      <c r="A440" s="1">
        <v>45138</v>
      </c>
      <c r="B440" t="s">
        <v>7</v>
      </c>
      <c r="C440">
        <v>17</v>
      </c>
      <c r="D440">
        <v>501.27</v>
      </c>
    </row>
    <row r="441" spans="1:4" x14ac:dyDescent="0.35">
      <c r="A441" s="1">
        <v>45077</v>
      </c>
      <c r="B441" t="s">
        <v>4</v>
      </c>
      <c r="C441">
        <v>13</v>
      </c>
      <c r="D441">
        <v>649.54999999999995</v>
      </c>
    </row>
    <row r="442" spans="1:4" x14ac:dyDescent="0.35">
      <c r="A442" s="1">
        <v>45260</v>
      </c>
      <c r="B442" t="s">
        <v>6</v>
      </c>
      <c r="C442">
        <v>30</v>
      </c>
      <c r="D442">
        <v>463.24</v>
      </c>
    </row>
    <row r="443" spans="1:4" x14ac:dyDescent="0.35">
      <c r="A443" s="1">
        <v>44985</v>
      </c>
      <c r="B443" t="s">
        <v>4</v>
      </c>
      <c r="C443">
        <v>18</v>
      </c>
      <c r="D443">
        <v>721.18</v>
      </c>
    </row>
    <row r="444" spans="1:4" x14ac:dyDescent="0.35">
      <c r="A444" s="1">
        <v>45077</v>
      </c>
      <c r="B444" t="s">
        <v>8</v>
      </c>
      <c r="C444">
        <v>14</v>
      </c>
      <c r="D444">
        <v>15.88</v>
      </c>
    </row>
    <row r="445" spans="1:4" x14ac:dyDescent="0.35">
      <c r="A445" s="1">
        <v>45046</v>
      </c>
      <c r="B445" t="s">
        <v>7</v>
      </c>
      <c r="C445">
        <v>24</v>
      </c>
      <c r="D445">
        <v>50.66</v>
      </c>
    </row>
    <row r="446" spans="1:4" x14ac:dyDescent="0.35">
      <c r="A446" s="1">
        <v>45199</v>
      </c>
      <c r="B446" t="s">
        <v>4</v>
      </c>
      <c r="C446">
        <v>21</v>
      </c>
      <c r="D446">
        <v>17.52</v>
      </c>
    </row>
    <row r="447" spans="1:4" x14ac:dyDescent="0.35">
      <c r="A447" s="1">
        <v>45260</v>
      </c>
      <c r="B447" t="s">
        <v>6</v>
      </c>
      <c r="C447">
        <v>19</v>
      </c>
      <c r="D447">
        <v>531.25</v>
      </c>
    </row>
    <row r="448" spans="1:4" x14ac:dyDescent="0.35">
      <c r="A448" s="1">
        <v>45260</v>
      </c>
      <c r="B448" t="s">
        <v>5</v>
      </c>
      <c r="C448">
        <v>17</v>
      </c>
      <c r="D448">
        <v>465.22</v>
      </c>
    </row>
    <row r="449" spans="1:4" x14ac:dyDescent="0.35">
      <c r="A449" s="1">
        <v>44957</v>
      </c>
      <c r="B449" t="s">
        <v>4</v>
      </c>
      <c r="C449">
        <v>24</v>
      </c>
      <c r="D449">
        <v>118.53</v>
      </c>
    </row>
    <row r="450" spans="1:4" x14ac:dyDescent="0.35">
      <c r="A450" s="1">
        <v>44957</v>
      </c>
      <c r="B450" t="s">
        <v>5</v>
      </c>
      <c r="C450">
        <v>13</v>
      </c>
      <c r="D450">
        <v>747.52</v>
      </c>
    </row>
    <row r="451" spans="1:4" x14ac:dyDescent="0.35">
      <c r="A451" s="1">
        <v>44985</v>
      </c>
      <c r="B451" t="s">
        <v>6</v>
      </c>
      <c r="C451">
        <v>24</v>
      </c>
      <c r="D451">
        <v>541.98</v>
      </c>
    </row>
    <row r="452" spans="1:4" x14ac:dyDescent="0.35">
      <c r="A452" s="1">
        <v>45230</v>
      </c>
      <c r="B452" t="s">
        <v>4</v>
      </c>
      <c r="C452">
        <v>20</v>
      </c>
      <c r="D452">
        <v>67.48</v>
      </c>
    </row>
    <row r="453" spans="1:4" x14ac:dyDescent="0.35">
      <c r="A453" s="1">
        <v>45291</v>
      </c>
      <c r="B453" t="s">
        <v>7</v>
      </c>
      <c r="C453">
        <v>17</v>
      </c>
      <c r="D453">
        <v>318.97000000000003</v>
      </c>
    </row>
    <row r="454" spans="1:4" x14ac:dyDescent="0.35">
      <c r="A454" s="1">
        <v>45107</v>
      </c>
      <c r="B454" t="s">
        <v>8</v>
      </c>
      <c r="C454">
        <v>16</v>
      </c>
      <c r="D454">
        <v>10.25</v>
      </c>
    </row>
    <row r="455" spans="1:4" x14ac:dyDescent="0.35">
      <c r="A455" s="1">
        <v>45260</v>
      </c>
      <c r="B455" t="s">
        <v>6</v>
      </c>
    </row>
    <row r="456" spans="1:4" x14ac:dyDescent="0.35">
      <c r="A456" s="1">
        <v>45016</v>
      </c>
      <c r="B456" t="s">
        <v>4</v>
      </c>
      <c r="C456">
        <v>21</v>
      </c>
      <c r="D456">
        <v>669.98</v>
      </c>
    </row>
    <row r="457" spans="1:4" x14ac:dyDescent="0.35">
      <c r="A457" s="1">
        <v>45016</v>
      </c>
      <c r="B457" t="s">
        <v>7</v>
      </c>
      <c r="C457">
        <v>9</v>
      </c>
      <c r="D457">
        <v>140.47</v>
      </c>
    </row>
    <row r="458" spans="1:4" x14ac:dyDescent="0.35">
      <c r="A458" s="1">
        <v>45169</v>
      </c>
      <c r="B458" t="s">
        <v>8</v>
      </c>
      <c r="C458">
        <v>14</v>
      </c>
      <c r="D458">
        <v>685.87</v>
      </c>
    </row>
    <row r="459" spans="1:4" x14ac:dyDescent="0.35">
      <c r="A459" s="1">
        <v>45077</v>
      </c>
      <c r="B459" t="s">
        <v>4</v>
      </c>
      <c r="C459">
        <v>16</v>
      </c>
      <c r="D459">
        <v>587.05999999999995</v>
      </c>
    </row>
    <row r="460" spans="1:4" x14ac:dyDescent="0.35">
      <c r="A460" s="1">
        <v>45016</v>
      </c>
      <c r="B460" t="s">
        <v>5</v>
      </c>
      <c r="C460">
        <v>20</v>
      </c>
      <c r="D460">
        <v>670.75</v>
      </c>
    </row>
    <row r="461" spans="1:4" x14ac:dyDescent="0.35">
      <c r="A461" s="1">
        <v>44957</v>
      </c>
      <c r="B461" t="s">
        <v>7</v>
      </c>
      <c r="C461">
        <v>17</v>
      </c>
      <c r="D461">
        <v>718.48</v>
      </c>
    </row>
    <row r="462" spans="1:4" x14ac:dyDescent="0.35">
      <c r="A462" s="1">
        <v>44957</v>
      </c>
      <c r="B462" t="s">
        <v>5</v>
      </c>
      <c r="C462">
        <v>15</v>
      </c>
      <c r="D462">
        <v>361.18</v>
      </c>
    </row>
    <row r="463" spans="1:4" x14ac:dyDescent="0.35">
      <c r="A463" s="1">
        <v>45260</v>
      </c>
      <c r="B463" t="s">
        <v>6</v>
      </c>
      <c r="C463">
        <v>20</v>
      </c>
      <c r="D463">
        <v>272.27999999999997</v>
      </c>
    </row>
    <row r="464" spans="1:4" x14ac:dyDescent="0.35">
      <c r="A464" s="1">
        <v>45260</v>
      </c>
      <c r="B464" t="s">
        <v>8</v>
      </c>
      <c r="C464">
        <v>17</v>
      </c>
      <c r="D464">
        <v>775.62</v>
      </c>
    </row>
    <row r="465" spans="1:4" x14ac:dyDescent="0.35">
      <c r="A465" s="1">
        <v>45169</v>
      </c>
      <c r="B465" t="s">
        <v>4</v>
      </c>
      <c r="C465">
        <v>22</v>
      </c>
      <c r="D465">
        <v>86.08</v>
      </c>
    </row>
    <row r="466" spans="1:4" x14ac:dyDescent="0.35">
      <c r="A466" s="1">
        <v>44957</v>
      </c>
      <c r="B466" t="s">
        <v>6</v>
      </c>
      <c r="C466">
        <v>21</v>
      </c>
      <c r="D466">
        <v>932.47</v>
      </c>
    </row>
    <row r="467" spans="1:4" x14ac:dyDescent="0.35">
      <c r="A467" s="1">
        <v>45169</v>
      </c>
      <c r="B467" t="s">
        <v>8</v>
      </c>
      <c r="C467">
        <v>12</v>
      </c>
      <c r="D467">
        <v>987.03</v>
      </c>
    </row>
    <row r="468" spans="1:4" x14ac:dyDescent="0.35">
      <c r="A468" s="1">
        <v>44957</v>
      </c>
      <c r="B468" t="s">
        <v>4</v>
      </c>
      <c r="C468">
        <v>26</v>
      </c>
      <c r="D468">
        <v>93.15</v>
      </c>
    </row>
    <row r="469" spans="1:4" x14ac:dyDescent="0.35">
      <c r="A469" s="1">
        <v>45016</v>
      </c>
      <c r="B469" t="s">
        <v>7</v>
      </c>
      <c r="C469">
        <v>18</v>
      </c>
      <c r="D469">
        <v>898.32</v>
      </c>
    </row>
    <row r="470" spans="1:4" x14ac:dyDescent="0.35">
      <c r="A470" s="1">
        <v>45291</v>
      </c>
      <c r="B470" t="s">
        <v>4</v>
      </c>
      <c r="C470">
        <v>18</v>
      </c>
      <c r="D470">
        <v>84.84</v>
      </c>
    </row>
    <row r="471" spans="1:4" x14ac:dyDescent="0.35">
      <c r="A471" s="1">
        <v>44985</v>
      </c>
      <c r="B471" t="s">
        <v>5</v>
      </c>
      <c r="C471">
        <v>17</v>
      </c>
    </row>
    <row r="472" spans="1:4" x14ac:dyDescent="0.35">
      <c r="A472" s="1">
        <v>45138</v>
      </c>
      <c r="B472" t="s">
        <v>8</v>
      </c>
      <c r="C472">
        <v>17</v>
      </c>
      <c r="D472">
        <v>782.4</v>
      </c>
    </row>
    <row r="473" spans="1:4" x14ac:dyDescent="0.35">
      <c r="A473" s="1">
        <v>45107</v>
      </c>
      <c r="B473" t="s">
        <v>5</v>
      </c>
      <c r="C473">
        <v>21</v>
      </c>
      <c r="D473">
        <v>958.24</v>
      </c>
    </row>
    <row r="474" spans="1:4" x14ac:dyDescent="0.35">
      <c r="A474" s="1">
        <v>45291</v>
      </c>
      <c r="B474" t="s">
        <v>5</v>
      </c>
      <c r="C474">
        <v>14</v>
      </c>
      <c r="D474">
        <v>782.97</v>
      </c>
    </row>
    <row r="475" spans="1:4" x14ac:dyDescent="0.35">
      <c r="A475" s="1">
        <v>45230</v>
      </c>
      <c r="B475" t="s">
        <v>8</v>
      </c>
      <c r="C475">
        <v>20</v>
      </c>
      <c r="D475">
        <v>281.06</v>
      </c>
    </row>
    <row r="476" spans="1:4" x14ac:dyDescent="0.35">
      <c r="A476" s="1">
        <v>45046</v>
      </c>
      <c r="B476" t="s">
        <v>6</v>
      </c>
      <c r="C476">
        <v>17</v>
      </c>
      <c r="D476">
        <v>145.09</v>
      </c>
    </row>
    <row r="477" spans="1:4" x14ac:dyDescent="0.35">
      <c r="A477" s="1">
        <v>45046</v>
      </c>
      <c r="B477" t="s">
        <v>5</v>
      </c>
      <c r="C477">
        <v>25</v>
      </c>
      <c r="D477">
        <v>157.77000000000001</v>
      </c>
    </row>
    <row r="478" spans="1:4" x14ac:dyDescent="0.35">
      <c r="A478" s="1">
        <v>45169</v>
      </c>
      <c r="B478" t="s">
        <v>8</v>
      </c>
      <c r="C478">
        <v>20</v>
      </c>
    </row>
    <row r="479" spans="1:4" x14ac:dyDescent="0.35">
      <c r="A479" s="1">
        <v>45260</v>
      </c>
      <c r="B479" t="s">
        <v>7</v>
      </c>
      <c r="C479">
        <v>19</v>
      </c>
      <c r="D479">
        <v>419.18</v>
      </c>
    </row>
    <row r="480" spans="1:4" x14ac:dyDescent="0.35">
      <c r="A480" s="1">
        <v>45230</v>
      </c>
      <c r="B480" t="s">
        <v>5</v>
      </c>
      <c r="C480">
        <v>23</v>
      </c>
      <c r="D480">
        <v>112.97</v>
      </c>
    </row>
    <row r="481" spans="1:4" x14ac:dyDescent="0.35">
      <c r="A481" s="1">
        <v>45138</v>
      </c>
      <c r="B481" t="s">
        <v>6</v>
      </c>
      <c r="C481">
        <v>19</v>
      </c>
      <c r="D481">
        <v>108.94</v>
      </c>
    </row>
    <row r="482" spans="1:4" x14ac:dyDescent="0.35">
      <c r="A482" s="1">
        <v>45169</v>
      </c>
      <c r="B482" t="s">
        <v>6</v>
      </c>
      <c r="C482">
        <v>19</v>
      </c>
      <c r="D482">
        <v>456.12</v>
      </c>
    </row>
    <row r="483" spans="1:4" x14ac:dyDescent="0.35">
      <c r="A483" s="1">
        <v>45199</v>
      </c>
      <c r="B483" t="s">
        <v>7</v>
      </c>
      <c r="C483">
        <v>18</v>
      </c>
      <c r="D483">
        <v>198.1</v>
      </c>
    </row>
    <row r="484" spans="1:4" x14ac:dyDescent="0.35">
      <c r="A484" s="1">
        <v>45291</v>
      </c>
      <c r="B484" t="s">
        <v>5</v>
      </c>
      <c r="C484">
        <v>22</v>
      </c>
      <c r="D484">
        <v>185.09</v>
      </c>
    </row>
    <row r="485" spans="1:4" x14ac:dyDescent="0.35">
      <c r="A485" s="1">
        <v>45046</v>
      </c>
      <c r="B485" t="s">
        <v>7</v>
      </c>
      <c r="C485">
        <v>20</v>
      </c>
      <c r="D485">
        <v>421.63</v>
      </c>
    </row>
    <row r="486" spans="1:4" x14ac:dyDescent="0.35">
      <c r="A486" s="1">
        <v>44957</v>
      </c>
      <c r="B486" t="s">
        <v>8</v>
      </c>
      <c r="C486">
        <v>20</v>
      </c>
      <c r="D486">
        <v>331.63</v>
      </c>
    </row>
    <row r="487" spans="1:4" x14ac:dyDescent="0.35">
      <c r="A487" s="1">
        <v>44985</v>
      </c>
      <c r="B487" t="s">
        <v>5</v>
      </c>
      <c r="C487">
        <v>14</v>
      </c>
      <c r="D487">
        <v>179.57</v>
      </c>
    </row>
    <row r="488" spans="1:4" x14ac:dyDescent="0.35">
      <c r="A488" s="1">
        <v>45016</v>
      </c>
      <c r="B488" t="s">
        <v>8</v>
      </c>
      <c r="C488">
        <v>11</v>
      </c>
      <c r="D488">
        <v>913.48</v>
      </c>
    </row>
    <row r="489" spans="1:4" x14ac:dyDescent="0.35">
      <c r="A489" s="1">
        <v>45016</v>
      </c>
      <c r="B489" t="s">
        <v>5</v>
      </c>
      <c r="C489">
        <v>28</v>
      </c>
      <c r="D489">
        <v>462.25</v>
      </c>
    </row>
    <row r="490" spans="1:4" x14ac:dyDescent="0.35">
      <c r="A490" s="1">
        <v>45199</v>
      </c>
      <c r="B490" t="s">
        <v>5</v>
      </c>
      <c r="C490">
        <v>19</v>
      </c>
      <c r="D490">
        <v>205.32</v>
      </c>
    </row>
    <row r="491" spans="1:4" x14ac:dyDescent="0.35">
      <c r="A491" s="1">
        <v>45169</v>
      </c>
      <c r="B491" t="s">
        <v>8</v>
      </c>
      <c r="C491">
        <v>24</v>
      </c>
      <c r="D491">
        <v>807.45</v>
      </c>
    </row>
    <row r="492" spans="1:4" x14ac:dyDescent="0.35">
      <c r="A492" s="1">
        <v>45199</v>
      </c>
      <c r="B492" t="s">
        <v>6</v>
      </c>
      <c r="C492">
        <v>27</v>
      </c>
      <c r="D492">
        <v>449.49</v>
      </c>
    </row>
    <row r="493" spans="1:4" x14ac:dyDescent="0.35">
      <c r="A493" s="1">
        <v>45199</v>
      </c>
      <c r="B493" t="s">
        <v>7</v>
      </c>
      <c r="C493">
        <v>20</v>
      </c>
      <c r="D493">
        <v>518.72</v>
      </c>
    </row>
    <row r="494" spans="1:4" x14ac:dyDescent="0.35">
      <c r="A494" s="1">
        <v>45138</v>
      </c>
      <c r="B494" t="s">
        <v>6</v>
      </c>
      <c r="C494">
        <v>16</v>
      </c>
      <c r="D494">
        <v>567.63</v>
      </c>
    </row>
    <row r="495" spans="1:4" x14ac:dyDescent="0.35">
      <c r="A495" s="1">
        <v>45016</v>
      </c>
      <c r="B495" t="s">
        <v>7</v>
      </c>
      <c r="C495">
        <v>22</v>
      </c>
      <c r="D495">
        <v>962.45</v>
      </c>
    </row>
    <row r="496" spans="1:4" x14ac:dyDescent="0.35">
      <c r="A496" s="1">
        <v>45016</v>
      </c>
      <c r="B496" t="s">
        <v>6</v>
      </c>
      <c r="C496">
        <v>16</v>
      </c>
      <c r="D496">
        <v>638.65</v>
      </c>
    </row>
    <row r="497" spans="1:4" x14ac:dyDescent="0.35">
      <c r="A497" s="1">
        <v>45016</v>
      </c>
      <c r="B497" t="s">
        <v>6</v>
      </c>
      <c r="C497">
        <v>24</v>
      </c>
      <c r="D497">
        <v>874.64</v>
      </c>
    </row>
    <row r="498" spans="1:4" x14ac:dyDescent="0.35">
      <c r="A498" s="1">
        <v>45077</v>
      </c>
      <c r="B498" t="s">
        <v>6</v>
      </c>
      <c r="C498">
        <v>29</v>
      </c>
      <c r="D498">
        <v>615.62</v>
      </c>
    </row>
    <row r="499" spans="1:4" x14ac:dyDescent="0.35">
      <c r="A499" s="1">
        <v>45138</v>
      </c>
      <c r="B499" t="s">
        <v>7</v>
      </c>
      <c r="C499">
        <v>14</v>
      </c>
      <c r="D499">
        <v>476.87</v>
      </c>
    </row>
    <row r="500" spans="1:4" x14ac:dyDescent="0.35">
      <c r="A500" s="1">
        <v>45016</v>
      </c>
      <c r="B500" t="s">
        <v>7</v>
      </c>
      <c r="C500">
        <v>22</v>
      </c>
      <c r="D500">
        <v>29.99</v>
      </c>
    </row>
    <row r="501" spans="1:4" x14ac:dyDescent="0.35">
      <c r="A501" s="1">
        <v>45230</v>
      </c>
      <c r="B501" t="s">
        <v>4</v>
      </c>
      <c r="C501">
        <v>18</v>
      </c>
      <c r="D501">
        <v>264.44</v>
      </c>
    </row>
    <row r="502" spans="1:4" x14ac:dyDescent="0.35">
      <c r="A502" s="1">
        <v>45260</v>
      </c>
      <c r="B502" t="s">
        <v>8</v>
      </c>
      <c r="C502">
        <v>25</v>
      </c>
      <c r="D502">
        <v>653.29</v>
      </c>
    </row>
    <row r="503" spans="1:4" x14ac:dyDescent="0.35">
      <c r="A503" s="1">
        <v>44957</v>
      </c>
      <c r="B503" t="s">
        <v>6</v>
      </c>
    </row>
    <row r="504" spans="1:4" x14ac:dyDescent="0.35">
      <c r="A504" s="1">
        <v>45046</v>
      </c>
      <c r="B504" t="s">
        <v>6</v>
      </c>
      <c r="C504">
        <v>29</v>
      </c>
      <c r="D504">
        <v>369.7</v>
      </c>
    </row>
    <row r="505" spans="1:4" x14ac:dyDescent="0.35">
      <c r="A505" s="1">
        <v>45046</v>
      </c>
      <c r="B505" t="s">
        <v>8</v>
      </c>
      <c r="C505">
        <v>19</v>
      </c>
      <c r="D505">
        <v>918.19</v>
      </c>
    </row>
    <row r="506" spans="1:4" x14ac:dyDescent="0.35">
      <c r="A506" s="1">
        <v>45291</v>
      </c>
      <c r="B506" t="s">
        <v>7</v>
      </c>
      <c r="C506">
        <v>24</v>
      </c>
      <c r="D506">
        <v>580.70000000000005</v>
      </c>
    </row>
    <row r="507" spans="1:4" x14ac:dyDescent="0.35">
      <c r="A507" s="1">
        <v>45291</v>
      </c>
      <c r="B507" t="s">
        <v>5</v>
      </c>
      <c r="C507">
        <v>13</v>
      </c>
      <c r="D507">
        <v>778.29</v>
      </c>
    </row>
    <row r="508" spans="1:4" x14ac:dyDescent="0.35">
      <c r="A508" s="1">
        <v>45260</v>
      </c>
      <c r="B508" t="s">
        <v>4</v>
      </c>
      <c r="C508">
        <v>22</v>
      </c>
      <c r="D508">
        <v>983.43</v>
      </c>
    </row>
    <row r="509" spans="1:4" x14ac:dyDescent="0.35">
      <c r="A509" s="1">
        <v>44957</v>
      </c>
      <c r="B509" t="s">
        <v>4</v>
      </c>
      <c r="C509">
        <v>27</v>
      </c>
      <c r="D509">
        <v>484.38</v>
      </c>
    </row>
    <row r="510" spans="1:4" x14ac:dyDescent="0.35">
      <c r="A510" s="1">
        <v>45291</v>
      </c>
      <c r="B510" t="s">
        <v>5</v>
      </c>
      <c r="C510">
        <v>22</v>
      </c>
      <c r="D510">
        <v>834.18</v>
      </c>
    </row>
    <row r="511" spans="1:4" x14ac:dyDescent="0.35">
      <c r="A511" s="1">
        <v>44957</v>
      </c>
      <c r="B511" t="s">
        <v>7</v>
      </c>
      <c r="C511">
        <v>21</v>
      </c>
      <c r="D511">
        <v>284.10000000000002</v>
      </c>
    </row>
    <row r="512" spans="1:4" x14ac:dyDescent="0.35">
      <c r="A512" s="1">
        <v>44985</v>
      </c>
      <c r="B512" t="s">
        <v>5</v>
      </c>
      <c r="C512">
        <v>26</v>
      </c>
      <c r="D512">
        <v>927.8</v>
      </c>
    </row>
    <row r="513" spans="1:4" x14ac:dyDescent="0.35">
      <c r="A513" s="1">
        <v>45291</v>
      </c>
      <c r="B513" t="s">
        <v>6</v>
      </c>
      <c r="C513">
        <v>18</v>
      </c>
      <c r="D513">
        <v>183.57</v>
      </c>
    </row>
    <row r="514" spans="1:4" x14ac:dyDescent="0.35">
      <c r="A514" s="1">
        <v>45230</v>
      </c>
      <c r="B514" t="s">
        <v>5</v>
      </c>
      <c r="C514">
        <v>17</v>
      </c>
      <c r="D514">
        <v>178.41</v>
      </c>
    </row>
    <row r="515" spans="1:4" x14ac:dyDescent="0.35">
      <c r="A515" s="1">
        <v>45230</v>
      </c>
      <c r="B515" t="s">
        <v>7</v>
      </c>
      <c r="C515">
        <v>18</v>
      </c>
      <c r="D515">
        <v>617.36</v>
      </c>
    </row>
    <row r="516" spans="1:4" x14ac:dyDescent="0.35">
      <c r="A516" s="1">
        <v>45046</v>
      </c>
      <c r="B516" t="s">
        <v>5</v>
      </c>
      <c r="C516">
        <v>21</v>
      </c>
      <c r="D516">
        <v>380.91</v>
      </c>
    </row>
    <row r="517" spans="1:4" x14ac:dyDescent="0.35">
      <c r="A517" s="1">
        <v>45107</v>
      </c>
      <c r="B517" t="s">
        <v>6</v>
      </c>
      <c r="C517">
        <v>17</v>
      </c>
      <c r="D517">
        <v>217.33</v>
      </c>
    </row>
    <row r="518" spans="1:4" x14ac:dyDescent="0.35">
      <c r="A518" s="1">
        <v>44985</v>
      </c>
      <c r="B518" t="s">
        <v>5</v>
      </c>
      <c r="C518">
        <v>15</v>
      </c>
      <c r="D518">
        <v>829</v>
      </c>
    </row>
    <row r="519" spans="1:4" x14ac:dyDescent="0.35">
      <c r="A519" s="1">
        <v>45230</v>
      </c>
      <c r="B519" t="s">
        <v>4</v>
      </c>
      <c r="C519">
        <v>17</v>
      </c>
      <c r="D519">
        <v>413.02</v>
      </c>
    </row>
    <row r="520" spans="1:4" x14ac:dyDescent="0.35">
      <c r="A520" s="1">
        <v>44957</v>
      </c>
      <c r="B520" t="s">
        <v>7</v>
      </c>
      <c r="C520">
        <v>16</v>
      </c>
      <c r="D520">
        <v>549.78</v>
      </c>
    </row>
    <row r="521" spans="1:4" x14ac:dyDescent="0.35">
      <c r="A521" s="1">
        <v>45016</v>
      </c>
      <c r="B521" t="s">
        <v>8</v>
      </c>
      <c r="C521">
        <v>15</v>
      </c>
      <c r="D521">
        <v>211.76</v>
      </c>
    </row>
    <row r="522" spans="1:4" x14ac:dyDescent="0.35">
      <c r="A522" s="1">
        <v>45016</v>
      </c>
      <c r="B522" t="s">
        <v>7</v>
      </c>
      <c r="C522">
        <v>24</v>
      </c>
      <c r="D522">
        <v>776.39</v>
      </c>
    </row>
    <row r="523" spans="1:4" x14ac:dyDescent="0.35">
      <c r="A523" s="1">
        <v>45107</v>
      </c>
      <c r="B523" t="s">
        <v>8</v>
      </c>
      <c r="C523">
        <v>26</v>
      </c>
      <c r="D523">
        <v>787.44</v>
      </c>
    </row>
    <row r="524" spans="1:4" x14ac:dyDescent="0.35">
      <c r="A524" s="1">
        <v>45138</v>
      </c>
      <c r="B524" t="s">
        <v>8</v>
      </c>
      <c r="C524">
        <v>23</v>
      </c>
      <c r="D524">
        <v>79.239999999999995</v>
      </c>
    </row>
    <row r="525" spans="1:4" x14ac:dyDescent="0.35">
      <c r="A525" s="1">
        <v>44985</v>
      </c>
      <c r="B525" t="s">
        <v>6</v>
      </c>
      <c r="C525">
        <v>22</v>
      </c>
      <c r="D525">
        <v>861.25</v>
      </c>
    </row>
    <row r="526" spans="1:4" x14ac:dyDescent="0.35">
      <c r="A526" s="1">
        <v>45199</v>
      </c>
      <c r="B526" t="s">
        <v>6</v>
      </c>
      <c r="C526">
        <v>30</v>
      </c>
      <c r="D526">
        <v>556.26</v>
      </c>
    </row>
    <row r="527" spans="1:4" x14ac:dyDescent="0.35">
      <c r="A527" s="1">
        <v>45291</v>
      </c>
      <c r="B527" t="s">
        <v>5</v>
      </c>
      <c r="C527">
        <v>21</v>
      </c>
      <c r="D527">
        <v>122.82</v>
      </c>
    </row>
    <row r="528" spans="1:4" x14ac:dyDescent="0.35">
      <c r="A528" s="1">
        <v>45260</v>
      </c>
      <c r="B528" t="s">
        <v>4</v>
      </c>
      <c r="C528">
        <v>24</v>
      </c>
      <c r="D528">
        <v>817.43</v>
      </c>
    </row>
    <row r="529" spans="1:4" x14ac:dyDescent="0.35">
      <c r="A529" s="1">
        <v>45169</v>
      </c>
      <c r="B529" t="s">
        <v>5</v>
      </c>
      <c r="C529">
        <v>28</v>
      </c>
      <c r="D529">
        <v>747.04</v>
      </c>
    </row>
    <row r="530" spans="1:4" x14ac:dyDescent="0.35">
      <c r="A530" s="1">
        <v>45077</v>
      </c>
      <c r="B530" t="s">
        <v>8</v>
      </c>
      <c r="C530">
        <v>22</v>
      </c>
      <c r="D530">
        <v>876.13</v>
      </c>
    </row>
    <row r="531" spans="1:4" x14ac:dyDescent="0.35">
      <c r="A531" s="1">
        <v>44957</v>
      </c>
      <c r="B531" t="s">
        <v>5</v>
      </c>
      <c r="C531">
        <v>28</v>
      </c>
      <c r="D531">
        <v>654.46</v>
      </c>
    </row>
    <row r="532" spans="1:4" x14ac:dyDescent="0.35">
      <c r="A532" s="1">
        <v>44957</v>
      </c>
      <c r="B532" t="s">
        <v>6</v>
      </c>
      <c r="C532">
        <v>19</v>
      </c>
      <c r="D532">
        <v>923.99</v>
      </c>
    </row>
    <row r="533" spans="1:4" x14ac:dyDescent="0.35">
      <c r="A533" s="1">
        <v>45291</v>
      </c>
      <c r="B533" t="s">
        <v>6</v>
      </c>
      <c r="C533">
        <v>18</v>
      </c>
      <c r="D533">
        <v>332.76</v>
      </c>
    </row>
    <row r="534" spans="1:4" x14ac:dyDescent="0.35">
      <c r="A534" s="1">
        <v>45169</v>
      </c>
      <c r="B534" t="s">
        <v>7</v>
      </c>
      <c r="C534">
        <v>26</v>
      </c>
      <c r="D534">
        <v>763.22</v>
      </c>
    </row>
    <row r="535" spans="1:4" x14ac:dyDescent="0.35">
      <c r="A535" s="1">
        <v>45016</v>
      </c>
      <c r="B535" t="s">
        <v>5</v>
      </c>
      <c r="C535">
        <v>21</v>
      </c>
      <c r="D535">
        <v>741.28</v>
      </c>
    </row>
    <row r="536" spans="1:4" x14ac:dyDescent="0.35">
      <c r="A536" s="1">
        <v>45138</v>
      </c>
      <c r="B536" t="s">
        <v>6</v>
      </c>
      <c r="C536">
        <v>19</v>
      </c>
      <c r="D536">
        <v>755.92</v>
      </c>
    </row>
    <row r="537" spans="1:4" x14ac:dyDescent="0.35">
      <c r="A537" s="1">
        <v>45230</v>
      </c>
      <c r="B537" t="s">
        <v>8</v>
      </c>
      <c r="D537">
        <v>718.01</v>
      </c>
    </row>
    <row r="538" spans="1:4" x14ac:dyDescent="0.35">
      <c r="A538" s="1">
        <v>45260</v>
      </c>
      <c r="B538" t="s">
        <v>6</v>
      </c>
      <c r="C538">
        <v>20</v>
      </c>
      <c r="D538">
        <v>960.99</v>
      </c>
    </row>
    <row r="539" spans="1:4" x14ac:dyDescent="0.35">
      <c r="A539" s="1">
        <v>45016</v>
      </c>
      <c r="B539" t="s">
        <v>8</v>
      </c>
      <c r="C539">
        <v>20</v>
      </c>
      <c r="D539">
        <v>774.8</v>
      </c>
    </row>
    <row r="540" spans="1:4" x14ac:dyDescent="0.35">
      <c r="A540" s="1">
        <v>45077</v>
      </c>
      <c r="B540" t="s">
        <v>7</v>
      </c>
      <c r="C540">
        <v>20</v>
      </c>
      <c r="D540">
        <v>621.86</v>
      </c>
    </row>
    <row r="541" spans="1:4" x14ac:dyDescent="0.35">
      <c r="A541" s="1">
        <v>44985</v>
      </c>
      <c r="B541" t="s">
        <v>4</v>
      </c>
      <c r="C541">
        <v>18</v>
      </c>
      <c r="D541">
        <v>893.59</v>
      </c>
    </row>
    <row r="542" spans="1:4" x14ac:dyDescent="0.35">
      <c r="A542" s="1">
        <v>45230</v>
      </c>
      <c r="B542" t="s">
        <v>5</v>
      </c>
      <c r="C542">
        <v>17</v>
      </c>
      <c r="D542">
        <v>341.1</v>
      </c>
    </row>
    <row r="543" spans="1:4" x14ac:dyDescent="0.35">
      <c r="A543" s="1">
        <v>45138</v>
      </c>
      <c r="B543" t="s">
        <v>4</v>
      </c>
      <c r="C543">
        <v>9</v>
      </c>
      <c r="D543">
        <v>895.29</v>
      </c>
    </row>
    <row r="544" spans="1:4" x14ac:dyDescent="0.35">
      <c r="A544" s="1">
        <v>45107</v>
      </c>
      <c r="B544" t="s">
        <v>7</v>
      </c>
      <c r="C544">
        <v>19</v>
      </c>
      <c r="D544">
        <v>82.44</v>
      </c>
    </row>
    <row r="545" spans="1:4" x14ac:dyDescent="0.35">
      <c r="A545" s="1">
        <v>45230</v>
      </c>
      <c r="B545" t="s">
        <v>5</v>
      </c>
      <c r="C545">
        <v>160</v>
      </c>
      <c r="D545">
        <v>815.49</v>
      </c>
    </row>
    <row r="546" spans="1:4" x14ac:dyDescent="0.35">
      <c r="A546" s="1">
        <v>45107</v>
      </c>
      <c r="B546" t="s">
        <v>5</v>
      </c>
      <c r="C546">
        <v>18</v>
      </c>
      <c r="D546">
        <v>101.93</v>
      </c>
    </row>
    <row r="547" spans="1:4" x14ac:dyDescent="0.35">
      <c r="A547" s="1">
        <v>45291</v>
      </c>
      <c r="B547" t="s">
        <v>5</v>
      </c>
      <c r="C547">
        <v>28</v>
      </c>
      <c r="D547">
        <v>193.1</v>
      </c>
    </row>
    <row r="548" spans="1:4" x14ac:dyDescent="0.35">
      <c r="A548" s="1">
        <v>45291</v>
      </c>
      <c r="B548" t="s">
        <v>8</v>
      </c>
      <c r="C548">
        <v>23</v>
      </c>
      <c r="D548">
        <v>988.77</v>
      </c>
    </row>
    <row r="549" spans="1:4" x14ac:dyDescent="0.35">
      <c r="A549" s="1">
        <v>44957</v>
      </c>
      <c r="B549" t="s">
        <v>6</v>
      </c>
      <c r="C549">
        <v>14</v>
      </c>
      <c r="D549">
        <v>212.41</v>
      </c>
    </row>
    <row r="550" spans="1:4" x14ac:dyDescent="0.35">
      <c r="A550" s="1">
        <v>45199</v>
      </c>
      <c r="B550" t="s">
        <v>4</v>
      </c>
      <c r="C550">
        <v>30</v>
      </c>
      <c r="D550">
        <v>612.23</v>
      </c>
    </row>
    <row r="551" spans="1:4" x14ac:dyDescent="0.35">
      <c r="A551" s="1">
        <v>45199</v>
      </c>
      <c r="B551" t="s">
        <v>5</v>
      </c>
      <c r="C551">
        <v>21</v>
      </c>
      <c r="D551">
        <v>557.51</v>
      </c>
    </row>
    <row r="552" spans="1:4" x14ac:dyDescent="0.35">
      <c r="A552" s="1">
        <v>45291</v>
      </c>
      <c r="B552" t="s">
        <v>8</v>
      </c>
      <c r="C552">
        <v>11</v>
      </c>
      <c r="D552">
        <v>13.61</v>
      </c>
    </row>
    <row r="553" spans="1:4" x14ac:dyDescent="0.35">
      <c r="A553" s="1">
        <v>45199</v>
      </c>
      <c r="B553" t="s">
        <v>6</v>
      </c>
      <c r="C553">
        <v>19</v>
      </c>
      <c r="D553">
        <v>843.26</v>
      </c>
    </row>
    <row r="554" spans="1:4" x14ac:dyDescent="0.35">
      <c r="A554" s="1">
        <v>45199</v>
      </c>
      <c r="B554" t="s">
        <v>4</v>
      </c>
      <c r="C554">
        <v>26</v>
      </c>
      <c r="D554">
        <v>424.8</v>
      </c>
    </row>
    <row r="555" spans="1:4" x14ac:dyDescent="0.35">
      <c r="A555" s="1">
        <v>44985</v>
      </c>
      <c r="B555" t="s">
        <v>6</v>
      </c>
      <c r="C555">
        <v>17</v>
      </c>
      <c r="D555">
        <v>694.99</v>
      </c>
    </row>
    <row r="556" spans="1:4" x14ac:dyDescent="0.35">
      <c r="A556" s="1">
        <v>45169</v>
      </c>
      <c r="B556" t="s">
        <v>8</v>
      </c>
      <c r="C556">
        <v>16</v>
      </c>
      <c r="D556">
        <v>873.84</v>
      </c>
    </row>
    <row r="557" spans="1:4" x14ac:dyDescent="0.35">
      <c r="A557" s="1">
        <v>45169</v>
      </c>
      <c r="B557" t="s">
        <v>5</v>
      </c>
      <c r="C557">
        <v>17</v>
      </c>
      <c r="D557">
        <v>261.68</v>
      </c>
    </row>
    <row r="558" spans="1:4" x14ac:dyDescent="0.35">
      <c r="A558" s="1">
        <v>45230</v>
      </c>
      <c r="B558" t="s">
        <v>8</v>
      </c>
      <c r="C558">
        <v>20</v>
      </c>
      <c r="D558">
        <v>842.62</v>
      </c>
    </row>
    <row r="559" spans="1:4" x14ac:dyDescent="0.35">
      <c r="A559" s="1">
        <v>44985</v>
      </c>
      <c r="B559" t="s">
        <v>7</v>
      </c>
      <c r="C559">
        <v>27</v>
      </c>
      <c r="D559">
        <v>80.47</v>
      </c>
    </row>
    <row r="560" spans="1:4" x14ac:dyDescent="0.35">
      <c r="A560" s="1">
        <v>45230</v>
      </c>
      <c r="B560" t="s">
        <v>6</v>
      </c>
      <c r="C560">
        <v>10</v>
      </c>
      <c r="D560">
        <v>838.57</v>
      </c>
    </row>
    <row r="561" spans="1:4" x14ac:dyDescent="0.35">
      <c r="A561" s="1">
        <v>45138</v>
      </c>
      <c r="B561" t="s">
        <v>4</v>
      </c>
    </row>
    <row r="562" spans="1:4" x14ac:dyDescent="0.35">
      <c r="A562" s="1">
        <v>44957</v>
      </c>
      <c r="B562" t="s">
        <v>5</v>
      </c>
      <c r="C562">
        <v>16</v>
      </c>
      <c r="D562">
        <v>82.88</v>
      </c>
    </row>
    <row r="563" spans="1:4" x14ac:dyDescent="0.35">
      <c r="A563" s="1">
        <v>45107</v>
      </c>
      <c r="B563" t="s">
        <v>5</v>
      </c>
      <c r="C563">
        <v>26</v>
      </c>
      <c r="D563">
        <v>508.89</v>
      </c>
    </row>
    <row r="564" spans="1:4" x14ac:dyDescent="0.35">
      <c r="A564" s="1">
        <v>45077</v>
      </c>
      <c r="B564" t="s">
        <v>5</v>
      </c>
      <c r="C564">
        <v>25</v>
      </c>
      <c r="D564">
        <v>786.07</v>
      </c>
    </row>
    <row r="565" spans="1:4" x14ac:dyDescent="0.35">
      <c r="A565" s="1">
        <v>45046</v>
      </c>
      <c r="B565" t="s">
        <v>7</v>
      </c>
      <c r="C565">
        <v>21</v>
      </c>
      <c r="D565">
        <v>796.72</v>
      </c>
    </row>
    <row r="566" spans="1:4" x14ac:dyDescent="0.35">
      <c r="A566" s="1">
        <v>45046</v>
      </c>
      <c r="B566" t="s">
        <v>5</v>
      </c>
      <c r="C566">
        <v>22</v>
      </c>
      <c r="D566">
        <v>32.69</v>
      </c>
    </row>
    <row r="567" spans="1:4" x14ac:dyDescent="0.35">
      <c r="A567" s="1">
        <v>45107</v>
      </c>
      <c r="B567" t="s">
        <v>8</v>
      </c>
      <c r="C567">
        <v>22</v>
      </c>
      <c r="D567">
        <v>854.4</v>
      </c>
    </row>
    <row r="568" spans="1:4" x14ac:dyDescent="0.35">
      <c r="A568" s="1">
        <v>45077</v>
      </c>
      <c r="B568" t="s">
        <v>4</v>
      </c>
      <c r="C568">
        <v>22</v>
      </c>
      <c r="D568">
        <v>546.02</v>
      </c>
    </row>
    <row r="569" spans="1:4" x14ac:dyDescent="0.35">
      <c r="A569" s="1">
        <v>44957</v>
      </c>
      <c r="B569" t="s">
        <v>7</v>
      </c>
      <c r="C569">
        <v>23</v>
      </c>
      <c r="D569">
        <v>577.64</v>
      </c>
    </row>
    <row r="570" spans="1:4" x14ac:dyDescent="0.35">
      <c r="A570" s="1">
        <v>44985</v>
      </c>
      <c r="B570" t="s">
        <v>6</v>
      </c>
      <c r="C570">
        <v>19</v>
      </c>
      <c r="D570">
        <v>117.72</v>
      </c>
    </row>
    <row r="571" spans="1:4" x14ac:dyDescent="0.35">
      <c r="A571" s="1">
        <v>45016</v>
      </c>
      <c r="B571" t="s">
        <v>4</v>
      </c>
      <c r="C571">
        <v>16</v>
      </c>
      <c r="D571">
        <v>762.6</v>
      </c>
    </row>
    <row r="572" spans="1:4" x14ac:dyDescent="0.35">
      <c r="A572" s="1">
        <v>45046</v>
      </c>
      <c r="B572" t="s">
        <v>5</v>
      </c>
      <c r="C572">
        <v>22</v>
      </c>
      <c r="D572">
        <v>171.23</v>
      </c>
    </row>
    <row r="573" spans="1:4" x14ac:dyDescent="0.35">
      <c r="A573" s="1">
        <v>44957</v>
      </c>
      <c r="B573" t="s">
        <v>5</v>
      </c>
      <c r="C573">
        <v>20</v>
      </c>
      <c r="D573">
        <v>11.71</v>
      </c>
    </row>
    <row r="574" spans="1:4" x14ac:dyDescent="0.35">
      <c r="A574" s="1">
        <v>45169</v>
      </c>
      <c r="B574" t="s">
        <v>4</v>
      </c>
      <c r="C574">
        <v>22</v>
      </c>
      <c r="D574">
        <v>125.87</v>
      </c>
    </row>
    <row r="575" spans="1:4" x14ac:dyDescent="0.35">
      <c r="A575" s="1">
        <v>45077</v>
      </c>
      <c r="B575" t="s">
        <v>5</v>
      </c>
      <c r="C575">
        <v>27</v>
      </c>
      <c r="D575">
        <v>749</v>
      </c>
    </row>
    <row r="576" spans="1:4" x14ac:dyDescent="0.35">
      <c r="A576" s="1">
        <v>44957</v>
      </c>
      <c r="B576" t="s">
        <v>4</v>
      </c>
      <c r="C576">
        <v>19</v>
      </c>
      <c r="D576">
        <v>567.94000000000005</v>
      </c>
    </row>
    <row r="577" spans="1:4" x14ac:dyDescent="0.35">
      <c r="A577" s="1">
        <v>45199</v>
      </c>
      <c r="B577" t="s">
        <v>6</v>
      </c>
      <c r="C577">
        <v>16</v>
      </c>
      <c r="D577">
        <v>75.959999999999994</v>
      </c>
    </row>
    <row r="578" spans="1:4" x14ac:dyDescent="0.35">
      <c r="A578" s="1">
        <v>45169</v>
      </c>
      <c r="B578" t="s">
        <v>8</v>
      </c>
      <c r="C578">
        <v>23</v>
      </c>
      <c r="D578">
        <v>158.47999999999999</v>
      </c>
    </row>
    <row r="579" spans="1:4" x14ac:dyDescent="0.35">
      <c r="A579" s="1">
        <v>44985</v>
      </c>
      <c r="B579" t="s">
        <v>5</v>
      </c>
      <c r="C579">
        <v>25</v>
      </c>
      <c r="D579">
        <v>600.99</v>
      </c>
    </row>
    <row r="580" spans="1:4" x14ac:dyDescent="0.35">
      <c r="A580" s="1">
        <v>45016</v>
      </c>
      <c r="B580" t="s">
        <v>6</v>
      </c>
      <c r="C580">
        <v>25</v>
      </c>
      <c r="D580">
        <v>849.65</v>
      </c>
    </row>
    <row r="581" spans="1:4" x14ac:dyDescent="0.35">
      <c r="A581" s="1">
        <v>45016</v>
      </c>
      <c r="B581" t="s">
        <v>8</v>
      </c>
      <c r="C581">
        <v>19</v>
      </c>
      <c r="D581">
        <v>912.02</v>
      </c>
    </row>
    <row r="582" spans="1:4" x14ac:dyDescent="0.35">
      <c r="A582" s="1">
        <v>45169</v>
      </c>
      <c r="B582" t="s">
        <v>8</v>
      </c>
      <c r="C582">
        <v>19</v>
      </c>
      <c r="D582">
        <v>525.14</v>
      </c>
    </row>
    <row r="583" spans="1:4" x14ac:dyDescent="0.35">
      <c r="A583" s="1">
        <v>45077</v>
      </c>
      <c r="B583" t="s">
        <v>8</v>
      </c>
      <c r="C583">
        <v>19</v>
      </c>
      <c r="D583">
        <v>236.04</v>
      </c>
    </row>
    <row r="584" spans="1:4" x14ac:dyDescent="0.35">
      <c r="A584" s="1">
        <v>45230</v>
      </c>
      <c r="B584" t="s">
        <v>5</v>
      </c>
      <c r="C584">
        <v>32</v>
      </c>
      <c r="D584">
        <v>788.93</v>
      </c>
    </row>
    <row r="585" spans="1:4" x14ac:dyDescent="0.35">
      <c r="A585" s="1">
        <v>45291</v>
      </c>
      <c r="B585" t="s">
        <v>6</v>
      </c>
      <c r="C585">
        <v>13</v>
      </c>
      <c r="D585">
        <v>79.739999999999995</v>
      </c>
    </row>
    <row r="586" spans="1:4" x14ac:dyDescent="0.35">
      <c r="A586" s="1">
        <v>45016</v>
      </c>
      <c r="B586" t="s">
        <v>6</v>
      </c>
      <c r="C586">
        <v>22</v>
      </c>
      <c r="D586">
        <v>831.15</v>
      </c>
    </row>
    <row r="587" spans="1:4" x14ac:dyDescent="0.35">
      <c r="A587" s="1">
        <v>45046</v>
      </c>
      <c r="B587" t="s">
        <v>4</v>
      </c>
      <c r="C587">
        <v>16</v>
      </c>
      <c r="D587">
        <v>917.66</v>
      </c>
    </row>
    <row r="588" spans="1:4" x14ac:dyDescent="0.35">
      <c r="A588" s="1">
        <v>45046</v>
      </c>
      <c r="B588" t="s">
        <v>4</v>
      </c>
      <c r="C588">
        <v>20</v>
      </c>
      <c r="D588">
        <v>979.89</v>
      </c>
    </row>
    <row r="589" spans="1:4" x14ac:dyDescent="0.35">
      <c r="A589" s="1">
        <v>44985</v>
      </c>
      <c r="B589" t="s">
        <v>4</v>
      </c>
      <c r="C589">
        <v>26</v>
      </c>
      <c r="D589">
        <v>501.07</v>
      </c>
    </row>
    <row r="590" spans="1:4" x14ac:dyDescent="0.35">
      <c r="A590" s="1">
        <v>45016</v>
      </c>
      <c r="B590" t="s">
        <v>5</v>
      </c>
      <c r="C590">
        <v>20</v>
      </c>
      <c r="D590">
        <v>116.16</v>
      </c>
    </row>
    <row r="591" spans="1:4" x14ac:dyDescent="0.35">
      <c r="A591" s="1">
        <v>45077</v>
      </c>
      <c r="B591" t="s">
        <v>4</v>
      </c>
      <c r="C591">
        <v>17</v>
      </c>
      <c r="D591">
        <v>549.41999999999996</v>
      </c>
    </row>
    <row r="592" spans="1:4" x14ac:dyDescent="0.35">
      <c r="A592" s="1">
        <v>45107</v>
      </c>
      <c r="B592" t="s">
        <v>7</v>
      </c>
      <c r="C592">
        <v>22</v>
      </c>
      <c r="D592">
        <v>994.56</v>
      </c>
    </row>
    <row r="593" spans="1:4" x14ac:dyDescent="0.35">
      <c r="A593" s="1">
        <v>45291</v>
      </c>
      <c r="B593" t="s">
        <v>6</v>
      </c>
      <c r="C593">
        <v>20</v>
      </c>
      <c r="D593">
        <v>139.75</v>
      </c>
    </row>
    <row r="594" spans="1:4" x14ac:dyDescent="0.35">
      <c r="A594" s="1">
        <v>45077</v>
      </c>
      <c r="B594" t="s">
        <v>6</v>
      </c>
      <c r="C594">
        <v>19</v>
      </c>
      <c r="D594">
        <v>993.43</v>
      </c>
    </row>
    <row r="595" spans="1:4" x14ac:dyDescent="0.35">
      <c r="A595" s="1">
        <v>45077</v>
      </c>
      <c r="B595" t="s">
        <v>6</v>
      </c>
      <c r="C595">
        <v>24</v>
      </c>
      <c r="D595">
        <v>36.19</v>
      </c>
    </row>
    <row r="596" spans="1:4" x14ac:dyDescent="0.35">
      <c r="A596" s="1">
        <v>45291</v>
      </c>
      <c r="B596" t="s">
        <v>7</v>
      </c>
      <c r="C596">
        <v>20</v>
      </c>
      <c r="D596">
        <v>753.52</v>
      </c>
    </row>
    <row r="597" spans="1:4" x14ac:dyDescent="0.35">
      <c r="A597" s="1">
        <v>45169</v>
      </c>
      <c r="B597" t="s">
        <v>4</v>
      </c>
      <c r="C597">
        <v>16</v>
      </c>
      <c r="D597">
        <v>135.78</v>
      </c>
    </row>
    <row r="598" spans="1:4" x14ac:dyDescent="0.35">
      <c r="A598" s="1">
        <v>45291</v>
      </c>
      <c r="B598" t="s">
        <v>8</v>
      </c>
      <c r="C598">
        <v>16</v>
      </c>
    </row>
    <row r="599" spans="1:4" x14ac:dyDescent="0.35">
      <c r="A599" s="1">
        <v>45199</v>
      </c>
      <c r="B599" t="s">
        <v>8</v>
      </c>
      <c r="C599">
        <v>31</v>
      </c>
      <c r="D599">
        <v>329.33</v>
      </c>
    </row>
    <row r="600" spans="1:4" x14ac:dyDescent="0.35">
      <c r="A600" s="1">
        <v>45107</v>
      </c>
      <c r="B600" t="s">
        <v>6</v>
      </c>
      <c r="C600">
        <v>34</v>
      </c>
      <c r="D600">
        <v>396.39</v>
      </c>
    </row>
    <row r="601" spans="1:4" x14ac:dyDescent="0.35">
      <c r="A601" s="1">
        <v>45138</v>
      </c>
      <c r="B601" t="s">
        <v>6</v>
      </c>
      <c r="C601">
        <v>19</v>
      </c>
      <c r="D601">
        <v>368.53</v>
      </c>
    </row>
    <row r="602" spans="1:4" x14ac:dyDescent="0.35">
      <c r="A602" s="1">
        <v>45260</v>
      </c>
      <c r="B602" t="s">
        <v>7</v>
      </c>
      <c r="C602">
        <v>18</v>
      </c>
      <c r="D602">
        <v>546.75</v>
      </c>
    </row>
    <row r="603" spans="1:4" x14ac:dyDescent="0.35">
      <c r="A603" s="1">
        <v>44985</v>
      </c>
      <c r="B603" t="s">
        <v>8</v>
      </c>
      <c r="C603">
        <v>18</v>
      </c>
      <c r="D603">
        <v>805.72</v>
      </c>
    </row>
    <row r="604" spans="1:4" x14ac:dyDescent="0.35">
      <c r="A604" s="1">
        <v>44985</v>
      </c>
      <c r="B604" t="s">
        <v>7</v>
      </c>
      <c r="C604">
        <v>17</v>
      </c>
      <c r="D604">
        <v>726.06</v>
      </c>
    </row>
    <row r="605" spans="1:4" x14ac:dyDescent="0.35">
      <c r="A605" s="1">
        <v>45260</v>
      </c>
      <c r="B605" t="s">
        <v>8</v>
      </c>
      <c r="C605">
        <v>17</v>
      </c>
    </row>
    <row r="606" spans="1:4" x14ac:dyDescent="0.35">
      <c r="A606" s="1">
        <v>45046</v>
      </c>
      <c r="B606" t="s">
        <v>8</v>
      </c>
      <c r="C606">
        <v>15</v>
      </c>
      <c r="D606">
        <v>591.48</v>
      </c>
    </row>
    <row r="607" spans="1:4" x14ac:dyDescent="0.35">
      <c r="A607" s="1">
        <v>45291</v>
      </c>
      <c r="B607" t="s">
        <v>5</v>
      </c>
      <c r="C607">
        <v>24</v>
      </c>
      <c r="D607">
        <v>501.4</v>
      </c>
    </row>
    <row r="608" spans="1:4" x14ac:dyDescent="0.35">
      <c r="A608" s="1">
        <v>45046</v>
      </c>
      <c r="B608" t="s">
        <v>4</v>
      </c>
      <c r="C608">
        <v>20</v>
      </c>
      <c r="D608">
        <v>893.73</v>
      </c>
    </row>
    <row r="609" spans="1:4" x14ac:dyDescent="0.35">
      <c r="A609" s="1">
        <v>45138</v>
      </c>
      <c r="B609" t="s">
        <v>6</v>
      </c>
      <c r="C609">
        <v>23</v>
      </c>
      <c r="D609">
        <v>420.68</v>
      </c>
    </row>
    <row r="610" spans="1:4" x14ac:dyDescent="0.35">
      <c r="A610" s="1">
        <v>45291</v>
      </c>
      <c r="B610" t="s">
        <v>8</v>
      </c>
      <c r="C610">
        <v>22</v>
      </c>
      <c r="D610">
        <v>869.31</v>
      </c>
    </row>
    <row r="611" spans="1:4" x14ac:dyDescent="0.35">
      <c r="A611" s="1">
        <v>45291</v>
      </c>
      <c r="B611" t="s">
        <v>6</v>
      </c>
      <c r="C611">
        <v>19</v>
      </c>
      <c r="D611">
        <v>468.92</v>
      </c>
    </row>
    <row r="612" spans="1:4" x14ac:dyDescent="0.35">
      <c r="A612" s="1">
        <v>44957</v>
      </c>
      <c r="B612" t="s">
        <v>8</v>
      </c>
      <c r="C612">
        <v>28</v>
      </c>
      <c r="D612">
        <v>191.63</v>
      </c>
    </row>
    <row r="613" spans="1:4" x14ac:dyDescent="0.35">
      <c r="A613" s="1">
        <v>45107</v>
      </c>
      <c r="B613" t="s">
        <v>5</v>
      </c>
      <c r="C613">
        <v>27</v>
      </c>
      <c r="D613">
        <v>635.66</v>
      </c>
    </row>
    <row r="614" spans="1:4" x14ac:dyDescent="0.35">
      <c r="A614" s="1">
        <v>45046</v>
      </c>
      <c r="B614" t="s">
        <v>7</v>
      </c>
      <c r="C614">
        <v>17</v>
      </c>
      <c r="D614">
        <v>630.67999999999995</v>
      </c>
    </row>
    <row r="615" spans="1:4" x14ac:dyDescent="0.35">
      <c r="A615" s="1">
        <v>45199</v>
      </c>
      <c r="B615" t="s">
        <v>4</v>
      </c>
      <c r="C615">
        <v>19</v>
      </c>
      <c r="D615">
        <v>171.29</v>
      </c>
    </row>
    <row r="616" spans="1:4" x14ac:dyDescent="0.35">
      <c r="A616" s="1">
        <v>45107</v>
      </c>
      <c r="B616" t="s">
        <v>4</v>
      </c>
      <c r="C616">
        <v>11</v>
      </c>
      <c r="D616">
        <v>969.54</v>
      </c>
    </row>
    <row r="617" spans="1:4" x14ac:dyDescent="0.35">
      <c r="A617" s="1">
        <v>45199</v>
      </c>
      <c r="B617" t="s">
        <v>6</v>
      </c>
      <c r="C617">
        <v>21</v>
      </c>
      <c r="D617">
        <v>292.87</v>
      </c>
    </row>
    <row r="618" spans="1:4" x14ac:dyDescent="0.35">
      <c r="A618" s="1">
        <v>44957</v>
      </c>
      <c r="B618" t="s">
        <v>7</v>
      </c>
      <c r="C618">
        <v>19</v>
      </c>
      <c r="D618">
        <v>802.62</v>
      </c>
    </row>
    <row r="619" spans="1:4" x14ac:dyDescent="0.35">
      <c r="A619" s="1">
        <v>44957</v>
      </c>
      <c r="B619" t="s">
        <v>4</v>
      </c>
      <c r="C619">
        <v>20</v>
      </c>
      <c r="D619">
        <v>701.91</v>
      </c>
    </row>
    <row r="620" spans="1:4" x14ac:dyDescent="0.35">
      <c r="A620" s="1">
        <v>45077</v>
      </c>
      <c r="B620" t="s">
        <v>6</v>
      </c>
      <c r="C620">
        <v>22</v>
      </c>
      <c r="D620">
        <v>238.51</v>
      </c>
    </row>
    <row r="621" spans="1:4" x14ac:dyDescent="0.35">
      <c r="A621" s="1">
        <v>44957</v>
      </c>
      <c r="B621" t="s">
        <v>8</v>
      </c>
      <c r="C621">
        <v>29</v>
      </c>
      <c r="D621">
        <v>405.86</v>
      </c>
    </row>
    <row r="622" spans="1:4" x14ac:dyDescent="0.35">
      <c r="A622" s="1">
        <v>45016</v>
      </c>
      <c r="B622" t="s">
        <v>6</v>
      </c>
      <c r="C622">
        <v>15</v>
      </c>
      <c r="D622">
        <v>463.14</v>
      </c>
    </row>
    <row r="623" spans="1:4" x14ac:dyDescent="0.35">
      <c r="A623" s="1">
        <v>45230</v>
      </c>
      <c r="B623" t="s">
        <v>8</v>
      </c>
      <c r="C623">
        <v>24</v>
      </c>
      <c r="D623">
        <v>528.62</v>
      </c>
    </row>
    <row r="624" spans="1:4" x14ac:dyDescent="0.35">
      <c r="A624" s="1">
        <v>45046</v>
      </c>
      <c r="B624" t="s">
        <v>8</v>
      </c>
      <c r="C624">
        <v>16</v>
      </c>
      <c r="D624">
        <v>296.55</v>
      </c>
    </row>
    <row r="625" spans="1:4" x14ac:dyDescent="0.35">
      <c r="A625" s="1">
        <v>45260</v>
      </c>
      <c r="B625" t="s">
        <v>4</v>
      </c>
      <c r="C625">
        <v>27</v>
      </c>
    </row>
    <row r="626" spans="1:4" x14ac:dyDescent="0.35">
      <c r="A626" s="1">
        <v>45046</v>
      </c>
      <c r="B626" t="s">
        <v>7</v>
      </c>
      <c r="C626">
        <v>23</v>
      </c>
      <c r="D626">
        <v>996.79</v>
      </c>
    </row>
    <row r="627" spans="1:4" x14ac:dyDescent="0.35">
      <c r="A627" s="1">
        <v>45230</v>
      </c>
      <c r="B627" t="s">
        <v>7</v>
      </c>
      <c r="C627">
        <v>16</v>
      </c>
      <c r="D627">
        <v>913.73</v>
      </c>
    </row>
    <row r="628" spans="1:4" x14ac:dyDescent="0.35">
      <c r="A628" s="1">
        <v>45169</v>
      </c>
      <c r="B628" t="s">
        <v>6</v>
      </c>
      <c r="C628">
        <v>17</v>
      </c>
      <c r="D628">
        <v>493.45</v>
      </c>
    </row>
    <row r="629" spans="1:4" x14ac:dyDescent="0.35">
      <c r="A629" s="1">
        <v>45291</v>
      </c>
      <c r="B629" t="s">
        <v>8</v>
      </c>
      <c r="C629">
        <v>18</v>
      </c>
      <c r="D629">
        <v>908.65</v>
      </c>
    </row>
    <row r="630" spans="1:4" x14ac:dyDescent="0.35">
      <c r="A630" s="1">
        <v>45107</v>
      </c>
      <c r="B630" t="s">
        <v>8</v>
      </c>
      <c r="C630">
        <v>28</v>
      </c>
      <c r="D630">
        <v>216.58</v>
      </c>
    </row>
    <row r="631" spans="1:4" x14ac:dyDescent="0.35">
      <c r="A631" s="1">
        <v>44957</v>
      </c>
      <c r="B631" t="s">
        <v>4</v>
      </c>
      <c r="C631">
        <v>21</v>
      </c>
      <c r="D631">
        <v>415.4</v>
      </c>
    </row>
    <row r="632" spans="1:4" x14ac:dyDescent="0.35">
      <c r="A632" s="1">
        <v>45230</v>
      </c>
      <c r="B632" t="s">
        <v>8</v>
      </c>
      <c r="C632">
        <v>19</v>
      </c>
      <c r="D632">
        <v>477.94</v>
      </c>
    </row>
    <row r="633" spans="1:4" x14ac:dyDescent="0.35">
      <c r="A633" s="1">
        <v>45199</v>
      </c>
      <c r="B633" t="s">
        <v>4</v>
      </c>
      <c r="C633">
        <v>10</v>
      </c>
      <c r="D633">
        <v>177.82</v>
      </c>
    </row>
    <row r="634" spans="1:4" x14ac:dyDescent="0.35">
      <c r="A634" s="1">
        <v>45291</v>
      </c>
      <c r="B634" t="s">
        <v>7</v>
      </c>
      <c r="C634">
        <v>14</v>
      </c>
      <c r="D634">
        <v>387.68</v>
      </c>
    </row>
    <row r="635" spans="1:4" x14ac:dyDescent="0.35">
      <c r="A635" s="1">
        <v>45138</v>
      </c>
      <c r="B635" t="s">
        <v>6</v>
      </c>
      <c r="C635">
        <v>20</v>
      </c>
      <c r="D635">
        <v>583.42999999999995</v>
      </c>
    </row>
    <row r="636" spans="1:4" x14ac:dyDescent="0.35">
      <c r="A636" s="1">
        <v>45016</v>
      </c>
      <c r="B636" t="s">
        <v>7</v>
      </c>
      <c r="C636">
        <v>18</v>
      </c>
      <c r="D636">
        <v>686.01</v>
      </c>
    </row>
    <row r="637" spans="1:4" x14ac:dyDescent="0.35">
      <c r="A637" s="1">
        <v>45291</v>
      </c>
      <c r="B637" t="s">
        <v>8</v>
      </c>
      <c r="C637">
        <v>16</v>
      </c>
      <c r="D637">
        <v>556.27</v>
      </c>
    </row>
    <row r="638" spans="1:4" x14ac:dyDescent="0.35">
      <c r="A638" s="1">
        <v>45199</v>
      </c>
      <c r="B638" t="s">
        <v>5</v>
      </c>
      <c r="C638">
        <v>14</v>
      </c>
      <c r="D638">
        <v>129.53</v>
      </c>
    </row>
    <row r="639" spans="1:4" x14ac:dyDescent="0.35">
      <c r="A639" s="1">
        <v>45077</v>
      </c>
      <c r="B639" t="s">
        <v>5</v>
      </c>
      <c r="C639">
        <v>24</v>
      </c>
      <c r="D639">
        <v>38.51</v>
      </c>
    </row>
    <row r="640" spans="1:4" x14ac:dyDescent="0.35">
      <c r="A640" s="1">
        <v>45107</v>
      </c>
      <c r="B640" t="s">
        <v>6</v>
      </c>
      <c r="C640">
        <v>19</v>
      </c>
      <c r="D640">
        <v>371.51</v>
      </c>
    </row>
    <row r="641" spans="1:4" x14ac:dyDescent="0.35">
      <c r="A641" s="1">
        <v>45107</v>
      </c>
      <c r="B641" t="s">
        <v>6</v>
      </c>
      <c r="C641">
        <v>17</v>
      </c>
      <c r="D641">
        <v>685.41</v>
      </c>
    </row>
    <row r="642" spans="1:4" x14ac:dyDescent="0.35">
      <c r="A642" s="1">
        <v>45291</v>
      </c>
      <c r="B642" t="s">
        <v>7</v>
      </c>
      <c r="C642">
        <v>20</v>
      </c>
      <c r="D642">
        <v>740.83</v>
      </c>
    </row>
    <row r="643" spans="1:4" x14ac:dyDescent="0.35">
      <c r="A643" s="1">
        <v>45077</v>
      </c>
      <c r="B643" t="s">
        <v>4</v>
      </c>
      <c r="C643">
        <v>240</v>
      </c>
      <c r="D643">
        <v>506.01</v>
      </c>
    </row>
    <row r="644" spans="1:4" x14ac:dyDescent="0.35">
      <c r="A644" s="1">
        <v>45138</v>
      </c>
      <c r="B644" t="s">
        <v>7</v>
      </c>
      <c r="C644">
        <v>21</v>
      </c>
      <c r="D644">
        <v>170.66</v>
      </c>
    </row>
    <row r="645" spans="1:4" x14ac:dyDescent="0.35">
      <c r="A645" s="1">
        <v>44985</v>
      </c>
      <c r="B645" t="s">
        <v>7</v>
      </c>
      <c r="C645">
        <v>21</v>
      </c>
      <c r="D645">
        <v>998.19</v>
      </c>
    </row>
    <row r="646" spans="1:4" x14ac:dyDescent="0.35">
      <c r="A646" s="1">
        <v>45138</v>
      </c>
      <c r="B646" t="s">
        <v>7</v>
      </c>
      <c r="C646">
        <v>19</v>
      </c>
      <c r="D646">
        <v>960.87</v>
      </c>
    </row>
    <row r="647" spans="1:4" x14ac:dyDescent="0.35">
      <c r="A647" s="1">
        <v>45046</v>
      </c>
      <c r="B647" t="s">
        <v>7</v>
      </c>
      <c r="C647">
        <v>22</v>
      </c>
      <c r="D647">
        <v>372.64</v>
      </c>
    </row>
    <row r="648" spans="1:4" x14ac:dyDescent="0.35">
      <c r="A648" s="1">
        <v>45199</v>
      </c>
      <c r="B648" t="s">
        <v>4</v>
      </c>
      <c r="C648">
        <v>17</v>
      </c>
      <c r="D648">
        <v>198.84</v>
      </c>
    </row>
    <row r="649" spans="1:4" x14ac:dyDescent="0.35">
      <c r="A649" s="1">
        <v>44957</v>
      </c>
      <c r="B649" t="s">
        <v>6</v>
      </c>
      <c r="C649">
        <v>15</v>
      </c>
      <c r="D649">
        <v>810.63</v>
      </c>
    </row>
    <row r="650" spans="1:4" x14ac:dyDescent="0.35">
      <c r="A650" s="1">
        <v>45291</v>
      </c>
      <c r="B650" t="s">
        <v>8</v>
      </c>
      <c r="C650">
        <v>16</v>
      </c>
      <c r="D650">
        <v>778.1</v>
      </c>
    </row>
    <row r="651" spans="1:4" x14ac:dyDescent="0.35">
      <c r="A651" s="1">
        <v>45107</v>
      </c>
      <c r="B651" t="s">
        <v>6</v>
      </c>
      <c r="C651">
        <v>21</v>
      </c>
      <c r="D651">
        <v>748.29</v>
      </c>
    </row>
    <row r="652" spans="1:4" x14ac:dyDescent="0.35">
      <c r="A652" s="1">
        <v>45260</v>
      </c>
      <c r="B652" t="s">
        <v>7</v>
      </c>
      <c r="C652">
        <v>21</v>
      </c>
      <c r="D652">
        <v>871.44</v>
      </c>
    </row>
    <row r="653" spans="1:4" x14ac:dyDescent="0.35">
      <c r="A653" s="1">
        <v>45046</v>
      </c>
      <c r="B653" t="s">
        <v>8</v>
      </c>
      <c r="C653">
        <v>17</v>
      </c>
      <c r="D653">
        <v>250.92</v>
      </c>
    </row>
    <row r="654" spans="1:4" x14ac:dyDescent="0.35">
      <c r="A654" s="1">
        <v>45107</v>
      </c>
      <c r="B654" t="s">
        <v>4</v>
      </c>
      <c r="C654">
        <v>24</v>
      </c>
      <c r="D654">
        <v>421.05</v>
      </c>
    </row>
    <row r="655" spans="1:4" x14ac:dyDescent="0.35">
      <c r="A655" s="1">
        <v>45169</v>
      </c>
      <c r="B655" t="s">
        <v>8</v>
      </c>
      <c r="C655">
        <v>24</v>
      </c>
      <c r="D655">
        <v>599.54999999999995</v>
      </c>
    </row>
    <row r="656" spans="1:4" x14ac:dyDescent="0.35">
      <c r="A656" s="1">
        <v>45138</v>
      </c>
      <c r="B656" t="s">
        <v>8</v>
      </c>
      <c r="C656">
        <v>16</v>
      </c>
      <c r="D656">
        <v>235.41</v>
      </c>
    </row>
    <row r="657" spans="1:4" x14ac:dyDescent="0.35">
      <c r="A657" s="1">
        <v>45046</v>
      </c>
      <c r="B657" t="s">
        <v>7</v>
      </c>
      <c r="C657">
        <v>25</v>
      </c>
    </row>
    <row r="658" spans="1:4" x14ac:dyDescent="0.35">
      <c r="A658" s="1">
        <v>45230</v>
      </c>
      <c r="B658" t="s">
        <v>8</v>
      </c>
      <c r="C658">
        <v>17</v>
      </c>
      <c r="D658">
        <v>906.8</v>
      </c>
    </row>
    <row r="659" spans="1:4" x14ac:dyDescent="0.35">
      <c r="A659" s="1">
        <v>45199</v>
      </c>
      <c r="B659" t="s">
        <v>8</v>
      </c>
      <c r="C659">
        <v>22</v>
      </c>
      <c r="D659">
        <v>51.19</v>
      </c>
    </row>
    <row r="660" spans="1:4" x14ac:dyDescent="0.35">
      <c r="A660" s="1">
        <v>45260</v>
      </c>
      <c r="B660" t="s">
        <v>6</v>
      </c>
      <c r="C660">
        <v>19</v>
      </c>
      <c r="D660">
        <v>473.14</v>
      </c>
    </row>
    <row r="661" spans="1:4" x14ac:dyDescent="0.35">
      <c r="A661" s="1">
        <v>44957</v>
      </c>
      <c r="B661" t="s">
        <v>8</v>
      </c>
      <c r="C661">
        <v>27</v>
      </c>
      <c r="D661">
        <v>909.44</v>
      </c>
    </row>
    <row r="662" spans="1:4" x14ac:dyDescent="0.35">
      <c r="A662" s="1">
        <v>45260</v>
      </c>
      <c r="B662" t="s">
        <v>5</v>
      </c>
      <c r="C662">
        <v>16</v>
      </c>
    </row>
    <row r="663" spans="1:4" x14ac:dyDescent="0.35">
      <c r="A663" s="1">
        <v>45291</v>
      </c>
      <c r="B663" t="s">
        <v>8</v>
      </c>
      <c r="C663">
        <v>17</v>
      </c>
      <c r="D663">
        <v>880.53</v>
      </c>
    </row>
    <row r="664" spans="1:4" x14ac:dyDescent="0.35">
      <c r="A664" s="1">
        <v>45260</v>
      </c>
      <c r="B664" t="s">
        <v>8</v>
      </c>
      <c r="C664">
        <v>16</v>
      </c>
      <c r="D664">
        <v>933.68</v>
      </c>
    </row>
    <row r="665" spans="1:4" x14ac:dyDescent="0.35">
      <c r="A665" s="1">
        <v>45291</v>
      </c>
      <c r="B665" t="s">
        <v>4</v>
      </c>
      <c r="C665">
        <v>25</v>
      </c>
      <c r="D665">
        <v>748.69</v>
      </c>
    </row>
    <row r="666" spans="1:4" x14ac:dyDescent="0.35">
      <c r="A666" s="1">
        <v>45291</v>
      </c>
      <c r="B666" t="s">
        <v>4</v>
      </c>
      <c r="C666">
        <v>23</v>
      </c>
      <c r="D666">
        <v>988.64</v>
      </c>
    </row>
    <row r="667" spans="1:4" x14ac:dyDescent="0.35">
      <c r="A667" s="1">
        <v>45107</v>
      </c>
      <c r="B667" t="s">
        <v>7</v>
      </c>
      <c r="C667">
        <v>18</v>
      </c>
      <c r="D667">
        <v>300.86</v>
      </c>
    </row>
    <row r="668" spans="1:4" x14ac:dyDescent="0.35">
      <c r="A668" s="1">
        <v>45107</v>
      </c>
      <c r="B668" t="s">
        <v>7</v>
      </c>
      <c r="C668">
        <v>24</v>
      </c>
      <c r="D668">
        <v>805.53</v>
      </c>
    </row>
    <row r="669" spans="1:4" x14ac:dyDescent="0.35">
      <c r="A669" s="1">
        <v>45291</v>
      </c>
      <c r="B669" t="s">
        <v>7</v>
      </c>
      <c r="C669">
        <v>16</v>
      </c>
      <c r="D669">
        <v>149.29</v>
      </c>
    </row>
    <row r="670" spans="1:4" x14ac:dyDescent="0.35">
      <c r="A670" s="1">
        <v>45107</v>
      </c>
      <c r="B670" t="s">
        <v>5</v>
      </c>
      <c r="C670">
        <v>22</v>
      </c>
      <c r="D670">
        <v>119.13</v>
      </c>
    </row>
    <row r="671" spans="1:4" x14ac:dyDescent="0.35">
      <c r="A671" s="1">
        <v>45291</v>
      </c>
      <c r="B671" t="s">
        <v>7</v>
      </c>
      <c r="C671">
        <v>24</v>
      </c>
      <c r="D671">
        <v>375.2</v>
      </c>
    </row>
    <row r="672" spans="1:4" x14ac:dyDescent="0.35">
      <c r="A672" s="1">
        <v>44957</v>
      </c>
      <c r="B672" t="s">
        <v>6</v>
      </c>
      <c r="C672">
        <v>24</v>
      </c>
    </row>
    <row r="673" spans="1:4" x14ac:dyDescent="0.35">
      <c r="A673" s="1">
        <v>45107</v>
      </c>
      <c r="B673" t="s">
        <v>4</v>
      </c>
      <c r="C673">
        <v>29</v>
      </c>
      <c r="D673">
        <v>681.76</v>
      </c>
    </row>
    <row r="674" spans="1:4" x14ac:dyDescent="0.35">
      <c r="A674" s="1">
        <v>45107</v>
      </c>
      <c r="B674" t="s">
        <v>5</v>
      </c>
      <c r="C674">
        <v>14</v>
      </c>
      <c r="D674">
        <v>321.02999999999997</v>
      </c>
    </row>
    <row r="675" spans="1:4" x14ac:dyDescent="0.35">
      <c r="A675" s="1">
        <v>45077</v>
      </c>
      <c r="B675" t="s">
        <v>5</v>
      </c>
      <c r="C675">
        <v>25</v>
      </c>
      <c r="D675">
        <v>791.43</v>
      </c>
    </row>
    <row r="676" spans="1:4" x14ac:dyDescent="0.35">
      <c r="A676" s="1">
        <v>45230</v>
      </c>
      <c r="B676" t="s">
        <v>5</v>
      </c>
      <c r="C676">
        <v>31</v>
      </c>
      <c r="D676">
        <v>368.99</v>
      </c>
    </row>
    <row r="677" spans="1:4" x14ac:dyDescent="0.35">
      <c r="A677" s="1">
        <v>45169</v>
      </c>
      <c r="B677" t="s">
        <v>7</v>
      </c>
      <c r="C677">
        <v>22</v>
      </c>
      <c r="D677">
        <v>860.32</v>
      </c>
    </row>
    <row r="678" spans="1:4" x14ac:dyDescent="0.35">
      <c r="A678" s="1">
        <v>44957</v>
      </c>
      <c r="B678" t="s">
        <v>7</v>
      </c>
      <c r="C678">
        <v>20</v>
      </c>
      <c r="D678">
        <v>688.18</v>
      </c>
    </row>
    <row r="679" spans="1:4" x14ac:dyDescent="0.35">
      <c r="A679" s="1">
        <v>45291</v>
      </c>
      <c r="B679" t="s">
        <v>5</v>
      </c>
      <c r="C679">
        <v>19</v>
      </c>
      <c r="D679">
        <v>815.21</v>
      </c>
    </row>
    <row r="680" spans="1:4" x14ac:dyDescent="0.35">
      <c r="A680" s="1">
        <v>44957</v>
      </c>
      <c r="B680" t="s">
        <v>8</v>
      </c>
      <c r="C680">
        <v>17</v>
      </c>
      <c r="D680">
        <v>458.01</v>
      </c>
    </row>
    <row r="681" spans="1:4" x14ac:dyDescent="0.35">
      <c r="A681" s="1">
        <v>45138</v>
      </c>
      <c r="B681" t="s">
        <v>6</v>
      </c>
      <c r="C681">
        <v>21</v>
      </c>
      <c r="D681">
        <v>209.92</v>
      </c>
    </row>
    <row r="682" spans="1:4" x14ac:dyDescent="0.35">
      <c r="A682" s="1">
        <v>44985</v>
      </c>
      <c r="B682" t="s">
        <v>5</v>
      </c>
      <c r="C682">
        <v>22</v>
      </c>
      <c r="D682">
        <v>355.06</v>
      </c>
    </row>
    <row r="683" spans="1:4" x14ac:dyDescent="0.35">
      <c r="A683" s="1">
        <v>45260</v>
      </c>
      <c r="B683" t="s">
        <v>8</v>
      </c>
      <c r="C683">
        <v>20</v>
      </c>
      <c r="D683">
        <v>369.37</v>
      </c>
    </row>
    <row r="684" spans="1:4" x14ac:dyDescent="0.35">
      <c r="A684" s="1">
        <v>45169</v>
      </c>
      <c r="B684" t="s">
        <v>4</v>
      </c>
      <c r="C684">
        <v>19</v>
      </c>
      <c r="D684">
        <v>37.729999999999997</v>
      </c>
    </row>
    <row r="685" spans="1:4" x14ac:dyDescent="0.35">
      <c r="A685" s="1">
        <v>45199</v>
      </c>
      <c r="B685" t="s">
        <v>8</v>
      </c>
      <c r="C685">
        <v>17</v>
      </c>
      <c r="D685">
        <v>985.16</v>
      </c>
    </row>
    <row r="686" spans="1:4" x14ac:dyDescent="0.35">
      <c r="A686" s="1">
        <v>45291</v>
      </c>
      <c r="B686" t="s">
        <v>4</v>
      </c>
      <c r="C686">
        <v>18</v>
      </c>
      <c r="D686">
        <v>599.41999999999996</v>
      </c>
    </row>
    <row r="687" spans="1:4" x14ac:dyDescent="0.35">
      <c r="A687" s="1">
        <v>44985</v>
      </c>
      <c r="B687" t="s">
        <v>8</v>
      </c>
      <c r="C687">
        <v>29</v>
      </c>
      <c r="D687">
        <v>836.68</v>
      </c>
    </row>
    <row r="688" spans="1:4" x14ac:dyDescent="0.35">
      <c r="A688" s="1">
        <v>45107</v>
      </c>
      <c r="B688" t="s">
        <v>4</v>
      </c>
      <c r="C688">
        <v>13</v>
      </c>
      <c r="D688">
        <v>93.7</v>
      </c>
    </row>
    <row r="689" spans="1:4" x14ac:dyDescent="0.35">
      <c r="A689" s="1">
        <v>45107</v>
      </c>
      <c r="B689" t="s">
        <v>5</v>
      </c>
      <c r="C689">
        <v>15</v>
      </c>
      <c r="D689">
        <v>309.75</v>
      </c>
    </row>
    <row r="690" spans="1:4" x14ac:dyDescent="0.35">
      <c r="A690" s="1">
        <v>45077</v>
      </c>
      <c r="B690" t="s">
        <v>7</v>
      </c>
      <c r="C690">
        <v>12</v>
      </c>
      <c r="D690">
        <v>539.47</v>
      </c>
    </row>
    <row r="691" spans="1:4" x14ac:dyDescent="0.35">
      <c r="A691" s="1">
        <v>44985</v>
      </c>
      <c r="B691" t="s">
        <v>6</v>
      </c>
      <c r="C691">
        <v>15</v>
      </c>
      <c r="D691">
        <v>586.77</v>
      </c>
    </row>
    <row r="692" spans="1:4" x14ac:dyDescent="0.35">
      <c r="A692" s="1">
        <v>45046</v>
      </c>
      <c r="B692" t="s">
        <v>6</v>
      </c>
      <c r="C692">
        <v>26</v>
      </c>
      <c r="D692">
        <v>924.24</v>
      </c>
    </row>
    <row r="693" spans="1:4" x14ac:dyDescent="0.35">
      <c r="A693" s="1">
        <v>44985</v>
      </c>
      <c r="B693" t="s">
        <v>4</v>
      </c>
      <c r="C693">
        <v>23</v>
      </c>
      <c r="D693">
        <v>686.93</v>
      </c>
    </row>
    <row r="694" spans="1:4" x14ac:dyDescent="0.35">
      <c r="A694" s="1">
        <v>45077</v>
      </c>
      <c r="B694" t="s">
        <v>4</v>
      </c>
      <c r="C694">
        <v>18</v>
      </c>
      <c r="D694">
        <v>899.28</v>
      </c>
    </row>
    <row r="695" spans="1:4" x14ac:dyDescent="0.35">
      <c r="A695" s="1">
        <v>44957</v>
      </c>
      <c r="B695" t="s">
        <v>7</v>
      </c>
      <c r="C695">
        <v>24</v>
      </c>
      <c r="D695">
        <v>130.09</v>
      </c>
    </row>
    <row r="696" spans="1:4" x14ac:dyDescent="0.35">
      <c r="A696" s="1">
        <v>45138</v>
      </c>
      <c r="B696" t="s">
        <v>5</v>
      </c>
      <c r="C696">
        <v>25</v>
      </c>
      <c r="D696">
        <v>968.08</v>
      </c>
    </row>
    <row r="697" spans="1:4" x14ac:dyDescent="0.35">
      <c r="A697" s="1">
        <v>45046</v>
      </c>
      <c r="B697" t="s">
        <v>8</v>
      </c>
      <c r="C697">
        <v>15</v>
      </c>
      <c r="D697">
        <v>495.21</v>
      </c>
    </row>
    <row r="698" spans="1:4" x14ac:dyDescent="0.35">
      <c r="A698" s="1">
        <v>45077</v>
      </c>
      <c r="B698" t="s">
        <v>7</v>
      </c>
      <c r="C698">
        <v>17</v>
      </c>
      <c r="D698">
        <v>748.91</v>
      </c>
    </row>
    <row r="699" spans="1:4" x14ac:dyDescent="0.35">
      <c r="A699" s="1">
        <v>45107</v>
      </c>
      <c r="B699" t="s">
        <v>8</v>
      </c>
      <c r="C699">
        <v>20</v>
      </c>
      <c r="D699">
        <v>992.8</v>
      </c>
    </row>
    <row r="700" spans="1:4" x14ac:dyDescent="0.35">
      <c r="A700" s="1">
        <v>45107</v>
      </c>
      <c r="B700" t="s">
        <v>8</v>
      </c>
      <c r="C700">
        <v>18</v>
      </c>
      <c r="D700">
        <v>249.13</v>
      </c>
    </row>
    <row r="701" spans="1:4" x14ac:dyDescent="0.35">
      <c r="A701" s="1">
        <v>45199</v>
      </c>
      <c r="B701" t="s">
        <v>8</v>
      </c>
      <c r="C701">
        <v>14</v>
      </c>
      <c r="D701">
        <v>496.58</v>
      </c>
    </row>
    <row r="702" spans="1:4" x14ac:dyDescent="0.35">
      <c r="A702" s="1">
        <v>45107</v>
      </c>
      <c r="B702" t="s">
        <v>5</v>
      </c>
      <c r="D702">
        <v>119.23</v>
      </c>
    </row>
    <row r="703" spans="1:4" x14ac:dyDescent="0.35">
      <c r="A703" s="1">
        <v>45016</v>
      </c>
      <c r="B703" t="s">
        <v>7</v>
      </c>
      <c r="C703">
        <v>16</v>
      </c>
      <c r="D703">
        <v>57.26</v>
      </c>
    </row>
    <row r="704" spans="1:4" x14ac:dyDescent="0.35">
      <c r="A704" s="1">
        <v>45138</v>
      </c>
      <c r="B704" t="s">
        <v>6</v>
      </c>
      <c r="C704">
        <v>16</v>
      </c>
      <c r="D704">
        <v>85.63</v>
      </c>
    </row>
    <row r="705" spans="1:4" x14ac:dyDescent="0.35">
      <c r="A705" s="1">
        <v>45138</v>
      </c>
      <c r="B705" t="s">
        <v>6</v>
      </c>
      <c r="C705">
        <v>18</v>
      </c>
      <c r="D705">
        <v>399.55</v>
      </c>
    </row>
    <row r="706" spans="1:4" x14ac:dyDescent="0.35">
      <c r="A706" s="1">
        <v>44985</v>
      </c>
      <c r="B706" t="s">
        <v>5</v>
      </c>
      <c r="C706">
        <v>20</v>
      </c>
      <c r="D706">
        <v>603</v>
      </c>
    </row>
    <row r="707" spans="1:4" x14ac:dyDescent="0.35">
      <c r="A707" s="1">
        <v>45260</v>
      </c>
      <c r="B707" t="s">
        <v>5</v>
      </c>
      <c r="C707">
        <v>14</v>
      </c>
      <c r="D707">
        <v>496.88</v>
      </c>
    </row>
    <row r="708" spans="1:4" x14ac:dyDescent="0.35">
      <c r="A708" s="1">
        <v>44985</v>
      </c>
      <c r="B708" t="s">
        <v>4</v>
      </c>
      <c r="C708">
        <v>29</v>
      </c>
      <c r="D708">
        <v>260.93</v>
      </c>
    </row>
    <row r="709" spans="1:4" x14ac:dyDescent="0.35">
      <c r="A709" s="1">
        <v>45138</v>
      </c>
      <c r="B709" t="s">
        <v>8</v>
      </c>
      <c r="C709">
        <v>24</v>
      </c>
      <c r="D709">
        <v>478.69</v>
      </c>
    </row>
    <row r="710" spans="1:4" x14ac:dyDescent="0.35">
      <c r="A710" s="1">
        <v>45016</v>
      </c>
      <c r="B710" t="s">
        <v>7</v>
      </c>
      <c r="C710">
        <v>20</v>
      </c>
      <c r="D710">
        <v>386.77</v>
      </c>
    </row>
    <row r="711" spans="1:4" x14ac:dyDescent="0.35">
      <c r="A711" s="1">
        <v>45107</v>
      </c>
      <c r="B711" t="s">
        <v>6</v>
      </c>
      <c r="C711">
        <v>25</v>
      </c>
      <c r="D711">
        <v>97.4</v>
      </c>
    </row>
    <row r="712" spans="1:4" x14ac:dyDescent="0.35">
      <c r="A712" s="1">
        <v>45138</v>
      </c>
      <c r="B712" t="s">
        <v>7</v>
      </c>
      <c r="C712">
        <v>21</v>
      </c>
      <c r="D712">
        <v>62.07</v>
      </c>
    </row>
    <row r="713" spans="1:4" x14ac:dyDescent="0.35">
      <c r="A713" s="1">
        <v>45107</v>
      </c>
      <c r="B713" t="s">
        <v>4</v>
      </c>
      <c r="C713">
        <v>15</v>
      </c>
      <c r="D713">
        <v>20.46</v>
      </c>
    </row>
    <row r="714" spans="1:4" x14ac:dyDescent="0.35">
      <c r="A714" s="1">
        <v>45169</v>
      </c>
      <c r="B714" t="s">
        <v>7</v>
      </c>
      <c r="C714">
        <v>29</v>
      </c>
      <c r="D714">
        <v>298.74</v>
      </c>
    </row>
    <row r="715" spans="1:4" x14ac:dyDescent="0.35">
      <c r="A715" s="1">
        <v>44957</v>
      </c>
      <c r="B715" t="s">
        <v>8</v>
      </c>
      <c r="C715">
        <v>24</v>
      </c>
      <c r="D715">
        <v>529.13</v>
      </c>
    </row>
    <row r="716" spans="1:4" x14ac:dyDescent="0.35">
      <c r="A716" s="1">
        <v>45169</v>
      </c>
      <c r="B716" t="s">
        <v>7</v>
      </c>
      <c r="C716">
        <v>19</v>
      </c>
      <c r="D716">
        <v>890</v>
      </c>
    </row>
    <row r="717" spans="1:4" x14ac:dyDescent="0.35">
      <c r="A717" s="1">
        <v>45016</v>
      </c>
      <c r="B717" t="s">
        <v>8</v>
      </c>
      <c r="C717">
        <v>17</v>
      </c>
      <c r="D717">
        <v>216.66</v>
      </c>
    </row>
    <row r="718" spans="1:4" x14ac:dyDescent="0.35">
      <c r="A718" s="1">
        <v>45169</v>
      </c>
      <c r="B718" t="s">
        <v>4</v>
      </c>
      <c r="C718">
        <v>17</v>
      </c>
      <c r="D718">
        <v>885.96</v>
      </c>
    </row>
    <row r="719" spans="1:4" x14ac:dyDescent="0.35">
      <c r="A719" s="1">
        <v>45138</v>
      </c>
      <c r="B719" t="s">
        <v>7</v>
      </c>
      <c r="C719">
        <v>23</v>
      </c>
      <c r="D719">
        <v>423.64</v>
      </c>
    </row>
    <row r="720" spans="1:4" x14ac:dyDescent="0.35">
      <c r="A720" s="1">
        <v>45291</v>
      </c>
      <c r="B720" t="s">
        <v>6</v>
      </c>
      <c r="C720">
        <v>17</v>
      </c>
      <c r="D720">
        <v>995.59</v>
      </c>
    </row>
    <row r="721" spans="1:4" x14ac:dyDescent="0.35">
      <c r="A721" s="1">
        <v>45169</v>
      </c>
      <c r="B721" t="s">
        <v>4</v>
      </c>
      <c r="C721">
        <v>14</v>
      </c>
      <c r="D721">
        <v>425.64</v>
      </c>
    </row>
    <row r="722" spans="1:4" x14ac:dyDescent="0.35">
      <c r="A722" s="1">
        <v>44985</v>
      </c>
      <c r="B722" t="s">
        <v>7</v>
      </c>
      <c r="C722">
        <v>14</v>
      </c>
      <c r="D722">
        <v>490.52</v>
      </c>
    </row>
    <row r="723" spans="1:4" x14ac:dyDescent="0.35">
      <c r="A723" s="1">
        <v>45016</v>
      </c>
      <c r="B723" t="s">
        <v>8</v>
      </c>
      <c r="C723">
        <v>20</v>
      </c>
      <c r="D723">
        <v>563.80999999999995</v>
      </c>
    </row>
    <row r="724" spans="1:4" x14ac:dyDescent="0.35">
      <c r="A724" s="1">
        <v>45138</v>
      </c>
      <c r="B724" t="s">
        <v>7</v>
      </c>
      <c r="C724">
        <v>15</v>
      </c>
      <c r="D724">
        <v>444</v>
      </c>
    </row>
    <row r="725" spans="1:4" x14ac:dyDescent="0.35">
      <c r="A725" s="1">
        <v>44957</v>
      </c>
      <c r="B725" t="s">
        <v>8</v>
      </c>
      <c r="C725">
        <v>31</v>
      </c>
      <c r="D725">
        <v>853.04</v>
      </c>
    </row>
    <row r="726" spans="1:4" x14ac:dyDescent="0.35">
      <c r="A726" s="1">
        <v>45291</v>
      </c>
      <c r="B726" t="s">
        <v>4</v>
      </c>
      <c r="C726">
        <v>23</v>
      </c>
      <c r="D726">
        <v>279.66000000000003</v>
      </c>
    </row>
    <row r="727" spans="1:4" x14ac:dyDescent="0.35">
      <c r="A727" s="1">
        <v>45046</v>
      </c>
      <c r="B727" t="s">
        <v>8</v>
      </c>
      <c r="C727">
        <v>25</v>
      </c>
      <c r="D727">
        <v>754.99</v>
      </c>
    </row>
    <row r="728" spans="1:4" x14ac:dyDescent="0.35">
      <c r="A728" s="1">
        <v>45260</v>
      </c>
      <c r="B728" t="s">
        <v>8</v>
      </c>
      <c r="C728">
        <v>18</v>
      </c>
      <c r="D728">
        <v>835.27</v>
      </c>
    </row>
    <row r="729" spans="1:4" x14ac:dyDescent="0.35">
      <c r="A729" s="1">
        <v>45107</v>
      </c>
      <c r="B729" t="s">
        <v>4</v>
      </c>
    </row>
    <row r="730" spans="1:4" x14ac:dyDescent="0.35">
      <c r="A730" s="1">
        <v>45077</v>
      </c>
      <c r="B730" t="s">
        <v>4</v>
      </c>
      <c r="C730">
        <v>190</v>
      </c>
      <c r="D730">
        <v>537.07000000000005</v>
      </c>
    </row>
    <row r="731" spans="1:4" x14ac:dyDescent="0.35">
      <c r="A731" s="1">
        <v>45291</v>
      </c>
      <c r="B731" t="s">
        <v>7</v>
      </c>
      <c r="C731">
        <v>21</v>
      </c>
      <c r="D731">
        <v>355.53</v>
      </c>
    </row>
    <row r="732" spans="1:4" x14ac:dyDescent="0.35">
      <c r="A732" s="1">
        <v>45199</v>
      </c>
      <c r="B732" t="s">
        <v>6</v>
      </c>
      <c r="C732">
        <v>11</v>
      </c>
      <c r="D732">
        <v>722.64</v>
      </c>
    </row>
    <row r="733" spans="1:4" x14ac:dyDescent="0.35">
      <c r="A733" s="1">
        <v>45260</v>
      </c>
      <c r="B733" t="s">
        <v>4</v>
      </c>
      <c r="C733">
        <v>9</v>
      </c>
      <c r="D733">
        <v>973.87</v>
      </c>
    </row>
    <row r="734" spans="1:4" x14ac:dyDescent="0.35">
      <c r="A734" s="1">
        <v>45230</v>
      </c>
      <c r="B734" t="s">
        <v>5</v>
      </c>
      <c r="C734">
        <v>21</v>
      </c>
      <c r="D734">
        <v>600.77</v>
      </c>
    </row>
    <row r="735" spans="1:4" x14ac:dyDescent="0.35">
      <c r="A735" s="1">
        <v>45016</v>
      </c>
      <c r="B735" t="s">
        <v>6</v>
      </c>
      <c r="C735">
        <v>16</v>
      </c>
      <c r="D735">
        <v>349.83</v>
      </c>
    </row>
    <row r="736" spans="1:4" x14ac:dyDescent="0.35">
      <c r="A736" s="1">
        <v>45107</v>
      </c>
      <c r="B736" t="s">
        <v>6</v>
      </c>
      <c r="C736">
        <v>13</v>
      </c>
      <c r="D736">
        <v>474.2</v>
      </c>
    </row>
    <row r="737" spans="1:4" x14ac:dyDescent="0.35">
      <c r="A737" s="1">
        <v>45291</v>
      </c>
      <c r="B737" t="s">
        <v>7</v>
      </c>
      <c r="C737">
        <v>18</v>
      </c>
      <c r="D737">
        <v>188.97</v>
      </c>
    </row>
    <row r="738" spans="1:4" x14ac:dyDescent="0.35">
      <c r="A738" s="1">
        <v>45077</v>
      </c>
      <c r="B738" t="s">
        <v>5</v>
      </c>
      <c r="C738">
        <v>16</v>
      </c>
      <c r="D738">
        <v>92.89</v>
      </c>
    </row>
    <row r="739" spans="1:4" x14ac:dyDescent="0.35">
      <c r="A739" s="1">
        <v>45291</v>
      </c>
      <c r="B739" t="s">
        <v>6</v>
      </c>
      <c r="C739">
        <v>22</v>
      </c>
      <c r="D739">
        <v>775.66</v>
      </c>
    </row>
    <row r="740" spans="1:4" x14ac:dyDescent="0.35">
      <c r="A740" s="1">
        <v>45230</v>
      </c>
      <c r="B740" t="s">
        <v>5</v>
      </c>
      <c r="C740">
        <v>23</v>
      </c>
      <c r="D740">
        <v>428.13</v>
      </c>
    </row>
    <row r="741" spans="1:4" x14ac:dyDescent="0.35">
      <c r="A741" s="1">
        <v>45291</v>
      </c>
      <c r="B741" t="s">
        <v>6</v>
      </c>
      <c r="C741">
        <v>18</v>
      </c>
      <c r="D741">
        <v>858.02</v>
      </c>
    </row>
    <row r="742" spans="1:4" x14ac:dyDescent="0.35">
      <c r="A742" s="1">
        <v>44957</v>
      </c>
      <c r="B742" t="s">
        <v>6</v>
      </c>
      <c r="C742">
        <v>19</v>
      </c>
      <c r="D742">
        <v>151.88</v>
      </c>
    </row>
    <row r="743" spans="1:4" x14ac:dyDescent="0.35">
      <c r="A743" s="1">
        <v>45291</v>
      </c>
      <c r="B743" t="s">
        <v>7</v>
      </c>
      <c r="C743">
        <v>22</v>
      </c>
      <c r="D743">
        <v>658.68</v>
      </c>
    </row>
    <row r="744" spans="1:4" x14ac:dyDescent="0.35">
      <c r="A744" s="1">
        <v>45016</v>
      </c>
      <c r="B744" t="s">
        <v>6</v>
      </c>
      <c r="C744">
        <v>30</v>
      </c>
      <c r="D744">
        <v>722.63</v>
      </c>
    </row>
    <row r="745" spans="1:4" x14ac:dyDescent="0.35">
      <c r="A745" s="1">
        <v>45169</v>
      </c>
      <c r="B745" t="s">
        <v>6</v>
      </c>
      <c r="C745">
        <v>17</v>
      </c>
      <c r="D745">
        <v>245.74</v>
      </c>
    </row>
    <row r="746" spans="1:4" x14ac:dyDescent="0.35">
      <c r="A746" s="1">
        <v>45260</v>
      </c>
      <c r="B746" t="s">
        <v>8</v>
      </c>
      <c r="C746">
        <v>22</v>
      </c>
      <c r="D746">
        <v>510.28</v>
      </c>
    </row>
    <row r="747" spans="1:4" x14ac:dyDescent="0.35">
      <c r="A747" s="1">
        <v>45046</v>
      </c>
      <c r="B747" t="s">
        <v>7</v>
      </c>
      <c r="C747">
        <v>24</v>
      </c>
      <c r="D747">
        <v>331.31</v>
      </c>
    </row>
    <row r="748" spans="1:4" x14ac:dyDescent="0.35">
      <c r="A748" s="1">
        <v>45260</v>
      </c>
      <c r="B748" t="s">
        <v>6</v>
      </c>
      <c r="C748">
        <v>22</v>
      </c>
      <c r="D748">
        <v>845.45</v>
      </c>
    </row>
    <row r="749" spans="1:4" x14ac:dyDescent="0.35">
      <c r="A749" s="1">
        <v>45291</v>
      </c>
      <c r="B749" t="s">
        <v>7</v>
      </c>
      <c r="C749">
        <v>24</v>
      </c>
      <c r="D749">
        <v>811.78</v>
      </c>
    </row>
    <row r="750" spans="1:4" x14ac:dyDescent="0.35">
      <c r="A750" s="1">
        <v>45046</v>
      </c>
      <c r="B750" t="s">
        <v>4</v>
      </c>
      <c r="C750">
        <v>16</v>
      </c>
      <c r="D750">
        <v>858.98</v>
      </c>
    </row>
    <row r="751" spans="1:4" x14ac:dyDescent="0.35">
      <c r="A751" s="1">
        <v>44985</v>
      </c>
      <c r="B751" t="s">
        <v>5</v>
      </c>
      <c r="C751">
        <v>23</v>
      </c>
    </row>
    <row r="752" spans="1:4" x14ac:dyDescent="0.35">
      <c r="A752" s="1">
        <v>45077</v>
      </c>
      <c r="B752" t="s">
        <v>6</v>
      </c>
      <c r="C752">
        <v>7</v>
      </c>
      <c r="D752">
        <v>292.12</v>
      </c>
    </row>
    <row r="753" spans="1:4" x14ac:dyDescent="0.35">
      <c r="A753" s="1">
        <v>45138</v>
      </c>
      <c r="B753" t="s">
        <v>7</v>
      </c>
      <c r="C753">
        <v>21</v>
      </c>
      <c r="D753">
        <v>477.12</v>
      </c>
    </row>
    <row r="754" spans="1:4" x14ac:dyDescent="0.35">
      <c r="A754" s="1">
        <v>45107</v>
      </c>
      <c r="B754" t="s">
        <v>6</v>
      </c>
      <c r="C754">
        <v>12</v>
      </c>
      <c r="D754">
        <v>280.47000000000003</v>
      </c>
    </row>
    <row r="755" spans="1:4" x14ac:dyDescent="0.35">
      <c r="A755" s="1">
        <v>44985</v>
      </c>
      <c r="B755" t="s">
        <v>4</v>
      </c>
      <c r="C755">
        <v>23</v>
      </c>
      <c r="D755">
        <v>891.41</v>
      </c>
    </row>
    <row r="756" spans="1:4" x14ac:dyDescent="0.35">
      <c r="A756" s="1">
        <v>45107</v>
      </c>
      <c r="B756" t="s">
        <v>5</v>
      </c>
      <c r="C756">
        <v>18</v>
      </c>
      <c r="D756">
        <v>112.74</v>
      </c>
    </row>
    <row r="757" spans="1:4" x14ac:dyDescent="0.35">
      <c r="A757" s="1">
        <v>45199</v>
      </c>
      <c r="B757" t="s">
        <v>8</v>
      </c>
      <c r="C757">
        <v>20</v>
      </c>
      <c r="D757">
        <v>347.9</v>
      </c>
    </row>
    <row r="758" spans="1:4" x14ac:dyDescent="0.35">
      <c r="A758" s="1">
        <v>45046</v>
      </c>
      <c r="B758" t="s">
        <v>5</v>
      </c>
      <c r="C758">
        <v>16</v>
      </c>
      <c r="D758">
        <v>108.5</v>
      </c>
    </row>
    <row r="759" spans="1:4" x14ac:dyDescent="0.35">
      <c r="A759" s="1">
        <v>45077</v>
      </c>
      <c r="B759" t="s">
        <v>5</v>
      </c>
      <c r="C759">
        <v>17</v>
      </c>
      <c r="D759">
        <v>348.13</v>
      </c>
    </row>
    <row r="760" spans="1:4" x14ac:dyDescent="0.35">
      <c r="A760" s="1">
        <v>45077</v>
      </c>
      <c r="B760" t="s">
        <v>8</v>
      </c>
      <c r="C760">
        <v>20</v>
      </c>
      <c r="D760">
        <v>600.49</v>
      </c>
    </row>
    <row r="761" spans="1:4" x14ac:dyDescent="0.35">
      <c r="A761" s="1">
        <v>45260</v>
      </c>
      <c r="B761" t="s">
        <v>7</v>
      </c>
      <c r="C761">
        <v>24</v>
      </c>
      <c r="D761">
        <v>377.21</v>
      </c>
    </row>
    <row r="762" spans="1:4" x14ac:dyDescent="0.35">
      <c r="A762" s="1">
        <v>44985</v>
      </c>
      <c r="B762" t="s">
        <v>8</v>
      </c>
      <c r="C762">
        <v>17</v>
      </c>
      <c r="D762">
        <v>959.73</v>
      </c>
    </row>
    <row r="763" spans="1:4" x14ac:dyDescent="0.35">
      <c r="A763" s="1">
        <v>45016</v>
      </c>
      <c r="B763" t="s">
        <v>5</v>
      </c>
      <c r="C763">
        <v>25</v>
      </c>
      <c r="D763">
        <v>189.27</v>
      </c>
    </row>
    <row r="764" spans="1:4" x14ac:dyDescent="0.35">
      <c r="A764" s="1">
        <v>44957</v>
      </c>
      <c r="B764" t="s">
        <v>5</v>
      </c>
      <c r="C764">
        <v>25</v>
      </c>
      <c r="D764">
        <v>492.63</v>
      </c>
    </row>
    <row r="765" spans="1:4" x14ac:dyDescent="0.35">
      <c r="A765" s="1">
        <v>45169</v>
      </c>
      <c r="B765" t="s">
        <v>5</v>
      </c>
      <c r="C765">
        <v>24</v>
      </c>
      <c r="D765">
        <v>609.97</v>
      </c>
    </row>
    <row r="766" spans="1:4" x14ac:dyDescent="0.35">
      <c r="A766" s="1">
        <v>45199</v>
      </c>
      <c r="B766" t="s">
        <v>5</v>
      </c>
      <c r="C766">
        <v>16</v>
      </c>
      <c r="D766">
        <v>301.67</v>
      </c>
    </row>
    <row r="767" spans="1:4" x14ac:dyDescent="0.35">
      <c r="A767" s="1">
        <v>45169</v>
      </c>
      <c r="B767" t="s">
        <v>4</v>
      </c>
      <c r="C767">
        <v>19</v>
      </c>
      <c r="D767">
        <v>338.18</v>
      </c>
    </row>
    <row r="768" spans="1:4" x14ac:dyDescent="0.35">
      <c r="A768" s="1">
        <v>44985</v>
      </c>
      <c r="B768" t="s">
        <v>6</v>
      </c>
      <c r="C768">
        <v>22</v>
      </c>
      <c r="D768">
        <v>149.34</v>
      </c>
    </row>
    <row r="769" spans="1:4" x14ac:dyDescent="0.35">
      <c r="A769" s="1">
        <v>45291</v>
      </c>
      <c r="B769" t="s">
        <v>7</v>
      </c>
      <c r="C769">
        <v>16</v>
      </c>
      <c r="D769">
        <v>93.27</v>
      </c>
    </row>
    <row r="770" spans="1:4" x14ac:dyDescent="0.35">
      <c r="A770" s="1">
        <v>45291</v>
      </c>
      <c r="B770" t="s">
        <v>7</v>
      </c>
      <c r="C770">
        <v>12</v>
      </c>
      <c r="D770">
        <v>50.86</v>
      </c>
    </row>
    <row r="771" spans="1:4" x14ac:dyDescent="0.35">
      <c r="A771" s="1">
        <v>44985</v>
      </c>
      <c r="B771" t="s">
        <v>7</v>
      </c>
      <c r="C771">
        <v>18</v>
      </c>
      <c r="D771">
        <v>665.87</v>
      </c>
    </row>
    <row r="772" spans="1:4" x14ac:dyDescent="0.35">
      <c r="A772" s="1">
        <v>45169</v>
      </c>
      <c r="B772" t="s">
        <v>6</v>
      </c>
      <c r="C772">
        <v>19</v>
      </c>
      <c r="D772">
        <v>229.84</v>
      </c>
    </row>
    <row r="773" spans="1:4" x14ac:dyDescent="0.35">
      <c r="A773" s="1">
        <v>44957</v>
      </c>
      <c r="B773" t="s">
        <v>4</v>
      </c>
      <c r="C773">
        <v>18</v>
      </c>
      <c r="D773">
        <v>682.76</v>
      </c>
    </row>
    <row r="774" spans="1:4" x14ac:dyDescent="0.35">
      <c r="A774" s="1">
        <v>45046</v>
      </c>
      <c r="B774" t="s">
        <v>5</v>
      </c>
      <c r="C774">
        <v>17</v>
      </c>
      <c r="D774">
        <v>594.19000000000005</v>
      </c>
    </row>
    <row r="775" spans="1:4" x14ac:dyDescent="0.35">
      <c r="A775" s="1">
        <v>45046</v>
      </c>
      <c r="B775" t="s">
        <v>6</v>
      </c>
      <c r="C775">
        <v>14</v>
      </c>
      <c r="D775">
        <v>33.57</v>
      </c>
    </row>
    <row r="776" spans="1:4" x14ac:dyDescent="0.35">
      <c r="A776" s="1">
        <v>45138</v>
      </c>
      <c r="B776" t="s">
        <v>6</v>
      </c>
      <c r="C776">
        <v>21</v>
      </c>
      <c r="D776">
        <v>822.14</v>
      </c>
    </row>
    <row r="777" spans="1:4" x14ac:dyDescent="0.35">
      <c r="A777" s="1">
        <v>45016</v>
      </c>
      <c r="B777" t="s">
        <v>5</v>
      </c>
      <c r="C777">
        <v>21</v>
      </c>
      <c r="D777">
        <v>956.25</v>
      </c>
    </row>
    <row r="778" spans="1:4" x14ac:dyDescent="0.35">
      <c r="A778" s="1">
        <v>45291</v>
      </c>
      <c r="B778" t="s">
        <v>7</v>
      </c>
      <c r="C778">
        <v>28</v>
      </c>
      <c r="D778">
        <v>975.55</v>
      </c>
    </row>
    <row r="779" spans="1:4" x14ac:dyDescent="0.35">
      <c r="A779" s="1">
        <v>45169</v>
      </c>
      <c r="B779" t="s">
        <v>6</v>
      </c>
      <c r="C779">
        <v>14</v>
      </c>
      <c r="D779">
        <v>349.31</v>
      </c>
    </row>
    <row r="780" spans="1:4" x14ac:dyDescent="0.35">
      <c r="A780" s="1">
        <v>45291</v>
      </c>
      <c r="B780" t="s">
        <v>5</v>
      </c>
      <c r="C780">
        <v>19</v>
      </c>
      <c r="D780">
        <v>595.09</v>
      </c>
    </row>
    <row r="781" spans="1:4" x14ac:dyDescent="0.35">
      <c r="A781" s="1">
        <v>45077</v>
      </c>
      <c r="B781" t="s">
        <v>5</v>
      </c>
      <c r="C781">
        <v>22</v>
      </c>
      <c r="D781">
        <v>203.24</v>
      </c>
    </row>
    <row r="782" spans="1:4" x14ac:dyDescent="0.35">
      <c r="A782" s="1">
        <v>45260</v>
      </c>
      <c r="B782" t="s">
        <v>7</v>
      </c>
      <c r="C782">
        <v>18</v>
      </c>
      <c r="D782">
        <v>164.37</v>
      </c>
    </row>
    <row r="783" spans="1:4" x14ac:dyDescent="0.35">
      <c r="A783" s="1">
        <v>45016</v>
      </c>
      <c r="B783" t="s">
        <v>7</v>
      </c>
      <c r="C783">
        <v>16</v>
      </c>
      <c r="D783">
        <v>195.07</v>
      </c>
    </row>
    <row r="784" spans="1:4" x14ac:dyDescent="0.35">
      <c r="A784" s="1">
        <v>45016</v>
      </c>
      <c r="B784" t="s">
        <v>7</v>
      </c>
      <c r="C784">
        <v>16</v>
      </c>
      <c r="D784">
        <v>588.66</v>
      </c>
    </row>
    <row r="785" spans="1:4" x14ac:dyDescent="0.35">
      <c r="A785" s="1">
        <v>45107</v>
      </c>
      <c r="B785" t="s">
        <v>8</v>
      </c>
      <c r="C785">
        <v>18</v>
      </c>
      <c r="D785">
        <v>313.77</v>
      </c>
    </row>
    <row r="786" spans="1:4" x14ac:dyDescent="0.35">
      <c r="A786" s="1">
        <v>45291</v>
      </c>
      <c r="B786" t="s">
        <v>5</v>
      </c>
      <c r="C786">
        <v>11</v>
      </c>
      <c r="D786">
        <v>166.96</v>
      </c>
    </row>
    <row r="787" spans="1:4" x14ac:dyDescent="0.35">
      <c r="A787" s="1">
        <v>45138</v>
      </c>
      <c r="B787" t="s">
        <v>8</v>
      </c>
      <c r="C787">
        <v>15</v>
      </c>
      <c r="D787">
        <v>792.03</v>
      </c>
    </row>
    <row r="788" spans="1:4" x14ac:dyDescent="0.35">
      <c r="A788" s="1">
        <v>45230</v>
      </c>
      <c r="B788" t="s">
        <v>4</v>
      </c>
      <c r="C788">
        <v>13</v>
      </c>
      <c r="D788">
        <v>19.489999999999998</v>
      </c>
    </row>
    <row r="789" spans="1:4" x14ac:dyDescent="0.35">
      <c r="A789" s="1">
        <v>45260</v>
      </c>
      <c r="B789" t="s">
        <v>8</v>
      </c>
      <c r="C789">
        <v>21</v>
      </c>
      <c r="D789">
        <v>831.11</v>
      </c>
    </row>
    <row r="790" spans="1:4" x14ac:dyDescent="0.35">
      <c r="A790" s="1">
        <v>44985</v>
      </c>
      <c r="B790" t="s">
        <v>8</v>
      </c>
      <c r="C790">
        <v>19</v>
      </c>
      <c r="D790">
        <v>816.07</v>
      </c>
    </row>
    <row r="791" spans="1:4" x14ac:dyDescent="0.35">
      <c r="A791" s="1">
        <v>45077</v>
      </c>
      <c r="B791" t="s">
        <v>8</v>
      </c>
      <c r="C791">
        <v>15</v>
      </c>
      <c r="D791">
        <v>335.07</v>
      </c>
    </row>
    <row r="792" spans="1:4" x14ac:dyDescent="0.35">
      <c r="A792" s="1">
        <v>45046</v>
      </c>
      <c r="B792" t="s">
        <v>7</v>
      </c>
      <c r="C792">
        <v>14</v>
      </c>
      <c r="D792">
        <v>877.17</v>
      </c>
    </row>
    <row r="793" spans="1:4" x14ac:dyDescent="0.35">
      <c r="A793" s="1">
        <v>45016</v>
      </c>
      <c r="B793" t="s">
        <v>4</v>
      </c>
      <c r="C793">
        <v>18</v>
      </c>
      <c r="D793">
        <v>550.12</v>
      </c>
    </row>
    <row r="794" spans="1:4" x14ac:dyDescent="0.35">
      <c r="A794" s="1">
        <v>45016</v>
      </c>
      <c r="B794" t="s">
        <v>8</v>
      </c>
      <c r="C794">
        <v>22</v>
      </c>
      <c r="D794">
        <v>743.11</v>
      </c>
    </row>
    <row r="795" spans="1:4" x14ac:dyDescent="0.35">
      <c r="A795" s="1">
        <v>45138</v>
      </c>
      <c r="B795" t="s">
        <v>4</v>
      </c>
      <c r="C795">
        <v>22</v>
      </c>
      <c r="D795">
        <v>338.08</v>
      </c>
    </row>
    <row r="796" spans="1:4" x14ac:dyDescent="0.35">
      <c r="A796" s="1">
        <v>45046</v>
      </c>
      <c r="B796" t="s">
        <v>7</v>
      </c>
      <c r="C796">
        <v>200</v>
      </c>
      <c r="D796">
        <v>254.99</v>
      </c>
    </row>
    <row r="797" spans="1:4" x14ac:dyDescent="0.35">
      <c r="A797" s="1">
        <v>45199</v>
      </c>
      <c r="B797" t="s">
        <v>4</v>
      </c>
      <c r="C797">
        <v>18</v>
      </c>
    </row>
    <row r="798" spans="1:4" x14ac:dyDescent="0.35">
      <c r="A798" s="1">
        <v>45046</v>
      </c>
      <c r="B798" t="s">
        <v>5</v>
      </c>
      <c r="C798">
        <v>24</v>
      </c>
      <c r="D798">
        <v>933.62</v>
      </c>
    </row>
    <row r="799" spans="1:4" x14ac:dyDescent="0.35">
      <c r="A799" s="1">
        <v>45046</v>
      </c>
      <c r="B799" t="s">
        <v>8</v>
      </c>
      <c r="C799">
        <v>17</v>
      </c>
      <c r="D799">
        <v>261.8</v>
      </c>
    </row>
    <row r="800" spans="1:4" x14ac:dyDescent="0.35">
      <c r="A800" s="1">
        <v>45077</v>
      </c>
      <c r="B800" t="s">
        <v>7</v>
      </c>
      <c r="C800">
        <v>15</v>
      </c>
      <c r="D800">
        <v>715.83</v>
      </c>
    </row>
    <row r="801" spans="1:4" x14ac:dyDescent="0.35">
      <c r="A801" s="1">
        <v>44985</v>
      </c>
      <c r="B801" t="s">
        <v>8</v>
      </c>
      <c r="C801">
        <v>25</v>
      </c>
      <c r="D801">
        <v>897.78</v>
      </c>
    </row>
    <row r="802" spans="1:4" x14ac:dyDescent="0.35">
      <c r="A802" s="1">
        <v>45107</v>
      </c>
      <c r="B802" t="s">
        <v>5</v>
      </c>
      <c r="C802">
        <v>11</v>
      </c>
      <c r="D802">
        <v>474.05</v>
      </c>
    </row>
    <row r="803" spans="1:4" x14ac:dyDescent="0.35">
      <c r="A803" s="1">
        <v>44957</v>
      </c>
      <c r="B803" t="s">
        <v>6</v>
      </c>
      <c r="C803">
        <v>17</v>
      </c>
      <c r="D803">
        <v>877.66</v>
      </c>
    </row>
    <row r="804" spans="1:4" x14ac:dyDescent="0.35">
      <c r="A804" s="1">
        <v>45138</v>
      </c>
      <c r="B804" t="s">
        <v>4</v>
      </c>
      <c r="C804">
        <v>17</v>
      </c>
      <c r="D804">
        <v>925.54</v>
      </c>
    </row>
    <row r="805" spans="1:4" x14ac:dyDescent="0.35">
      <c r="A805" s="1">
        <v>45016</v>
      </c>
      <c r="B805" t="s">
        <v>6</v>
      </c>
      <c r="C805">
        <v>18</v>
      </c>
      <c r="D805">
        <v>856.23</v>
      </c>
    </row>
    <row r="806" spans="1:4" x14ac:dyDescent="0.35">
      <c r="A806" s="1">
        <v>45107</v>
      </c>
      <c r="B806" t="s">
        <v>7</v>
      </c>
      <c r="C806">
        <v>25</v>
      </c>
      <c r="D806">
        <v>853.99</v>
      </c>
    </row>
    <row r="807" spans="1:4" x14ac:dyDescent="0.35">
      <c r="A807" s="1">
        <v>45077</v>
      </c>
      <c r="B807" t="s">
        <v>4</v>
      </c>
      <c r="C807">
        <v>19</v>
      </c>
      <c r="D807">
        <v>699.75</v>
      </c>
    </row>
    <row r="808" spans="1:4" x14ac:dyDescent="0.35">
      <c r="A808" s="1">
        <v>45077</v>
      </c>
      <c r="B808" t="s">
        <v>7</v>
      </c>
      <c r="C808">
        <v>25</v>
      </c>
      <c r="D808">
        <v>355.83</v>
      </c>
    </row>
    <row r="809" spans="1:4" x14ac:dyDescent="0.35">
      <c r="A809" s="1">
        <v>44957</v>
      </c>
      <c r="B809" t="s">
        <v>4</v>
      </c>
      <c r="C809">
        <v>19</v>
      </c>
      <c r="D809">
        <v>224.52</v>
      </c>
    </row>
    <row r="810" spans="1:4" x14ac:dyDescent="0.35">
      <c r="A810" s="1">
        <v>45169</v>
      </c>
      <c r="B810" t="s">
        <v>8</v>
      </c>
      <c r="C810">
        <v>17</v>
      </c>
      <c r="D810">
        <v>430.82</v>
      </c>
    </row>
    <row r="811" spans="1:4" x14ac:dyDescent="0.35">
      <c r="A811" s="1">
        <v>45016</v>
      </c>
      <c r="B811" t="s">
        <v>8</v>
      </c>
    </row>
    <row r="812" spans="1:4" x14ac:dyDescent="0.35">
      <c r="A812" s="1">
        <v>45016</v>
      </c>
      <c r="B812" t="s">
        <v>4</v>
      </c>
      <c r="C812">
        <v>17</v>
      </c>
      <c r="D812">
        <v>200.06</v>
      </c>
    </row>
    <row r="813" spans="1:4" x14ac:dyDescent="0.35">
      <c r="A813" s="1">
        <v>45291</v>
      </c>
      <c r="B813" t="s">
        <v>7</v>
      </c>
      <c r="C813">
        <v>20</v>
      </c>
      <c r="D813">
        <v>318.3</v>
      </c>
    </row>
    <row r="814" spans="1:4" x14ac:dyDescent="0.35">
      <c r="A814" s="1">
        <v>45291</v>
      </c>
      <c r="B814" t="s">
        <v>6</v>
      </c>
      <c r="C814">
        <v>22</v>
      </c>
      <c r="D814">
        <v>469.18</v>
      </c>
    </row>
    <row r="815" spans="1:4" x14ac:dyDescent="0.35">
      <c r="A815" s="1">
        <v>45046</v>
      </c>
      <c r="B815" t="s">
        <v>6</v>
      </c>
      <c r="C815">
        <v>20</v>
      </c>
      <c r="D815">
        <v>193.72</v>
      </c>
    </row>
    <row r="816" spans="1:4" x14ac:dyDescent="0.35">
      <c r="A816" s="1">
        <v>45291</v>
      </c>
      <c r="B816" t="s">
        <v>8</v>
      </c>
      <c r="C816">
        <v>21</v>
      </c>
      <c r="D816">
        <v>757.94</v>
      </c>
    </row>
    <row r="817" spans="1:4" x14ac:dyDescent="0.35">
      <c r="A817" s="1">
        <v>44985</v>
      </c>
      <c r="B817" t="s">
        <v>7</v>
      </c>
      <c r="C817">
        <v>24</v>
      </c>
      <c r="D817">
        <v>909.36</v>
      </c>
    </row>
    <row r="818" spans="1:4" x14ac:dyDescent="0.35">
      <c r="A818" s="1">
        <v>45077</v>
      </c>
      <c r="B818" t="s">
        <v>5</v>
      </c>
      <c r="C818">
        <v>14</v>
      </c>
      <c r="D818">
        <v>25.79</v>
      </c>
    </row>
    <row r="819" spans="1:4" x14ac:dyDescent="0.35">
      <c r="A819" s="1">
        <v>45107</v>
      </c>
      <c r="B819" t="s">
        <v>6</v>
      </c>
      <c r="C819">
        <v>25</v>
      </c>
      <c r="D819">
        <v>15.16</v>
      </c>
    </row>
    <row r="820" spans="1:4" x14ac:dyDescent="0.35">
      <c r="A820" s="1">
        <v>45138</v>
      </c>
      <c r="B820" t="s">
        <v>7</v>
      </c>
      <c r="C820">
        <v>16</v>
      </c>
      <c r="D820">
        <v>879.16</v>
      </c>
    </row>
    <row r="821" spans="1:4" x14ac:dyDescent="0.35">
      <c r="A821" s="1">
        <v>45199</v>
      </c>
      <c r="B821" t="s">
        <v>8</v>
      </c>
      <c r="C821">
        <v>12</v>
      </c>
      <c r="D821">
        <v>800.2</v>
      </c>
    </row>
    <row r="822" spans="1:4" x14ac:dyDescent="0.35">
      <c r="A822" s="1">
        <v>44985</v>
      </c>
      <c r="B822" t="s">
        <v>5</v>
      </c>
      <c r="C822">
        <v>24</v>
      </c>
      <c r="D822">
        <v>332.39</v>
      </c>
    </row>
    <row r="823" spans="1:4" x14ac:dyDescent="0.35">
      <c r="A823" s="1">
        <v>45199</v>
      </c>
      <c r="B823" t="s">
        <v>4</v>
      </c>
      <c r="C823">
        <v>26</v>
      </c>
      <c r="D823">
        <v>65.47</v>
      </c>
    </row>
    <row r="824" spans="1:4" x14ac:dyDescent="0.35">
      <c r="A824" s="1">
        <v>45230</v>
      </c>
      <c r="B824" t="s">
        <v>8</v>
      </c>
      <c r="C824">
        <v>22</v>
      </c>
      <c r="D824">
        <v>447.09</v>
      </c>
    </row>
    <row r="825" spans="1:4" x14ac:dyDescent="0.35">
      <c r="A825" s="1">
        <v>45107</v>
      </c>
      <c r="B825" t="s">
        <v>7</v>
      </c>
      <c r="C825">
        <v>20</v>
      </c>
      <c r="D825">
        <v>780.68</v>
      </c>
    </row>
    <row r="826" spans="1:4" x14ac:dyDescent="0.35">
      <c r="A826" s="1">
        <v>45138</v>
      </c>
      <c r="B826" t="s">
        <v>4</v>
      </c>
      <c r="C826">
        <v>18</v>
      </c>
      <c r="D826">
        <v>602.21</v>
      </c>
    </row>
    <row r="827" spans="1:4" x14ac:dyDescent="0.35">
      <c r="A827" s="1">
        <v>45107</v>
      </c>
      <c r="B827" t="s">
        <v>5</v>
      </c>
      <c r="C827">
        <v>18</v>
      </c>
      <c r="D827">
        <v>903.2</v>
      </c>
    </row>
    <row r="828" spans="1:4" x14ac:dyDescent="0.35">
      <c r="A828" s="1">
        <v>45291</v>
      </c>
      <c r="B828" t="s">
        <v>5</v>
      </c>
      <c r="C828">
        <v>21</v>
      </c>
      <c r="D828">
        <v>370.86</v>
      </c>
    </row>
    <row r="829" spans="1:4" x14ac:dyDescent="0.35">
      <c r="A829" s="1">
        <v>45291</v>
      </c>
      <c r="B829" t="s">
        <v>4</v>
      </c>
      <c r="C829">
        <v>24</v>
      </c>
      <c r="D829">
        <v>366.04</v>
      </c>
    </row>
    <row r="830" spans="1:4" x14ac:dyDescent="0.35">
      <c r="A830" s="1">
        <v>44985</v>
      </c>
      <c r="B830" t="s">
        <v>4</v>
      </c>
      <c r="C830">
        <v>19</v>
      </c>
      <c r="D830">
        <v>993.46</v>
      </c>
    </row>
    <row r="831" spans="1:4" x14ac:dyDescent="0.35">
      <c r="A831" s="1">
        <v>44957</v>
      </c>
      <c r="B831" t="s">
        <v>8</v>
      </c>
      <c r="C831">
        <v>25</v>
      </c>
      <c r="D831">
        <v>513.49</v>
      </c>
    </row>
    <row r="832" spans="1:4" x14ac:dyDescent="0.35">
      <c r="A832" s="1">
        <v>45016</v>
      </c>
      <c r="B832" t="s">
        <v>8</v>
      </c>
      <c r="C832">
        <v>21</v>
      </c>
      <c r="D832">
        <v>761.5</v>
      </c>
    </row>
    <row r="833" spans="1:4" x14ac:dyDescent="0.35">
      <c r="A833" s="1">
        <v>45138</v>
      </c>
      <c r="B833" t="s">
        <v>8</v>
      </c>
      <c r="C833">
        <v>19</v>
      </c>
      <c r="D833">
        <v>195.24</v>
      </c>
    </row>
    <row r="834" spans="1:4" x14ac:dyDescent="0.35">
      <c r="A834" s="1">
        <v>45016</v>
      </c>
      <c r="B834" t="s">
        <v>6</v>
      </c>
      <c r="C834">
        <v>14</v>
      </c>
      <c r="D834">
        <v>30.05</v>
      </c>
    </row>
    <row r="835" spans="1:4" x14ac:dyDescent="0.35">
      <c r="A835" s="1">
        <v>45169</v>
      </c>
      <c r="B835" t="s">
        <v>5</v>
      </c>
      <c r="C835">
        <v>23</v>
      </c>
      <c r="D835">
        <v>748.8</v>
      </c>
    </row>
    <row r="836" spans="1:4" x14ac:dyDescent="0.35">
      <c r="A836" s="1">
        <v>45260</v>
      </c>
      <c r="B836" t="s">
        <v>7</v>
      </c>
      <c r="C836">
        <v>22</v>
      </c>
      <c r="D836">
        <v>154.43</v>
      </c>
    </row>
    <row r="837" spans="1:4" x14ac:dyDescent="0.35">
      <c r="A837" s="1">
        <v>45016</v>
      </c>
      <c r="B837" t="s">
        <v>4</v>
      </c>
      <c r="C837">
        <v>20</v>
      </c>
      <c r="D837">
        <v>809.11</v>
      </c>
    </row>
    <row r="838" spans="1:4" x14ac:dyDescent="0.35">
      <c r="A838" s="1">
        <v>45016</v>
      </c>
      <c r="B838" t="s">
        <v>6</v>
      </c>
      <c r="C838">
        <v>13</v>
      </c>
      <c r="D838">
        <v>331.64</v>
      </c>
    </row>
    <row r="839" spans="1:4" x14ac:dyDescent="0.35">
      <c r="A839" s="1">
        <v>44985</v>
      </c>
      <c r="B839" t="s">
        <v>6</v>
      </c>
      <c r="C839">
        <v>16</v>
      </c>
      <c r="D839">
        <v>996.76</v>
      </c>
    </row>
    <row r="840" spans="1:4" x14ac:dyDescent="0.35">
      <c r="A840" s="1">
        <v>45169</v>
      </c>
      <c r="B840" t="s">
        <v>6</v>
      </c>
      <c r="C840">
        <v>19</v>
      </c>
      <c r="D840">
        <v>975.64</v>
      </c>
    </row>
    <row r="841" spans="1:4" x14ac:dyDescent="0.35">
      <c r="A841" s="1">
        <v>45016</v>
      </c>
      <c r="B841" t="s">
        <v>4</v>
      </c>
      <c r="C841">
        <v>26</v>
      </c>
      <c r="D841">
        <v>890.18</v>
      </c>
    </row>
    <row r="842" spans="1:4" x14ac:dyDescent="0.35">
      <c r="A842" s="1">
        <v>45138</v>
      </c>
      <c r="B842" t="s">
        <v>4</v>
      </c>
      <c r="C842">
        <v>24</v>
      </c>
      <c r="D842">
        <v>86.52</v>
      </c>
    </row>
    <row r="843" spans="1:4" x14ac:dyDescent="0.35">
      <c r="A843" s="1">
        <v>45138</v>
      </c>
      <c r="B843" t="s">
        <v>7</v>
      </c>
      <c r="C843">
        <v>20</v>
      </c>
      <c r="D843">
        <v>296.64999999999998</v>
      </c>
    </row>
    <row r="844" spans="1:4" x14ac:dyDescent="0.35">
      <c r="A844" s="1">
        <v>45107</v>
      </c>
      <c r="B844" t="s">
        <v>8</v>
      </c>
      <c r="C844">
        <v>23</v>
      </c>
      <c r="D844">
        <v>85.49</v>
      </c>
    </row>
    <row r="845" spans="1:4" x14ac:dyDescent="0.35">
      <c r="A845" s="1">
        <v>45138</v>
      </c>
      <c r="B845" t="s">
        <v>6</v>
      </c>
      <c r="C845">
        <v>27</v>
      </c>
      <c r="D845">
        <v>30.87</v>
      </c>
    </row>
    <row r="846" spans="1:4" x14ac:dyDescent="0.35">
      <c r="A846" s="1">
        <v>45016</v>
      </c>
      <c r="B846" t="s">
        <v>6</v>
      </c>
      <c r="C846">
        <v>21</v>
      </c>
      <c r="D846">
        <v>386.16</v>
      </c>
    </row>
    <row r="847" spans="1:4" x14ac:dyDescent="0.35">
      <c r="A847" s="1">
        <v>45046</v>
      </c>
      <c r="B847" t="s">
        <v>4</v>
      </c>
    </row>
    <row r="848" spans="1:4" x14ac:dyDescent="0.35">
      <c r="A848" s="1">
        <v>45077</v>
      </c>
      <c r="B848" t="s">
        <v>5</v>
      </c>
      <c r="C848">
        <v>20</v>
      </c>
      <c r="D848">
        <v>252.65</v>
      </c>
    </row>
    <row r="849" spans="1:4" x14ac:dyDescent="0.35">
      <c r="A849" s="1">
        <v>45260</v>
      </c>
      <c r="B849" t="s">
        <v>6</v>
      </c>
      <c r="C849">
        <v>23</v>
      </c>
      <c r="D849">
        <v>733.77</v>
      </c>
    </row>
    <row r="850" spans="1:4" x14ac:dyDescent="0.35">
      <c r="A850" s="1">
        <v>45260</v>
      </c>
      <c r="B850" t="s">
        <v>5</v>
      </c>
      <c r="C850">
        <v>19</v>
      </c>
      <c r="D850">
        <v>227.22</v>
      </c>
    </row>
    <row r="851" spans="1:4" x14ac:dyDescent="0.35">
      <c r="A851" s="1">
        <v>44985</v>
      </c>
      <c r="B851" t="s">
        <v>6</v>
      </c>
      <c r="C851">
        <v>24</v>
      </c>
      <c r="D851">
        <v>592.04999999999995</v>
      </c>
    </row>
    <row r="852" spans="1:4" x14ac:dyDescent="0.35">
      <c r="A852" s="1">
        <v>45199</v>
      </c>
      <c r="B852" t="s">
        <v>8</v>
      </c>
      <c r="C852">
        <v>13</v>
      </c>
      <c r="D852">
        <v>965.86</v>
      </c>
    </row>
    <row r="853" spans="1:4" x14ac:dyDescent="0.35">
      <c r="A853" s="1">
        <v>45138</v>
      </c>
      <c r="B853" t="s">
        <v>8</v>
      </c>
      <c r="C853">
        <v>20</v>
      </c>
      <c r="D853">
        <v>251.33</v>
      </c>
    </row>
    <row r="854" spans="1:4" x14ac:dyDescent="0.35">
      <c r="A854" s="1">
        <v>45138</v>
      </c>
      <c r="B854" t="s">
        <v>4</v>
      </c>
      <c r="C854">
        <v>14</v>
      </c>
      <c r="D854">
        <v>609.89</v>
      </c>
    </row>
    <row r="855" spans="1:4" x14ac:dyDescent="0.35">
      <c r="A855" s="1">
        <v>45016</v>
      </c>
      <c r="B855" t="s">
        <v>4</v>
      </c>
      <c r="C855">
        <v>25</v>
      </c>
      <c r="D855">
        <v>254.71</v>
      </c>
    </row>
    <row r="856" spans="1:4" x14ac:dyDescent="0.35">
      <c r="A856" s="1">
        <v>45107</v>
      </c>
      <c r="B856" t="s">
        <v>4</v>
      </c>
      <c r="C856">
        <v>25</v>
      </c>
      <c r="D856">
        <v>801.83</v>
      </c>
    </row>
    <row r="857" spans="1:4" x14ac:dyDescent="0.35">
      <c r="A857" s="1">
        <v>45016</v>
      </c>
      <c r="B857" t="s">
        <v>4</v>
      </c>
      <c r="C857">
        <v>22</v>
      </c>
      <c r="D857">
        <v>597.02</v>
      </c>
    </row>
    <row r="858" spans="1:4" x14ac:dyDescent="0.35">
      <c r="A858" s="1">
        <v>45291</v>
      </c>
      <c r="B858" t="s">
        <v>8</v>
      </c>
      <c r="C858">
        <v>15</v>
      </c>
      <c r="D858">
        <v>289.36</v>
      </c>
    </row>
    <row r="859" spans="1:4" x14ac:dyDescent="0.35">
      <c r="A859" s="1">
        <v>45077</v>
      </c>
      <c r="B859" t="s">
        <v>5</v>
      </c>
      <c r="C859">
        <v>15</v>
      </c>
      <c r="D859">
        <v>349.05</v>
      </c>
    </row>
    <row r="860" spans="1:4" x14ac:dyDescent="0.35">
      <c r="A860" s="1">
        <v>45260</v>
      </c>
      <c r="B860" t="s">
        <v>5</v>
      </c>
      <c r="C860">
        <v>15</v>
      </c>
      <c r="D860">
        <v>19.670000000000002</v>
      </c>
    </row>
    <row r="861" spans="1:4" x14ac:dyDescent="0.35">
      <c r="A861" s="1">
        <v>45016</v>
      </c>
      <c r="B861" t="s">
        <v>7</v>
      </c>
      <c r="C861">
        <v>29</v>
      </c>
      <c r="D861">
        <v>789.12</v>
      </c>
    </row>
    <row r="862" spans="1:4" x14ac:dyDescent="0.35">
      <c r="A862" s="1">
        <v>45230</v>
      </c>
      <c r="B862" t="s">
        <v>5</v>
      </c>
      <c r="C862">
        <v>20</v>
      </c>
      <c r="D862">
        <v>763.6</v>
      </c>
    </row>
    <row r="863" spans="1:4" x14ac:dyDescent="0.35">
      <c r="A863" s="1">
        <v>45016</v>
      </c>
      <c r="B863" t="s">
        <v>5</v>
      </c>
      <c r="C863">
        <v>20</v>
      </c>
      <c r="D863">
        <v>640.57000000000005</v>
      </c>
    </row>
    <row r="864" spans="1:4" x14ac:dyDescent="0.35">
      <c r="A864" s="1">
        <v>44985</v>
      </c>
      <c r="B864" t="s">
        <v>5</v>
      </c>
      <c r="C864">
        <v>29</v>
      </c>
      <c r="D864">
        <v>964.93</v>
      </c>
    </row>
    <row r="865" spans="1:4" x14ac:dyDescent="0.35">
      <c r="A865" s="1">
        <v>45260</v>
      </c>
      <c r="B865" t="s">
        <v>5</v>
      </c>
      <c r="C865">
        <v>22</v>
      </c>
      <c r="D865">
        <v>956.7</v>
      </c>
    </row>
    <row r="866" spans="1:4" x14ac:dyDescent="0.35">
      <c r="A866" s="1">
        <v>45169</v>
      </c>
      <c r="B866" t="s">
        <v>5</v>
      </c>
      <c r="C866">
        <v>17</v>
      </c>
      <c r="D866">
        <v>673.24</v>
      </c>
    </row>
    <row r="867" spans="1:4" x14ac:dyDescent="0.35">
      <c r="A867" s="1">
        <v>45291</v>
      </c>
      <c r="B867" t="s">
        <v>6</v>
      </c>
      <c r="C867">
        <v>26</v>
      </c>
      <c r="D867">
        <v>312.06</v>
      </c>
    </row>
    <row r="868" spans="1:4" x14ac:dyDescent="0.35">
      <c r="A868" s="1">
        <v>45230</v>
      </c>
      <c r="B868" t="s">
        <v>7</v>
      </c>
      <c r="C868">
        <v>11</v>
      </c>
      <c r="D868">
        <v>364.57</v>
      </c>
    </row>
    <row r="869" spans="1:4" x14ac:dyDescent="0.35">
      <c r="A869" s="1">
        <v>45230</v>
      </c>
      <c r="B869" t="s">
        <v>6</v>
      </c>
      <c r="C869">
        <v>25</v>
      </c>
      <c r="D869">
        <v>835.47</v>
      </c>
    </row>
    <row r="870" spans="1:4" x14ac:dyDescent="0.35">
      <c r="A870" s="1">
        <v>45046</v>
      </c>
      <c r="B870" t="s">
        <v>6</v>
      </c>
      <c r="C870">
        <v>20</v>
      </c>
      <c r="D870">
        <v>531.95000000000005</v>
      </c>
    </row>
    <row r="871" spans="1:4" x14ac:dyDescent="0.35">
      <c r="A871" s="1">
        <v>45077</v>
      </c>
      <c r="B871" t="s">
        <v>6</v>
      </c>
      <c r="C871">
        <v>27</v>
      </c>
    </row>
    <row r="872" spans="1:4" x14ac:dyDescent="0.35">
      <c r="A872" s="1">
        <v>45077</v>
      </c>
      <c r="B872" t="s">
        <v>7</v>
      </c>
      <c r="C872">
        <v>18</v>
      </c>
      <c r="D872">
        <v>112.46</v>
      </c>
    </row>
    <row r="873" spans="1:4" x14ac:dyDescent="0.35">
      <c r="A873" s="1">
        <v>45107</v>
      </c>
      <c r="B873" t="s">
        <v>5</v>
      </c>
      <c r="C873">
        <v>29</v>
      </c>
      <c r="D873">
        <v>775.78</v>
      </c>
    </row>
    <row r="874" spans="1:4" x14ac:dyDescent="0.35">
      <c r="A874" s="1">
        <v>45230</v>
      </c>
      <c r="B874" t="s">
        <v>4</v>
      </c>
      <c r="C874">
        <v>15</v>
      </c>
      <c r="D874">
        <v>971.02</v>
      </c>
    </row>
    <row r="875" spans="1:4" x14ac:dyDescent="0.35">
      <c r="A875" s="1">
        <v>45077</v>
      </c>
      <c r="B875" t="s">
        <v>6</v>
      </c>
      <c r="C875">
        <v>18</v>
      </c>
      <c r="D875">
        <v>180.86</v>
      </c>
    </row>
    <row r="876" spans="1:4" x14ac:dyDescent="0.35">
      <c r="A876" s="1">
        <v>45291</v>
      </c>
      <c r="B876" t="s">
        <v>5</v>
      </c>
      <c r="C876">
        <v>23</v>
      </c>
      <c r="D876">
        <v>470.07</v>
      </c>
    </row>
    <row r="877" spans="1:4" x14ac:dyDescent="0.35">
      <c r="A877" s="1">
        <v>45077</v>
      </c>
      <c r="B877" t="s">
        <v>5</v>
      </c>
      <c r="C877">
        <v>23</v>
      </c>
      <c r="D877">
        <v>643.94000000000005</v>
      </c>
    </row>
    <row r="878" spans="1:4" x14ac:dyDescent="0.35">
      <c r="A878" s="1">
        <v>45016</v>
      </c>
      <c r="B878" t="s">
        <v>6</v>
      </c>
      <c r="C878">
        <v>24</v>
      </c>
      <c r="D878">
        <v>643.07000000000005</v>
      </c>
    </row>
    <row r="879" spans="1:4" x14ac:dyDescent="0.35">
      <c r="A879" s="1">
        <v>45230</v>
      </c>
      <c r="B879" t="s">
        <v>8</v>
      </c>
      <c r="C879">
        <v>15</v>
      </c>
      <c r="D879">
        <v>631.04999999999995</v>
      </c>
    </row>
    <row r="880" spans="1:4" x14ac:dyDescent="0.35">
      <c r="A880" s="1">
        <v>45138</v>
      </c>
      <c r="B880" t="s">
        <v>5</v>
      </c>
      <c r="C880">
        <v>15</v>
      </c>
      <c r="D880">
        <v>211.26</v>
      </c>
    </row>
    <row r="881" spans="1:4" x14ac:dyDescent="0.35">
      <c r="A881" s="1">
        <v>45077</v>
      </c>
      <c r="B881" t="s">
        <v>4</v>
      </c>
      <c r="C881">
        <v>16</v>
      </c>
      <c r="D881">
        <v>320.95</v>
      </c>
    </row>
    <row r="882" spans="1:4" x14ac:dyDescent="0.35">
      <c r="A882" s="1">
        <v>45260</v>
      </c>
      <c r="B882" t="s">
        <v>7</v>
      </c>
      <c r="C882">
        <v>9</v>
      </c>
      <c r="D882">
        <v>801.23</v>
      </c>
    </row>
    <row r="883" spans="1:4" x14ac:dyDescent="0.35">
      <c r="A883" s="1">
        <v>45169</v>
      </c>
      <c r="B883" t="s">
        <v>7</v>
      </c>
      <c r="C883">
        <v>12</v>
      </c>
      <c r="D883">
        <v>539.30999999999995</v>
      </c>
    </row>
    <row r="884" spans="1:4" x14ac:dyDescent="0.35">
      <c r="A884" s="1">
        <v>45046</v>
      </c>
      <c r="B884" t="s">
        <v>8</v>
      </c>
      <c r="C884">
        <v>18</v>
      </c>
      <c r="D884">
        <v>100.46</v>
      </c>
    </row>
    <row r="885" spans="1:4" x14ac:dyDescent="0.35">
      <c r="A885" s="1">
        <v>45107</v>
      </c>
      <c r="B885" t="s">
        <v>8</v>
      </c>
      <c r="C885">
        <v>23</v>
      </c>
      <c r="D885">
        <v>846.34</v>
      </c>
    </row>
    <row r="886" spans="1:4" x14ac:dyDescent="0.35">
      <c r="A886" s="1">
        <v>45169</v>
      </c>
      <c r="B886" t="s">
        <v>4</v>
      </c>
      <c r="C886">
        <v>28</v>
      </c>
      <c r="D886">
        <v>357.2</v>
      </c>
    </row>
    <row r="887" spans="1:4" x14ac:dyDescent="0.35">
      <c r="A887" s="1">
        <v>45077</v>
      </c>
      <c r="B887" t="s">
        <v>5</v>
      </c>
      <c r="C887">
        <v>17</v>
      </c>
      <c r="D887">
        <v>123.15</v>
      </c>
    </row>
    <row r="888" spans="1:4" x14ac:dyDescent="0.35">
      <c r="A888" s="1">
        <v>45260</v>
      </c>
      <c r="B888" t="s">
        <v>6</v>
      </c>
      <c r="C888">
        <v>24</v>
      </c>
      <c r="D888">
        <v>382.04</v>
      </c>
    </row>
    <row r="889" spans="1:4" x14ac:dyDescent="0.35">
      <c r="A889" s="1">
        <v>45230</v>
      </c>
      <c r="B889" t="s">
        <v>8</v>
      </c>
      <c r="C889">
        <v>19</v>
      </c>
      <c r="D889">
        <v>918.62</v>
      </c>
    </row>
    <row r="890" spans="1:4" x14ac:dyDescent="0.35">
      <c r="A890" s="1">
        <v>45199</v>
      </c>
      <c r="B890" t="s">
        <v>7</v>
      </c>
      <c r="C890">
        <v>23</v>
      </c>
      <c r="D890">
        <v>867.75</v>
      </c>
    </row>
    <row r="891" spans="1:4" x14ac:dyDescent="0.35">
      <c r="A891" s="1">
        <v>45138</v>
      </c>
      <c r="B891" t="s">
        <v>4</v>
      </c>
      <c r="C891">
        <v>21</v>
      </c>
      <c r="D891">
        <v>351.99</v>
      </c>
    </row>
    <row r="892" spans="1:4" x14ac:dyDescent="0.35">
      <c r="A892" s="1">
        <v>45169</v>
      </c>
      <c r="B892" t="s">
        <v>8</v>
      </c>
      <c r="C892">
        <v>13</v>
      </c>
      <c r="D892">
        <v>529.04</v>
      </c>
    </row>
    <row r="893" spans="1:4" x14ac:dyDescent="0.35">
      <c r="A893" s="1">
        <v>45077</v>
      </c>
      <c r="B893" t="s">
        <v>8</v>
      </c>
      <c r="C893">
        <v>27</v>
      </c>
      <c r="D893">
        <v>875.7</v>
      </c>
    </row>
    <row r="894" spans="1:4" x14ac:dyDescent="0.35">
      <c r="A894" s="1">
        <v>45291</v>
      </c>
      <c r="B894" t="s">
        <v>7</v>
      </c>
      <c r="C894">
        <v>20</v>
      </c>
      <c r="D894">
        <v>535.83000000000004</v>
      </c>
    </row>
    <row r="895" spans="1:4" x14ac:dyDescent="0.35">
      <c r="A895" s="1">
        <v>45046</v>
      </c>
      <c r="B895" t="s">
        <v>6</v>
      </c>
      <c r="C895">
        <v>14</v>
      </c>
      <c r="D895">
        <v>111.78</v>
      </c>
    </row>
    <row r="896" spans="1:4" x14ac:dyDescent="0.35">
      <c r="A896" s="1">
        <v>45230</v>
      </c>
      <c r="B896" t="s">
        <v>7</v>
      </c>
      <c r="C896">
        <v>18</v>
      </c>
    </row>
    <row r="897" spans="1:4" x14ac:dyDescent="0.35">
      <c r="A897" s="1">
        <v>45260</v>
      </c>
      <c r="B897" t="s">
        <v>4</v>
      </c>
      <c r="C897">
        <v>22</v>
      </c>
      <c r="D897">
        <v>50.1</v>
      </c>
    </row>
    <row r="898" spans="1:4" x14ac:dyDescent="0.35">
      <c r="A898" s="1">
        <v>45291</v>
      </c>
      <c r="B898" t="s">
        <v>5</v>
      </c>
      <c r="C898">
        <v>25</v>
      </c>
      <c r="D898">
        <v>79.489999999999995</v>
      </c>
    </row>
    <row r="899" spans="1:4" x14ac:dyDescent="0.35">
      <c r="A899" s="1">
        <v>45016</v>
      </c>
      <c r="B899" t="s">
        <v>6</v>
      </c>
      <c r="C899">
        <v>19</v>
      </c>
    </row>
    <row r="900" spans="1:4" x14ac:dyDescent="0.35">
      <c r="A900" s="1">
        <v>44985</v>
      </c>
      <c r="B900" t="s">
        <v>8</v>
      </c>
      <c r="C900">
        <v>25</v>
      </c>
      <c r="D900">
        <v>630.59</v>
      </c>
    </row>
    <row r="901" spans="1:4" x14ac:dyDescent="0.35">
      <c r="A901" s="1">
        <v>45260</v>
      </c>
      <c r="B901" t="s">
        <v>6</v>
      </c>
      <c r="C901">
        <v>19</v>
      </c>
      <c r="D901">
        <v>687.6</v>
      </c>
    </row>
    <row r="902" spans="1:4" x14ac:dyDescent="0.35">
      <c r="A902" s="1">
        <v>45199</v>
      </c>
      <c r="B902" t="s">
        <v>4</v>
      </c>
      <c r="C902">
        <v>24</v>
      </c>
      <c r="D902">
        <v>657.85</v>
      </c>
    </row>
    <row r="903" spans="1:4" x14ac:dyDescent="0.35">
      <c r="A903" s="1">
        <v>45138</v>
      </c>
      <c r="B903" t="s">
        <v>8</v>
      </c>
      <c r="C903">
        <v>21</v>
      </c>
      <c r="D903">
        <v>983.19</v>
      </c>
    </row>
    <row r="904" spans="1:4" x14ac:dyDescent="0.35">
      <c r="A904" s="1">
        <v>45077</v>
      </c>
      <c r="B904" t="s">
        <v>6</v>
      </c>
      <c r="C904">
        <v>15</v>
      </c>
      <c r="D904">
        <v>852.02</v>
      </c>
    </row>
    <row r="905" spans="1:4" x14ac:dyDescent="0.35">
      <c r="A905" s="1">
        <v>45077</v>
      </c>
      <c r="B905" t="s">
        <v>4</v>
      </c>
      <c r="C905">
        <v>15</v>
      </c>
      <c r="D905">
        <v>369.19</v>
      </c>
    </row>
    <row r="906" spans="1:4" x14ac:dyDescent="0.35">
      <c r="A906" s="1">
        <v>45138</v>
      </c>
      <c r="B906" t="s">
        <v>4</v>
      </c>
      <c r="C906">
        <v>17</v>
      </c>
      <c r="D906">
        <v>231.97</v>
      </c>
    </row>
    <row r="907" spans="1:4" x14ac:dyDescent="0.35">
      <c r="A907" s="1">
        <v>45016</v>
      </c>
      <c r="B907" t="s">
        <v>6</v>
      </c>
      <c r="C907">
        <v>22</v>
      </c>
      <c r="D907">
        <v>691.98</v>
      </c>
    </row>
    <row r="908" spans="1:4" x14ac:dyDescent="0.35">
      <c r="A908" s="1">
        <v>45230</v>
      </c>
      <c r="B908" t="s">
        <v>4</v>
      </c>
      <c r="C908">
        <v>11</v>
      </c>
      <c r="D908">
        <v>25.26</v>
      </c>
    </row>
    <row r="909" spans="1:4" x14ac:dyDescent="0.35">
      <c r="A909" s="1">
        <v>45046</v>
      </c>
      <c r="B909" t="s">
        <v>4</v>
      </c>
      <c r="C909">
        <v>21</v>
      </c>
      <c r="D909">
        <v>151.94</v>
      </c>
    </row>
    <row r="910" spans="1:4" x14ac:dyDescent="0.35">
      <c r="A910" s="1">
        <v>45077</v>
      </c>
      <c r="B910" t="s">
        <v>7</v>
      </c>
      <c r="C910">
        <v>18</v>
      </c>
      <c r="D910">
        <v>384.92</v>
      </c>
    </row>
    <row r="911" spans="1:4" x14ac:dyDescent="0.35">
      <c r="A911" s="1">
        <v>45230</v>
      </c>
      <c r="B911" t="s">
        <v>4</v>
      </c>
      <c r="C911">
        <v>20</v>
      </c>
      <c r="D911">
        <v>27.17</v>
      </c>
    </row>
    <row r="912" spans="1:4" x14ac:dyDescent="0.35">
      <c r="A912" s="1">
        <v>45230</v>
      </c>
      <c r="B912" t="s">
        <v>4</v>
      </c>
      <c r="C912">
        <v>190</v>
      </c>
      <c r="D912">
        <v>793.62</v>
      </c>
    </row>
    <row r="913" spans="1:4" x14ac:dyDescent="0.35">
      <c r="A913" s="1">
        <v>45230</v>
      </c>
      <c r="B913" t="s">
        <v>8</v>
      </c>
      <c r="C913">
        <v>21</v>
      </c>
      <c r="D913">
        <v>791.49</v>
      </c>
    </row>
    <row r="914" spans="1:4" x14ac:dyDescent="0.35">
      <c r="A914" s="1">
        <v>45138</v>
      </c>
      <c r="B914" t="s">
        <v>4</v>
      </c>
      <c r="C914">
        <v>22</v>
      </c>
      <c r="D914">
        <v>105.29</v>
      </c>
    </row>
    <row r="915" spans="1:4" x14ac:dyDescent="0.35">
      <c r="A915" s="1">
        <v>45199</v>
      </c>
      <c r="B915" t="s">
        <v>7</v>
      </c>
      <c r="C915">
        <v>17</v>
      </c>
      <c r="D915">
        <v>526.87</v>
      </c>
    </row>
    <row r="916" spans="1:4" x14ac:dyDescent="0.35">
      <c r="A916" s="1">
        <v>45230</v>
      </c>
      <c r="B916" t="s">
        <v>7</v>
      </c>
      <c r="C916">
        <v>140</v>
      </c>
      <c r="D916">
        <v>322.13</v>
      </c>
    </row>
    <row r="917" spans="1:4" x14ac:dyDescent="0.35">
      <c r="A917" s="1">
        <v>45230</v>
      </c>
      <c r="B917" t="s">
        <v>7</v>
      </c>
      <c r="C917">
        <v>20</v>
      </c>
      <c r="D917">
        <v>886.38</v>
      </c>
    </row>
    <row r="918" spans="1:4" x14ac:dyDescent="0.35">
      <c r="A918" s="1">
        <v>44957</v>
      </c>
      <c r="B918" t="s">
        <v>8</v>
      </c>
      <c r="C918">
        <v>24</v>
      </c>
      <c r="D918">
        <v>72.540000000000006</v>
      </c>
    </row>
    <row r="919" spans="1:4" x14ac:dyDescent="0.35">
      <c r="A919" s="1">
        <v>45138</v>
      </c>
      <c r="B919" t="s">
        <v>7</v>
      </c>
      <c r="C919">
        <v>30</v>
      </c>
      <c r="D919">
        <v>573.28</v>
      </c>
    </row>
    <row r="920" spans="1:4" x14ac:dyDescent="0.35">
      <c r="A920" s="1">
        <v>45107</v>
      </c>
      <c r="B920" t="s">
        <v>5</v>
      </c>
      <c r="C920">
        <v>12</v>
      </c>
      <c r="D920">
        <v>390.58</v>
      </c>
    </row>
    <row r="921" spans="1:4" x14ac:dyDescent="0.35">
      <c r="A921" s="1">
        <v>45230</v>
      </c>
      <c r="B921" t="s">
        <v>7</v>
      </c>
      <c r="C921">
        <v>19</v>
      </c>
      <c r="D921">
        <v>31.42</v>
      </c>
    </row>
    <row r="922" spans="1:4" x14ac:dyDescent="0.35">
      <c r="A922" s="1">
        <v>44957</v>
      </c>
      <c r="B922" t="s">
        <v>4</v>
      </c>
      <c r="C922">
        <v>28</v>
      </c>
      <c r="D922">
        <v>92.63</v>
      </c>
    </row>
    <row r="923" spans="1:4" x14ac:dyDescent="0.35">
      <c r="A923" s="1">
        <v>44985</v>
      </c>
      <c r="B923" t="s">
        <v>6</v>
      </c>
      <c r="C923">
        <v>21</v>
      </c>
      <c r="D923">
        <v>934.81</v>
      </c>
    </row>
    <row r="924" spans="1:4" x14ac:dyDescent="0.35">
      <c r="A924" s="1">
        <v>45169</v>
      </c>
      <c r="B924" t="s">
        <v>5</v>
      </c>
      <c r="C924">
        <v>27</v>
      </c>
      <c r="D924">
        <v>637.70000000000005</v>
      </c>
    </row>
    <row r="925" spans="1:4" x14ac:dyDescent="0.35">
      <c r="A925" s="1">
        <v>45107</v>
      </c>
      <c r="B925" t="s">
        <v>6</v>
      </c>
      <c r="C925">
        <v>18</v>
      </c>
      <c r="D925">
        <v>984.54</v>
      </c>
    </row>
    <row r="926" spans="1:4" x14ac:dyDescent="0.35">
      <c r="A926" s="1">
        <v>45107</v>
      </c>
      <c r="B926" t="s">
        <v>7</v>
      </c>
      <c r="C926">
        <v>15</v>
      </c>
      <c r="D926">
        <v>215.81</v>
      </c>
    </row>
    <row r="927" spans="1:4" x14ac:dyDescent="0.35">
      <c r="A927" s="1">
        <v>45199</v>
      </c>
      <c r="B927" t="s">
        <v>8</v>
      </c>
      <c r="C927">
        <v>16</v>
      </c>
      <c r="D927">
        <v>591.89</v>
      </c>
    </row>
    <row r="928" spans="1:4" x14ac:dyDescent="0.35">
      <c r="A928" s="1">
        <v>44985</v>
      </c>
      <c r="B928" t="s">
        <v>4</v>
      </c>
      <c r="C928">
        <v>17</v>
      </c>
      <c r="D928">
        <v>82.83</v>
      </c>
    </row>
    <row r="929" spans="1:4" x14ac:dyDescent="0.35">
      <c r="A929" s="1">
        <v>45169</v>
      </c>
      <c r="B929" t="s">
        <v>8</v>
      </c>
      <c r="C929">
        <v>11</v>
      </c>
      <c r="D929">
        <v>207.66</v>
      </c>
    </row>
    <row r="930" spans="1:4" x14ac:dyDescent="0.35">
      <c r="A930" s="1">
        <v>45107</v>
      </c>
      <c r="B930" t="s">
        <v>4</v>
      </c>
      <c r="C930">
        <v>19</v>
      </c>
      <c r="D930">
        <v>70.53</v>
      </c>
    </row>
    <row r="931" spans="1:4" x14ac:dyDescent="0.35">
      <c r="A931" s="1">
        <v>45199</v>
      </c>
      <c r="B931" t="s">
        <v>4</v>
      </c>
      <c r="C931">
        <v>29</v>
      </c>
      <c r="D931">
        <v>324.61</v>
      </c>
    </row>
    <row r="932" spans="1:4" x14ac:dyDescent="0.35">
      <c r="A932" s="1">
        <v>45169</v>
      </c>
      <c r="B932" t="s">
        <v>8</v>
      </c>
      <c r="C932">
        <v>12</v>
      </c>
      <c r="D932">
        <v>771.05</v>
      </c>
    </row>
    <row r="933" spans="1:4" x14ac:dyDescent="0.35">
      <c r="A933" s="1">
        <v>44985</v>
      </c>
      <c r="B933" t="s">
        <v>7</v>
      </c>
      <c r="C933">
        <v>19</v>
      </c>
      <c r="D933">
        <v>615.41999999999996</v>
      </c>
    </row>
    <row r="934" spans="1:4" x14ac:dyDescent="0.35">
      <c r="A934" s="1">
        <v>45016</v>
      </c>
      <c r="B934" t="s">
        <v>7</v>
      </c>
      <c r="C934">
        <v>21</v>
      </c>
      <c r="D934">
        <v>649.47</v>
      </c>
    </row>
    <row r="935" spans="1:4" x14ac:dyDescent="0.35">
      <c r="A935" s="1">
        <v>45199</v>
      </c>
      <c r="B935" t="s">
        <v>6</v>
      </c>
      <c r="C935">
        <v>22</v>
      </c>
      <c r="D935">
        <v>620.19000000000005</v>
      </c>
    </row>
    <row r="936" spans="1:4" x14ac:dyDescent="0.35">
      <c r="A936" s="1">
        <v>45230</v>
      </c>
      <c r="B936" t="s">
        <v>7</v>
      </c>
      <c r="C936">
        <v>16</v>
      </c>
      <c r="D936">
        <v>710.48</v>
      </c>
    </row>
    <row r="937" spans="1:4" x14ac:dyDescent="0.35">
      <c r="A937" s="1">
        <v>45077</v>
      </c>
      <c r="B937" t="s">
        <v>8</v>
      </c>
      <c r="C937">
        <v>19</v>
      </c>
      <c r="D937">
        <v>763.2</v>
      </c>
    </row>
    <row r="938" spans="1:4" x14ac:dyDescent="0.35">
      <c r="A938" s="1">
        <v>44985</v>
      </c>
      <c r="B938" t="s">
        <v>6</v>
      </c>
      <c r="C938">
        <v>26</v>
      </c>
      <c r="D938">
        <v>711.07</v>
      </c>
    </row>
    <row r="939" spans="1:4" x14ac:dyDescent="0.35">
      <c r="A939" s="1">
        <v>45291</v>
      </c>
      <c r="B939" t="s">
        <v>7</v>
      </c>
      <c r="C939">
        <v>13</v>
      </c>
      <c r="D939">
        <v>906.93</v>
      </c>
    </row>
    <row r="940" spans="1:4" x14ac:dyDescent="0.35">
      <c r="A940" s="1">
        <v>44957</v>
      </c>
      <c r="B940" t="s">
        <v>4</v>
      </c>
      <c r="C940">
        <v>16</v>
      </c>
      <c r="D940">
        <v>659.57</v>
      </c>
    </row>
    <row r="941" spans="1:4" x14ac:dyDescent="0.35">
      <c r="A941" s="1">
        <v>45138</v>
      </c>
      <c r="B941" t="s">
        <v>4</v>
      </c>
      <c r="C941">
        <v>17</v>
      </c>
      <c r="D941">
        <v>371.4</v>
      </c>
    </row>
    <row r="942" spans="1:4" x14ac:dyDescent="0.35">
      <c r="A942" s="1">
        <v>44985</v>
      </c>
      <c r="B942" t="s">
        <v>5</v>
      </c>
      <c r="C942">
        <v>17</v>
      </c>
      <c r="D942">
        <v>872.92</v>
      </c>
    </row>
    <row r="943" spans="1:4" x14ac:dyDescent="0.35">
      <c r="A943" s="1">
        <v>45291</v>
      </c>
      <c r="B943" t="s">
        <v>5</v>
      </c>
      <c r="C943">
        <v>18</v>
      </c>
      <c r="D943">
        <v>78.09</v>
      </c>
    </row>
    <row r="944" spans="1:4" x14ac:dyDescent="0.35">
      <c r="A944" s="1">
        <v>44985</v>
      </c>
      <c r="B944" t="s">
        <v>6</v>
      </c>
      <c r="C944">
        <v>16</v>
      </c>
      <c r="D944">
        <v>370.15</v>
      </c>
    </row>
    <row r="945" spans="1:4" x14ac:dyDescent="0.35">
      <c r="A945" s="1">
        <v>45107</v>
      </c>
      <c r="B945" t="s">
        <v>5</v>
      </c>
      <c r="C945">
        <v>29</v>
      </c>
      <c r="D945">
        <v>98.58</v>
      </c>
    </row>
    <row r="946" spans="1:4" x14ac:dyDescent="0.35">
      <c r="A946" s="1">
        <v>45291</v>
      </c>
      <c r="B946" t="s">
        <v>8</v>
      </c>
      <c r="C946">
        <v>10</v>
      </c>
      <c r="D946">
        <v>38.75</v>
      </c>
    </row>
    <row r="947" spans="1:4" x14ac:dyDescent="0.35">
      <c r="A947" s="1">
        <v>45138</v>
      </c>
      <c r="B947" t="s">
        <v>7</v>
      </c>
      <c r="C947">
        <v>23</v>
      </c>
      <c r="D947">
        <v>128.05000000000001</v>
      </c>
    </row>
    <row r="948" spans="1:4" x14ac:dyDescent="0.35">
      <c r="A948" s="1">
        <v>45230</v>
      </c>
      <c r="B948" t="s">
        <v>8</v>
      </c>
      <c r="C948">
        <v>19</v>
      </c>
      <c r="D948">
        <v>370.78</v>
      </c>
    </row>
    <row r="949" spans="1:4" x14ac:dyDescent="0.35">
      <c r="A949" s="1">
        <v>45230</v>
      </c>
      <c r="B949" t="s">
        <v>5</v>
      </c>
      <c r="C949">
        <v>11</v>
      </c>
      <c r="D949">
        <v>204.18</v>
      </c>
    </row>
    <row r="950" spans="1:4" x14ac:dyDescent="0.35">
      <c r="A950" s="1">
        <v>45138</v>
      </c>
      <c r="B950" t="s">
        <v>7</v>
      </c>
      <c r="C950">
        <v>19</v>
      </c>
      <c r="D950">
        <v>889.3</v>
      </c>
    </row>
    <row r="951" spans="1:4" x14ac:dyDescent="0.35">
      <c r="A951" s="1">
        <v>45107</v>
      </c>
      <c r="B951" t="s">
        <v>6</v>
      </c>
      <c r="C951">
        <v>22</v>
      </c>
      <c r="D951">
        <v>32.119999999999997</v>
      </c>
    </row>
    <row r="952" spans="1:4" x14ac:dyDescent="0.35">
      <c r="A952" s="1">
        <v>45291</v>
      </c>
      <c r="B952" t="s">
        <v>5</v>
      </c>
      <c r="C952">
        <v>11</v>
      </c>
      <c r="D952">
        <v>729.26</v>
      </c>
    </row>
    <row r="953" spans="1:4" x14ac:dyDescent="0.35">
      <c r="A953" s="1">
        <v>45230</v>
      </c>
      <c r="B953" t="s">
        <v>4</v>
      </c>
      <c r="C953">
        <v>19</v>
      </c>
      <c r="D953">
        <v>612.21</v>
      </c>
    </row>
    <row r="954" spans="1:4" x14ac:dyDescent="0.35">
      <c r="A954" s="1">
        <v>45046</v>
      </c>
      <c r="B954" t="s">
        <v>4</v>
      </c>
      <c r="C954">
        <v>16</v>
      </c>
      <c r="D954">
        <v>804.2</v>
      </c>
    </row>
    <row r="955" spans="1:4" x14ac:dyDescent="0.35">
      <c r="A955" s="1">
        <v>45199</v>
      </c>
      <c r="B955" t="s">
        <v>5</v>
      </c>
      <c r="C955">
        <v>16</v>
      </c>
      <c r="D955">
        <v>888.27</v>
      </c>
    </row>
    <row r="956" spans="1:4" x14ac:dyDescent="0.35">
      <c r="A956" s="1">
        <v>45169</v>
      </c>
      <c r="B956" t="s">
        <v>5</v>
      </c>
      <c r="C956">
        <v>25</v>
      </c>
      <c r="D956">
        <v>821.83</v>
      </c>
    </row>
    <row r="957" spans="1:4" x14ac:dyDescent="0.35">
      <c r="A957" s="1">
        <v>45077</v>
      </c>
      <c r="B957" t="s">
        <v>5</v>
      </c>
      <c r="C957">
        <v>16</v>
      </c>
      <c r="D957">
        <v>184.1</v>
      </c>
    </row>
    <row r="958" spans="1:4" x14ac:dyDescent="0.35">
      <c r="A958" s="1">
        <v>45169</v>
      </c>
      <c r="B958" t="s">
        <v>7</v>
      </c>
      <c r="C958">
        <v>25</v>
      </c>
      <c r="D958">
        <v>719.5</v>
      </c>
    </row>
    <row r="959" spans="1:4" x14ac:dyDescent="0.35">
      <c r="A959" s="1">
        <v>45291</v>
      </c>
      <c r="B959" t="s">
        <v>5</v>
      </c>
      <c r="C959">
        <v>34</v>
      </c>
      <c r="D959">
        <v>876.94</v>
      </c>
    </row>
    <row r="960" spans="1:4" x14ac:dyDescent="0.35">
      <c r="A960" s="1">
        <v>44985</v>
      </c>
      <c r="B960" t="s">
        <v>5</v>
      </c>
      <c r="C960">
        <v>13</v>
      </c>
      <c r="D960">
        <v>903.28</v>
      </c>
    </row>
    <row r="961" spans="1:4" x14ac:dyDescent="0.35">
      <c r="A961" s="1">
        <v>45077</v>
      </c>
      <c r="B961" t="s">
        <v>7</v>
      </c>
      <c r="C961">
        <v>22</v>
      </c>
      <c r="D961">
        <v>846.88</v>
      </c>
    </row>
    <row r="962" spans="1:4" x14ac:dyDescent="0.35">
      <c r="A962" s="1">
        <v>45199</v>
      </c>
      <c r="B962" t="s">
        <v>4</v>
      </c>
      <c r="C962">
        <v>14</v>
      </c>
      <c r="D962">
        <v>781.54</v>
      </c>
    </row>
    <row r="963" spans="1:4" x14ac:dyDescent="0.35">
      <c r="A963" s="1">
        <v>45138</v>
      </c>
      <c r="B963" t="s">
        <v>8</v>
      </c>
      <c r="C963">
        <v>18</v>
      </c>
      <c r="D963">
        <v>982.72</v>
      </c>
    </row>
    <row r="964" spans="1:4" x14ac:dyDescent="0.35">
      <c r="A964" s="1">
        <v>45260</v>
      </c>
      <c r="B964" t="s">
        <v>4</v>
      </c>
      <c r="C964">
        <v>17</v>
      </c>
      <c r="D964">
        <v>550.85</v>
      </c>
    </row>
    <row r="965" spans="1:4" x14ac:dyDescent="0.35">
      <c r="A965" s="1">
        <v>45169</v>
      </c>
      <c r="B965" t="s">
        <v>4</v>
      </c>
      <c r="C965">
        <v>22</v>
      </c>
      <c r="D965">
        <v>596.52</v>
      </c>
    </row>
    <row r="966" spans="1:4" x14ac:dyDescent="0.35">
      <c r="A966" s="1">
        <v>45046</v>
      </c>
      <c r="B966" t="s">
        <v>8</v>
      </c>
      <c r="C966">
        <v>20</v>
      </c>
      <c r="D966">
        <v>836.39</v>
      </c>
    </row>
    <row r="967" spans="1:4" x14ac:dyDescent="0.35">
      <c r="A967" s="1">
        <v>45016</v>
      </c>
      <c r="B967" t="s">
        <v>6</v>
      </c>
      <c r="C967">
        <v>19</v>
      </c>
      <c r="D967">
        <v>994.81</v>
      </c>
    </row>
    <row r="968" spans="1:4" x14ac:dyDescent="0.35">
      <c r="A968" s="1">
        <v>44957</v>
      </c>
      <c r="B968" t="s">
        <v>4</v>
      </c>
      <c r="C968">
        <v>16</v>
      </c>
      <c r="D968">
        <v>492.07</v>
      </c>
    </row>
    <row r="969" spans="1:4" x14ac:dyDescent="0.35">
      <c r="A969" s="1">
        <v>45107</v>
      </c>
      <c r="B969" t="s">
        <v>4</v>
      </c>
      <c r="C969">
        <v>20</v>
      </c>
      <c r="D969">
        <v>974.86</v>
      </c>
    </row>
    <row r="970" spans="1:4" x14ac:dyDescent="0.35">
      <c r="A970" s="1">
        <v>45138</v>
      </c>
      <c r="B970" t="s">
        <v>8</v>
      </c>
      <c r="C970">
        <v>17</v>
      </c>
      <c r="D970">
        <v>939.21</v>
      </c>
    </row>
    <row r="971" spans="1:4" x14ac:dyDescent="0.35">
      <c r="A971" s="1">
        <v>45016</v>
      </c>
      <c r="B971" t="s">
        <v>7</v>
      </c>
      <c r="C971">
        <v>21</v>
      </c>
      <c r="D971">
        <v>471.34</v>
      </c>
    </row>
    <row r="972" spans="1:4" x14ac:dyDescent="0.35">
      <c r="A972" s="1">
        <v>45169</v>
      </c>
      <c r="B972" t="s">
        <v>6</v>
      </c>
      <c r="C972">
        <v>11</v>
      </c>
      <c r="D972">
        <v>932.81</v>
      </c>
    </row>
    <row r="973" spans="1:4" x14ac:dyDescent="0.35">
      <c r="A973" s="1">
        <v>45077</v>
      </c>
      <c r="B973" t="s">
        <v>7</v>
      </c>
      <c r="C973">
        <v>16</v>
      </c>
      <c r="D973">
        <v>945.9</v>
      </c>
    </row>
    <row r="974" spans="1:4" x14ac:dyDescent="0.35">
      <c r="A974" s="1">
        <v>45138</v>
      </c>
      <c r="B974" t="s">
        <v>8</v>
      </c>
      <c r="C974">
        <v>15</v>
      </c>
      <c r="D974">
        <v>194.54</v>
      </c>
    </row>
    <row r="975" spans="1:4" x14ac:dyDescent="0.35">
      <c r="A975" s="1">
        <v>44957</v>
      </c>
      <c r="B975" t="s">
        <v>8</v>
      </c>
      <c r="C975">
        <v>20</v>
      </c>
      <c r="D975">
        <v>59.27</v>
      </c>
    </row>
    <row r="976" spans="1:4" x14ac:dyDescent="0.35">
      <c r="A976" s="1">
        <v>45199</v>
      </c>
      <c r="B976" t="s">
        <v>4</v>
      </c>
      <c r="C976">
        <v>17</v>
      </c>
      <c r="D976">
        <v>686.44</v>
      </c>
    </row>
    <row r="977" spans="1:4" x14ac:dyDescent="0.35">
      <c r="A977" s="1">
        <v>45077</v>
      </c>
      <c r="B977" t="s">
        <v>5</v>
      </c>
      <c r="C977">
        <v>26</v>
      </c>
      <c r="D977">
        <v>159.66999999999999</v>
      </c>
    </row>
    <row r="978" spans="1:4" x14ac:dyDescent="0.35">
      <c r="A978" s="1">
        <v>44957</v>
      </c>
      <c r="B978" t="s">
        <v>5</v>
      </c>
      <c r="C978">
        <v>20</v>
      </c>
      <c r="D978">
        <v>328.89</v>
      </c>
    </row>
    <row r="979" spans="1:4" x14ac:dyDescent="0.35">
      <c r="A979" s="1">
        <v>45016</v>
      </c>
      <c r="B979" t="s">
        <v>7</v>
      </c>
      <c r="C979">
        <v>24</v>
      </c>
      <c r="D979">
        <v>781.41</v>
      </c>
    </row>
    <row r="980" spans="1:4" x14ac:dyDescent="0.35">
      <c r="A980" s="1">
        <v>45138</v>
      </c>
      <c r="B980" t="s">
        <v>7</v>
      </c>
      <c r="C980">
        <v>29</v>
      </c>
      <c r="D980">
        <v>646.89</v>
      </c>
    </row>
    <row r="981" spans="1:4" x14ac:dyDescent="0.35">
      <c r="A981" s="1">
        <v>45291</v>
      </c>
      <c r="B981" t="s">
        <v>6</v>
      </c>
      <c r="C981">
        <v>12</v>
      </c>
      <c r="D981">
        <v>937.89</v>
      </c>
    </row>
    <row r="982" spans="1:4" x14ac:dyDescent="0.35">
      <c r="A982" s="1">
        <v>45260</v>
      </c>
      <c r="B982" t="s">
        <v>7</v>
      </c>
      <c r="C982">
        <v>22</v>
      </c>
      <c r="D982">
        <v>595.54</v>
      </c>
    </row>
    <row r="983" spans="1:4" x14ac:dyDescent="0.35">
      <c r="A983" s="1">
        <v>45138</v>
      </c>
      <c r="B983" t="s">
        <v>8</v>
      </c>
      <c r="C983">
        <v>20</v>
      </c>
      <c r="D983">
        <v>850.25</v>
      </c>
    </row>
    <row r="984" spans="1:4" x14ac:dyDescent="0.35">
      <c r="A984" s="1">
        <v>45107</v>
      </c>
      <c r="B984" t="s">
        <v>7</v>
      </c>
      <c r="C984">
        <v>15</v>
      </c>
      <c r="D984">
        <v>681.84</v>
      </c>
    </row>
    <row r="985" spans="1:4" x14ac:dyDescent="0.35">
      <c r="A985" s="1">
        <v>44957</v>
      </c>
      <c r="B985" t="s">
        <v>4</v>
      </c>
      <c r="C985">
        <v>22</v>
      </c>
      <c r="D985">
        <v>948.76</v>
      </c>
    </row>
    <row r="986" spans="1:4" x14ac:dyDescent="0.35">
      <c r="A986" s="1">
        <v>45016</v>
      </c>
      <c r="B986" t="s">
        <v>6</v>
      </c>
      <c r="C986">
        <v>16</v>
      </c>
      <c r="D986">
        <v>463.43</v>
      </c>
    </row>
    <row r="987" spans="1:4" x14ac:dyDescent="0.35">
      <c r="A987" s="1">
        <v>45199</v>
      </c>
      <c r="B987" t="s">
        <v>8</v>
      </c>
      <c r="C987">
        <v>24</v>
      </c>
      <c r="D987">
        <v>723.12</v>
      </c>
    </row>
    <row r="988" spans="1:4" x14ac:dyDescent="0.35">
      <c r="A988" s="1">
        <v>44957</v>
      </c>
      <c r="B988" t="s">
        <v>5</v>
      </c>
      <c r="C988">
        <v>14</v>
      </c>
      <c r="D988">
        <v>283.16000000000003</v>
      </c>
    </row>
    <row r="989" spans="1:4" x14ac:dyDescent="0.35">
      <c r="A989" s="1">
        <v>45260</v>
      </c>
      <c r="B989" t="s">
        <v>8</v>
      </c>
    </row>
    <row r="990" spans="1:4" x14ac:dyDescent="0.35">
      <c r="A990" s="1">
        <v>45016</v>
      </c>
      <c r="B990" t="s">
        <v>7</v>
      </c>
      <c r="C990">
        <v>26</v>
      </c>
      <c r="D990">
        <v>47.57</v>
      </c>
    </row>
    <row r="991" spans="1:4" x14ac:dyDescent="0.35">
      <c r="A991" s="1">
        <v>45230</v>
      </c>
      <c r="B991" t="s">
        <v>5</v>
      </c>
      <c r="C991">
        <v>14</v>
      </c>
      <c r="D991">
        <v>752.58</v>
      </c>
    </row>
    <row r="992" spans="1:4" x14ac:dyDescent="0.35">
      <c r="A992" s="1">
        <v>45291</v>
      </c>
      <c r="B992" t="s">
        <v>4</v>
      </c>
      <c r="C992">
        <v>22</v>
      </c>
      <c r="D992">
        <v>958.08</v>
      </c>
    </row>
    <row r="993" spans="1:4" x14ac:dyDescent="0.35">
      <c r="A993" s="1">
        <v>45199</v>
      </c>
      <c r="B993" t="s">
        <v>4</v>
      </c>
      <c r="C993">
        <v>17</v>
      </c>
      <c r="D993">
        <v>292.60000000000002</v>
      </c>
    </row>
    <row r="994" spans="1:4" x14ac:dyDescent="0.35">
      <c r="A994" s="1">
        <v>45291</v>
      </c>
      <c r="B994" t="s">
        <v>6</v>
      </c>
      <c r="C994">
        <v>30</v>
      </c>
      <c r="D994">
        <v>252.78</v>
      </c>
    </row>
    <row r="995" spans="1:4" x14ac:dyDescent="0.35">
      <c r="A995" s="1">
        <v>45138</v>
      </c>
      <c r="B995" t="s">
        <v>5</v>
      </c>
      <c r="C995">
        <v>21</v>
      </c>
      <c r="D995">
        <v>212.36</v>
      </c>
    </row>
    <row r="996" spans="1:4" x14ac:dyDescent="0.35">
      <c r="A996" s="1">
        <v>45138</v>
      </c>
      <c r="B996" t="s">
        <v>7</v>
      </c>
      <c r="C996">
        <v>16</v>
      </c>
      <c r="D996">
        <v>433.77</v>
      </c>
    </row>
    <row r="997" spans="1:4" x14ac:dyDescent="0.35">
      <c r="A997" s="1">
        <v>45199</v>
      </c>
      <c r="B997" t="s">
        <v>5</v>
      </c>
      <c r="C997">
        <v>20</v>
      </c>
      <c r="D997">
        <v>263.97000000000003</v>
      </c>
    </row>
    <row r="998" spans="1:4" x14ac:dyDescent="0.35">
      <c r="A998" s="1">
        <v>45260</v>
      </c>
      <c r="B998" t="s">
        <v>8</v>
      </c>
      <c r="C998">
        <v>17</v>
      </c>
      <c r="D998">
        <v>229.02</v>
      </c>
    </row>
    <row r="999" spans="1:4" x14ac:dyDescent="0.35">
      <c r="A999" s="1">
        <v>45138</v>
      </c>
      <c r="B999" t="s">
        <v>7</v>
      </c>
      <c r="C999">
        <v>20</v>
      </c>
      <c r="D999">
        <v>932.95</v>
      </c>
    </row>
    <row r="1000" spans="1:4" x14ac:dyDescent="0.35">
      <c r="A1000" s="1">
        <v>45260</v>
      </c>
      <c r="B1000" t="s">
        <v>5</v>
      </c>
      <c r="C1000">
        <v>23</v>
      </c>
      <c r="D1000">
        <v>636.38</v>
      </c>
    </row>
    <row r="1001" spans="1:4" x14ac:dyDescent="0.35">
      <c r="A1001" s="1">
        <v>44985</v>
      </c>
      <c r="B1001" t="s">
        <v>6</v>
      </c>
      <c r="C1001">
        <v>16</v>
      </c>
      <c r="D1001">
        <v>833.23</v>
      </c>
    </row>
    <row r="1002" spans="1:4" x14ac:dyDescent="0.35">
      <c r="A1002" s="1">
        <v>45107</v>
      </c>
      <c r="B1002" t="s">
        <v>6</v>
      </c>
      <c r="C1002">
        <v>14</v>
      </c>
      <c r="D1002">
        <v>871.63</v>
      </c>
    </row>
    <row r="1003" spans="1:4" x14ac:dyDescent="0.35">
      <c r="A1003" s="1">
        <v>45107</v>
      </c>
      <c r="B1003" t="s">
        <v>6</v>
      </c>
      <c r="C1003">
        <v>22</v>
      </c>
      <c r="D1003">
        <v>837.75</v>
      </c>
    </row>
    <row r="1004" spans="1:4" x14ac:dyDescent="0.35">
      <c r="A1004" s="1">
        <v>45107</v>
      </c>
      <c r="B1004" t="s">
        <v>7</v>
      </c>
      <c r="C1004">
        <v>19</v>
      </c>
      <c r="D1004">
        <v>530.23</v>
      </c>
    </row>
    <row r="1005" spans="1:4" x14ac:dyDescent="0.35">
      <c r="A1005" s="1">
        <v>45107</v>
      </c>
      <c r="B1005" t="s">
        <v>7</v>
      </c>
      <c r="C1005">
        <v>19</v>
      </c>
      <c r="D1005">
        <v>366.36</v>
      </c>
    </row>
    <row r="1006" spans="1:4" x14ac:dyDescent="0.35">
      <c r="A1006" s="1">
        <v>45077</v>
      </c>
      <c r="B1006" t="s">
        <v>6</v>
      </c>
      <c r="C1006">
        <v>23</v>
      </c>
      <c r="D1006">
        <v>510.75</v>
      </c>
    </row>
    <row r="1007" spans="1:4" x14ac:dyDescent="0.35">
      <c r="A1007" s="1">
        <v>44957</v>
      </c>
      <c r="B1007" t="s">
        <v>8</v>
      </c>
      <c r="C1007">
        <v>21</v>
      </c>
      <c r="D1007">
        <v>840.12</v>
      </c>
    </row>
    <row r="1008" spans="1:4" x14ac:dyDescent="0.35">
      <c r="A1008" s="1">
        <v>45169</v>
      </c>
      <c r="B1008" t="s">
        <v>6</v>
      </c>
      <c r="C1008">
        <v>10</v>
      </c>
      <c r="D1008">
        <v>708.14</v>
      </c>
    </row>
    <row r="1009" spans="1:4" x14ac:dyDescent="0.35">
      <c r="A1009" s="1">
        <v>45260</v>
      </c>
      <c r="B1009" t="s">
        <v>6</v>
      </c>
      <c r="C1009">
        <v>15</v>
      </c>
      <c r="D1009">
        <v>558.82000000000005</v>
      </c>
    </row>
    <row r="1010" spans="1:4" x14ac:dyDescent="0.35">
      <c r="A1010" s="1">
        <v>45046</v>
      </c>
      <c r="B1010" t="s">
        <v>4</v>
      </c>
      <c r="C1010">
        <v>25</v>
      </c>
      <c r="D1010">
        <v>746.34</v>
      </c>
    </row>
    <row r="1011" spans="1:4" x14ac:dyDescent="0.35">
      <c r="A1011" s="1">
        <v>45169</v>
      </c>
      <c r="B1011" t="s">
        <v>7</v>
      </c>
      <c r="C1011">
        <v>23</v>
      </c>
      <c r="D1011">
        <v>610.96</v>
      </c>
    </row>
    <row r="1012" spans="1:4" x14ac:dyDescent="0.35">
      <c r="A1012" s="1">
        <v>45169</v>
      </c>
      <c r="B1012" t="s">
        <v>4</v>
      </c>
      <c r="C1012">
        <v>21</v>
      </c>
      <c r="D1012">
        <v>139.13999999999999</v>
      </c>
    </row>
    <row r="1013" spans="1:4" x14ac:dyDescent="0.35">
      <c r="A1013" s="1">
        <v>45046</v>
      </c>
      <c r="B1013" t="s">
        <v>6</v>
      </c>
      <c r="C1013">
        <v>24</v>
      </c>
      <c r="D1013">
        <v>396.66</v>
      </c>
    </row>
    <row r="1014" spans="1:4" x14ac:dyDescent="0.35">
      <c r="A1014" s="1">
        <v>45230</v>
      </c>
      <c r="B1014" t="s">
        <v>8</v>
      </c>
      <c r="C1014">
        <v>25</v>
      </c>
      <c r="D1014">
        <v>977.84</v>
      </c>
    </row>
    <row r="1015" spans="1:4" x14ac:dyDescent="0.35">
      <c r="A1015" s="1">
        <v>45107</v>
      </c>
      <c r="B1015" t="s">
        <v>6</v>
      </c>
      <c r="C1015">
        <v>22</v>
      </c>
      <c r="D1015">
        <v>74.22</v>
      </c>
    </row>
    <row r="1016" spans="1:4" x14ac:dyDescent="0.35">
      <c r="A1016" s="1">
        <v>45046</v>
      </c>
      <c r="B1016" t="s">
        <v>6</v>
      </c>
      <c r="C1016">
        <v>25</v>
      </c>
      <c r="D1016">
        <v>473.64</v>
      </c>
    </row>
    <row r="1017" spans="1:4" x14ac:dyDescent="0.35">
      <c r="A1017" s="1">
        <v>45260</v>
      </c>
      <c r="B1017" t="s">
        <v>5</v>
      </c>
      <c r="C1017">
        <v>18</v>
      </c>
      <c r="D1017">
        <v>478.7</v>
      </c>
    </row>
    <row r="1018" spans="1:4" x14ac:dyDescent="0.35">
      <c r="A1018" s="1">
        <v>45107</v>
      </c>
      <c r="B1018" t="s">
        <v>6</v>
      </c>
      <c r="C1018">
        <v>20</v>
      </c>
      <c r="D1018">
        <v>348.67</v>
      </c>
    </row>
    <row r="1019" spans="1:4" x14ac:dyDescent="0.35">
      <c r="A1019" s="1">
        <v>45016</v>
      </c>
      <c r="B1019" t="s">
        <v>6</v>
      </c>
      <c r="C1019">
        <v>26</v>
      </c>
      <c r="D1019">
        <v>550.67999999999995</v>
      </c>
    </row>
    <row r="1020" spans="1:4" x14ac:dyDescent="0.35">
      <c r="A1020" s="1">
        <v>45107</v>
      </c>
      <c r="B1020" t="s">
        <v>6</v>
      </c>
      <c r="C1020">
        <v>16</v>
      </c>
      <c r="D1020">
        <v>10.33</v>
      </c>
    </row>
    <row r="1021" spans="1:4" x14ac:dyDescent="0.35">
      <c r="A1021" s="1">
        <v>45260</v>
      </c>
      <c r="B1021" t="s">
        <v>8</v>
      </c>
      <c r="C1021">
        <v>19</v>
      </c>
      <c r="D1021">
        <v>989.83</v>
      </c>
    </row>
    <row r="1022" spans="1:4" x14ac:dyDescent="0.35">
      <c r="A1022" s="1">
        <v>45077</v>
      </c>
      <c r="B1022" t="s">
        <v>5</v>
      </c>
      <c r="C1022">
        <v>28</v>
      </c>
      <c r="D1022">
        <v>439.39</v>
      </c>
    </row>
    <row r="1023" spans="1:4" x14ac:dyDescent="0.35">
      <c r="A1023" s="1">
        <v>45077</v>
      </c>
      <c r="B1023" t="s">
        <v>5</v>
      </c>
      <c r="C1023">
        <v>21</v>
      </c>
      <c r="D1023">
        <v>889.44</v>
      </c>
    </row>
    <row r="1024" spans="1:4" x14ac:dyDescent="0.35">
      <c r="A1024" s="1">
        <v>45230</v>
      </c>
      <c r="B1024" t="s">
        <v>4</v>
      </c>
      <c r="C1024">
        <v>23</v>
      </c>
      <c r="D1024">
        <v>606.82000000000005</v>
      </c>
    </row>
    <row r="1025" spans="1:4" x14ac:dyDescent="0.35">
      <c r="A1025" s="1">
        <v>45046</v>
      </c>
      <c r="B1025" t="s">
        <v>4</v>
      </c>
      <c r="C1025">
        <v>18</v>
      </c>
      <c r="D1025">
        <v>542.96</v>
      </c>
    </row>
    <row r="1026" spans="1:4" x14ac:dyDescent="0.35">
      <c r="A1026" s="1">
        <v>44957</v>
      </c>
      <c r="B1026" t="s">
        <v>4</v>
      </c>
      <c r="C1026">
        <v>26</v>
      </c>
      <c r="D1026">
        <v>347.53</v>
      </c>
    </row>
    <row r="1027" spans="1:4" x14ac:dyDescent="0.35">
      <c r="A1027" s="1">
        <v>45291</v>
      </c>
      <c r="B1027" t="s">
        <v>7</v>
      </c>
      <c r="C1027">
        <v>15</v>
      </c>
      <c r="D1027">
        <v>260.31</v>
      </c>
    </row>
    <row r="1028" spans="1:4" x14ac:dyDescent="0.35">
      <c r="A1028" s="1">
        <v>45230</v>
      </c>
      <c r="B1028" t="s">
        <v>4</v>
      </c>
      <c r="C1028">
        <v>18</v>
      </c>
      <c r="D1028">
        <v>304.87</v>
      </c>
    </row>
    <row r="1029" spans="1:4" x14ac:dyDescent="0.35">
      <c r="A1029" s="1">
        <v>44985</v>
      </c>
      <c r="B1029" t="s">
        <v>5</v>
      </c>
      <c r="C1029">
        <v>21</v>
      </c>
      <c r="D1029">
        <v>101.65</v>
      </c>
    </row>
    <row r="1030" spans="1:4" x14ac:dyDescent="0.35">
      <c r="A1030" s="1">
        <v>45169</v>
      </c>
      <c r="B1030" t="s">
        <v>7</v>
      </c>
      <c r="C1030">
        <v>20</v>
      </c>
      <c r="D1030">
        <v>909.07</v>
      </c>
    </row>
    <row r="1031" spans="1:4" x14ac:dyDescent="0.35">
      <c r="A1031" s="1">
        <v>45230</v>
      </c>
      <c r="B1031" t="s">
        <v>6</v>
      </c>
      <c r="C1031">
        <v>14</v>
      </c>
      <c r="D1031">
        <v>327.45999999999998</v>
      </c>
    </row>
    <row r="1032" spans="1:4" x14ac:dyDescent="0.35">
      <c r="A1032" s="1">
        <v>44985</v>
      </c>
      <c r="B1032" t="s">
        <v>8</v>
      </c>
      <c r="C1032">
        <v>27</v>
      </c>
      <c r="D1032">
        <v>910.38</v>
      </c>
    </row>
    <row r="1033" spans="1:4" x14ac:dyDescent="0.35">
      <c r="A1033" s="1">
        <v>45199</v>
      </c>
      <c r="B1033" t="s">
        <v>5</v>
      </c>
      <c r="C1033">
        <v>24</v>
      </c>
      <c r="D1033">
        <v>993.43</v>
      </c>
    </row>
    <row r="1034" spans="1:4" x14ac:dyDescent="0.35">
      <c r="A1034" s="1">
        <v>45169</v>
      </c>
      <c r="B1034" t="s">
        <v>8</v>
      </c>
      <c r="C1034">
        <v>15</v>
      </c>
      <c r="D1034">
        <v>931.42</v>
      </c>
    </row>
    <row r="1035" spans="1:4" x14ac:dyDescent="0.35">
      <c r="A1035" s="1">
        <v>44985</v>
      </c>
      <c r="B1035" t="s">
        <v>4</v>
      </c>
      <c r="C1035">
        <v>32</v>
      </c>
      <c r="D1035">
        <v>154.63</v>
      </c>
    </row>
    <row r="1036" spans="1:4" x14ac:dyDescent="0.35">
      <c r="A1036" s="1">
        <v>45291</v>
      </c>
      <c r="B1036" t="s">
        <v>4</v>
      </c>
      <c r="C1036">
        <v>23</v>
      </c>
      <c r="D1036">
        <v>719.17</v>
      </c>
    </row>
    <row r="1037" spans="1:4" x14ac:dyDescent="0.35">
      <c r="A1037" s="1">
        <v>44957</v>
      </c>
      <c r="B1037" t="s">
        <v>5</v>
      </c>
      <c r="C1037">
        <v>23</v>
      </c>
      <c r="D1037">
        <v>223.12</v>
      </c>
    </row>
    <row r="1038" spans="1:4" x14ac:dyDescent="0.35">
      <c r="A1038" s="1">
        <v>45291</v>
      </c>
      <c r="B1038" t="s">
        <v>7</v>
      </c>
      <c r="C1038">
        <v>17</v>
      </c>
    </row>
    <row r="1039" spans="1:4" x14ac:dyDescent="0.35">
      <c r="A1039" s="1">
        <v>45260</v>
      </c>
      <c r="B1039" t="s">
        <v>7</v>
      </c>
      <c r="C1039">
        <v>16</v>
      </c>
      <c r="D1039">
        <v>469.09</v>
      </c>
    </row>
    <row r="1040" spans="1:4" x14ac:dyDescent="0.35">
      <c r="A1040" s="1">
        <v>45169</v>
      </c>
      <c r="B1040" t="s">
        <v>8</v>
      </c>
      <c r="C1040">
        <v>24</v>
      </c>
      <c r="D1040">
        <v>590.25</v>
      </c>
    </row>
    <row r="1041" spans="1:4" x14ac:dyDescent="0.35">
      <c r="A1041" s="1">
        <v>45260</v>
      </c>
      <c r="B1041" t="s">
        <v>6</v>
      </c>
      <c r="C1041">
        <v>21</v>
      </c>
      <c r="D1041">
        <v>557.17999999999995</v>
      </c>
    </row>
    <row r="1042" spans="1:4" x14ac:dyDescent="0.35">
      <c r="A1042" s="1">
        <v>45169</v>
      </c>
      <c r="B1042" t="s">
        <v>5</v>
      </c>
      <c r="C1042">
        <v>17</v>
      </c>
      <c r="D1042">
        <v>799.95</v>
      </c>
    </row>
    <row r="1043" spans="1:4" x14ac:dyDescent="0.35">
      <c r="A1043" s="1">
        <v>45077</v>
      </c>
      <c r="B1043" t="s">
        <v>6</v>
      </c>
      <c r="C1043">
        <v>22</v>
      </c>
      <c r="D1043">
        <v>100.41</v>
      </c>
    </row>
    <row r="1044" spans="1:4" x14ac:dyDescent="0.35">
      <c r="A1044" s="1">
        <v>45199</v>
      </c>
      <c r="B1044" t="s">
        <v>7</v>
      </c>
      <c r="C1044">
        <v>28</v>
      </c>
      <c r="D1044">
        <v>659.58</v>
      </c>
    </row>
    <row r="1045" spans="1:4" x14ac:dyDescent="0.35">
      <c r="A1045" s="1">
        <v>45230</v>
      </c>
      <c r="B1045" t="s">
        <v>4</v>
      </c>
      <c r="C1045">
        <v>24</v>
      </c>
      <c r="D1045">
        <v>237.79</v>
      </c>
    </row>
    <row r="1046" spans="1:4" x14ac:dyDescent="0.35">
      <c r="A1046" s="1">
        <v>45230</v>
      </c>
      <c r="B1046" t="s">
        <v>8</v>
      </c>
      <c r="C1046">
        <v>11</v>
      </c>
      <c r="D1046">
        <v>830.99</v>
      </c>
    </row>
    <row r="1047" spans="1:4" x14ac:dyDescent="0.35">
      <c r="A1047" s="1">
        <v>45199</v>
      </c>
      <c r="B1047" t="s">
        <v>8</v>
      </c>
      <c r="C1047">
        <v>18</v>
      </c>
      <c r="D1047">
        <v>554.19000000000005</v>
      </c>
    </row>
    <row r="1048" spans="1:4" x14ac:dyDescent="0.35">
      <c r="A1048" s="1">
        <v>45291</v>
      </c>
      <c r="B1048" t="s">
        <v>6</v>
      </c>
      <c r="C1048">
        <v>23</v>
      </c>
      <c r="D1048">
        <v>274.54000000000002</v>
      </c>
    </row>
    <row r="1049" spans="1:4" x14ac:dyDescent="0.35">
      <c r="A1049" s="1">
        <v>45199</v>
      </c>
      <c r="B1049" t="s">
        <v>8</v>
      </c>
      <c r="C1049">
        <v>18</v>
      </c>
      <c r="D1049">
        <v>344.73</v>
      </c>
    </row>
    <row r="1050" spans="1:4" x14ac:dyDescent="0.35">
      <c r="A1050" s="1">
        <v>45107</v>
      </c>
      <c r="B1050" t="s">
        <v>7</v>
      </c>
      <c r="C1050">
        <v>15</v>
      </c>
      <c r="D1050">
        <v>390.32</v>
      </c>
    </row>
    <row r="1051" spans="1:4" x14ac:dyDescent="0.35">
      <c r="A1051" s="1">
        <v>44957</v>
      </c>
      <c r="B1051" t="s">
        <v>6</v>
      </c>
      <c r="C1051">
        <v>24</v>
      </c>
      <c r="D1051">
        <v>89</v>
      </c>
    </row>
    <row r="1052" spans="1:4" x14ac:dyDescent="0.35">
      <c r="A1052" s="1">
        <v>45016</v>
      </c>
      <c r="B1052" t="s">
        <v>6</v>
      </c>
      <c r="C1052">
        <v>21</v>
      </c>
      <c r="D1052">
        <v>895.75</v>
      </c>
    </row>
    <row r="1053" spans="1:4" x14ac:dyDescent="0.35">
      <c r="A1053" s="1">
        <v>45230</v>
      </c>
      <c r="B1053" t="s">
        <v>7</v>
      </c>
      <c r="C1053">
        <v>21</v>
      </c>
      <c r="D1053">
        <v>722.31</v>
      </c>
    </row>
    <row r="1054" spans="1:4" x14ac:dyDescent="0.35">
      <c r="A1054" s="1">
        <v>45046</v>
      </c>
      <c r="B1054" t="s">
        <v>8</v>
      </c>
      <c r="C1054">
        <v>19</v>
      </c>
      <c r="D1054">
        <v>919.01</v>
      </c>
    </row>
    <row r="1055" spans="1:4" x14ac:dyDescent="0.35">
      <c r="A1055" s="1">
        <v>45291</v>
      </c>
      <c r="B1055" t="s">
        <v>8</v>
      </c>
      <c r="C1055">
        <v>21</v>
      </c>
      <c r="D1055">
        <v>464.75</v>
      </c>
    </row>
    <row r="1056" spans="1:4" x14ac:dyDescent="0.35">
      <c r="A1056" s="1">
        <v>45260</v>
      </c>
      <c r="B1056" t="s">
        <v>6</v>
      </c>
      <c r="C1056">
        <v>21</v>
      </c>
      <c r="D1056">
        <v>586.54999999999995</v>
      </c>
    </row>
    <row r="1057" spans="1:4" x14ac:dyDescent="0.35">
      <c r="A1057" s="1">
        <v>45199</v>
      </c>
      <c r="B1057" t="s">
        <v>5</v>
      </c>
      <c r="C1057">
        <v>25</v>
      </c>
      <c r="D1057">
        <v>239.02</v>
      </c>
    </row>
    <row r="1058" spans="1:4" x14ac:dyDescent="0.35">
      <c r="A1058" s="1">
        <v>45260</v>
      </c>
      <c r="B1058" t="s">
        <v>5</v>
      </c>
      <c r="C1058">
        <v>18</v>
      </c>
      <c r="D1058">
        <v>484.9</v>
      </c>
    </row>
    <row r="1059" spans="1:4" x14ac:dyDescent="0.35">
      <c r="A1059" s="1">
        <v>45169</v>
      </c>
      <c r="B1059" t="s">
        <v>6</v>
      </c>
      <c r="C1059">
        <v>16</v>
      </c>
      <c r="D1059">
        <v>278.82</v>
      </c>
    </row>
    <row r="1060" spans="1:4" x14ac:dyDescent="0.35">
      <c r="A1060" s="1">
        <v>45230</v>
      </c>
      <c r="B1060" t="s">
        <v>4</v>
      </c>
      <c r="C1060">
        <v>26</v>
      </c>
      <c r="D1060">
        <v>728.14</v>
      </c>
    </row>
    <row r="1061" spans="1:4" x14ac:dyDescent="0.35">
      <c r="A1061" s="1">
        <v>44957</v>
      </c>
      <c r="B1061" t="s">
        <v>8</v>
      </c>
      <c r="C1061">
        <v>19</v>
      </c>
      <c r="D1061">
        <v>22.07</v>
      </c>
    </row>
    <row r="1062" spans="1:4" x14ac:dyDescent="0.35">
      <c r="A1062" s="1">
        <v>45046</v>
      </c>
      <c r="B1062" t="s">
        <v>4</v>
      </c>
      <c r="C1062">
        <v>24</v>
      </c>
      <c r="D1062">
        <v>908.22</v>
      </c>
    </row>
    <row r="1063" spans="1:4" x14ac:dyDescent="0.35">
      <c r="A1063" s="1">
        <v>45107</v>
      </c>
      <c r="B1063" t="s">
        <v>7</v>
      </c>
      <c r="C1063">
        <v>17</v>
      </c>
      <c r="D1063">
        <v>498.06</v>
      </c>
    </row>
    <row r="1064" spans="1:4" x14ac:dyDescent="0.35">
      <c r="A1064" s="1">
        <v>44957</v>
      </c>
      <c r="B1064" t="s">
        <v>8</v>
      </c>
      <c r="C1064">
        <v>20</v>
      </c>
      <c r="D1064">
        <v>615.24</v>
      </c>
    </row>
    <row r="1065" spans="1:4" x14ac:dyDescent="0.35">
      <c r="A1065" s="1">
        <v>45260</v>
      </c>
      <c r="B1065" t="s">
        <v>6</v>
      </c>
      <c r="C1065">
        <v>19</v>
      </c>
      <c r="D1065">
        <v>245.15</v>
      </c>
    </row>
    <row r="1066" spans="1:4" x14ac:dyDescent="0.35">
      <c r="A1066" s="1">
        <v>45291</v>
      </c>
      <c r="B1066" t="s">
        <v>4</v>
      </c>
      <c r="C1066">
        <v>12</v>
      </c>
      <c r="D1066">
        <v>685.09</v>
      </c>
    </row>
    <row r="1067" spans="1:4" x14ac:dyDescent="0.35">
      <c r="A1067" s="1">
        <v>45016</v>
      </c>
      <c r="B1067" t="s">
        <v>7</v>
      </c>
      <c r="C1067">
        <v>18</v>
      </c>
      <c r="D1067">
        <v>304.14999999999998</v>
      </c>
    </row>
    <row r="1068" spans="1:4" x14ac:dyDescent="0.35">
      <c r="A1068" s="1">
        <v>45046</v>
      </c>
      <c r="B1068" t="s">
        <v>5</v>
      </c>
      <c r="C1068">
        <v>20</v>
      </c>
      <c r="D1068">
        <v>122.33</v>
      </c>
    </row>
    <row r="1069" spans="1:4" x14ac:dyDescent="0.35">
      <c r="A1069" s="1">
        <v>44957</v>
      </c>
      <c r="B1069" t="s">
        <v>8</v>
      </c>
      <c r="C1069">
        <v>15</v>
      </c>
      <c r="D1069">
        <v>933.1</v>
      </c>
    </row>
    <row r="1070" spans="1:4" x14ac:dyDescent="0.35">
      <c r="A1070" s="1">
        <v>45016</v>
      </c>
      <c r="B1070" t="s">
        <v>5</v>
      </c>
      <c r="C1070">
        <v>31</v>
      </c>
      <c r="D1070">
        <v>155.6</v>
      </c>
    </row>
    <row r="1071" spans="1:4" x14ac:dyDescent="0.35">
      <c r="A1071" s="1">
        <v>45138</v>
      </c>
      <c r="B1071" t="s">
        <v>7</v>
      </c>
      <c r="C1071">
        <v>15</v>
      </c>
      <c r="D1071">
        <v>516.21</v>
      </c>
    </row>
    <row r="1072" spans="1:4" x14ac:dyDescent="0.35">
      <c r="A1072" s="1">
        <v>45046</v>
      </c>
      <c r="B1072" t="s">
        <v>4</v>
      </c>
      <c r="C1072">
        <v>19</v>
      </c>
      <c r="D1072">
        <v>319.45</v>
      </c>
    </row>
    <row r="1073" spans="1:4" x14ac:dyDescent="0.35">
      <c r="A1073" s="1">
        <v>45291</v>
      </c>
      <c r="B1073" t="s">
        <v>7</v>
      </c>
      <c r="C1073">
        <v>25</v>
      </c>
      <c r="D1073">
        <v>389.14</v>
      </c>
    </row>
    <row r="1074" spans="1:4" x14ac:dyDescent="0.35">
      <c r="A1074" s="1">
        <v>45077</v>
      </c>
      <c r="B1074" t="s">
        <v>7</v>
      </c>
      <c r="C1074">
        <v>20</v>
      </c>
      <c r="D1074">
        <v>462.73</v>
      </c>
    </row>
    <row r="1075" spans="1:4" x14ac:dyDescent="0.35">
      <c r="A1075" s="1">
        <v>45107</v>
      </c>
      <c r="B1075" t="s">
        <v>5</v>
      </c>
      <c r="C1075">
        <v>19</v>
      </c>
      <c r="D1075">
        <v>638.14</v>
      </c>
    </row>
    <row r="1076" spans="1:4" x14ac:dyDescent="0.35">
      <c r="A1076" s="1">
        <v>45169</v>
      </c>
      <c r="B1076" t="s">
        <v>7</v>
      </c>
      <c r="C1076">
        <v>12</v>
      </c>
      <c r="D1076">
        <v>519.07000000000005</v>
      </c>
    </row>
    <row r="1077" spans="1:4" x14ac:dyDescent="0.35">
      <c r="A1077" s="1">
        <v>45291</v>
      </c>
      <c r="B1077" t="s">
        <v>4</v>
      </c>
      <c r="C1077">
        <v>18</v>
      </c>
      <c r="D1077">
        <v>527.95000000000005</v>
      </c>
    </row>
    <row r="1078" spans="1:4" x14ac:dyDescent="0.35">
      <c r="A1078" s="1">
        <v>45230</v>
      </c>
      <c r="B1078" t="s">
        <v>6</v>
      </c>
      <c r="C1078">
        <v>23</v>
      </c>
      <c r="D1078">
        <v>382.4</v>
      </c>
    </row>
    <row r="1079" spans="1:4" x14ac:dyDescent="0.35">
      <c r="A1079" s="1">
        <v>45230</v>
      </c>
      <c r="B1079" t="s">
        <v>7</v>
      </c>
      <c r="C1079">
        <v>21</v>
      </c>
      <c r="D1079">
        <v>190.12</v>
      </c>
    </row>
    <row r="1080" spans="1:4" x14ac:dyDescent="0.35">
      <c r="A1080" s="1">
        <v>45046</v>
      </c>
      <c r="B1080" t="s">
        <v>5</v>
      </c>
      <c r="C1080">
        <v>21</v>
      </c>
      <c r="D1080">
        <v>857.68</v>
      </c>
    </row>
    <row r="1081" spans="1:4" x14ac:dyDescent="0.35">
      <c r="A1081" s="1">
        <v>45230</v>
      </c>
      <c r="B1081" t="s">
        <v>6</v>
      </c>
      <c r="C1081">
        <v>21</v>
      </c>
      <c r="D1081">
        <v>797.5</v>
      </c>
    </row>
    <row r="1082" spans="1:4" x14ac:dyDescent="0.35">
      <c r="A1082" s="1">
        <v>45230</v>
      </c>
      <c r="B1082" t="s">
        <v>4</v>
      </c>
      <c r="C1082">
        <v>20</v>
      </c>
      <c r="D1082">
        <v>378.64</v>
      </c>
    </row>
    <row r="1083" spans="1:4" x14ac:dyDescent="0.35">
      <c r="A1083" s="1">
        <v>45016</v>
      </c>
      <c r="B1083" t="s">
        <v>7</v>
      </c>
      <c r="C1083">
        <v>29</v>
      </c>
      <c r="D1083">
        <v>806.51</v>
      </c>
    </row>
    <row r="1084" spans="1:4" x14ac:dyDescent="0.35">
      <c r="A1084" s="1">
        <v>45046</v>
      </c>
      <c r="B1084" t="s">
        <v>6</v>
      </c>
      <c r="C1084">
        <v>20</v>
      </c>
      <c r="D1084">
        <v>445.25</v>
      </c>
    </row>
    <row r="1085" spans="1:4" x14ac:dyDescent="0.35">
      <c r="A1085" s="1">
        <v>45016</v>
      </c>
      <c r="B1085" t="s">
        <v>7</v>
      </c>
      <c r="C1085">
        <v>20</v>
      </c>
      <c r="D1085">
        <v>160.09</v>
      </c>
    </row>
    <row r="1086" spans="1:4" x14ac:dyDescent="0.35">
      <c r="A1086" s="1">
        <v>45016</v>
      </c>
      <c r="B1086" t="s">
        <v>8</v>
      </c>
      <c r="C1086">
        <v>22</v>
      </c>
      <c r="D1086">
        <v>881.54</v>
      </c>
    </row>
    <row r="1087" spans="1:4" x14ac:dyDescent="0.35">
      <c r="A1087" s="1">
        <v>45169</v>
      </c>
      <c r="B1087" t="s">
        <v>8</v>
      </c>
      <c r="C1087">
        <v>19</v>
      </c>
      <c r="D1087">
        <v>834.4</v>
      </c>
    </row>
    <row r="1088" spans="1:4" x14ac:dyDescent="0.35">
      <c r="A1088" s="1">
        <v>45291</v>
      </c>
      <c r="B1088" t="s">
        <v>4</v>
      </c>
      <c r="C1088">
        <v>27</v>
      </c>
      <c r="D1088">
        <v>365.52</v>
      </c>
    </row>
    <row r="1089" spans="1:4" x14ac:dyDescent="0.35">
      <c r="A1089" s="1">
        <v>45077</v>
      </c>
      <c r="B1089" t="s">
        <v>7</v>
      </c>
      <c r="C1089">
        <v>22</v>
      </c>
      <c r="D1089">
        <v>960.34</v>
      </c>
    </row>
    <row r="1090" spans="1:4" x14ac:dyDescent="0.35">
      <c r="A1090" s="1">
        <v>45169</v>
      </c>
      <c r="B1090" t="s">
        <v>8</v>
      </c>
      <c r="C1090">
        <v>27</v>
      </c>
      <c r="D1090">
        <v>411.13</v>
      </c>
    </row>
    <row r="1091" spans="1:4" x14ac:dyDescent="0.35">
      <c r="A1091" s="1">
        <v>44985</v>
      </c>
      <c r="B1091" t="s">
        <v>5</v>
      </c>
      <c r="C1091">
        <v>19</v>
      </c>
      <c r="D1091">
        <v>348.96</v>
      </c>
    </row>
    <row r="1092" spans="1:4" x14ac:dyDescent="0.35">
      <c r="A1092" s="1">
        <v>45046</v>
      </c>
      <c r="B1092" t="s">
        <v>8</v>
      </c>
      <c r="C1092">
        <v>23</v>
      </c>
      <c r="D1092">
        <v>78.62</v>
      </c>
    </row>
    <row r="1093" spans="1:4" x14ac:dyDescent="0.35">
      <c r="A1093" s="1">
        <v>45291</v>
      </c>
      <c r="B1093" t="s">
        <v>4</v>
      </c>
      <c r="C1093">
        <v>19</v>
      </c>
      <c r="D1093">
        <v>840.49</v>
      </c>
    </row>
    <row r="1094" spans="1:4" x14ac:dyDescent="0.35">
      <c r="A1094" s="1">
        <v>44957</v>
      </c>
      <c r="B1094" t="s">
        <v>4</v>
      </c>
      <c r="C1094">
        <v>16</v>
      </c>
      <c r="D1094">
        <v>433.81</v>
      </c>
    </row>
    <row r="1095" spans="1:4" x14ac:dyDescent="0.35">
      <c r="A1095" s="1">
        <v>45016</v>
      </c>
      <c r="B1095" t="s">
        <v>7</v>
      </c>
      <c r="C1095">
        <v>28</v>
      </c>
      <c r="D1095">
        <v>241.83</v>
      </c>
    </row>
    <row r="1096" spans="1:4" x14ac:dyDescent="0.35">
      <c r="A1096" s="1">
        <v>45230</v>
      </c>
      <c r="B1096" t="s">
        <v>4</v>
      </c>
      <c r="C1096">
        <v>20</v>
      </c>
      <c r="D1096">
        <v>78.239999999999995</v>
      </c>
    </row>
    <row r="1097" spans="1:4" x14ac:dyDescent="0.35">
      <c r="A1097" s="1">
        <v>45291</v>
      </c>
      <c r="B1097" t="s">
        <v>6</v>
      </c>
      <c r="C1097">
        <v>13</v>
      </c>
      <c r="D1097">
        <v>926.08</v>
      </c>
    </row>
    <row r="1098" spans="1:4" x14ac:dyDescent="0.35">
      <c r="A1098" s="1">
        <v>45107</v>
      </c>
      <c r="B1098" t="s">
        <v>8</v>
      </c>
      <c r="C1098">
        <v>24</v>
      </c>
      <c r="D1098">
        <v>563.23</v>
      </c>
    </row>
    <row r="1099" spans="1:4" x14ac:dyDescent="0.35">
      <c r="A1099" s="1">
        <v>45199</v>
      </c>
      <c r="B1099" t="s">
        <v>6</v>
      </c>
      <c r="C1099">
        <v>22</v>
      </c>
      <c r="D1099">
        <v>891.77</v>
      </c>
    </row>
    <row r="1100" spans="1:4" x14ac:dyDescent="0.35">
      <c r="A1100" s="1">
        <v>45016</v>
      </c>
      <c r="B1100" t="s">
        <v>7</v>
      </c>
      <c r="C1100">
        <v>25</v>
      </c>
      <c r="D1100">
        <v>796.68</v>
      </c>
    </row>
    <row r="1101" spans="1:4" x14ac:dyDescent="0.35">
      <c r="A1101" s="1">
        <v>45199</v>
      </c>
      <c r="B1101" t="s">
        <v>8</v>
      </c>
      <c r="C1101">
        <v>13</v>
      </c>
      <c r="D1101">
        <v>498.83</v>
      </c>
    </row>
    <row r="1102" spans="1:4" x14ac:dyDescent="0.35">
      <c r="A1102" s="1">
        <v>45046</v>
      </c>
      <c r="B1102" t="s">
        <v>8</v>
      </c>
      <c r="C1102">
        <v>16</v>
      </c>
      <c r="D1102">
        <v>287.19</v>
      </c>
    </row>
    <row r="1103" spans="1:4" x14ac:dyDescent="0.35">
      <c r="A1103" s="1">
        <v>44985</v>
      </c>
      <c r="B1103" t="s">
        <v>4</v>
      </c>
      <c r="C1103">
        <v>18</v>
      </c>
      <c r="D1103">
        <v>721.18</v>
      </c>
    </row>
    <row r="1104" spans="1:4" x14ac:dyDescent="0.35">
      <c r="A1104" s="1">
        <v>45260</v>
      </c>
      <c r="B1104" t="s">
        <v>5</v>
      </c>
      <c r="C1104">
        <v>16</v>
      </c>
      <c r="D1104">
        <v>412.34</v>
      </c>
    </row>
    <row r="1105" spans="1:4" x14ac:dyDescent="0.35">
      <c r="A1105" s="1">
        <v>45138</v>
      </c>
      <c r="B1105" t="s">
        <v>4</v>
      </c>
      <c r="C1105">
        <v>20</v>
      </c>
      <c r="D1105">
        <v>493.27</v>
      </c>
    </row>
    <row r="1106" spans="1:4" x14ac:dyDescent="0.35">
      <c r="A1106" s="1">
        <v>45230</v>
      </c>
      <c r="B1106" t="s">
        <v>7</v>
      </c>
      <c r="C1106">
        <v>26</v>
      </c>
      <c r="D1106">
        <v>132.02000000000001</v>
      </c>
    </row>
    <row r="1107" spans="1:4" x14ac:dyDescent="0.35">
      <c r="A1107" s="1">
        <v>45169</v>
      </c>
      <c r="B1107" t="s">
        <v>4</v>
      </c>
      <c r="C1107">
        <v>21</v>
      </c>
      <c r="D1107">
        <v>922.9</v>
      </c>
    </row>
    <row r="1108" spans="1:4" x14ac:dyDescent="0.35">
      <c r="A1108" s="1">
        <v>45291</v>
      </c>
      <c r="B1108" t="s">
        <v>5</v>
      </c>
      <c r="C1108">
        <v>30</v>
      </c>
      <c r="D1108">
        <v>82.65</v>
      </c>
    </row>
    <row r="1109" spans="1:4" x14ac:dyDescent="0.35">
      <c r="A1109" s="1">
        <v>45046</v>
      </c>
      <c r="B1109" t="s">
        <v>5</v>
      </c>
      <c r="C1109">
        <v>12</v>
      </c>
      <c r="D1109">
        <v>401.66</v>
      </c>
    </row>
    <row r="1110" spans="1:4" x14ac:dyDescent="0.35">
      <c r="A1110" s="1">
        <v>44985</v>
      </c>
      <c r="B1110" t="s">
        <v>5</v>
      </c>
      <c r="C1110">
        <v>17</v>
      </c>
      <c r="D1110">
        <v>921.07</v>
      </c>
    </row>
    <row r="1111" spans="1:4" x14ac:dyDescent="0.35">
      <c r="A1111" s="1">
        <v>45230</v>
      </c>
      <c r="B1111" t="s">
        <v>4</v>
      </c>
      <c r="C1111">
        <v>24</v>
      </c>
      <c r="D1111">
        <v>73.36</v>
      </c>
    </row>
    <row r="1112" spans="1:4" x14ac:dyDescent="0.35">
      <c r="A1112" s="1">
        <v>45138</v>
      </c>
      <c r="B1112" t="s">
        <v>5</v>
      </c>
      <c r="C1112">
        <v>17</v>
      </c>
      <c r="D1112">
        <v>938.09</v>
      </c>
    </row>
    <row r="1113" spans="1:4" x14ac:dyDescent="0.35">
      <c r="A1113" s="1">
        <v>45291</v>
      </c>
      <c r="B1113" t="s">
        <v>6</v>
      </c>
      <c r="C1113">
        <v>17</v>
      </c>
      <c r="D1113">
        <v>926.07</v>
      </c>
    </row>
    <row r="1114" spans="1:4" x14ac:dyDescent="0.35">
      <c r="A1114" s="1">
        <v>45169</v>
      </c>
      <c r="B1114" t="s">
        <v>4</v>
      </c>
      <c r="D1114">
        <v>298.49</v>
      </c>
    </row>
    <row r="1115" spans="1:4" x14ac:dyDescent="0.35">
      <c r="A1115" s="1">
        <v>45199</v>
      </c>
      <c r="B1115" t="s">
        <v>4</v>
      </c>
      <c r="C1115">
        <v>28</v>
      </c>
      <c r="D1115">
        <v>689.56</v>
      </c>
    </row>
    <row r="1116" spans="1:4" x14ac:dyDescent="0.35">
      <c r="A1116" s="1">
        <v>45291</v>
      </c>
      <c r="B1116" t="s">
        <v>6</v>
      </c>
      <c r="C1116">
        <v>19</v>
      </c>
      <c r="D1116">
        <v>396.8</v>
      </c>
    </row>
    <row r="1117" spans="1:4" x14ac:dyDescent="0.35">
      <c r="A1117" s="1">
        <v>44957</v>
      </c>
      <c r="B1117" t="s">
        <v>6</v>
      </c>
      <c r="C1117">
        <v>16</v>
      </c>
      <c r="D1117">
        <v>155.83000000000001</v>
      </c>
    </row>
    <row r="1118" spans="1:4" x14ac:dyDescent="0.35">
      <c r="A1118" s="1">
        <v>45107</v>
      </c>
      <c r="B1118" t="s">
        <v>7</v>
      </c>
      <c r="C1118">
        <v>21</v>
      </c>
      <c r="D1118">
        <v>742.42</v>
      </c>
    </row>
    <row r="1119" spans="1:4" x14ac:dyDescent="0.35">
      <c r="A1119" s="1">
        <v>45291</v>
      </c>
      <c r="B1119" t="s">
        <v>8</v>
      </c>
      <c r="C1119">
        <v>19</v>
      </c>
      <c r="D1119">
        <v>744.19</v>
      </c>
    </row>
    <row r="1120" spans="1:4" x14ac:dyDescent="0.35">
      <c r="A1120" s="1">
        <v>45199</v>
      </c>
      <c r="B1120" t="s">
        <v>4</v>
      </c>
      <c r="C1120">
        <v>12</v>
      </c>
      <c r="D1120">
        <v>433.03</v>
      </c>
    </row>
    <row r="1121" spans="1:4" x14ac:dyDescent="0.35">
      <c r="A1121" s="1">
        <v>44957</v>
      </c>
      <c r="B1121" t="s">
        <v>8</v>
      </c>
      <c r="C1121">
        <v>28</v>
      </c>
      <c r="D1121">
        <v>439.74</v>
      </c>
    </row>
    <row r="1122" spans="1:4" x14ac:dyDescent="0.35">
      <c r="A1122" s="1">
        <v>44957</v>
      </c>
      <c r="B1122" t="s">
        <v>4</v>
      </c>
      <c r="C1122">
        <v>16</v>
      </c>
      <c r="D1122">
        <v>620.66999999999996</v>
      </c>
    </row>
    <row r="1123" spans="1:4" x14ac:dyDescent="0.35">
      <c r="A1123" s="1">
        <v>45138</v>
      </c>
      <c r="B1123" t="s">
        <v>5</v>
      </c>
      <c r="C1123">
        <v>23</v>
      </c>
      <c r="D1123">
        <v>525.16999999999996</v>
      </c>
    </row>
    <row r="1124" spans="1:4" x14ac:dyDescent="0.35">
      <c r="A1124" s="1">
        <v>44985</v>
      </c>
      <c r="B1124" t="s">
        <v>6</v>
      </c>
      <c r="C1124">
        <v>14</v>
      </c>
      <c r="D1124">
        <v>331.37</v>
      </c>
    </row>
    <row r="1125" spans="1:4" x14ac:dyDescent="0.35">
      <c r="A1125" s="1">
        <v>45260</v>
      </c>
      <c r="B1125" t="s">
        <v>6</v>
      </c>
      <c r="C1125">
        <v>15</v>
      </c>
      <c r="D1125">
        <v>876.82</v>
      </c>
    </row>
    <row r="1126" spans="1:4" x14ac:dyDescent="0.35">
      <c r="A1126" s="1">
        <v>45199</v>
      </c>
      <c r="B1126" t="s">
        <v>4</v>
      </c>
      <c r="C1126">
        <v>27</v>
      </c>
      <c r="D1126">
        <v>367.87</v>
      </c>
    </row>
    <row r="1127" spans="1:4" x14ac:dyDescent="0.35">
      <c r="A1127" s="1">
        <v>45138</v>
      </c>
      <c r="B1127" t="s">
        <v>6</v>
      </c>
      <c r="C1127">
        <v>18</v>
      </c>
      <c r="D1127">
        <v>358.96</v>
      </c>
    </row>
    <row r="1128" spans="1:4" x14ac:dyDescent="0.35">
      <c r="A1128" s="1">
        <v>45107</v>
      </c>
      <c r="B1128" t="s">
        <v>4</v>
      </c>
      <c r="C1128">
        <v>13</v>
      </c>
      <c r="D1128">
        <v>149.19999999999999</v>
      </c>
    </row>
    <row r="1129" spans="1:4" x14ac:dyDescent="0.35">
      <c r="A1129" s="1">
        <v>45107</v>
      </c>
      <c r="B1129" t="s">
        <v>5</v>
      </c>
      <c r="C1129">
        <v>22</v>
      </c>
      <c r="D1129">
        <v>547.52</v>
      </c>
    </row>
    <row r="1130" spans="1:4" x14ac:dyDescent="0.35">
      <c r="A1130" s="1">
        <v>45169</v>
      </c>
      <c r="B1130" t="s">
        <v>8</v>
      </c>
      <c r="D1130">
        <v>491.14</v>
      </c>
    </row>
    <row r="1131" spans="1:4" x14ac:dyDescent="0.35">
      <c r="A1131" s="1">
        <v>45169</v>
      </c>
      <c r="B1131" t="s">
        <v>4</v>
      </c>
      <c r="C1131">
        <v>16</v>
      </c>
      <c r="D1131">
        <v>414.9</v>
      </c>
    </row>
    <row r="1132" spans="1:4" x14ac:dyDescent="0.35">
      <c r="A1132" s="1">
        <v>45046</v>
      </c>
      <c r="B1132" t="s">
        <v>5</v>
      </c>
      <c r="C1132">
        <v>23</v>
      </c>
      <c r="D1132">
        <v>921.82</v>
      </c>
    </row>
    <row r="1133" spans="1:4" x14ac:dyDescent="0.35">
      <c r="A1133" s="1">
        <v>45291</v>
      </c>
      <c r="B1133" t="s">
        <v>4</v>
      </c>
      <c r="C1133">
        <v>13</v>
      </c>
      <c r="D1133">
        <v>712.73</v>
      </c>
    </row>
    <row r="1134" spans="1:4" x14ac:dyDescent="0.35">
      <c r="A1134" s="1">
        <v>45077</v>
      </c>
      <c r="B1134" t="s">
        <v>8</v>
      </c>
      <c r="C1134">
        <v>16</v>
      </c>
      <c r="D1134">
        <v>775.68</v>
      </c>
    </row>
    <row r="1135" spans="1:4" x14ac:dyDescent="0.35">
      <c r="A1135" s="1">
        <v>45077</v>
      </c>
      <c r="B1135" t="s">
        <v>5</v>
      </c>
      <c r="C1135">
        <v>15</v>
      </c>
      <c r="D1135">
        <v>280.60000000000002</v>
      </c>
    </row>
    <row r="1136" spans="1:4" x14ac:dyDescent="0.35">
      <c r="A1136" s="1">
        <v>44985</v>
      </c>
      <c r="B1136" t="s">
        <v>8</v>
      </c>
      <c r="C1136">
        <v>26</v>
      </c>
      <c r="D1136">
        <v>211.61</v>
      </c>
    </row>
    <row r="1137" spans="1:4" x14ac:dyDescent="0.35">
      <c r="A1137" s="1">
        <v>45199</v>
      </c>
      <c r="B1137" t="s">
        <v>8</v>
      </c>
      <c r="C1137">
        <v>18</v>
      </c>
      <c r="D1137">
        <v>352.72</v>
      </c>
    </row>
    <row r="1138" spans="1:4" x14ac:dyDescent="0.35">
      <c r="A1138" s="1">
        <v>45138</v>
      </c>
      <c r="B1138" t="s">
        <v>4</v>
      </c>
      <c r="C1138">
        <v>23</v>
      </c>
      <c r="D1138">
        <v>879.55</v>
      </c>
    </row>
    <row r="1139" spans="1:4" x14ac:dyDescent="0.35">
      <c r="A1139" s="1">
        <v>45077</v>
      </c>
      <c r="B1139" t="s">
        <v>7</v>
      </c>
      <c r="C1139">
        <v>20</v>
      </c>
      <c r="D1139">
        <v>799.01</v>
      </c>
    </row>
    <row r="1140" spans="1:4" x14ac:dyDescent="0.35">
      <c r="A1140" s="1">
        <v>45199</v>
      </c>
      <c r="B1140" t="s">
        <v>5</v>
      </c>
      <c r="C1140">
        <v>31</v>
      </c>
      <c r="D1140">
        <v>100.5</v>
      </c>
    </row>
    <row r="1141" spans="1:4" x14ac:dyDescent="0.35">
      <c r="A1141" s="1">
        <v>44985</v>
      </c>
      <c r="B1141" t="s">
        <v>4</v>
      </c>
      <c r="C1141">
        <v>20</v>
      </c>
      <c r="D1141">
        <v>515.89</v>
      </c>
    </row>
    <row r="1142" spans="1:4" x14ac:dyDescent="0.35">
      <c r="A1142" s="1">
        <v>45169</v>
      </c>
      <c r="B1142" t="s">
        <v>4</v>
      </c>
      <c r="C1142">
        <v>30</v>
      </c>
      <c r="D1142">
        <v>362.69</v>
      </c>
    </row>
    <row r="1143" spans="1:4" x14ac:dyDescent="0.35">
      <c r="A1143" s="1">
        <v>45107</v>
      </c>
      <c r="B1143" t="s">
        <v>4</v>
      </c>
      <c r="C1143">
        <v>26</v>
      </c>
      <c r="D1143">
        <v>567.07000000000005</v>
      </c>
    </row>
    <row r="1144" spans="1:4" x14ac:dyDescent="0.35">
      <c r="A1144" s="1">
        <v>45169</v>
      </c>
      <c r="B1144" t="s">
        <v>7</v>
      </c>
      <c r="C1144">
        <v>26</v>
      </c>
    </row>
    <row r="1145" spans="1:4" x14ac:dyDescent="0.35">
      <c r="A1145" s="1">
        <v>45230</v>
      </c>
      <c r="B1145" t="s">
        <v>4</v>
      </c>
      <c r="C1145">
        <v>22</v>
      </c>
      <c r="D1145">
        <v>225.06</v>
      </c>
    </row>
    <row r="1146" spans="1:4" x14ac:dyDescent="0.35">
      <c r="A1146" s="1">
        <v>45016</v>
      </c>
      <c r="B1146" t="s">
        <v>5</v>
      </c>
      <c r="C1146">
        <v>18</v>
      </c>
      <c r="D1146">
        <v>974.79</v>
      </c>
    </row>
    <row r="1147" spans="1:4" x14ac:dyDescent="0.35">
      <c r="A1147" s="1">
        <v>45291</v>
      </c>
      <c r="B1147" t="s">
        <v>4</v>
      </c>
      <c r="C1147">
        <v>28</v>
      </c>
      <c r="D1147">
        <v>304.54000000000002</v>
      </c>
    </row>
    <row r="1148" spans="1:4" x14ac:dyDescent="0.35">
      <c r="A1148" s="1">
        <v>44985</v>
      </c>
      <c r="B1148" t="s">
        <v>5</v>
      </c>
      <c r="D1148">
        <v>210.19</v>
      </c>
    </row>
    <row r="1149" spans="1:4" x14ac:dyDescent="0.35">
      <c r="A1149" s="1">
        <v>45138</v>
      </c>
      <c r="B1149" t="s">
        <v>7</v>
      </c>
      <c r="C1149">
        <v>13</v>
      </c>
      <c r="D1149">
        <v>304.7</v>
      </c>
    </row>
    <row r="1150" spans="1:4" x14ac:dyDescent="0.35">
      <c r="A1150" s="1">
        <v>45107</v>
      </c>
      <c r="B1150" t="s">
        <v>4</v>
      </c>
      <c r="C1150">
        <v>20</v>
      </c>
      <c r="D1150">
        <v>640.53</v>
      </c>
    </row>
    <row r="1151" spans="1:4" x14ac:dyDescent="0.35">
      <c r="A1151" s="1">
        <v>45016</v>
      </c>
      <c r="B1151" t="s">
        <v>7</v>
      </c>
      <c r="C1151">
        <v>25</v>
      </c>
      <c r="D1151">
        <v>841.46</v>
      </c>
    </row>
    <row r="1152" spans="1:4" x14ac:dyDescent="0.35">
      <c r="A1152" s="1">
        <v>45291</v>
      </c>
      <c r="B1152" t="s">
        <v>7</v>
      </c>
      <c r="C1152">
        <v>28</v>
      </c>
      <c r="D1152">
        <v>628.96</v>
      </c>
    </row>
    <row r="1153" spans="1:4" x14ac:dyDescent="0.35">
      <c r="A1153" s="1">
        <v>45199</v>
      </c>
      <c r="B1153" t="s">
        <v>8</v>
      </c>
      <c r="C1153">
        <v>23</v>
      </c>
      <c r="D1153">
        <v>697.94</v>
      </c>
    </row>
    <row r="1154" spans="1:4" x14ac:dyDescent="0.35">
      <c r="A1154" s="1">
        <v>45077</v>
      </c>
      <c r="B1154" t="s">
        <v>5</v>
      </c>
      <c r="C1154">
        <v>21</v>
      </c>
      <c r="D1154">
        <v>105.72</v>
      </c>
    </row>
    <row r="1155" spans="1:4" x14ac:dyDescent="0.35">
      <c r="A1155" s="1">
        <v>45230</v>
      </c>
      <c r="B1155" t="s">
        <v>8</v>
      </c>
      <c r="C1155">
        <v>32</v>
      </c>
      <c r="D1155">
        <v>272.82</v>
      </c>
    </row>
    <row r="1156" spans="1:4" x14ac:dyDescent="0.35">
      <c r="A1156" s="1">
        <v>45016</v>
      </c>
      <c r="B1156" t="s">
        <v>7</v>
      </c>
      <c r="C1156">
        <v>26</v>
      </c>
      <c r="D1156">
        <v>34.770000000000003</v>
      </c>
    </row>
    <row r="1157" spans="1:4" x14ac:dyDescent="0.35">
      <c r="A1157" s="1">
        <v>45260</v>
      </c>
      <c r="B1157" t="s">
        <v>5</v>
      </c>
      <c r="C1157">
        <v>21</v>
      </c>
      <c r="D1157">
        <v>200.83</v>
      </c>
    </row>
    <row r="1158" spans="1:4" x14ac:dyDescent="0.35">
      <c r="A1158" s="1">
        <v>45138</v>
      </c>
      <c r="B1158" t="s">
        <v>4</v>
      </c>
      <c r="C1158">
        <v>27</v>
      </c>
      <c r="D1158">
        <v>690.73</v>
      </c>
    </row>
    <row r="1159" spans="1:4" x14ac:dyDescent="0.35">
      <c r="A1159" s="1">
        <v>45107</v>
      </c>
      <c r="B1159" t="s">
        <v>5</v>
      </c>
      <c r="C1159">
        <v>22</v>
      </c>
      <c r="D1159">
        <v>251.7</v>
      </c>
    </row>
    <row r="1160" spans="1:4" x14ac:dyDescent="0.35">
      <c r="A1160" s="1">
        <v>45077</v>
      </c>
      <c r="B1160" t="s">
        <v>6</v>
      </c>
      <c r="C1160">
        <v>19</v>
      </c>
      <c r="D1160">
        <v>898.09</v>
      </c>
    </row>
    <row r="1161" spans="1:4" x14ac:dyDescent="0.35">
      <c r="A1161" s="1">
        <v>45260</v>
      </c>
      <c r="B1161" t="s">
        <v>7</v>
      </c>
      <c r="C1161">
        <v>22</v>
      </c>
      <c r="D1161">
        <v>552.49</v>
      </c>
    </row>
    <row r="1162" spans="1:4" x14ac:dyDescent="0.35">
      <c r="A1162" s="1">
        <v>45230</v>
      </c>
      <c r="B1162" t="s">
        <v>5</v>
      </c>
      <c r="C1162">
        <v>21</v>
      </c>
      <c r="D1162">
        <v>781.84</v>
      </c>
    </row>
    <row r="1163" spans="1:4" x14ac:dyDescent="0.35">
      <c r="A1163" s="1">
        <v>45230</v>
      </c>
      <c r="B1163" t="s">
        <v>5</v>
      </c>
      <c r="C1163">
        <v>17</v>
      </c>
      <c r="D1163">
        <v>386.11</v>
      </c>
    </row>
    <row r="1164" spans="1:4" x14ac:dyDescent="0.35">
      <c r="A1164" s="1">
        <v>45230</v>
      </c>
      <c r="B1164" t="s">
        <v>5</v>
      </c>
      <c r="C1164">
        <v>18</v>
      </c>
      <c r="D1164">
        <v>778.21</v>
      </c>
    </row>
    <row r="1165" spans="1:4" x14ac:dyDescent="0.35">
      <c r="A1165" s="1">
        <v>45107</v>
      </c>
      <c r="B1165" t="s">
        <v>5</v>
      </c>
      <c r="C1165">
        <v>15</v>
      </c>
      <c r="D1165">
        <v>593.16999999999996</v>
      </c>
    </row>
    <row r="1166" spans="1:4" x14ac:dyDescent="0.35">
      <c r="A1166" s="1">
        <v>45291</v>
      </c>
      <c r="B1166" t="s">
        <v>7</v>
      </c>
    </row>
    <row r="1167" spans="1:4" x14ac:dyDescent="0.35">
      <c r="A1167" s="1">
        <v>45169</v>
      </c>
      <c r="B1167" t="s">
        <v>8</v>
      </c>
      <c r="C1167">
        <v>20</v>
      </c>
      <c r="D1167">
        <v>793.63</v>
      </c>
    </row>
    <row r="1168" spans="1:4" x14ac:dyDescent="0.35">
      <c r="A1168" s="1">
        <v>45291</v>
      </c>
      <c r="B1168" t="s">
        <v>4</v>
      </c>
      <c r="C1168">
        <v>20</v>
      </c>
      <c r="D1168">
        <v>839.77</v>
      </c>
    </row>
    <row r="1169" spans="1:4" x14ac:dyDescent="0.35">
      <c r="A1169" s="1">
        <v>45230</v>
      </c>
      <c r="B1169" t="s">
        <v>6</v>
      </c>
      <c r="C1169">
        <v>22</v>
      </c>
      <c r="D1169">
        <v>50.37</v>
      </c>
    </row>
    <row r="1170" spans="1:4" x14ac:dyDescent="0.35">
      <c r="A1170" s="1">
        <v>44985</v>
      </c>
      <c r="B1170" t="s">
        <v>8</v>
      </c>
      <c r="C1170">
        <v>22</v>
      </c>
      <c r="D1170">
        <v>303.16000000000003</v>
      </c>
    </row>
    <row r="1171" spans="1:4" x14ac:dyDescent="0.35">
      <c r="A1171" s="1">
        <v>44957</v>
      </c>
      <c r="B1171" t="s">
        <v>8</v>
      </c>
    </row>
    <row r="1172" spans="1:4" x14ac:dyDescent="0.35">
      <c r="A1172" s="1">
        <v>45199</v>
      </c>
      <c r="B1172" t="s">
        <v>8</v>
      </c>
      <c r="D1172">
        <v>625.84</v>
      </c>
    </row>
    <row r="1173" spans="1:4" x14ac:dyDescent="0.35">
      <c r="A1173" s="1">
        <v>44985</v>
      </c>
      <c r="B1173" t="s">
        <v>6</v>
      </c>
      <c r="C1173">
        <v>19</v>
      </c>
      <c r="D1173">
        <v>360.46</v>
      </c>
    </row>
    <row r="1174" spans="1:4" x14ac:dyDescent="0.35">
      <c r="A1174" s="1">
        <v>45260</v>
      </c>
      <c r="B1174" t="s">
        <v>8</v>
      </c>
      <c r="C1174">
        <v>19</v>
      </c>
      <c r="D1174">
        <v>544.02</v>
      </c>
    </row>
    <row r="1175" spans="1:4" x14ac:dyDescent="0.35">
      <c r="A1175" s="1">
        <v>45260</v>
      </c>
      <c r="B1175" t="s">
        <v>5</v>
      </c>
      <c r="C1175">
        <v>19</v>
      </c>
      <c r="D1175">
        <v>397.36</v>
      </c>
    </row>
    <row r="1176" spans="1:4" x14ac:dyDescent="0.35">
      <c r="A1176" s="1">
        <v>45138</v>
      </c>
      <c r="B1176" t="s">
        <v>4</v>
      </c>
      <c r="C1176">
        <v>19</v>
      </c>
      <c r="D1176">
        <v>675.55</v>
      </c>
    </row>
    <row r="1177" spans="1:4" x14ac:dyDescent="0.35">
      <c r="A1177" s="1">
        <v>45199</v>
      </c>
      <c r="B1177" t="s">
        <v>8</v>
      </c>
      <c r="C1177">
        <v>22</v>
      </c>
      <c r="D1177">
        <v>749.38</v>
      </c>
    </row>
    <row r="1178" spans="1:4" x14ac:dyDescent="0.35">
      <c r="A1178" s="1">
        <v>45199</v>
      </c>
      <c r="B1178" t="s">
        <v>5</v>
      </c>
      <c r="C1178">
        <v>19</v>
      </c>
      <c r="D1178">
        <v>589.25</v>
      </c>
    </row>
    <row r="1179" spans="1:4" x14ac:dyDescent="0.35">
      <c r="A1179" s="1">
        <v>44957</v>
      </c>
      <c r="B1179" t="s">
        <v>7</v>
      </c>
      <c r="C1179">
        <v>21</v>
      </c>
      <c r="D1179">
        <v>749.28</v>
      </c>
    </row>
    <row r="1180" spans="1:4" x14ac:dyDescent="0.35">
      <c r="A1180" s="1">
        <v>45230</v>
      </c>
      <c r="B1180" t="s">
        <v>7</v>
      </c>
      <c r="C1180">
        <v>21</v>
      </c>
      <c r="D1180">
        <v>278.75</v>
      </c>
    </row>
    <row r="1181" spans="1:4" x14ac:dyDescent="0.35">
      <c r="A1181" s="1">
        <v>45230</v>
      </c>
      <c r="B1181" t="s">
        <v>5</v>
      </c>
      <c r="C1181">
        <v>14</v>
      </c>
      <c r="D1181">
        <v>612.42999999999995</v>
      </c>
    </row>
    <row r="1182" spans="1:4" x14ac:dyDescent="0.35">
      <c r="A1182" s="1">
        <v>44985</v>
      </c>
      <c r="B1182" t="s">
        <v>4</v>
      </c>
      <c r="C1182">
        <v>17</v>
      </c>
      <c r="D1182">
        <v>19.149999999999999</v>
      </c>
    </row>
    <row r="1183" spans="1:4" x14ac:dyDescent="0.35">
      <c r="A1183" s="1">
        <v>45077</v>
      </c>
      <c r="B1183" t="s">
        <v>8</v>
      </c>
      <c r="C1183">
        <v>20</v>
      </c>
      <c r="D1183">
        <v>194.82</v>
      </c>
    </row>
    <row r="1184" spans="1:4" x14ac:dyDescent="0.35">
      <c r="A1184" s="1">
        <v>45016</v>
      </c>
      <c r="B1184" t="s">
        <v>4</v>
      </c>
      <c r="C1184">
        <v>18</v>
      </c>
      <c r="D1184">
        <v>732.58</v>
      </c>
    </row>
    <row r="1185" spans="1:4" x14ac:dyDescent="0.35">
      <c r="A1185" s="1">
        <v>44957</v>
      </c>
      <c r="B1185" t="s">
        <v>7</v>
      </c>
      <c r="C1185">
        <v>13</v>
      </c>
      <c r="D1185">
        <v>411.95</v>
      </c>
    </row>
    <row r="1186" spans="1:4" x14ac:dyDescent="0.35">
      <c r="A1186" s="1">
        <v>45077</v>
      </c>
      <c r="B1186" t="s">
        <v>8</v>
      </c>
      <c r="C1186">
        <v>19</v>
      </c>
      <c r="D1186">
        <v>665.2</v>
      </c>
    </row>
    <row r="1187" spans="1:4" x14ac:dyDescent="0.35">
      <c r="A1187" s="1">
        <v>45291</v>
      </c>
      <c r="B1187" t="s">
        <v>5</v>
      </c>
      <c r="C1187">
        <v>16</v>
      </c>
      <c r="D1187">
        <v>824.4</v>
      </c>
    </row>
    <row r="1188" spans="1:4" x14ac:dyDescent="0.35">
      <c r="A1188" s="1">
        <v>45169</v>
      </c>
      <c r="B1188" t="s">
        <v>4</v>
      </c>
      <c r="C1188">
        <v>18</v>
      </c>
      <c r="D1188">
        <v>690.25</v>
      </c>
    </row>
    <row r="1189" spans="1:4" x14ac:dyDescent="0.35">
      <c r="A1189" s="1">
        <v>45291</v>
      </c>
      <c r="B1189" t="s">
        <v>4</v>
      </c>
      <c r="C1189">
        <v>14</v>
      </c>
      <c r="D1189">
        <v>317.64999999999998</v>
      </c>
    </row>
    <row r="1190" spans="1:4" x14ac:dyDescent="0.35">
      <c r="A1190" s="1">
        <v>45046</v>
      </c>
      <c r="B1190" t="s">
        <v>5</v>
      </c>
      <c r="C1190">
        <v>19</v>
      </c>
    </row>
    <row r="1191" spans="1:4" x14ac:dyDescent="0.35">
      <c r="A1191" s="1">
        <v>45230</v>
      </c>
      <c r="B1191" t="s">
        <v>5</v>
      </c>
      <c r="C1191">
        <v>22</v>
      </c>
      <c r="D1191">
        <v>581.63</v>
      </c>
    </row>
    <row r="1192" spans="1:4" x14ac:dyDescent="0.35">
      <c r="A1192" s="1">
        <v>44957</v>
      </c>
      <c r="B1192" t="s">
        <v>8</v>
      </c>
      <c r="C1192">
        <v>21</v>
      </c>
      <c r="D1192">
        <v>863.04</v>
      </c>
    </row>
    <row r="1193" spans="1:4" x14ac:dyDescent="0.35">
      <c r="A1193" s="1">
        <v>45199</v>
      </c>
      <c r="B1193" t="s">
        <v>8</v>
      </c>
      <c r="C1193">
        <v>17</v>
      </c>
      <c r="D1193">
        <v>152.75</v>
      </c>
    </row>
    <row r="1194" spans="1:4" x14ac:dyDescent="0.35">
      <c r="A1194" s="1">
        <v>45169</v>
      </c>
      <c r="B1194" t="s">
        <v>8</v>
      </c>
      <c r="C1194">
        <v>21</v>
      </c>
      <c r="D1194">
        <v>976.13</v>
      </c>
    </row>
    <row r="1195" spans="1:4" x14ac:dyDescent="0.35">
      <c r="A1195" s="1">
        <v>45291</v>
      </c>
      <c r="B1195" t="s">
        <v>7</v>
      </c>
      <c r="C1195">
        <v>13</v>
      </c>
      <c r="D1195">
        <v>114.17</v>
      </c>
    </row>
    <row r="1196" spans="1:4" x14ac:dyDescent="0.35">
      <c r="A1196" s="1">
        <v>44985</v>
      </c>
      <c r="B1196" t="s">
        <v>4</v>
      </c>
      <c r="C1196">
        <v>23</v>
      </c>
      <c r="D1196">
        <v>617.91999999999996</v>
      </c>
    </row>
    <row r="1197" spans="1:4" x14ac:dyDescent="0.35">
      <c r="A1197" s="1">
        <v>45046</v>
      </c>
      <c r="B1197" t="s">
        <v>8</v>
      </c>
      <c r="C1197">
        <v>20</v>
      </c>
      <c r="D1197">
        <v>208.36</v>
      </c>
    </row>
    <row r="1198" spans="1:4" x14ac:dyDescent="0.35">
      <c r="A1198" s="1">
        <v>44957</v>
      </c>
      <c r="B1198" t="s">
        <v>5</v>
      </c>
      <c r="C1198">
        <v>19</v>
      </c>
      <c r="D1198">
        <v>649.01</v>
      </c>
    </row>
    <row r="1199" spans="1:4" x14ac:dyDescent="0.35">
      <c r="A1199" s="1">
        <v>45077</v>
      </c>
      <c r="B1199" t="s">
        <v>8</v>
      </c>
      <c r="C1199">
        <v>26</v>
      </c>
      <c r="D1199">
        <v>822.42</v>
      </c>
    </row>
    <row r="1200" spans="1:4" x14ac:dyDescent="0.35">
      <c r="A1200" s="1">
        <v>45138</v>
      </c>
      <c r="B1200" t="s">
        <v>7</v>
      </c>
      <c r="C1200">
        <v>23</v>
      </c>
      <c r="D1200">
        <v>936.79</v>
      </c>
    </row>
    <row r="1201" spans="1:4" x14ac:dyDescent="0.35">
      <c r="A1201" s="1">
        <v>45230</v>
      </c>
      <c r="B1201" t="s">
        <v>5</v>
      </c>
      <c r="C1201">
        <v>21</v>
      </c>
      <c r="D1201">
        <v>388.43</v>
      </c>
    </row>
    <row r="1202" spans="1:4" x14ac:dyDescent="0.35">
      <c r="A1202" s="1">
        <v>45199</v>
      </c>
      <c r="B1202" t="s">
        <v>6</v>
      </c>
      <c r="C1202">
        <v>22</v>
      </c>
      <c r="D1202">
        <v>679.97</v>
      </c>
    </row>
    <row r="1203" spans="1:4" x14ac:dyDescent="0.35">
      <c r="A1203" s="1">
        <v>45077</v>
      </c>
      <c r="B1203" t="s">
        <v>5</v>
      </c>
      <c r="C1203">
        <v>19</v>
      </c>
      <c r="D1203">
        <v>417.21</v>
      </c>
    </row>
    <row r="1204" spans="1:4" x14ac:dyDescent="0.35">
      <c r="A1204" s="1">
        <v>45107</v>
      </c>
      <c r="B1204" t="s">
        <v>6</v>
      </c>
      <c r="C1204">
        <v>21</v>
      </c>
      <c r="D1204">
        <v>41.87</v>
      </c>
    </row>
    <row r="1205" spans="1:4" x14ac:dyDescent="0.35">
      <c r="A1205" s="1">
        <v>45230</v>
      </c>
      <c r="B1205" t="s">
        <v>8</v>
      </c>
      <c r="C1205">
        <v>23</v>
      </c>
      <c r="D1205">
        <v>889.2</v>
      </c>
    </row>
    <row r="1206" spans="1:4" x14ac:dyDescent="0.35">
      <c r="A1206" s="1">
        <v>45199</v>
      </c>
      <c r="B1206" t="s">
        <v>8</v>
      </c>
      <c r="C1206">
        <v>15</v>
      </c>
      <c r="D1206">
        <v>202.22</v>
      </c>
    </row>
    <row r="1207" spans="1:4" x14ac:dyDescent="0.35">
      <c r="A1207" s="1">
        <v>45016</v>
      </c>
      <c r="B1207" t="s">
        <v>4</v>
      </c>
      <c r="C1207">
        <v>23</v>
      </c>
      <c r="D1207">
        <v>223.71</v>
      </c>
    </row>
    <row r="1208" spans="1:4" x14ac:dyDescent="0.35">
      <c r="A1208" s="1">
        <v>44985</v>
      </c>
      <c r="B1208" t="s">
        <v>5</v>
      </c>
      <c r="C1208">
        <v>16</v>
      </c>
      <c r="D1208">
        <v>983.33</v>
      </c>
    </row>
    <row r="1209" spans="1:4" x14ac:dyDescent="0.35">
      <c r="A1209" s="1">
        <v>45016</v>
      </c>
      <c r="B1209" t="s">
        <v>7</v>
      </c>
      <c r="C1209">
        <v>28</v>
      </c>
      <c r="D1209">
        <v>424.42</v>
      </c>
    </row>
    <row r="1210" spans="1:4" x14ac:dyDescent="0.35">
      <c r="A1210" s="1">
        <v>45107</v>
      </c>
      <c r="B1210" t="s">
        <v>7</v>
      </c>
      <c r="C1210">
        <v>29</v>
      </c>
      <c r="D1210">
        <v>672.26</v>
      </c>
    </row>
    <row r="1211" spans="1:4" x14ac:dyDescent="0.35">
      <c r="A1211" s="1">
        <v>45046</v>
      </c>
      <c r="B1211" t="s">
        <v>7</v>
      </c>
      <c r="C1211">
        <v>20</v>
      </c>
      <c r="D1211">
        <v>628.16</v>
      </c>
    </row>
    <row r="1212" spans="1:4" x14ac:dyDescent="0.35">
      <c r="A1212" s="1">
        <v>44957</v>
      </c>
      <c r="B1212" t="s">
        <v>4</v>
      </c>
      <c r="C1212">
        <v>25</v>
      </c>
      <c r="D1212">
        <v>145.72999999999999</v>
      </c>
    </row>
    <row r="1213" spans="1:4" x14ac:dyDescent="0.35">
      <c r="A1213" s="1">
        <v>45016</v>
      </c>
      <c r="B1213" t="s">
        <v>6</v>
      </c>
      <c r="C1213">
        <v>18</v>
      </c>
      <c r="D1213">
        <v>557.11</v>
      </c>
    </row>
    <row r="1214" spans="1:4" x14ac:dyDescent="0.35">
      <c r="A1214" s="1">
        <v>45138</v>
      </c>
      <c r="B1214" t="s">
        <v>4</v>
      </c>
      <c r="C1214">
        <v>20</v>
      </c>
      <c r="D1214">
        <v>430.19</v>
      </c>
    </row>
    <row r="1215" spans="1:4" x14ac:dyDescent="0.35">
      <c r="A1215" s="1">
        <v>45077</v>
      </c>
      <c r="B1215" t="s">
        <v>7</v>
      </c>
      <c r="C1215">
        <v>16</v>
      </c>
      <c r="D1215">
        <v>253.35</v>
      </c>
    </row>
    <row r="1216" spans="1:4" x14ac:dyDescent="0.35">
      <c r="A1216" s="1">
        <v>45077</v>
      </c>
      <c r="B1216" t="s">
        <v>5</v>
      </c>
      <c r="C1216">
        <v>17</v>
      </c>
      <c r="D1216">
        <v>411.17</v>
      </c>
    </row>
    <row r="1217" spans="1:4" x14ac:dyDescent="0.35">
      <c r="A1217" s="1">
        <v>45199</v>
      </c>
      <c r="B1217" t="s">
        <v>4</v>
      </c>
      <c r="C1217">
        <v>19</v>
      </c>
      <c r="D1217">
        <v>570.94000000000005</v>
      </c>
    </row>
    <row r="1218" spans="1:4" x14ac:dyDescent="0.35">
      <c r="A1218" s="1">
        <v>44985</v>
      </c>
      <c r="B1218" t="s">
        <v>4</v>
      </c>
      <c r="C1218">
        <v>17</v>
      </c>
      <c r="D1218">
        <v>879.43</v>
      </c>
    </row>
    <row r="1219" spans="1:4" x14ac:dyDescent="0.35">
      <c r="A1219" s="1">
        <v>45291</v>
      </c>
      <c r="B1219" t="s">
        <v>4</v>
      </c>
      <c r="C1219">
        <v>14</v>
      </c>
      <c r="D1219">
        <v>495</v>
      </c>
    </row>
    <row r="1220" spans="1:4" x14ac:dyDescent="0.35">
      <c r="A1220" s="1">
        <v>45046</v>
      </c>
      <c r="B1220" t="s">
        <v>4</v>
      </c>
      <c r="C1220">
        <v>17</v>
      </c>
      <c r="D1220">
        <v>767.78</v>
      </c>
    </row>
    <row r="1221" spans="1:4" x14ac:dyDescent="0.35">
      <c r="A1221" s="1">
        <v>45046</v>
      </c>
      <c r="B1221" t="s">
        <v>6</v>
      </c>
      <c r="C1221">
        <v>24</v>
      </c>
      <c r="D1221">
        <v>625.09</v>
      </c>
    </row>
    <row r="1222" spans="1:4" x14ac:dyDescent="0.35">
      <c r="A1222" s="1">
        <v>45016</v>
      </c>
      <c r="B1222" t="s">
        <v>7</v>
      </c>
      <c r="C1222">
        <v>12</v>
      </c>
      <c r="D1222">
        <v>425.93</v>
      </c>
    </row>
    <row r="1223" spans="1:4" x14ac:dyDescent="0.35">
      <c r="A1223" s="1">
        <v>44985</v>
      </c>
      <c r="B1223" t="s">
        <v>5</v>
      </c>
      <c r="D1223">
        <v>994.06</v>
      </c>
    </row>
    <row r="1224" spans="1:4" x14ac:dyDescent="0.35">
      <c r="A1224" s="1">
        <v>44985</v>
      </c>
      <c r="B1224" t="s">
        <v>5</v>
      </c>
      <c r="C1224">
        <v>19</v>
      </c>
      <c r="D1224">
        <v>254.7</v>
      </c>
    </row>
    <row r="1225" spans="1:4" x14ac:dyDescent="0.35">
      <c r="A1225" s="1">
        <v>45107</v>
      </c>
      <c r="B1225" t="s">
        <v>6</v>
      </c>
      <c r="C1225">
        <v>14</v>
      </c>
      <c r="D1225">
        <v>814.96</v>
      </c>
    </row>
    <row r="1226" spans="1:4" x14ac:dyDescent="0.35">
      <c r="A1226" s="1">
        <v>44957</v>
      </c>
      <c r="B1226" t="s">
        <v>6</v>
      </c>
      <c r="C1226">
        <v>22</v>
      </c>
      <c r="D1226">
        <v>461.95</v>
      </c>
    </row>
    <row r="1227" spans="1:4" x14ac:dyDescent="0.35">
      <c r="A1227" s="1">
        <v>45046</v>
      </c>
      <c r="B1227" t="s">
        <v>4</v>
      </c>
      <c r="C1227">
        <v>19</v>
      </c>
      <c r="D1227">
        <v>307.63</v>
      </c>
    </row>
    <row r="1228" spans="1:4" x14ac:dyDescent="0.35">
      <c r="A1228" s="1">
        <v>45260</v>
      </c>
      <c r="B1228" t="s">
        <v>7</v>
      </c>
      <c r="C1228">
        <v>18</v>
      </c>
      <c r="D1228">
        <v>752.81</v>
      </c>
    </row>
    <row r="1229" spans="1:4" x14ac:dyDescent="0.35">
      <c r="A1229" s="1">
        <v>45169</v>
      </c>
      <c r="B1229" t="s">
        <v>8</v>
      </c>
      <c r="C1229">
        <v>18</v>
      </c>
      <c r="D1229">
        <v>705.61</v>
      </c>
    </row>
    <row r="1230" spans="1:4" x14ac:dyDescent="0.35">
      <c r="A1230" s="1">
        <v>45138</v>
      </c>
      <c r="B1230" t="s">
        <v>6</v>
      </c>
      <c r="C1230">
        <v>18</v>
      </c>
      <c r="D1230">
        <v>714.4</v>
      </c>
    </row>
    <row r="1231" spans="1:4" x14ac:dyDescent="0.35">
      <c r="A1231" s="1">
        <v>45230</v>
      </c>
      <c r="B1231" t="s">
        <v>8</v>
      </c>
      <c r="C1231">
        <v>22</v>
      </c>
      <c r="D1231">
        <v>447.09</v>
      </c>
    </row>
    <row r="1232" spans="1:4" x14ac:dyDescent="0.35">
      <c r="A1232" s="1">
        <v>45169</v>
      </c>
      <c r="B1232" t="s">
        <v>5</v>
      </c>
      <c r="C1232">
        <v>23</v>
      </c>
      <c r="D1232">
        <v>858.93</v>
      </c>
    </row>
    <row r="1233" spans="1:4" x14ac:dyDescent="0.35">
      <c r="A1233" s="1">
        <v>45107</v>
      </c>
      <c r="B1233" t="s">
        <v>6</v>
      </c>
      <c r="C1233">
        <v>16</v>
      </c>
      <c r="D1233">
        <v>123.18</v>
      </c>
    </row>
    <row r="1234" spans="1:4" x14ac:dyDescent="0.35">
      <c r="A1234" s="1">
        <v>45046</v>
      </c>
      <c r="B1234" t="s">
        <v>7</v>
      </c>
      <c r="C1234">
        <v>27</v>
      </c>
      <c r="D1234">
        <v>733.25</v>
      </c>
    </row>
    <row r="1235" spans="1:4" x14ac:dyDescent="0.35">
      <c r="A1235" s="1">
        <v>45046</v>
      </c>
      <c r="B1235" t="s">
        <v>5</v>
      </c>
      <c r="C1235">
        <v>14</v>
      </c>
      <c r="D1235">
        <v>311.39999999999998</v>
      </c>
    </row>
    <row r="1236" spans="1:4" x14ac:dyDescent="0.35">
      <c r="A1236" s="1">
        <v>45260</v>
      </c>
      <c r="B1236" t="s">
        <v>4</v>
      </c>
      <c r="C1236">
        <v>22</v>
      </c>
      <c r="D1236">
        <v>542.01</v>
      </c>
    </row>
    <row r="1237" spans="1:4" x14ac:dyDescent="0.35">
      <c r="A1237" s="1">
        <v>45077</v>
      </c>
      <c r="B1237" t="s">
        <v>6</v>
      </c>
      <c r="C1237">
        <v>17</v>
      </c>
      <c r="D1237">
        <v>905.12</v>
      </c>
    </row>
    <row r="1238" spans="1:4" x14ac:dyDescent="0.35">
      <c r="A1238" s="1">
        <v>45077</v>
      </c>
      <c r="B1238" t="s">
        <v>4</v>
      </c>
      <c r="C1238">
        <v>23</v>
      </c>
      <c r="D1238">
        <v>518.16</v>
      </c>
    </row>
    <row r="1239" spans="1:4" x14ac:dyDescent="0.35">
      <c r="A1239" s="1">
        <v>45169</v>
      </c>
      <c r="B1239" t="s">
        <v>6</v>
      </c>
      <c r="C1239">
        <v>21</v>
      </c>
      <c r="D1239">
        <v>477.22</v>
      </c>
    </row>
    <row r="1240" spans="1:4" x14ac:dyDescent="0.35">
      <c r="A1240" s="1">
        <v>44957</v>
      </c>
      <c r="B1240" t="s">
        <v>4</v>
      </c>
      <c r="C1240">
        <v>21</v>
      </c>
      <c r="D1240">
        <v>188.47</v>
      </c>
    </row>
    <row r="1241" spans="1:4" x14ac:dyDescent="0.35">
      <c r="A1241" s="1">
        <v>44985</v>
      </c>
      <c r="B1241" t="s">
        <v>8</v>
      </c>
      <c r="C1241">
        <v>26</v>
      </c>
    </row>
    <row r="1242" spans="1:4" x14ac:dyDescent="0.35">
      <c r="A1242" s="1">
        <v>45107</v>
      </c>
      <c r="B1242" t="s">
        <v>8</v>
      </c>
      <c r="C1242">
        <v>27</v>
      </c>
      <c r="D1242">
        <v>855.01</v>
      </c>
    </row>
    <row r="1243" spans="1:4" x14ac:dyDescent="0.35">
      <c r="A1243" s="1">
        <v>45169</v>
      </c>
      <c r="B1243" t="s">
        <v>4</v>
      </c>
      <c r="C1243">
        <v>27</v>
      </c>
      <c r="D1243">
        <v>346.91</v>
      </c>
    </row>
    <row r="1244" spans="1:4" x14ac:dyDescent="0.35">
      <c r="A1244" s="1">
        <v>45138</v>
      </c>
      <c r="B1244" t="s">
        <v>5</v>
      </c>
      <c r="C1244">
        <v>21</v>
      </c>
      <c r="D1244">
        <v>635.61</v>
      </c>
    </row>
    <row r="1245" spans="1:4" x14ac:dyDescent="0.35">
      <c r="A1245" s="1">
        <v>45077</v>
      </c>
      <c r="B1245" t="s">
        <v>8</v>
      </c>
      <c r="C1245">
        <v>19</v>
      </c>
      <c r="D1245">
        <v>528.46</v>
      </c>
    </row>
    <row r="1246" spans="1:4" x14ac:dyDescent="0.35">
      <c r="A1246" s="1">
        <v>44957</v>
      </c>
      <c r="B1246" t="s">
        <v>6</v>
      </c>
      <c r="C1246">
        <v>10</v>
      </c>
      <c r="D1246">
        <v>800.76</v>
      </c>
    </row>
    <row r="1247" spans="1:4" x14ac:dyDescent="0.35">
      <c r="A1247" s="1">
        <v>44985</v>
      </c>
      <c r="B1247" t="s">
        <v>7</v>
      </c>
      <c r="C1247">
        <v>18</v>
      </c>
      <c r="D1247">
        <v>261.82</v>
      </c>
    </row>
    <row r="1248" spans="1:4" x14ac:dyDescent="0.35">
      <c r="A1248" s="1">
        <v>45199</v>
      </c>
      <c r="B1248" t="s">
        <v>6</v>
      </c>
      <c r="C1248">
        <v>25</v>
      </c>
      <c r="D1248">
        <v>665.51</v>
      </c>
    </row>
    <row r="1249" spans="1:4" x14ac:dyDescent="0.35">
      <c r="A1249" s="1">
        <v>45199</v>
      </c>
      <c r="B1249" t="s">
        <v>7</v>
      </c>
      <c r="C1249">
        <v>22</v>
      </c>
      <c r="D1249">
        <v>755.53</v>
      </c>
    </row>
    <row r="1250" spans="1:4" x14ac:dyDescent="0.35">
      <c r="A1250" s="1">
        <v>44957</v>
      </c>
      <c r="B1250" t="s">
        <v>6</v>
      </c>
      <c r="C1250">
        <v>22</v>
      </c>
      <c r="D1250">
        <v>759.73</v>
      </c>
    </row>
    <row r="1251" spans="1:4" x14ac:dyDescent="0.35">
      <c r="A1251" s="1">
        <v>44985</v>
      </c>
      <c r="B1251" t="s">
        <v>5</v>
      </c>
      <c r="C1251">
        <v>16</v>
      </c>
      <c r="D1251">
        <v>452.37</v>
      </c>
    </row>
    <row r="1252" spans="1:4" x14ac:dyDescent="0.35">
      <c r="A1252" s="1">
        <v>44957</v>
      </c>
      <c r="B1252" t="s">
        <v>8</v>
      </c>
      <c r="C1252">
        <v>29</v>
      </c>
      <c r="D1252">
        <v>279.17</v>
      </c>
    </row>
    <row r="1253" spans="1:4" x14ac:dyDescent="0.35">
      <c r="A1253" s="1">
        <v>45169</v>
      </c>
      <c r="B1253" t="s">
        <v>8</v>
      </c>
      <c r="C1253">
        <v>20</v>
      </c>
      <c r="D1253">
        <v>731.81</v>
      </c>
    </row>
    <row r="1254" spans="1:4" x14ac:dyDescent="0.35">
      <c r="A1254" s="1">
        <v>45077</v>
      </c>
      <c r="B1254" t="s">
        <v>6</v>
      </c>
      <c r="C1254">
        <v>15</v>
      </c>
      <c r="D1254">
        <v>273.99</v>
      </c>
    </row>
    <row r="1255" spans="1:4" x14ac:dyDescent="0.35">
      <c r="A1255" s="1">
        <v>44985</v>
      </c>
      <c r="B1255" t="s">
        <v>8</v>
      </c>
      <c r="C1255">
        <v>24</v>
      </c>
      <c r="D1255">
        <v>846.36</v>
      </c>
    </row>
    <row r="1256" spans="1:4" x14ac:dyDescent="0.35">
      <c r="A1256" s="1">
        <v>44985</v>
      </c>
      <c r="B1256" t="s">
        <v>4</v>
      </c>
      <c r="C1256">
        <v>18</v>
      </c>
      <c r="D1256">
        <v>833.74</v>
      </c>
    </row>
    <row r="1257" spans="1:4" x14ac:dyDescent="0.35">
      <c r="A1257" s="1">
        <v>45260</v>
      </c>
      <c r="B1257" t="s">
        <v>7</v>
      </c>
      <c r="C1257">
        <v>21</v>
      </c>
      <c r="D1257">
        <v>115.94</v>
      </c>
    </row>
    <row r="1258" spans="1:4" x14ac:dyDescent="0.35">
      <c r="A1258" s="1">
        <v>45230</v>
      </c>
      <c r="B1258" t="s">
        <v>8</v>
      </c>
      <c r="C1258">
        <v>23</v>
      </c>
      <c r="D1258">
        <v>917.81</v>
      </c>
    </row>
    <row r="1259" spans="1:4" x14ac:dyDescent="0.35">
      <c r="A1259" s="1">
        <v>44985</v>
      </c>
      <c r="B1259" t="s">
        <v>7</v>
      </c>
      <c r="C1259">
        <v>16</v>
      </c>
      <c r="D1259">
        <v>259.7</v>
      </c>
    </row>
    <row r="1260" spans="1:4" x14ac:dyDescent="0.35">
      <c r="A1260" s="1">
        <v>45169</v>
      </c>
      <c r="B1260" t="s">
        <v>7</v>
      </c>
      <c r="C1260">
        <v>21</v>
      </c>
      <c r="D1260">
        <v>462.43</v>
      </c>
    </row>
    <row r="1261" spans="1:4" x14ac:dyDescent="0.35">
      <c r="A1261" s="1">
        <v>45230</v>
      </c>
      <c r="B1261" t="s">
        <v>4</v>
      </c>
      <c r="C1261">
        <v>16</v>
      </c>
      <c r="D1261">
        <v>895.61</v>
      </c>
    </row>
    <row r="1262" spans="1:4" x14ac:dyDescent="0.35">
      <c r="A1262" s="1">
        <v>45016</v>
      </c>
      <c r="B1262" t="s">
        <v>8</v>
      </c>
      <c r="C1262">
        <v>19</v>
      </c>
      <c r="D1262">
        <v>48.93</v>
      </c>
    </row>
    <row r="1263" spans="1:4" x14ac:dyDescent="0.35">
      <c r="A1263" s="1">
        <v>45077</v>
      </c>
      <c r="B1263" t="s">
        <v>5</v>
      </c>
      <c r="C1263">
        <v>20</v>
      </c>
      <c r="D1263">
        <v>843.62</v>
      </c>
    </row>
    <row r="1264" spans="1:4" x14ac:dyDescent="0.35">
      <c r="A1264" s="1">
        <v>45230</v>
      </c>
      <c r="B1264" t="s">
        <v>6</v>
      </c>
      <c r="C1264">
        <v>25</v>
      </c>
      <c r="D1264">
        <v>604.47</v>
      </c>
    </row>
    <row r="1265" spans="1:4" x14ac:dyDescent="0.35">
      <c r="A1265" s="1">
        <v>45260</v>
      </c>
      <c r="B1265" t="s">
        <v>7</v>
      </c>
      <c r="C1265">
        <v>19</v>
      </c>
      <c r="D1265">
        <v>96.56</v>
      </c>
    </row>
    <row r="1266" spans="1:4" x14ac:dyDescent="0.35">
      <c r="A1266" s="1">
        <v>44957</v>
      </c>
      <c r="B1266" t="s">
        <v>5</v>
      </c>
      <c r="C1266">
        <v>22</v>
      </c>
      <c r="D1266">
        <v>883.98</v>
      </c>
    </row>
    <row r="1267" spans="1:4" x14ac:dyDescent="0.35">
      <c r="A1267" s="1">
        <v>45230</v>
      </c>
      <c r="B1267" t="s">
        <v>8</v>
      </c>
      <c r="C1267">
        <v>22</v>
      </c>
      <c r="D1267">
        <v>316.16000000000003</v>
      </c>
    </row>
    <row r="1268" spans="1:4" x14ac:dyDescent="0.35">
      <c r="A1268" s="1">
        <v>45077</v>
      </c>
      <c r="B1268" t="s">
        <v>5</v>
      </c>
      <c r="C1268">
        <v>18</v>
      </c>
      <c r="D1268">
        <v>362.58</v>
      </c>
    </row>
    <row r="1269" spans="1:4" x14ac:dyDescent="0.35">
      <c r="A1269" s="1">
        <v>45199</v>
      </c>
      <c r="B1269" t="s">
        <v>6</v>
      </c>
      <c r="C1269">
        <v>15</v>
      </c>
      <c r="D1269">
        <v>709.17</v>
      </c>
    </row>
    <row r="1270" spans="1:4" x14ac:dyDescent="0.35">
      <c r="A1270" s="1">
        <v>45199</v>
      </c>
      <c r="B1270" t="s">
        <v>8</v>
      </c>
      <c r="C1270">
        <v>18</v>
      </c>
      <c r="D1270">
        <v>927.74</v>
      </c>
    </row>
    <row r="1271" spans="1:4" x14ac:dyDescent="0.35">
      <c r="A1271" s="1">
        <v>45199</v>
      </c>
      <c r="B1271" t="s">
        <v>7</v>
      </c>
      <c r="C1271">
        <v>16</v>
      </c>
      <c r="D1271">
        <v>442.12</v>
      </c>
    </row>
    <row r="1272" spans="1:4" x14ac:dyDescent="0.35">
      <c r="A1272" s="1">
        <v>45199</v>
      </c>
      <c r="B1272" t="s">
        <v>7</v>
      </c>
      <c r="C1272">
        <v>17</v>
      </c>
      <c r="D1272">
        <v>632.4</v>
      </c>
    </row>
    <row r="1273" spans="1:4" x14ac:dyDescent="0.35">
      <c r="A1273" s="1">
        <v>45077</v>
      </c>
      <c r="B1273" t="s">
        <v>4</v>
      </c>
      <c r="C1273">
        <v>36</v>
      </c>
      <c r="D1273">
        <v>760.97</v>
      </c>
    </row>
    <row r="1274" spans="1:4" x14ac:dyDescent="0.35">
      <c r="A1274" s="1">
        <v>45077</v>
      </c>
      <c r="B1274" t="s">
        <v>6</v>
      </c>
      <c r="C1274">
        <v>21</v>
      </c>
      <c r="D1274">
        <v>169.55</v>
      </c>
    </row>
    <row r="1275" spans="1:4" x14ac:dyDescent="0.35">
      <c r="A1275" s="1">
        <v>45046</v>
      </c>
      <c r="B1275" t="s">
        <v>5</v>
      </c>
      <c r="C1275">
        <v>13</v>
      </c>
      <c r="D1275">
        <v>14.02</v>
      </c>
    </row>
    <row r="1276" spans="1:4" x14ac:dyDescent="0.35">
      <c r="A1276" s="1">
        <v>44985</v>
      </c>
      <c r="B1276" t="s">
        <v>4</v>
      </c>
      <c r="C1276">
        <v>23</v>
      </c>
      <c r="D1276">
        <v>780.73</v>
      </c>
    </row>
    <row r="1277" spans="1:4" x14ac:dyDescent="0.35">
      <c r="A1277" s="1">
        <v>45291</v>
      </c>
      <c r="B1277" t="s">
        <v>6</v>
      </c>
      <c r="C1277">
        <v>20</v>
      </c>
      <c r="D1277">
        <v>258</v>
      </c>
    </row>
    <row r="1278" spans="1:4" x14ac:dyDescent="0.35">
      <c r="A1278" s="1">
        <v>45291</v>
      </c>
      <c r="B1278" t="s">
        <v>8</v>
      </c>
      <c r="C1278">
        <v>28</v>
      </c>
      <c r="D1278">
        <v>471.93</v>
      </c>
    </row>
    <row r="1279" spans="1:4" x14ac:dyDescent="0.35">
      <c r="A1279" s="1">
        <v>44985</v>
      </c>
      <c r="B1279" t="s">
        <v>7</v>
      </c>
      <c r="C1279">
        <v>18</v>
      </c>
      <c r="D1279">
        <v>288.5</v>
      </c>
    </row>
    <row r="1280" spans="1:4" x14ac:dyDescent="0.35">
      <c r="A1280" s="1">
        <v>45291</v>
      </c>
      <c r="B1280" t="s">
        <v>4</v>
      </c>
      <c r="C1280">
        <v>18</v>
      </c>
      <c r="D1280">
        <v>593.20000000000005</v>
      </c>
    </row>
    <row r="1281" spans="1:4" x14ac:dyDescent="0.35">
      <c r="A1281" s="1">
        <v>45107</v>
      </c>
      <c r="B1281" t="s">
        <v>7</v>
      </c>
      <c r="C1281">
        <v>18</v>
      </c>
      <c r="D1281">
        <v>948.05</v>
      </c>
    </row>
    <row r="1282" spans="1:4" x14ac:dyDescent="0.35">
      <c r="A1282" s="1">
        <v>44957</v>
      </c>
      <c r="B1282" t="s">
        <v>5</v>
      </c>
      <c r="C1282">
        <v>13</v>
      </c>
      <c r="D1282">
        <v>36.020000000000003</v>
      </c>
    </row>
    <row r="1283" spans="1:4" x14ac:dyDescent="0.35">
      <c r="A1283" s="1">
        <v>45016</v>
      </c>
      <c r="B1283" t="s">
        <v>5</v>
      </c>
      <c r="C1283">
        <v>20</v>
      </c>
      <c r="D1283">
        <v>349.07</v>
      </c>
    </row>
    <row r="1284" spans="1:4" x14ac:dyDescent="0.35">
      <c r="A1284" s="1">
        <v>44957</v>
      </c>
      <c r="B1284" t="s">
        <v>5</v>
      </c>
      <c r="C1284">
        <v>19</v>
      </c>
      <c r="D1284">
        <v>633.27</v>
      </c>
    </row>
    <row r="1285" spans="1:4" x14ac:dyDescent="0.35">
      <c r="A1285" s="1">
        <v>45260</v>
      </c>
      <c r="B1285" t="s">
        <v>8</v>
      </c>
      <c r="C1285">
        <v>22</v>
      </c>
      <c r="D1285">
        <v>367.63</v>
      </c>
    </row>
    <row r="1286" spans="1:4" x14ac:dyDescent="0.35">
      <c r="A1286" s="1">
        <v>45107</v>
      </c>
      <c r="B1286" t="s">
        <v>8</v>
      </c>
      <c r="C1286">
        <v>20</v>
      </c>
      <c r="D1286">
        <v>495.55</v>
      </c>
    </row>
    <row r="1287" spans="1:4" x14ac:dyDescent="0.35">
      <c r="A1287" s="1">
        <v>45138</v>
      </c>
      <c r="B1287" t="s">
        <v>6</v>
      </c>
      <c r="C1287">
        <v>21</v>
      </c>
      <c r="D1287">
        <v>896.91</v>
      </c>
    </row>
    <row r="1288" spans="1:4" x14ac:dyDescent="0.35">
      <c r="A1288" s="1">
        <v>45016</v>
      </c>
      <c r="B1288" t="s">
        <v>8</v>
      </c>
      <c r="C1288">
        <v>17</v>
      </c>
      <c r="D1288">
        <v>693.65</v>
      </c>
    </row>
    <row r="1289" spans="1:4" x14ac:dyDescent="0.35">
      <c r="A1289" s="1">
        <v>44957</v>
      </c>
      <c r="B1289" t="s">
        <v>4</v>
      </c>
      <c r="C1289">
        <v>21</v>
      </c>
      <c r="D1289">
        <v>678.05</v>
      </c>
    </row>
    <row r="1290" spans="1:4" x14ac:dyDescent="0.35">
      <c r="A1290" s="1">
        <v>45046</v>
      </c>
      <c r="B1290" t="s">
        <v>8</v>
      </c>
      <c r="C1290">
        <v>24</v>
      </c>
      <c r="D1290">
        <v>646.29</v>
      </c>
    </row>
    <row r="1291" spans="1:4" x14ac:dyDescent="0.35">
      <c r="A1291" s="1">
        <v>45169</v>
      </c>
      <c r="B1291" t="s">
        <v>5</v>
      </c>
      <c r="C1291">
        <v>24</v>
      </c>
      <c r="D1291">
        <v>244.67</v>
      </c>
    </row>
    <row r="1292" spans="1:4" x14ac:dyDescent="0.35">
      <c r="A1292" s="1">
        <v>45046</v>
      </c>
      <c r="B1292" t="s">
        <v>6</v>
      </c>
      <c r="C1292">
        <v>12</v>
      </c>
      <c r="D1292">
        <v>748.63</v>
      </c>
    </row>
    <row r="1293" spans="1:4" x14ac:dyDescent="0.35">
      <c r="A1293" s="1">
        <v>45291</v>
      </c>
      <c r="B1293" t="s">
        <v>5</v>
      </c>
      <c r="C1293">
        <v>23</v>
      </c>
      <c r="D1293">
        <v>791.11</v>
      </c>
    </row>
    <row r="1294" spans="1:4" x14ac:dyDescent="0.35">
      <c r="A1294" s="1">
        <v>45046</v>
      </c>
      <c r="B1294" t="s">
        <v>4</v>
      </c>
      <c r="C1294">
        <v>23</v>
      </c>
      <c r="D1294">
        <v>650.13</v>
      </c>
    </row>
    <row r="1295" spans="1:4" x14ac:dyDescent="0.35">
      <c r="A1295" s="1">
        <v>45291</v>
      </c>
      <c r="B1295" t="s">
        <v>5</v>
      </c>
      <c r="C1295">
        <v>16</v>
      </c>
      <c r="D1295">
        <v>256.52999999999997</v>
      </c>
    </row>
    <row r="1296" spans="1:4" x14ac:dyDescent="0.35">
      <c r="A1296" s="1">
        <v>44957</v>
      </c>
      <c r="B1296" t="s">
        <v>4</v>
      </c>
      <c r="C1296">
        <v>16</v>
      </c>
      <c r="D1296">
        <v>461.05</v>
      </c>
    </row>
    <row r="1297" spans="1:4" x14ac:dyDescent="0.35">
      <c r="A1297" s="1">
        <v>45138</v>
      </c>
      <c r="B1297" t="s">
        <v>5</v>
      </c>
      <c r="C1297">
        <v>16</v>
      </c>
      <c r="D1297">
        <v>151.72999999999999</v>
      </c>
    </row>
    <row r="1298" spans="1:4" x14ac:dyDescent="0.35">
      <c r="A1298" s="1">
        <v>45291</v>
      </c>
      <c r="B1298" t="s">
        <v>4</v>
      </c>
      <c r="C1298">
        <v>26</v>
      </c>
      <c r="D1298">
        <v>880.77</v>
      </c>
    </row>
    <row r="1299" spans="1:4" x14ac:dyDescent="0.35">
      <c r="A1299" s="1">
        <v>45016</v>
      </c>
      <c r="B1299" t="s">
        <v>7</v>
      </c>
      <c r="C1299">
        <v>28</v>
      </c>
      <c r="D1299">
        <v>811.19</v>
      </c>
    </row>
    <row r="1300" spans="1:4" x14ac:dyDescent="0.35">
      <c r="A1300" s="1">
        <v>45016</v>
      </c>
      <c r="B1300" t="s">
        <v>4</v>
      </c>
      <c r="C1300">
        <v>11</v>
      </c>
      <c r="D1300">
        <v>314.3</v>
      </c>
    </row>
    <row r="1301" spans="1:4" x14ac:dyDescent="0.35">
      <c r="A1301" s="1">
        <v>45046</v>
      </c>
      <c r="B1301" t="s">
        <v>4</v>
      </c>
      <c r="C1301">
        <v>19</v>
      </c>
      <c r="D1301">
        <v>904.69</v>
      </c>
    </row>
    <row r="1302" spans="1:4" x14ac:dyDescent="0.35">
      <c r="A1302" s="1">
        <v>45138</v>
      </c>
      <c r="B1302" t="s">
        <v>4</v>
      </c>
      <c r="C1302">
        <v>20</v>
      </c>
      <c r="D1302">
        <v>91.58</v>
      </c>
    </row>
    <row r="1303" spans="1:4" x14ac:dyDescent="0.35">
      <c r="A1303" s="1">
        <v>45077</v>
      </c>
      <c r="B1303" t="s">
        <v>7</v>
      </c>
      <c r="C1303">
        <v>15</v>
      </c>
      <c r="D1303">
        <v>699.57</v>
      </c>
    </row>
    <row r="1304" spans="1:4" x14ac:dyDescent="0.35">
      <c r="A1304" s="1">
        <v>45260</v>
      </c>
      <c r="B1304" t="s">
        <v>5</v>
      </c>
      <c r="C1304">
        <v>22</v>
      </c>
      <c r="D1304">
        <v>486.87</v>
      </c>
    </row>
    <row r="1305" spans="1:4" x14ac:dyDescent="0.35">
      <c r="A1305" s="1">
        <v>45138</v>
      </c>
      <c r="B1305" t="s">
        <v>7</v>
      </c>
      <c r="C1305">
        <v>23</v>
      </c>
      <c r="D1305">
        <v>909.57</v>
      </c>
    </row>
    <row r="1306" spans="1:4" x14ac:dyDescent="0.35">
      <c r="A1306" s="1">
        <v>45016</v>
      </c>
      <c r="B1306" t="s">
        <v>8</v>
      </c>
      <c r="C1306">
        <v>21</v>
      </c>
      <c r="D1306">
        <v>664.79</v>
      </c>
    </row>
    <row r="1307" spans="1:4" x14ac:dyDescent="0.35">
      <c r="A1307" s="1">
        <v>45169</v>
      </c>
      <c r="B1307" t="s">
        <v>6</v>
      </c>
      <c r="C1307">
        <v>25</v>
      </c>
      <c r="D1307">
        <v>298.39</v>
      </c>
    </row>
    <row r="1308" spans="1:4" x14ac:dyDescent="0.35">
      <c r="A1308" s="1">
        <v>44957</v>
      </c>
      <c r="B1308" t="s">
        <v>7</v>
      </c>
    </row>
    <row r="1309" spans="1:4" x14ac:dyDescent="0.35">
      <c r="A1309" s="1">
        <v>44985</v>
      </c>
      <c r="B1309" t="s">
        <v>4</v>
      </c>
      <c r="C1309">
        <v>24</v>
      </c>
      <c r="D1309">
        <v>457.12</v>
      </c>
    </row>
    <row r="1310" spans="1:4" x14ac:dyDescent="0.35">
      <c r="A1310" s="1">
        <v>45230</v>
      </c>
      <c r="B1310" t="s">
        <v>5</v>
      </c>
      <c r="C1310">
        <v>16</v>
      </c>
      <c r="D1310">
        <v>41.09</v>
      </c>
    </row>
    <row r="1311" spans="1:4" x14ac:dyDescent="0.35">
      <c r="A1311" s="1">
        <v>45077</v>
      </c>
      <c r="B1311" t="s">
        <v>8</v>
      </c>
      <c r="C1311">
        <v>21</v>
      </c>
      <c r="D1311">
        <v>889.85</v>
      </c>
    </row>
    <row r="1312" spans="1:4" x14ac:dyDescent="0.35">
      <c r="A1312" s="1">
        <v>45046</v>
      </c>
      <c r="B1312" t="s">
        <v>4</v>
      </c>
      <c r="C1312">
        <v>25</v>
      </c>
      <c r="D1312">
        <v>857.57</v>
      </c>
    </row>
    <row r="1313" spans="1:4" x14ac:dyDescent="0.35">
      <c r="A1313" s="1">
        <v>45046</v>
      </c>
      <c r="B1313" t="s">
        <v>6</v>
      </c>
      <c r="C1313">
        <v>20</v>
      </c>
      <c r="D1313">
        <v>886.43</v>
      </c>
    </row>
    <row r="1314" spans="1:4" x14ac:dyDescent="0.35">
      <c r="A1314" s="1">
        <v>45138</v>
      </c>
      <c r="B1314" t="s">
        <v>8</v>
      </c>
      <c r="C1314">
        <v>21</v>
      </c>
      <c r="D1314">
        <v>86.04</v>
      </c>
    </row>
    <row r="1315" spans="1:4" x14ac:dyDescent="0.35">
      <c r="A1315" s="1">
        <v>45169</v>
      </c>
      <c r="B1315" t="s">
        <v>7</v>
      </c>
      <c r="C1315">
        <v>16</v>
      </c>
      <c r="D1315">
        <v>964.5</v>
      </c>
    </row>
    <row r="1316" spans="1:4" x14ac:dyDescent="0.35">
      <c r="A1316" s="1">
        <v>44985</v>
      </c>
      <c r="B1316" t="s">
        <v>5</v>
      </c>
      <c r="C1316">
        <v>18</v>
      </c>
      <c r="D1316">
        <v>590.5</v>
      </c>
    </row>
    <row r="1317" spans="1:4" x14ac:dyDescent="0.35">
      <c r="A1317" s="1">
        <v>44985</v>
      </c>
      <c r="B1317" t="s">
        <v>7</v>
      </c>
      <c r="C1317">
        <v>23</v>
      </c>
      <c r="D1317">
        <v>340.12</v>
      </c>
    </row>
    <row r="1318" spans="1:4" x14ac:dyDescent="0.35">
      <c r="A1318" s="1">
        <v>45046</v>
      </c>
      <c r="B1318" t="s">
        <v>5</v>
      </c>
      <c r="C1318">
        <v>20</v>
      </c>
      <c r="D1318">
        <v>82.58</v>
      </c>
    </row>
    <row r="1319" spans="1:4" x14ac:dyDescent="0.35">
      <c r="A1319" s="1">
        <v>45291</v>
      </c>
      <c r="B1319" t="s">
        <v>5</v>
      </c>
      <c r="C1319">
        <v>20</v>
      </c>
      <c r="D1319">
        <v>700.52</v>
      </c>
    </row>
    <row r="1320" spans="1:4" x14ac:dyDescent="0.35">
      <c r="A1320" s="1">
        <v>44985</v>
      </c>
      <c r="B1320" t="s">
        <v>7</v>
      </c>
      <c r="C1320">
        <v>23</v>
      </c>
      <c r="D1320">
        <v>589.66</v>
      </c>
    </row>
    <row r="1321" spans="1:4" x14ac:dyDescent="0.35">
      <c r="A1321" s="1">
        <v>45291</v>
      </c>
      <c r="B1321" t="s">
        <v>8</v>
      </c>
      <c r="C1321">
        <v>20</v>
      </c>
      <c r="D1321">
        <v>572.62</v>
      </c>
    </row>
    <row r="1322" spans="1:4" x14ac:dyDescent="0.35">
      <c r="A1322" s="1">
        <v>44985</v>
      </c>
      <c r="B1322" t="s">
        <v>5</v>
      </c>
      <c r="C1322">
        <v>21</v>
      </c>
      <c r="D1322">
        <v>19.38</v>
      </c>
    </row>
    <row r="1323" spans="1:4" x14ac:dyDescent="0.35">
      <c r="A1323" s="1">
        <v>45199</v>
      </c>
      <c r="B1323" t="s">
        <v>4</v>
      </c>
      <c r="C1323">
        <v>24</v>
      </c>
      <c r="D1323">
        <v>744.67</v>
      </c>
    </row>
    <row r="1324" spans="1:4" x14ac:dyDescent="0.35">
      <c r="A1324" s="1">
        <v>44985</v>
      </c>
      <c r="B1324" t="s">
        <v>7</v>
      </c>
      <c r="C1324">
        <v>14</v>
      </c>
      <c r="D1324">
        <v>870.18</v>
      </c>
    </row>
    <row r="1325" spans="1:4" x14ac:dyDescent="0.35">
      <c r="A1325" s="1">
        <v>45046</v>
      </c>
      <c r="B1325" t="s">
        <v>8</v>
      </c>
      <c r="C1325">
        <v>17</v>
      </c>
      <c r="D1325">
        <v>531.53</v>
      </c>
    </row>
    <row r="1326" spans="1:4" x14ac:dyDescent="0.35">
      <c r="A1326" s="1">
        <v>44957</v>
      </c>
      <c r="B1326" t="s">
        <v>7</v>
      </c>
      <c r="C1326">
        <v>18</v>
      </c>
      <c r="D1326">
        <v>526.17999999999995</v>
      </c>
    </row>
    <row r="1327" spans="1:4" x14ac:dyDescent="0.35">
      <c r="A1327" s="1">
        <v>45138</v>
      </c>
      <c r="B1327" t="s">
        <v>4</v>
      </c>
      <c r="C1327">
        <v>21</v>
      </c>
      <c r="D1327">
        <v>408.13</v>
      </c>
    </row>
    <row r="1328" spans="1:4" x14ac:dyDescent="0.35">
      <c r="A1328" s="1">
        <v>45199</v>
      </c>
      <c r="B1328" t="s">
        <v>4</v>
      </c>
      <c r="C1328">
        <v>15</v>
      </c>
      <c r="D1328">
        <v>664.58</v>
      </c>
    </row>
    <row r="1329" spans="1:4" x14ac:dyDescent="0.35">
      <c r="A1329" s="1">
        <v>45169</v>
      </c>
      <c r="B1329" t="s">
        <v>4</v>
      </c>
      <c r="C1329">
        <v>22</v>
      </c>
      <c r="D1329">
        <v>562.13</v>
      </c>
    </row>
    <row r="1330" spans="1:4" x14ac:dyDescent="0.35">
      <c r="A1330" s="1">
        <v>45107</v>
      </c>
      <c r="B1330" t="s">
        <v>4</v>
      </c>
      <c r="C1330">
        <v>18</v>
      </c>
      <c r="D1330">
        <v>278.88</v>
      </c>
    </row>
    <row r="1331" spans="1:4" x14ac:dyDescent="0.35">
      <c r="A1331" s="1">
        <v>45230</v>
      </c>
      <c r="B1331" t="s">
        <v>7</v>
      </c>
      <c r="C1331">
        <v>20</v>
      </c>
      <c r="D1331">
        <v>481.04</v>
      </c>
    </row>
    <row r="1332" spans="1:4" x14ac:dyDescent="0.35">
      <c r="A1332" s="1">
        <v>45169</v>
      </c>
      <c r="B1332" t="s">
        <v>6</v>
      </c>
      <c r="C1332">
        <v>24</v>
      </c>
      <c r="D1332">
        <v>388.02</v>
      </c>
    </row>
    <row r="1333" spans="1:4" x14ac:dyDescent="0.35">
      <c r="A1333" s="1">
        <v>45169</v>
      </c>
      <c r="B1333" t="s">
        <v>5</v>
      </c>
      <c r="C1333">
        <v>26</v>
      </c>
      <c r="D1333">
        <v>987.01</v>
      </c>
    </row>
    <row r="1334" spans="1:4" x14ac:dyDescent="0.35">
      <c r="A1334" s="1">
        <v>45199</v>
      </c>
      <c r="B1334" t="s">
        <v>4</v>
      </c>
      <c r="C1334">
        <v>18</v>
      </c>
      <c r="D1334">
        <v>590.26</v>
      </c>
    </row>
    <row r="1335" spans="1:4" x14ac:dyDescent="0.35">
      <c r="A1335" s="1">
        <v>45107</v>
      </c>
      <c r="B1335" t="s">
        <v>4</v>
      </c>
      <c r="C1335">
        <v>16</v>
      </c>
      <c r="D1335">
        <v>198.81</v>
      </c>
    </row>
    <row r="1336" spans="1:4" x14ac:dyDescent="0.35">
      <c r="A1336" s="1">
        <v>45107</v>
      </c>
      <c r="B1336" t="s">
        <v>8</v>
      </c>
      <c r="C1336">
        <v>21</v>
      </c>
      <c r="D1336">
        <v>59.86</v>
      </c>
    </row>
    <row r="1337" spans="1:4" x14ac:dyDescent="0.35">
      <c r="A1337" s="1">
        <v>45107</v>
      </c>
      <c r="B1337" t="s">
        <v>8</v>
      </c>
      <c r="C1337">
        <v>29</v>
      </c>
      <c r="D1337">
        <v>415.1</v>
      </c>
    </row>
    <row r="1338" spans="1:4" x14ac:dyDescent="0.35">
      <c r="A1338" s="1">
        <v>45291</v>
      </c>
      <c r="B1338" t="s">
        <v>8</v>
      </c>
      <c r="C1338">
        <v>16</v>
      </c>
      <c r="D1338">
        <v>884.94</v>
      </c>
    </row>
    <row r="1339" spans="1:4" x14ac:dyDescent="0.35">
      <c r="A1339" s="1">
        <v>45230</v>
      </c>
      <c r="B1339" t="s">
        <v>7</v>
      </c>
      <c r="C1339">
        <v>16</v>
      </c>
      <c r="D1339">
        <v>937.68</v>
      </c>
    </row>
    <row r="1340" spans="1:4" x14ac:dyDescent="0.35">
      <c r="A1340" s="1">
        <v>44985</v>
      </c>
      <c r="B1340" t="s">
        <v>8</v>
      </c>
      <c r="C1340">
        <v>22</v>
      </c>
      <c r="D1340">
        <v>291.81</v>
      </c>
    </row>
    <row r="1341" spans="1:4" x14ac:dyDescent="0.35">
      <c r="A1341" s="1">
        <v>45169</v>
      </c>
      <c r="B1341" t="s">
        <v>7</v>
      </c>
      <c r="C1341">
        <v>17</v>
      </c>
      <c r="D1341">
        <v>634.76</v>
      </c>
    </row>
    <row r="1342" spans="1:4" x14ac:dyDescent="0.35">
      <c r="A1342" s="1">
        <v>45016</v>
      </c>
      <c r="B1342" t="s">
        <v>6</v>
      </c>
      <c r="C1342">
        <v>24</v>
      </c>
      <c r="D1342">
        <v>135.26</v>
      </c>
    </row>
    <row r="1343" spans="1:4" x14ac:dyDescent="0.35">
      <c r="A1343" s="1">
        <v>45260</v>
      </c>
      <c r="B1343" t="s">
        <v>4</v>
      </c>
      <c r="C1343">
        <v>26</v>
      </c>
      <c r="D1343">
        <v>674.02</v>
      </c>
    </row>
    <row r="1344" spans="1:4" x14ac:dyDescent="0.35">
      <c r="A1344" s="1">
        <v>45138</v>
      </c>
      <c r="B1344" t="s">
        <v>8</v>
      </c>
      <c r="C1344">
        <v>22</v>
      </c>
      <c r="D1344">
        <v>549.13</v>
      </c>
    </row>
    <row r="1345" spans="1:4" x14ac:dyDescent="0.35">
      <c r="A1345" s="1">
        <v>45230</v>
      </c>
      <c r="B1345" t="s">
        <v>8</v>
      </c>
      <c r="C1345">
        <v>16</v>
      </c>
      <c r="D1345">
        <v>355.37</v>
      </c>
    </row>
    <row r="1346" spans="1:4" x14ac:dyDescent="0.35">
      <c r="A1346" s="1">
        <v>45199</v>
      </c>
      <c r="B1346" t="s">
        <v>4</v>
      </c>
      <c r="C1346">
        <v>14</v>
      </c>
      <c r="D1346">
        <v>44.65</v>
      </c>
    </row>
    <row r="1347" spans="1:4" x14ac:dyDescent="0.35">
      <c r="A1347" s="1">
        <v>45107</v>
      </c>
      <c r="B1347" t="s">
        <v>4</v>
      </c>
      <c r="C1347">
        <v>18</v>
      </c>
      <c r="D1347">
        <v>536.71</v>
      </c>
    </row>
    <row r="1348" spans="1:4" x14ac:dyDescent="0.35">
      <c r="A1348" s="1">
        <v>45046</v>
      </c>
      <c r="B1348" t="s">
        <v>5</v>
      </c>
      <c r="C1348">
        <v>23</v>
      </c>
      <c r="D1348">
        <v>571.76</v>
      </c>
    </row>
    <row r="1349" spans="1:4" x14ac:dyDescent="0.35">
      <c r="A1349" s="1">
        <v>45230</v>
      </c>
      <c r="B1349" t="s">
        <v>8</v>
      </c>
      <c r="C1349">
        <v>19</v>
      </c>
      <c r="D1349">
        <v>58.75</v>
      </c>
    </row>
    <row r="1350" spans="1:4" x14ac:dyDescent="0.35">
      <c r="A1350" s="1">
        <v>45169</v>
      </c>
      <c r="B1350" t="s">
        <v>7</v>
      </c>
      <c r="C1350">
        <v>19</v>
      </c>
      <c r="D1350">
        <v>89.71</v>
      </c>
    </row>
    <row r="1351" spans="1:4" x14ac:dyDescent="0.35">
      <c r="A1351" s="1">
        <v>45169</v>
      </c>
      <c r="B1351" t="s">
        <v>8</v>
      </c>
      <c r="C1351">
        <v>15</v>
      </c>
      <c r="D1351">
        <v>952.6</v>
      </c>
    </row>
    <row r="1352" spans="1:4" x14ac:dyDescent="0.35">
      <c r="A1352" s="1">
        <v>45138</v>
      </c>
      <c r="B1352" t="s">
        <v>4</v>
      </c>
      <c r="C1352">
        <v>10</v>
      </c>
      <c r="D1352">
        <v>149.61000000000001</v>
      </c>
    </row>
    <row r="1353" spans="1:4" x14ac:dyDescent="0.35">
      <c r="A1353" s="1">
        <v>45230</v>
      </c>
      <c r="B1353" t="s">
        <v>6</v>
      </c>
      <c r="C1353">
        <v>20</v>
      </c>
      <c r="D1353">
        <v>780.34</v>
      </c>
    </row>
    <row r="1354" spans="1:4" x14ac:dyDescent="0.35">
      <c r="A1354" s="1">
        <v>45046</v>
      </c>
      <c r="B1354" t="s">
        <v>5</v>
      </c>
      <c r="C1354">
        <v>17</v>
      </c>
      <c r="D1354">
        <v>673.19</v>
      </c>
    </row>
    <row r="1355" spans="1:4" x14ac:dyDescent="0.35">
      <c r="A1355" s="1">
        <v>45230</v>
      </c>
      <c r="B1355" t="s">
        <v>7</v>
      </c>
      <c r="C1355">
        <v>28</v>
      </c>
      <c r="D1355">
        <v>689.95</v>
      </c>
    </row>
    <row r="1356" spans="1:4" x14ac:dyDescent="0.35">
      <c r="A1356" s="1">
        <v>45169</v>
      </c>
      <c r="B1356" t="s">
        <v>8</v>
      </c>
      <c r="C1356">
        <v>19</v>
      </c>
      <c r="D1356">
        <v>523.9</v>
      </c>
    </row>
    <row r="1357" spans="1:4" x14ac:dyDescent="0.35">
      <c r="A1357" s="1">
        <v>45169</v>
      </c>
      <c r="B1357" t="s">
        <v>7</v>
      </c>
      <c r="C1357">
        <v>25</v>
      </c>
      <c r="D1357">
        <v>903.98</v>
      </c>
    </row>
    <row r="1358" spans="1:4" x14ac:dyDescent="0.35">
      <c r="A1358" s="1">
        <v>45230</v>
      </c>
      <c r="B1358" t="s">
        <v>6</v>
      </c>
      <c r="C1358">
        <v>17</v>
      </c>
      <c r="D1358">
        <v>377.72</v>
      </c>
    </row>
    <row r="1359" spans="1:4" x14ac:dyDescent="0.35">
      <c r="A1359" s="1">
        <v>45260</v>
      </c>
      <c r="B1359" t="s">
        <v>6</v>
      </c>
      <c r="C1359">
        <v>20</v>
      </c>
      <c r="D1359">
        <v>619.25</v>
      </c>
    </row>
    <row r="1360" spans="1:4" x14ac:dyDescent="0.35">
      <c r="A1360" s="1">
        <v>45260</v>
      </c>
      <c r="B1360" t="s">
        <v>6</v>
      </c>
      <c r="C1360">
        <v>20</v>
      </c>
      <c r="D1360">
        <v>742.02</v>
      </c>
    </row>
    <row r="1361" spans="1:4" x14ac:dyDescent="0.35">
      <c r="A1361" s="1">
        <v>45230</v>
      </c>
      <c r="B1361" t="s">
        <v>4</v>
      </c>
      <c r="C1361">
        <v>14</v>
      </c>
      <c r="D1361">
        <v>131.01</v>
      </c>
    </row>
    <row r="1362" spans="1:4" x14ac:dyDescent="0.35">
      <c r="A1362" s="1">
        <v>45169</v>
      </c>
      <c r="B1362" t="s">
        <v>5</v>
      </c>
      <c r="C1362">
        <v>16</v>
      </c>
      <c r="D1362">
        <v>198.88</v>
      </c>
    </row>
    <row r="1363" spans="1:4" x14ac:dyDescent="0.35">
      <c r="A1363" s="1">
        <v>45230</v>
      </c>
      <c r="B1363" t="s">
        <v>7</v>
      </c>
      <c r="C1363">
        <v>20</v>
      </c>
      <c r="D1363">
        <v>102.31</v>
      </c>
    </row>
    <row r="1364" spans="1:4" x14ac:dyDescent="0.35">
      <c r="A1364" s="1">
        <v>45230</v>
      </c>
      <c r="B1364" t="s">
        <v>7</v>
      </c>
      <c r="C1364">
        <v>24</v>
      </c>
      <c r="D1364">
        <v>220.72</v>
      </c>
    </row>
    <row r="1365" spans="1:4" x14ac:dyDescent="0.35">
      <c r="A1365" s="1">
        <v>45077</v>
      </c>
      <c r="B1365" t="s">
        <v>5</v>
      </c>
      <c r="C1365">
        <v>27</v>
      </c>
      <c r="D1365">
        <v>80.819999999999993</v>
      </c>
    </row>
    <row r="1366" spans="1:4" x14ac:dyDescent="0.35">
      <c r="A1366" s="1">
        <v>45291</v>
      </c>
      <c r="B1366" t="s">
        <v>5</v>
      </c>
      <c r="C1366">
        <v>16</v>
      </c>
      <c r="D1366">
        <v>938.41</v>
      </c>
    </row>
    <row r="1367" spans="1:4" x14ac:dyDescent="0.35">
      <c r="A1367" s="1">
        <v>45107</v>
      </c>
      <c r="B1367" t="s">
        <v>5</v>
      </c>
      <c r="C1367">
        <v>17</v>
      </c>
      <c r="D1367">
        <v>433.85</v>
      </c>
    </row>
    <row r="1368" spans="1:4" x14ac:dyDescent="0.35">
      <c r="A1368" s="1">
        <v>45046</v>
      </c>
      <c r="B1368" t="s">
        <v>4</v>
      </c>
      <c r="C1368">
        <v>21</v>
      </c>
      <c r="D1368">
        <v>764.55</v>
      </c>
    </row>
    <row r="1369" spans="1:4" x14ac:dyDescent="0.35">
      <c r="A1369" s="1">
        <v>45169</v>
      </c>
      <c r="B1369" t="s">
        <v>4</v>
      </c>
      <c r="C1369">
        <v>19</v>
      </c>
      <c r="D1369">
        <v>711.28</v>
      </c>
    </row>
    <row r="1370" spans="1:4" x14ac:dyDescent="0.35">
      <c r="A1370" s="1">
        <v>44985</v>
      </c>
      <c r="B1370" t="s">
        <v>4</v>
      </c>
      <c r="C1370">
        <v>15</v>
      </c>
      <c r="D1370">
        <v>169.35</v>
      </c>
    </row>
    <row r="1371" spans="1:4" x14ac:dyDescent="0.35">
      <c r="A1371" s="1">
        <v>45138</v>
      </c>
      <c r="B1371" t="s">
        <v>8</v>
      </c>
      <c r="C1371">
        <v>19</v>
      </c>
      <c r="D1371">
        <v>915.07</v>
      </c>
    </row>
    <row r="1372" spans="1:4" x14ac:dyDescent="0.35">
      <c r="A1372" s="1">
        <v>45138</v>
      </c>
      <c r="B1372" t="s">
        <v>6</v>
      </c>
      <c r="C1372">
        <v>21</v>
      </c>
      <c r="D1372">
        <v>553.15</v>
      </c>
    </row>
    <row r="1373" spans="1:4" x14ac:dyDescent="0.35">
      <c r="A1373" s="1">
        <v>45230</v>
      </c>
      <c r="B1373" t="s">
        <v>6</v>
      </c>
      <c r="C1373">
        <v>16</v>
      </c>
      <c r="D1373">
        <v>251.01</v>
      </c>
    </row>
    <row r="1374" spans="1:4" x14ac:dyDescent="0.35">
      <c r="A1374" s="1">
        <v>45077</v>
      </c>
      <c r="B1374" t="s">
        <v>6</v>
      </c>
      <c r="C1374">
        <v>19</v>
      </c>
      <c r="D1374">
        <v>828.88</v>
      </c>
    </row>
    <row r="1375" spans="1:4" x14ac:dyDescent="0.35">
      <c r="A1375" s="1">
        <v>45199</v>
      </c>
      <c r="B1375" t="s">
        <v>5</v>
      </c>
      <c r="C1375">
        <v>19</v>
      </c>
      <c r="D1375">
        <v>878.77</v>
      </c>
    </row>
    <row r="1376" spans="1:4" x14ac:dyDescent="0.35">
      <c r="A1376" s="1">
        <v>45138</v>
      </c>
      <c r="B1376" t="s">
        <v>5</v>
      </c>
      <c r="C1376">
        <v>18</v>
      </c>
      <c r="D1376">
        <v>285.83999999999997</v>
      </c>
    </row>
    <row r="1377" spans="1:4" x14ac:dyDescent="0.35">
      <c r="A1377" s="1">
        <v>45199</v>
      </c>
      <c r="B1377" t="s">
        <v>7</v>
      </c>
      <c r="C1377">
        <v>19</v>
      </c>
      <c r="D1377">
        <v>859.43</v>
      </c>
    </row>
    <row r="1378" spans="1:4" x14ac:dyDescent="0.35">
      <c r="A1378" s="1">
        <v>45107</v>
      </c>
      <c r="B1378" t="s">
        <v>7</v>
      </c>
      <c r="C1378">
        <v>25</v>
      </c>
      <c r="D1378">
        <v>810.03</v>
      </c>
    </row>
    <row r="1379" spans="1:4" x14ac:dyDescent="0.35">
      <c r="A1379" s="1">
        <v>45169</v>
      </c>
      <c r="B1379" t="s">
        <v>5</v>
      </c>
      <c r="C1379">
        <v>20</v>
      </c>
      <c r="D1379">
        <v>401.2</v>
      </c>
    </row>
    <row r="1380" spans="1:4" x14ac:dyDescent="0.35">
      <c r="A1380" s="1">
        <v>45199</v>
      </c>
      <c r="B1380" t="s">
        <v>7</v>
      </c>
      <c r="C1380">
        <v>18</v>
      </c>
      <c r="D1380">
        <v>702</v>
      </c>
    </row>
    <row r="1381" spans="1:4" x14ac:dyDescent="0.35">
      <c r="A1381" s="1">
        <v>45199</v>
      </c>
      <c r="B1381" t="s">
        <v>7</v>
      </c>
      <c r="C1381">
        <v>15</v>
      </c>
      <c r="D1381">
        <v>715.48</v>
      </c>
    </row>
    <row r="1382" spans="1:4" x14ac:dyDescent="0.35">
      <c r="A1382" s="1">
        <v>44957</v>
      </c>
      <c r="B1382" t="s">
        <v>5</v>
      </c>
      <c r="C1382">
        <v>24</v>
      </c>
      <c r="D1382">
        <v>643</v>
      </c>
    </row>
    <row r="1383" spans="1:4" x14ac:dyDescent="0.35">
      <c r="A1383" s="1">
        <v>45260</v>
      </c>
      <c r="B1383" t="s">
        <v>8</v>
      </c>
      <c r="C1383">
        <v>28</v>
      </c>
      <c r="D1383">
        <v>551.13</v>
      </c>
    </row>
    <row r="1384" spans="1:4" x14ac:dyDescent="0.35">
      <c r="A1384" s="1">
        <v>45077</v>
      </c>
      <c r="B1384" t="s">
        <v>7</v>
      </c>
      <c r="C1384">
        <v>10</v>
      </c>
      <c r="D1384">
        <v>568.17999999999995</v>
      </c>
    </row>
    <row r="1385" spans="1:4" x14ac:dyDescent="0.35">
      <c r="A1385" s="1">
        <v>45046</v>
      </c>
      <c r="B1385" t="s">
        <v>4</v>
      </c>
      <c r="C1385">
        <v>18</v>
      </c>
      <c r="D1385">
        <v>766.79</v>
      </c>
    </row>
    <row r="1386" spans="1:4" x14ac:dyDescent="0.35">
      <c r="A1386" s="1">
        <v>45107</v>
      </c>
      <c r="B1386" t="s">
        <v>8</v>
      </c>
      <c r="C1386">
        <v>20</v>
      </c>
      <c r="D1386">
        <v>969.21</v>
      </c>
    </row>
    <row r="1387" spans="1:4" x14ac:dyDescent="0.35">
      <c r="A1387" s="1">
        <v>45077</v>
      </c>
      <c r="B1387" t="s">
        <v>8</v>
      </c>
      <c r="C1387">
        <v>15</v>
      </c>
      <c r="D1387">
        <v>361.37</v>
      </c>
    </row>
    <row r="1388" spans="1:4" x14ac:dyDescent="0.35">
      <c r="A1388" s="1">
        <v>44985</v>
      </c>
      <c r="B1388" t="s">
        <v>4</v>
      </c>
      <c r="C1388">
        <v>17</v>
      </c>
      <c r="D1388">
        <v>368.07</v>
      </c>
    </row>
    <row r="1389" spans="1:4" x14ac:dyDescent="0.35">
      <c r="A1389" s="1">
        <v>45260</v>
      </c>
      <c r="B1389" t="s">
        <v>5</v>
      </c>
      <c r="C1389">
        <v>17</v>
      </c>
      <c r="D1389">
        <v>465.22</v>
      </c>
    </row>
    <row r="1390" spans="1:4" x14ac:dyDescent="0.35">
      <c r="A1390" s="1">
        <v>45169</v>
      </c>
      <c r="B1390" t="s">
        <v>4</v>
      </c>
      <c r="C1390">
        <v>25</v>
      </c>
      <c r="D1390">
        <v>218.95</v>
      </c>
    </row>
    <row r="1391" spans="1:4" x14ac:dyDescent="0.35">
      <c r="A1391" s="1">
        <v>45107</v>
      </c>
      <c r="B1391" t="s">
        <v>6</v>
      </c>
      <c r="C1391">
        <v>25</v>
      </c>
      <c r="D1391">
        <v>23.31</v>
      </c>
    </row>
    <row r="1392" spans="1:4" x14ac:dyDescent="0.35">
      <c r="A1392" s="1">
        <v>45291</v>
      </c>
      <c r="B1392" t="s">
        <v>8</v>
      </c>
      <c r="C1392">
        <v>18</v>
      </c>
      <c r="D1392">
        <v>223.3</v>
      </c>
    </row>
    <row r="1393" spans="1:4" x14ac:dyDescent="0.35">
      <c r="A1393" s="1">
        <v>45199</v>
      </c>
      <c r="B1393" t="s">
        <v>4</v>
      </c>
      <c r="C1393">
        <v>17</v>
      </c>
      <c r="D1393">
        <v>385.35</v>
      </c>
    </row>
    <row r="1394" spans="1:4" x14ac:dyDescent="0.35">
      <c r="A1394" s="1">
        <v>45016</v>
      </c>
      <c r="B1394" t="s">
        <v>5</v>
      </c>
      <c r="C1394">
        <v>22</v>
      </c>
      <c r="D1394">
        <v>886.14</v>
      </c>
    </row>
    <row r="1395" spans="1:4" x14ac:dyDescent="0.35">
      <c r="A1395" s="1">
        <v>44957</v>
      </c>
      <c r="B1395" t="s">
        <v>4</v>
      </c>
      <c r="C1395">
        <v>21</v>
      </c>
      <c r="D1395">
        <v>585.34</v>
      </c>
    </row>
    <row r="1396" spans="1:4" x14ac:dyDescent="0.35">
      <c r="A1396" s="1">
        <v>45107</v>
      </c>
      <c r="B1396" t="s">
        <v>6</v>
      </c>
      <c r="C1396">
        <v>14</v>
      </c>
      <c r="D1396">
        <v>959.6</v>
      </c>
    </row>
    <row r="1397" spans="1:4" x14ac:dyDescent="0.35">
      <c r="A1397" s="1">
        <v>45291</v>
      </c>
      <c r="B1397" t="s">
        <v>6</v>
      </c>
      <c r="C1397">
        <v>26</v>
      </c>
      <c r="D1397">
        <v>567.14</v>
      </c>
    </row>
    <row r="1398" spans="1:4" x14ac:dyDescent="0.35">
      <c r="A1398" s="1">
        <v>45016</v>
      </c>
      <c r="B1398" t="s">
        <v>6</v>
      </c>
      <c r="C1398">
        <v>20</v>
      </c>
      <c r="D1398">
        <v>338.75</v>
      </c>
    </row>
    <row r="1399" spans="1:4" x14ac:dyDescent="0.35">
      <c r="A1399" s="1">
        <v>45138</v>
      </c>
      <c r="B1399" t="s">
        <v>6</v>
      </c>
      <c r="C1399">
        <v>19</v>
      </c>
      <c r="D1399">
        <v>809.24</v>
      </c>
    </row>
    <row r="1400" spans="1:4" x14ac:dyDescent="0.35">
      <c r="A1400" s="1">
        <v>45260</v>
      </c>
      <c r="B1400" t="s">
        <v>4</v>
      </c>
      <c r="C1400">
        <v>20</v>
      </c>
      <c r="D1400">
        <v>229.06</v>
      </c>
    </row>
    <row r="1401" spans="1:4" x14ac:dyDescent="0.35">
      <c r="A1401" s="1">
        <v>45138</v>
      </c>
      <c r="B1401" t="s">
        <v>7</v>
      </c>
      <c r="C1401">
        <v>10</v>
      </c>
      <c r="D1401">
        <v>711.62</v>
      </c>
    </row>
    <row r="1402" spans="1:4" x14ac:dyDescent="0.35">
      <c r="A1402" s="1">
        <v>45077</v>
      </c>
      <c r="B1402" t="s">
        <v>6</v>
      </c>
      <c r="C1402">
        <v>19</v>
      </c>
      <c r="D1402">
        <v>864.56</v>
      </c>
    </row>
    <row r="1403" spans="1:4" x14ac:dyDescent="0.35">
      <c r="A1403" s="1">
        <v>45169</v>
      </c>
      <c r="B1403" t="s">
        <v>5</v>
      </c>
      <c r="C1403">
        <v>25</v>
      </c>
      <c r="D1403">
        <v>880.91</v>
      </c>
    </row>
    <row r="1404" spans="1:4" x14ac:dyDescent="0.35">
      <c r="A1404" s="1">
        <v>44957</v>
      </c>
      <c r="B1404" t="s">
        <v>8</v>
      </c>
      <c r="C1404">
        <v>27</v>
      </c>
      <c r="D1404">
        <v>618.24</v>
      </c>
    </row>
    <row r="1405" spans="1:4" x14ac:dyDescent="0.35">
      <c r="A1405" s="1">
        <v>45291</v>
      </c>
      <c r="B1405" t="s">
        <v>6</v>
      </c>
      <c r="C1405">
        <v>24</v>
      </c>
      <c r="D1405">
        <v>107.96</v>
      </c>
    </row>
    <row r="1406" spans="1:4" x14ac:dyDescent="0.35">
      <c r="A1406" s="1">
        <v>45291</v>
      </c>
      <c r="B1406" t="s">
        <v>8</v>
      </c>
      <c r="C1406">
        <v>20</v>
      </c>
      <c r="D1406">
        <v>146.18</v>
      </c>
    </row>
    <row r="1407" spans="1:4" x14ac:dyDescent="0.35">
      <c r="A1407" s="1">
        <v>45077</v>
      </c>
      <c r="B1407" t="s">
        <v>5</v>
      </c>
      <c r="C1407">
        <v>24</v>
      </c>
      <c r="D1407">
        <v>741.01</v>
      </c>
    </row>
    <row r="1408" spans="1:4" x14ac:dyDescent="0.35">
      <c r="A1408" s="1">
        <v>45230</v>
      </c>
      <c r="B1408" t="s">
        <v>7</v>
      </c>
      <c r="C1408">
        <v>16</v>
      </c>
      <c r="D1408">
        <v>299.08999999999997</v>
      </c>
    </row>
    <row r="1409" spans="1:4" x14ac:dyDescent="0.35">
      <c r="A1409" s="1">
        <v>45016</v>
      </c>
      <c r="B1409" t="s">
        <v>6</v>
      </c>
      <c r="C1409">
        <v>14</v>
      </c>
      <c r="D1409">
        <v>860.06</v>
      </c>
    </row>
    <row r="1410" spans="1:4" x14ac:dyDescent="0.35">
      <c r="A1410" s="1">
        <v>45230</v>
      </c>
      <c r="B1410" t="s">
        <v>5</v>
      </c>
      <c r="C1410">
        <v>17</v>
      </c>
      <c r="D1410">
        <v>545.36</v>
      </c>
    </row>
    <row r="1411" spans="1:4" x14ac:dyDescent="0.35">
      <c r="A1411" s="1">
        <v>45107</v>
      </c>
      <c r="B1411" t="s">
        <v>4</v>
      </c>
      <c r="C1411">
        <v>15</v>
      </c>
      <c r="D1411">
        <v>196.17</v>
      </c>
    </row>
    <row r="1412" spans="1:4" x14ac:dyDescent="0.35">
      <c r="A1412" s="1">
        <v>45107</v>
      </c>
      <c r="B1412" t="s">
        <v>5</v>
      </c>
      <c r="C1412">
        <v>17</v>
      </c>
      <c r="D1412">
        <v>151.77000000000001</v>
      </c>
    </row>
    <row r="1413" spans="1:4" x14ac:dyDescent="0.35">
      <c r="A1413" s="1">
        <v>45107</v>
      </c>
      <c r="B1413" t="s">
        <v>4</v>
      </c>
      <c r="C1413">
        <v>20</v>
      </c>
      <c r="D1413">
        <v>42.33</v>
      </c>
    </row>
    <row r="1414" spans="1:4" x14ac:dyDescent="0.35">
      <c r="A1414" s="1">
        <v>44957</v>
      </c>
      <c r="B1414" t="s">
        <v>6</v>
      </c>
      <c r="D1414">
        <v>425.71</v>
      </c>
    </row>
    <row r="1415" spans="1:4" x14ac:dyDescent="0.35">
      <c r="A1415" s="1">
        <v>45107</v>
      </c>
      <c r="B1415" t="s">
        <v>8</v>
      </c>
      <c r="C1415">
        <v>14</v>
      </c>
      <c r="D1415">
        <v>687.7</v>
      </c>
    </row>
    <row r="1416" spans="1:4" x14ac:dyDescent="0.35">
      <c r="A1416" s="1">
        <v>45016</v>
      </c>
      <c r="B1416" t="s">
        <v>8</v>
      </c>
      <c r="C1416">
        <v>18</v>
      </c>
      <c r="D1416">
        <v>519.41</v>
      </c>
    </row>
    <row r="1417" spans="1:4" x14ac:dyDescent="0.35">
      <c r="A1417" s="1">
        <v>44985</v>
      </c>
      <c r="B1417" t="s">
        <v>7</v>
      </c>
      <c r="C1417">
        <v>17</v>
      </c>
      <c r="D1417">
        <v>654.37</v>
      </c>
    </row>
    <row r="1418" spans="1:4" x14ac:dyDescent="0.35">
      <c r="A1418" s="1">
        <v>45138</v>
      </c>
      <c r="B1418" t="s">
        <v>4</v>
      </c>
      <c r="C1418">
        <v>16</v>
      </c>
      <c r="D1418">
        <v>331.33</v>
      </c>
    </row>
    <row r="1419" spans="1:4" x14ac:dyDescent="0.35">
      <c r="A1419" s="1">
        <v>45169</v>
      </c>
      <c r="B1419" t="s">
        <v>4</v>
      </c>
      <c r="C1419">
        <v>20</v>
      </c>
      <c r="D1419">
        <v>478.95</v>
      </c>
    </row>
    <row r="1420" spans="1:4" x14ac:dyDescent="0.35">
      <c r="A1420" s="1">
        <v>45199</v>
      </c>
      <c r="B1420" t="s">
        <v>7</v>
      </c>
      <c r="C1420">
        <v>22</v>
      </c>
      <c r="D1420">
        <v>246.64</v>
      </c>
    </row>
    <row r="1421" spans="1:4" x14ac:dyDescent="0.35">
      <c r="A1421" s="1">
        <v>45016</v>
      </c>
      <c r="B1421" t="s">
        <v>8</v>
      </c>
      <c r="C1421">
        <v>18</v>
      </c>
      <c r="D1421">
        <v>403.7</v>
      </c>
    </row>
    <row r="1422" spans="1:4" x14ac:dyDescent="0.35">
      <c r="A1422" s="1">
        <v>45107</v>
      </c>
      <c r="B1422" t="s">
        <v>5</v>
      </c>
      <c r="C1422">
        <v>12</v>
      </c>
      <c r="D1422">
        <v>837.45</v>
      </c>
    </row>
    <row r="1423" spans="1:4" x14ac:dyDescent="0.35">
      <c r="A1423" s="1">
        <v>45169</v>
      </c>
      <c r="B1423" t="s">
        <v>6</v>
      </c>
      <c r="C1423">
        <v>18</v>
      </c>
      <c r="D1423">
        <v>607.57000000000005</v>
      </c>
    </row>
    <row r="1424" spans="1:4" x14ac:dyDescent="0.35">
      <c r="A1424" s="1">
        <v>45016</v>
      </c>
      <c r="B1424" t="s">
        <v>7</v>
      </c>
      <c r="C1424">
        <v>21</v>
      </c>
      <c r="D1424">
        <v>141.16999999999999</v>
      </c>
    </row>
    <row r="1425" spans="1:4" x14ac:dyDescent="0.35">
      <c r="A1425" s="1">
        <v>45107</v>
      </c>
      <c r="B1425" t="s">
        <v>4</v>
      </c>
      <c r="C1425">
        <v>14</v>
      </c>
      <c r="D1425">
        <v>165.49</v>
      </c>
    </row>
    <row r="1426" spans="1:4" x14ac:dyDescent="0.35">
      <c r="A1426" s="1">
        <v>44957</v>
      </c>
      <c r="B1426" t="s">
        <v>7</v>
      </c>
      <c r="C1426">
        <v>17</v>
      </c>
      <c r="D1426">
        <v>149.63999999999999</v>
      </c>
    </row>
    <row r="1427" spans="1:4" x14ac:dyDescent="0.35">
      <c r="A1427" s="1">
        <v>45260</v>
      </c>
      <c r="B1427" t="s">
        <v>5</v>
      </c>
      <c r="C1427">
        <v>19</v>
      </c>
      <c r="D1427">
        <v>584.41999999999996</v>
      </c>
    </row>
    <row r="1428" spans="1:4" x14ac:dyDescent="0.35">
      <c r="A1428" s="1">
        <v>44957</v>
      </c>
      <c r="B1428" t="s">
        <v>7</v>
      </c>
      <c r="C1428">
        <v>17</v>
      </c>
      <c r="D1428">
        <v>276.74</v>
      </c>
    </row>
    <row r="1429" spans="1:4" x14ac:dyDescent="0.35">
      <c r="A1429" s="1">
        <v>45230</v>
      </c>
      <c r="B1429" t="s">
        <v>4</v>
      </c>
      <c r="C1429">
        <v>9</v>
      </c>
      <c r="D1429">
        <v>649.23</v>
      </c>
    </row>
    <row r="1430" spans="1:4" x14ac:dyDescent="0.35">
      <c r="A1430" s="1">
        <v>44957</v>
      </c>
      <c r="B1430" t="s">
        <v>5</v>
      </c>
      <c r="D1430">
        <v>84.59</v>
      </c>
    </row>
    <row r="1431" spans="1:4" x14ac:dyDescent="0.35">
      <c r="A1431" s="1">
        <v>45046</v>
      </c>
      <c r="B1431" t="s">
        <v>7</v>
      </c>
      <c r="C1431">
        <v>19</v>
      </c>
      <c r="D1431">
        <v>143.53</v>
      </c>
    </row>
    <row r="1432" spans="1:4" x14ac:dyDescent="0.35">
      <c r="A1432" s="1">
        <v>45138</v>
      </c>
      <c r="B1432" t="s">
        <v>7</v>
      </c>
      <c r="C1432">
        <v>21</v>
      </c>
      <c r="D1432">
        <v>93.93</v>
      </c>
    </row>
    <row r="1433" spans="1:4" x14ac:dyDescent="0.35">
      <c r="A1433" s="1">
        <v>45107</v>
      </c>
      <c r="B1433" t="s">
        <v>6</v>
      </c>
      <c r="C1433">
        <v>20</v>
      </c>
      <c r="D1433">
        <v>565.66</v>
      </c>
    </row>
    <row r="1434" spans="1:4" x14ac:dyDescent="0.35">
      <c r="A1434" s="1">
        <v>45016</v>
      </c>
      <c r="B1434" t="s">
        <v>5</v>
      </c>
      <c r="C1434">
        <v>16</v>
      </c>
      <c r="D1434">
        <v>209.51</v>
      </c>
    </row>
    <row r="1435" spans="1:4" x14ac:dyDescent="0.35">
      <c r="A1435" s="1">
        <v>45138</v>
      </c>
      <c r="B1435" t="s">
        <v>7</v>
      </c>
      <c r="C1435">
        <v>25</v>
      </c>
      <c r="D1435">
        <v>562.28</v>
      </c>
    </row>
    <row r="1436" spans="1:4" x14ac:dyDescent="0.35">
      <c r="A1436" s="1">
        <v>45138</v>
      </c>
      <c r="B1436" t="s">
        <v>6</v>
      </c>
      <c r="C1436">
        <v>21</v>
      </c>
      <c r="D1436">
        <v>18.47</v>
      </c>
    </row>
    <row r="1437" spans="1:4" x14ac:dyDescent="0.35">
      <c r="A1437" s="1">
        <v>44957</v>
      </c>
      <c r="B1437" t="s">
        <v>5</v>
      </c>
      <c r="C1437">
        <v>20</v>
      </c>
      <c r="D1437">
        <v>561.25</v>
      </c>
    </row>
    <row r="1438" spans="1:4" x14ac:dyDescent="0.35">
      <c r="A1438" s="1">
        <v>45291</v>
      </c>
      <c r="B1438" t="s">
        <v>7</v>
      </c>
      <c r="C1438">
        <v>18</v>
      </c>
      <c r="D1438">
        <v>261.43</v>
      </c>
    </row>
    <row r="1439" spans="1:4" x14ac:dyDescent="0.35">
      <c r="A1439" s="1">
        <v>45260</v>
      </c>
      <c r="B1439" t="s">
        <v>5</v>
      </c>
      <c r="C1439">
        <v>23</v>
      </c>
      <c r="D1439">
        <v>958.7</v>
      </c>
    </row>
    <row r="1440" spans="1:4" x14ac:dyDescent="0.35">
      <c r="A1440" s="1">
        <v>45260</v>
      </c>
      <c r="B1440" t="s">
        <v>8</v>
      </c>
      <c r="C1440">
        <v>19</v>
      </c>
      <c r="D1440">
        <v>683.75</v>
      </c>
    </row>
    <row r="1441" spans="1:4" x14ac:dyDescent="0.35">
      <c r="A1441" s="1">
        <v>45199</v>
      </c>
      <c r="B1441" t="s">
        <v>6</v>
      </c>
      <c r="C1441">
        <v>26</v>
      </c>
      <c r="D1441">
        <v>534.27</v>
      </c>
    </row>
    <row r="1442" spans="1:4" x14ac:dyDescent="0.35">
      <c r="A1442" s="1">
        <v>45077</v>
      </c>
      <c r="B1442" t="s">
        <v>6</v>
      </c>
      <c r="C1442">
        <v>22</v>
      </c>
      <c r="D1442">
        <v>785.16</v>
      </c>
    </row>
    <row r="1443" spans="1:4" x14ac:dyDescent="0.35">
      <c r="A1443" s="1">
        <v>44957</v>
      </c>
      <c r="B1443" t="s">
        <v>6</v>
      </c>
      <c r="C1443">
        <v>17</v>
      </c>
      <c r="D1443">
        <v>933.3</v>
      </c>
    </row>
    <row r="1444" spans="1:4" x14ac:dyDescent="0.35">
      <c r="A1444" s="1">
        <v>45199</v>
      </c>
      <c r="B1444" t="s">
        <v>6</v>
      </c>
      <c r="C1444">
        <v>27</v>
      </c>
      <c r="D1444">
        <v>306.08999999999997</v>
      </c>
    </row>
    <row r="1445" spans="1:4" x14ac:dyDescent="0.35">
      <c r="A1445" s="1">
        <v>45046</v>
      </c>
      <c r="B1445" t="s">
        <v>4</v>
      </c>
      <c r="C1445">
        <v>23</v>
      </c>
      <c r="D1445">
        <v>392</v>
      </c>
    </row>
    <row r="1446" spans="1:4" x14ac:dyDescent="0.35">
      <c r="A1446" s="1">
        <v>44985</v>
      </c>
      <c r="B1446" t="s">
        <v>4</v>
      </c>
      <c r="D1446">
        <v>380.58</v>
      </c>
    </row>
    <row r="1447" spans="1:4" x14ac:dyDescent="0.35">
      <c r="A1447" s="1">
        <v>45230</v>
      </c>
      <c r="B1447" t="s">
        <v>5</v>
      </c>
      <c r="C1447">
        <v>22</v>
      </c>
      <c r="D1447">
        <v>691.51</v>
      </c>
    </row>
    <row r="1448" spans="1:4" x14ac:dyDescent="0.35">
      <c r="A1448" s="1">
        <v>45107</v>
      </c>
      <c r="B1448" t="s">
        <v>7</v>
      </c>
      <c r="C1448">
        <v>13</v>
      </c>
      <c r="D1448">
        <v>824.43</v>
      </c>
    </row>
    <row r="1449" spans="1:4" x14ac:dyDescent="0.35">
      <c r="A1449" s="1">
        <v>45077</v>
      </c>
      <c r="B1449" t="s">
        <v>7</v>
      </c>
      <c r="C1449">
        <v>20</v>
      </c>
      <c r="D1449">
        <v>979.36</v>
      </c>
    </row>
    <row r="1450" spans="1:4" x14ac:dyDescent="0.35">
      <c r="A1450" s="1">
        <v>45199</v>
      </c>
      <c r="B1450" t="s">
        <v>8</v>
      </c>
      <c r="C1450">
        <v>22</v>
      </c>
      <c r="D1450">
        <v>407.9</v>
      </c>
    </row>
    <row r="1451" spans="1:4" x14ac:dyDescent="0.35">
      <c r="A1451" s="1">
        <v>45169</v>
      </c>
      <c r="B1451" t="s">
        <v>7</v>
      </c>
      <c r="C1451">
        <v>13</v>
      </c>
      <c r="D1451">
        <v>345.2</v>
      </c>
    </row>
    <row r="1452" spans="1:4" x14ac:dyDescent="0.35">
      <c r="A1452" s="1">
        <v>45107</v>
      </c>
      <c r="B1452" t="s">
        <v>5</v>
      </c>
      <c r="C1452">
        <v>27</v>
      </c>
      <c r="D1452">
        <v>145.85</v>
      </c>
    </row>
    <row r="1453" spans="1:4" x14ac:dyDescent="0.35">
      <c r="A1453" s="1">
        <v>45199</v>
      </c>
      <c r="B1453" t="s">
        <v>6</v>
      </c>
      <c r="C1453">
        <v>26</v>
      </c>
      <c r="D1453">
        <v>945.26</v>
      </c>
    </row>
    <row r="1454" spans="1:4" x14ac:dyDescent="0.35">
      <c r="A1454" s="1">
        <v>45260</v>
      </c>
      <c r="B1454" t="s">
        <v>6</v>
      </c>
      <c r="C1454">
        <v>31</v>
      </c>
      <c r="D1454">
        <v>316.58</v>
      </c>
    </row>
    <row r="1455" spans="1:4" x14ac:dyDescent="0.35">
      <c r="A1455" s="1">
        <v>45138</v>
      </c>
      <c r="B1455" t="s">
        <v>7</v>
      </c>
      <c r="C1455">
        <v>21</v>
      </c>
      <c r="D1455">
        <v>256.41000000000003</v>
      </c>
    </row>
    <row r="1456" spans="1:4" x14ac:dyDescent="0.35">
      <c r="A1456" s="1">
        <v>44985</v>
      </c>
      <c r="B1456" t="s">
        <v>8</v>
      </c>
      <c r="C1456">
        <v>22</v>
      </c>
      <c r="D1456">
        <v>713.01</v>
      </c>
    </row>
    <row r="1457" spans="1:4" x14ac:dyDescent="0.35">
      <c r="A1457" s="1">
        <v>45016</v>
      </c>
      <c r="B1457" t="s">
        <v>8</v>
      </c>
      <c r="C1457">
        <v>19</v>
      </c>
      <c r="D1457">
        <v>591.51</v>
      </c>
    </row>
    <row r="1458" spans="1:4" x14ac:dyDescent="0.35">
      <c r="A1458" s="1">
        <v>45169</v>
      </c>
      <c r="B1458" t="s">
        <v>4</v>
      </c>
      <c r="C1458">
        <v>14</v>
      </c>
      <c r="D1458">
        <v>644.95000000000005</v>
      </c>
    </row>
    <row r="1459" spans="1:4" x14ac:dyDescent="0.35">
      <c r="A1459" s="1">
        <v>45291</v>
      </c>
      <c r="B1459" t="s">
        <v>7</v>
      </c>
      <c r="C1459">
        <v>18</v>
      </c>
      <c r="D1459">
        <v>325.89999999999998</v>
      </c>
    </row>
    <row r="1460" spans="1:4" x14ac:dyDescent="0.35">
      <c r="A1460" s="1">
        <v>45046</v>
      </c>
      <c r="B1460" t="s">
        <v>6</v>
      </c>
      <c r="D1460">
        <v>351.53</v>
      </c>
    </row>
    <row r="1461" spans="1:4" x14ac:dyDescent="0.35">
      <c r="A1461" s="1">
        <v>44985</v>
      </c>
      <c r="B1461" t="s">
        <v>4</v>
      </c>
    </row>
    <row r="1462" spans="1:4" x14ac:dyDescent="0.35">
      <c r="A1462" s="1">
        <v>45291</v>
      </c>
      <c r="B1462" t="s">
        <v>6</v>
      </c>
      <c r="C1462">
        <v>21</v>
      </c>
      <c r="D1462">
        <v>315.77999999999997</v>
      </c>
    </row>
    <row r="1463" spans="1:4" x14ac:dyDescent="0.35">
      <c r="A1463" s="1">
        <v>45016</v>
      </c>
      <c r="B1463" t="s">
        <v>4</v>
      </c>
      <c r="C1463">
        <v>25</v>
      </c>
      <c r="D1463">
        <v>178.12</v>
      </c>
    </row>
    <row r="1464" spans="1:4" x14ac:dyDescent="0.35">
      <c r="A1464" s="1">
        <v>45077</v>
      </c>
      <c r="B1464" t="s">
        <v>4</v>
      </c>
      <c r="C1464">
        <v>23</v>
      </c>
      <c r="D1464">
        <v>377.87</v>
      </c>
    </row>
    <row r="1465" spans="1:4" x14ac:dyDescent="0.35">
      <c r="A1465" s="1">
        <v>45138</v>
      </c>
      <c r="B1465" t="s">
        <v>6</v>
      </c>
      <c r="C1465">
        <v>18</v>
      </c>
      <c r="D1465">
        <v>484.04</v>
      </c>
    </row>
    <row r="1466" spans="1:4" x14ac:dyDescent="0.35">
      <c r="A1466" s="1">
        <v>45016</v>
      </c>
      <c r="B1466" t="s">
        <v>4</v>
      </c>
      <c r="C1466">
        <v>21</v>
      </c>
      <c r="D1466">
        <v>800.72</v>
      </c>
    </row>
    <row r="1467" spans="1:4" x14ac:dyDescent="0.35">
      <c r="A1467" s="1">
        <v>45077</v>
      </c>
      <c r="B1467" t="s">
        <v>5</v>
      </c>
      <c r="C1467">
        <v>20</v>
      </c>
      <c r="D1467">
        <v>135.16</v>
      </c>
    </row>
    <row r="1468" spans="1:4" x14ac:dyDescent="0.35">
      <c r="A1468" s="1">
        <v>44985</v>
      </c>
      <c r="B1468" t="s">
        <v>7</v>
      </c>
      <c r="C1468">
        <v>22</v>
      </c>
      <c r="D1468">
        <v>175.08</v>
      </c>
    </row>
    <row r="1469" spans="1:4" x14ac:dyDescent="0.35">
      <c r="A1469" s="1">
        <v>45291</v>
      </c>
      <c r="B1469" t="s">
        <v>8</v>
      </c>
      <c r="C1469">
        <v>20</v>
      </c>
      <c r="D1469">
        <v>108.47</v>
      </c>
    </row>
    <row r="1470" spans="1:4" x14ac:dyDescent="0.35">
      <c r="A1470" s="1">
        <v>45016</v>
      </c>
      <c r="B1470" t="s">
        <v>8</v>
      </c>
      <c r="C1470">
        <v>18</v>
      </c>
      <c r="D1470">
        <v>378.7</v>
      </c>
    </row>
    <row r="1471" spans="1:4" x14ac:dyDescent="0.35">
      <c r="A1471" s="1">
        <v>44957</v>
      </c>
      <c r="B1471" t="s">
        <v>5</v>
      </c>
      <c r="C1471">
        <v>20</v>
      </c>
      <c r="D1471">
        <v>224.98</v>
      </c>
    </row>
    <row r="1472" spans="1:4" x14ac:dyDescent="0.35">
      <c r="A1472" s="1">
        <v>45138</v>
      </c>
      <c r="B1472" t="s">
        <v>4</v>
      </c>
      <c r="C1472">
        <v>25</v>
      </c>
      <c r="D1472">
        <v>83.25</v>
      </c>
    </row>
    <row r="1473" spans="1:4" x14ac:dyDescent="0.35">
      <c r="A1473" s="1">
        <v>45199</v>
      </c>
      <c r="B1473" t="s">
        <v>4</v>
      </c>
      <c r="C1473">
        <v>20</v>
      </c>
      <c r="D1473">
        <v>644.48</v>
      </c>
    </row>
    <row r="1474" spans="1:4" x14ac:dyDescent="0.35">
      <c r="A1474" s="1">
        <v>45291</v>
      </c>
      <c r="B1474" t="s">
        <v>5</v>
      </c>
      <c r="C1474">
        <v>20</v>
      </c>
      <c r="D1474">
        <v>883.46</v>
      </c>
    </row>
    <row r="1475" spans="1:4" x14ac:dyDescent="0.35">
      <c r="A1475" s="1">
        <v>45077</v>
      </c>
      <c r="B1475" t="s">
        <v>8</v>
      </c>
      <c r="C1475">
        <v>32</v>
      </c>
      <c r="D1475">
        <v>334.82</v>
      </c>
    </row>
    <row r="1476" spans="1:4" x14ac:dyDescent="0.35">
      <c r="A1476" s="1">
        <v>45291</v>
      </c>
      <c r="B1476" t="s">
        <v>5</v>
      </c>
      <c r="C1476">
        <v>26</v>
      </c>
      <c r="D1476">
        <v>804.96</v>
      </c>
    </row>
    <row r="1477" spans="1:4" x14ac:dyDescent="0.35">
      <c r="A1477" s="1">
        <v>45169</v>
      </c>
      <c r="B1477" t="s">
        <v>4</v>
      </c>
      <c r="C1477">
        <v>13</v>
      </c>
      <c r="D1477">
        <v>806.69</v>
      </c>
    </row>
    <row r="1478" spans="1:4" x14ac:dyDescent="0.35">
      <c r="A1478" s="1">
        <v>44985</v>
      </c>
      <c r="B1478" t="s">
        <v>7</v>
      </c>
      <c r="C1478">
        <v>13</v>
      </c>
      <c r="D1478">
        <v>82.5</v>
      </c>
    </row>
    <row r="1479" spans="1:4" x14ac:dyDescent="0.35">
      <c r="A1479" s="1">
        <v>45016</v>
      </c>
      <c r="B1479" t="s">
        <v>6</v>
      </c>
      <c r="C1479">
        <v>20</v>
      </c>
      <c r="D1479">
        <v>832.83</v>
      </c>
    </row>
    <row r="1480" spans="1:4" x14ac:dyDescent="0.35">
      <c r="A1480" s="1">
        <v>45230</v>
      </c>
      <c r="B1480" t="s">
        <v>8</v>
      </c>
      <c r="C1480">
        <v>14</v>
      </c>
      <c r="D1480">
        <v>477.98</v>
      </c>
    </row>
    <row r="1481" spans="1:4" x14ac:dyDescent="0.35">
      <c r="A1481" s="1">
        <v>45169</v>
      </c>
      <c r="B1481" t="s">
        <v>4</v>
      </c>
      <c r="C1481">
        <v>13</v>
      </c>
      <c r="D1481">
        <v>654.07000000000005</v>
      </c>
    </row>
    <row r="1482" spans="1:4" x14ac:dyDescent="0.35">
      <c r="A1482" s="1">
        <v>45016</v>
      </c>
      <c r="B1482" t="s">
        <v>7</v>
      </c>
      <c r="C1482">
        <v>18</v>
      </c>
      <c r="D1482">
        <v>759.59</v>
      </c>
    </row>
    <row r="1483" spans="1:4" x14ac:dyDescent="0.35">
      <c r="A1483" s="1">
        <v>45291</v>
      </c>
      <c r="B1483" t="s">
        <v>4</v>
      </c>
      <c r="C1483">
        <v>17</v>
      </c>
      <c r="D1483">
        <v>562.37</v>
      </c>
    </row>
    <row r="1484" spans="1:4" x14ac:dyDescent="0.35">
      <c r="A1484" s="1">
        <v>45016</v>
      </c>
      <c r="B1484" t="s">
        <v>4</v>
      </c>
      <c r="C1484">
        <v>17</v>
      </c>
      <c r="D1484">
        <v>258.3</v>
      </c>
    </row>
    <row r="1485" spans="1:4" x14ac:dyDescent="0.35">
      <c r="A1485" s="1">
        <v>45291</v>
      </c>
      <c r="B1485" t="s">
        <v>8</v>
      </c>
      <c r="C1485">
        <v>16</v>
      </c>
      <c r="D1485">
        <v>952.54</v>
      </c>
    </row>
    <row r="1486" spans="1:4" x14ac:dyDescent="0.35">
      <c r="A1486" s="1">
        <v>45107</v>
      </c>
      <c r="B1486" t="s">
        <v>8</v>
      </c>
      <c r="C1486">
        <v>21</v>
      </c>
      <c r="D1486">
        <v>972.5</v>
      </c>
    </row>
    <row r="1487" spans="1:4" x14ac:dyDescent="0.35">
      <c r="A1487" s="1">
        <v>45260</v>
      </c>
      <c r="B1487" t="s">
        <v>6</v>
      </c>
      <c r="C1487">
        <v>21</v>
      </c>
      <c r="D1487">
        <v>725.08</v>
      </c>
    </row>
    <row r="1488" spans="1:4" x14ac:dyDescent="0.35">
      <c r="A1488" s="1">
        <v>44985</v>
      </c>
      <c r="B1488" t="s">
        <v>4</v>
      </c>
      <c r="C1488">
        <v>20</v>
      </c>
      <c r="D1488">
        <v>472.43</v>
      </c>
    </row>
    <row r="1489" spans="1:4" x14ac:dyDescent="0.35">
      <c r="A1489" s="1">
        <v>45199</v>
      </c>
      <c r="B1489" t="s">
        <v>8</v>
      </c>
      <c r="C1489">
        <v>29</v>
      </c>
      <c r="D1489">
        <v>637.51</v>
      </c>
    </row>
    <row r="1490" spans="1:4" x14ac:dyDescent="0.35">
      <c r="A1490" s="1">
        <v>45169</v>
      </c>
      <c r="B1490" t="s">
        <v>6</v>
      </c>
      <c r="C1490">
        <v>16</v>
      </c>
      <c r="D1490">
        <v>760.23</v>
      </c>
    </row>
    <row r="1491" spans="1:4" x14ac:dyDescent="0.35">
      <c r="A1491" s="1">
        <v>45107</v>
      </c>
      <c r="B1491" t="s">
        <v>7</v>
      </c>
      <c r="C1491">
        <v>20</v>
      </c>
      <c r="D1491">
        <v>869.78</v>
      </c>
    </row>
    <row r="1492" spans="1:4" x14ac:dyDescent="0.35">
      <c r="A1492" s="1">
        <v>45199</v>
      </c>
      <c r="B1492" t="s">
        <v>7</v>
      </c>
      <c r="C1492">
        <v>180</v>
      </c>
      <c r="D1492">
        <v>702</v>
      </c>
    </row>
    <row r="1493" spans="1:4" x14ac:dyDescent="0.35">
      <c r="A1493" s="1">
        <v>45291</v>
      </c>
      <c r="B1493" t="s">
        <v>7</v>
      </c>
      <c r="C1493">
        <v>18</v>
      </c>
      <c r="D1493">
        <v>367.61</v>
      </c>
    </row>
    <row r="1494" spans="1:4" x14ac:dyDescent="0.35">
      <c r="A1494" s="1">
        <v>45016</v>
      </c>
      <c r="B1494" t="s">
        <v>5</v>
      </c>
      <c r="C1494">
        <v>19</v>
      </c>
      <c r="D1494">
        <v>642.95000000000005</v>
      </c>
    </row>
    <row r="1495" spans="1:4" x14ac:dyDescent="0.35">
      <c r="A1495" s="1">
        <v>45260</v>
      </c>
      <c r="B1495" t="s">
        <v>4</v>
      </c>
      <c r="C1495">
        <v>20</v>
      </c>
      <c r="D1495">
        <v>620.41999999999996</v>
      </c>
    </row>
    <row r="1496" spans="1:4" x14ac:dyDescent="0.35">
      <c r="A1496" s="1">
        <v>45260</v>
      </c>
      <c r="B1496" t="s">
        <v>4</v>
      </c>
      <c r="C1496">
        <v>21</v>
      </c>
      <c r="D1496">
        <v>851.86</v>
      </c>
    </row>
    <row r="1497" spans="1:4" x14ac:dyDescent="0.35">
      <c r="A1497" s="1">
        <v>44957</v>
      </c>
      <c r="B1497" t="s">
        <v>5</v>
      </c>
      <c r="C1497">
        <v>19</v>
      </c>
      <c r="D1497">
        <v>340.67</v>
      </c>
    </row>
    <row r="1498" spans="1:4" x14ac:dyDescent="0.35">
      <c r="A1498" s="1">
        <v>45138</v>
      </c>
      <c r="B1498" t="s">
        <v>5</v>
      </c>
      <c r="C1498">
        <v>24</v>
      </c>
      <c r="D1498">
        <v>906.03</v>
      </c>
    </row>
    <row r="1499" spans="1:4" x14ac:dyDescent="0.35">
      <c r="A1499" s="1">
        <v>45138</v>
      </c>
      <c r="B1499" t="s">
        <v>8</v>
      </c>
      <c r="C1499">
        <v>19</v>
      </c>
      <c r="D1499">
        <v>518.39</v>
      </c>
    </row>
    <row r="1500" spans="1:4" x14ac:dyDescent="0.35">
      <c r="A1500" s="1">
        <v>45107</v>
      </c>
      <c r="B1500" t="s">
        <v>7</v>
      </c>
      <c r="C1500">
        <v>21</v>
      </c>
      <c r="D1500">
        <v>499.04</v>
      </c>
    </row>
    <row r="1501" spans="1:4" x14ac:dyDescent="0.35">
      <c r="A1501" s="1">
        <v>45046</v>
      </c>
      <c r="B1501" t="s">
        <v>4</v>
      </c>
      <c r="C1501">
        <v>23</v>
      </c>
      <c r="D1501">
        <v>800.63</v>
      </c>
    </row>
    <row r="1502" spans="1:4" x14ac:dyDescent="0.35">
      <c r="A1502" s="1">
        <v>45138</v>
      </c>
      <c r="B1502" t="s">
        <v>6</v>
      </c>
      <c r="C1502">
        <v>24</v>
      </c>
      <c r="D1502">
        <v>581.42999999999995</v>
      </c>
    </row>
    <row r="1503" spans="1:4" x14ac:dyDescent="0.35">
      <c r="A1503" s="1">
        <v>45138</v>
      </c>
      <c r="B1503" t="s">
        <v>7</v>
      </c>
      <c r="C1503">
        <v>26</v>
      </c>
      <c r="D1503">
        <v>647.76</v>
      </c>
    </row>
    <row r="1504" spans="1:4" x14ac:dyDescent="0.35">
      <c r="A1504" s="1">
        <v>44985</v>
      </c>
      <c r="B1504" t="s">
        <v>8</v>
      </c>
      <c r="C1504">
        <v>22</v>
      </c>
      <c r="D1504">
        <v>540.28</v>
      </c>
    </row>
    <row r="1505" spans="1:4" x14ac:dyDescent="0.35">
      <c r="A1505" s="1">
        <v>45046</v>
      </c>
      <c r="B1505" t="s">
        <v>5</v>
      </c>
      <c r="C1505">
        <v>27</v>
      </c>
      <c r="D1505">
        <v>222.61</v>
      </c>
    </row>
    <row r="1506" spans="1:4" x14ac:dyDescent="0.35">
      <c r="A1506" s="1">
        <v>45291</v>
      </c>
      <c r="B1506" t="s">
        <v>5</v>
      </c>
      <c r="C1506">
        <v>19</v>
      </c>
      <c r="D1506">
        <v>359</v>
      </c>
    </row>
    <row r="1507" spans="1:4" x14ac:dyDescent="0.35">
      <c r="A1507" s="1">
        <v>44957</v>
      </c>
      <c r="B1507" t="s">
        <v>4</v>
      </c>
      <c r="C1507">
        <v>23</v>
      </c>
      <c r="D1507">
        <v>105.12</v>
      </c>
    </row>
    <row r="1508" spans="1:4" x14ac:dyDescent="0.35">
      <c r="A1508" s="1">
        <v>45138</v>
      </c>
      <c r="B1508" t="s">
        <v>4</v>
      </c>
      <c r="C1508">
        <v>23</v>
      </c>
      <c r="D1508">
        <v>357.25</v>
      </c>
    </row>
    <row r="1509" spans="1:4" x14ac:dyDescent="0.35">
      <c r="A1509" s="1">
        <v>45138</v>
      </c>
      <c r="B1509" t="s">
        <v>8</v>
      </c>
      <c r="C1509">
        <v>16</v>
      </c>
      <c r="D1509">
        <v>991.96</v>
      </c>
    </row>
    <row r="1510" spans="1:4" x14ac:dyDescent="0.35">
      <c r="A1510" s="1">
        <v>45077</v>
      </c>
      <c r="B1510" t="s">
        <v>5</v>
      </c>
      <c r="C1510">
        <v>20</v>
      </c>
      <c r="D1510">
        <v>316.23</v>
      </c>
    </row>
    <row r="1511" spans="1:4" x14ac:dyDescent="0.35">
      <c r="A1511" s="1">
        <v>45199</v>
      </c>
      <c r="B1511" t="s">
        <v>4</v>
      </c>
      <c r="C1511">
        <v>19</v>
      </c>
      <c r="D1511">
        <v>577.92999999999995</v>
      </c>
    </row>
    <row r="1512" spans="1:4" x14ac:dyDescent="0.35">
      <c r="A1512" s="1">
        <v>45199</v>
      </c>
      <c r="B1512" t="s">
        <v>8</v>
      </c>
      <c r="C1512">
        <v>14</v>
      </c>
      <c r="D1512">
        <v>528.73</v>
      </c>
    </row>
    <row r="1513" spans="1:4" x14ac:dyDescent="0.35">
      <c r="A1513" s="1">
        <v>45046</v>
      </c>
      <c r="B1513" t="s">
        <v>8</v>
      </c>
      <c r="C1513">
        <v>20</v>
      </c>
      <c r="D1513">
        <v>712.3</v>
      </c>
    </row>
    <row r="1514" spans="1:4" x14ac:dyDescent="0.35">
      <c r="A1514" s="1">
        <v>45260</v>
      </c>
      <c r="B1514" t="s">
        <v>7</v>
      </c>
      <c r="C1514">
        <v>15</v>
      </c>
      <c r="D1514">
        <v>262.27</v>
      </c>
    </row>
    <row r="1515" spans="1:4" x14ac:dyDescent="0.35">
      <c r="A1515" s="1">
        <v>44985</v>
      </c>
      <c r="B1515" t="s">
        <v>7</v>
      </c>
      <c r="C1515">
        <v>22</v>
      </c>
      <c r="D1515">
        <v>233.25</v>
      </c>
    </row>
    <row r="1516" spans="1:4" x14ac:dyDescent="0.35">
      <c r="A1516" s="1">
        <v>45138</v>
      </c>
      <c r="B1516" t="s">
        <v>5</v>
      </c>
      <c r="C1516">
        <v>20</v>
      </c>
      <c r="D1516">
        <v>131.51</v>
      </c>
    </row>
    <row r="1517" spans="1:4" x14ac:dyDescent="0.35">
      <c r="A1517" s="1">
        <v>45046</v>
      </c>
      <c r="B1517" t="s">
        <v>4</v>
      </c>
      <c r="C1517">
        <v>28</v>
      </c>
      <c r="D1517">
        <v>456.69</v>
      </c>
    </row>
    <row r="1518" spans="1:4" x14ac:dyDescent="0.35">
      <c r="A1518" s="1">
        <v>45260</v>
      </c>
      <c r="B1518" t="s">
        <v>8</v>
      </c>
      <c r="C1518">
        <v>29</v>
      </c>
      <c r="D1518">
        <v>92.47</v>
      </c>
    </row>
    <row r="1519" spans="1:4" x14ac:dyDescent="0.35">
      <c r="A1519" s="1">
        <v>45260</v>
      </c>
      <c r="B1519" t="s">
        <v>8</v>
      </c>
      <c r="C1519">
        <v>21</v>
      </c>
      <c r="D1519">
        <v>896.98</v>
      </c>
    </row>
    <row r="1520" spans="1:4" x14ac:dyDescent="0.35">
      <c r="A1520" s="1">
        <v>45169</v>
      </c>
      <c r="B1520" t="s">
        <v>4</v>
      </c>
      <c r="C1520">
        <v>26</v>
      </c>
      <c r="D1520">
        <v>274.66000000000003</v>
      </c>
    </row>
    <row r="1521" spans="1:4" x14ac:dyDescent="0.35">
      <c r="A1521" s="1">
        <v>45077</v>
      </c>
      <c r="B1521" t="s">
        <v>7</v>
      </c>
      <c r="C1521">
        <v>21</v>
      </c>
      <c r="D1521">
        <v>433.16</v>
      </c>
    </row>
    <row r="1522" spans="1:4" x14ac:dyDescent="0.35">
      <c r="A1522" s="1">
        <v>45107</v>
      </c>
      <c r="B1522" t="s">
        <v>6</v>
      </c>
      <c r="C1522">
        <v>11</v>
      </c>
      <c r="D1522">
        <v>292.41000000000003</v>
      </c>
    </row>
    <row r="1523" spans="1:4" x14ac:dyDescent="0.35">
      <c r="A1523" s="1">
        <v>45107</v>
      </c>
      <c r="B1523" t="s">
        <v>7</v>
      </c>
      <c r="C1523">
        <v>13</v>
      </c>
      <c r="D1523">
        <v>87.32</v>
      </c>
    </row>
    <row r="1524" spans="1:4" x14ac:dyDescent="0.35">
      <c r="A1524" s="1">
        <v>45199</v>
      </c>
      <c r="B1524" t="s">
        <v>5</v>
      </c>
      <c r="C1524">
        <v>19</v>
      </c>
      <c r="D1524">
        <v>955.07</v>
      </c>
    </row>
    <row r="1525" spans="1:4" x14ac:dyDescent="0.35">
      <c r="A1525" s="1">
        <v>45291</v>
      </c>
      <c r="B1525" t="s">
        <v>4</v>
      </c>
      <c r="C1525">
        <v>15</v>
      </c>
      <c r="D1525">
        <v>210.06</v>
      </c>
    </row>
    <row r="1526" spans="1:4" x14ac:dyDescent="0.35">
      <c r="A1526" s="1">
        <v>45199</v>
      </c>
      <c r="B1526" t="s">
        <v>5</v>
      </c>
      <c r="C1526">
        <v>22</v>
      </c>
      <c r="D1526">
        <v>351.23</v>
      </c>
    </row>
    <row r="1527" spans="1:4" x14ac:dyDescent="0.35">
      <c r="A1527" s="1">
        <v>45230</v>
      </c>
      <c r="B1527" t="s">
        <v>5</v>
      </c>
      <c r="C1527">
        <v>17</v>
      </c>
      <c r="D1527">
        <v>633.58000000000004</v>
      </c>
    </row>
    <row r="1528" spans="1:4" x14ac:dyDescent="0.35">
      <c r="A1528" s="1">
        <v>45138</v>
      </c>
      <c r="B1528" t="s">
        <v>5</v>
      </c>
      <c r="C1528">
        <v>16</v>
      </c>
      <c r="D1528">
        <v>200.49</v>
      </c>
    </row>
    <row r="1529" spans="1:4" x14ac:dyDescent="0.35">
      <c r="A1529" s="1">
        <v>45016</v>
      </c>
      <c r="B1529" t="s">
        <v>7</v>
      </c>
      <c r="C1529">
        <v>17</v>
      </c>
    </row>
    <row r="1530" spans="1:4" x14ac:dyDescent="0.35">
      <c r="A1530" s="1">
        <v>45230</v>
      </c>
      <c r="B1530" t="s">
        <v>7</v>
      </c>
      <c r="C1530">
        <v>19</v>
      </c>
      <c r="D1530">
        <v>222.98</v>
      </c>
    </row>
    <row r="1531" spans="1:4" x14ac:dyDescent="0.35">
      <c r="A1531" s="1">
        <v>45107</v>
      </c>
      <c r="B1531" t="s">
        <v>4</v>
      </c>
      <c r="C1531">
        <v>25</v>
      </c>
      <c r="D1531">
        <v>792.6</v>
      </c>
    </row>
    <row r="1532" spans="1:4" x14ac:dyDescent="0.35">
      <c r="A1532" s="1">
        <v>45199</v>
      </c>
      <c r="B1532" t="s">
        <v>6</v>
      </c>
      <c r="C1532">
        <v>23</v>
      </c>
      <c r="D1532">
        <v>601.17999999999995</v>
      </c>
    </row>
    <row r="1533" spans="1:4" x14ac:dyDescent="0.35">
      <c r="A1533" s="1">
        <v>45016</v>
      </c>
      <c r="B1533" t="s">
        <v>8</v>
      </c>
      <c r="C1533">
        <v>30</v>
      </c>
      <c r="D1533">
        <v>173.79</v>
      </c>
    </row>
    <row r="1534" spans="1:4" x14ac:dyDescent="0.35">
      <c r="A1534" s="1">
        <v>44957</v>
      </c>
      <c r="B1534" t="s">
        <v>4</v>
      </c>
      <c r="C1534">
        <v>23</v>
      </c>
      <c r="D1534">
        <v>747.63</v>
      </c>
    </row>
    <row r="1535" spans="1:4" x14ac:dyDescent="0.35">
      <c r="A1535" s="1">
        <v>45077</v>
      </c>
      <c r="B1535" t="s">
        <v>8</v>
      </c>
      <c r="C1535">
        <v>20</v>
      </c>
      <c r="D1535">
        <v>326.35000000000002</v>
      </c>
    </row>
    <row r="1536" spans="1:4" x14ac:dyDescent="0.35">
      <c r="A1536" s="1">
        <v>44957</v>
      </c>
      <c r="B1536" t="s">
        <v>6</v>
      </c>
      <c r="C1536">
        <v>26</v>
      </c>
      <c r="D1536">
        <v>905.42</v>
      </c>
    </row>
    <row r="1537" spans="1:4" x14ac:dyDescent="0.35">
      <c r="A1537" s="1">
        <v>44957</v>
      </c>
      <c r="B1537" t="s">
        <v>7</v>
      </c>
      <c r="C1537">
        <v>16</v>
      </c>
      <c r="D1537">
        <v>183.09</v>
      </c>
    </row>
    <row r="1538" spans="1:4" x14ac:dyDescent="0.35">
      <c r="A1538" s="1">
        <v>45199</v>
      </c>
      <c r="B1538" t="s">
        <v>4</v>
      </c>
      <c r="C1538">
        <v>17</v>
      </c>
      <c r="D1538">
        <v>282.88</v>
      </c>
    </row>
    <row r="1539" spans="1:4" x14ac:dyDescent="0.35">
      <c r="A1539" s="1">
        <v>45016</v>
      </c>
      <c r="B1539" t="s">
        <v>7</v>
      </c>
      <c r="C1539">
        <v>13</v>
      </c>
      <c r="D1539">
        <v>41.52</v>
      </c>
    </row>
    <row r="1540" spans="1:4" x14ac:dyDescent="0.35">
      <c r="A1540" s="1">
        <v>45199</v>
      </c>
      <c r="B1540" t="s">
        <v>4</v>
      </c>
      <c r="C1540">
        <v>18</v>
      </c>
      <c r="D1540">
        <v>966.77</v>
      </c>
    </row>
    <row r="1541" spans="1:4" x14ac:dyDescent="0.35">
      <c r="A1541" s="1">
        <v>44957</v>
      </c>
      <c r="B1541" t="s">
        <v>6</v>
      </c>
      <c r="C1541">
        <v>23</v>
      </c>
      <c r="D1541">
        <v>857.07</v>
      </c>
    </row>
    <row r="1542" spans="1:4" x14ac:dyDescent="0.35">
      <c r="A1542" s="1">
        <v>45260</v>
      </c>
      <c r="B1542" t="s">
        <v>5</v>
      </c>
      <c r="C1542">
        <v>25</v>
      </c>
      <c r="D1542">
        <v>305.83</v>
      </c>
    </row>
    <row r="1543" spans="1:4" x14ac:dyDescent="0.35">
      <c r="A1543" s="1">
        <v>45046</v>
      </c>
      <c r="B1543" t="s">
        <v>7</v>
      </c>
      <c r="C1543">
        <v>21</v>
      </c>
      <c r="D1543">
        <v>796.72</v>
      </c>
    </row>
    <row r="1544" spans="1:4" x14ac:dyDescent="0.35">
      <c r="A1544" s="1">
        <v>45199</v>
      </c>
      <c r="B1544" t="s">
        <v>6</v>
      </c>
      <c r="C1544">
        <v>22</v>
      </c>
      <c r="D1544">
        <v>247.07</v>
      </c>
    </row>
    <row r="1545" spans="1:4" x14ac:dyDescent="0.35">
      <c r="A1545" s="1">
        <v>45016</v>
      </c>
      <c r="B1545" t="s">
        <v>7</v>
      </c>
      <c r="C1545">
        <v>19</v>
      </c>
      <c r="D1545">
        <v>102.56</v>
      </c>
    </row>
    <row r="1546" spans="1:4" x14ac:dyDescent="0.35">
      <c r="A1546" s="1">
        <v>44957</v>
      </c>
      <c r="B1546" t="s">
        <v>6</v>
      </c>
      <c r="C1546">
        <v>19</v>
      </c>
      <c r="D1546">
        <v>674.01</v>
      </c>
    </row>
    <row r="1547" spans="1:4" x14ac:dyDescent="0.35">
      <c r="A1547" s="1">
        <v>45260</v>
      </c>
      <c r="B1547" t="s">
        <v>7</v>
      </c>
      <c r="C1547">
        <v>24</v>
      </c>
      <c r="D1547">
        <v>138.22999999999999</v>
      </c>
    </row>
    <row r="1548" spans="1:4" x14ac:dyDescent="0.35">
      <c r="A1548" s="1">
        <v>45077</v>
      </c>
      <c r="B1548" t="s">
        <v>4</v>
      </c>
      <c r="C1548">
        <v>22</v>
      </c>
      <c r="D1548">
        <v>36.43</v>
      </c>
    </row>
    <row r="1549" spans="1:4" x14ac:dyDescent="0.35">
      <c r="A1549" s="1">
        <v>45016</v>
      </c>
      <c r="B1549" t="s">
        <v>5</v>
      </c>
      <c r="C1549">
        <v>16</v>
      </c>
      <c r="D1549">
        <v>764.9</v>
      </c>
    </row>
    <row r="1550" spans="1:4" x14ac:dyDescent="0.35">
      <c r="A1550" s="1">
        <v>45107</v>
      </c>
      <c r="B1550" t="s">
        <v>5</v>
      </c>
      <c r="C1550">
        <v>24</v>
      </c>
      <c r="D1550">
        <v>521.07000000000005</v>
      </c>
    </row>
    <row r="1551" spans="1:4" x14ac:dyDescent="0.35">
      <c r="A1551" s="1">
        <v>45046</v>
      </c>
      <c r="B1551" t="s">
        <v>8</v>
      </c>
      <c r="C1551">
        <v>22</v>
      </c>
      <c r="D1551">
        <v>57.14</v>
      </c>
    </row>
    <row r="1552" spans="1:4" x14ac:dyDescent="0.35">
      <c r="A1552" s="1">
        <v>45016</v>
      </c>
      <c r="B1552" t="s">
        <v>4</v>
      </c>
      <c r="C1552">
        <v>20</v>
      </c>
      <c r="D1552">
        <v>22.02</v>
      </c>
    </row>
    <row r="1553" spans="1:4" x14ac:dyDescent="0.35">
      <c r="A1553" s="1">
        <v>44957</v>
      </c>
      <c r="B1553" t="s">
        <v>5</v>
      </c>
      <c r="C1553">
        <v>13</v>
      </c>
      <c r="D1553">
        <v>767.39</v>
      </c>
    </row>
    <row r="1554" spans="1:4" x14ac:dyDescent="0.35">
      <c r="A1554" s="1">
        <v>45199</v>
      </c>
      <c r="B1554" t="s">
        <v>7</v>
      </c>
      <c r="C1554">
        <v>20</v>
      </c>
    </row>
    <row r="1555" spans="1:4" x14ac:dyDescent="0.35">
      <c r="A1555" s="1">
        <v>45107</v>
      </c>
      <c r="B1555" t="s">
        <v>8</v>
      </c>
      <c r="C1555">
        <v>14</v>
      </c>
      <c r="D1555">
        <v>595.49</v>
      </c>
    </row>
    <row r="1556" spans="1:4" x14ac:dyDescent="0.35">
      <c r="A1556" s="1">
        <v>45291</v>
      </c>
      <c r="B1556" t="s">
        <v>5</v>
      </c>
      <c r="C1556">
        <v>30</v>
      </c>
      <c r="D1556">
        <v>522.55999999999995</v>
      </c>
    </row>
    <row r="1557" spans="1:4" x14ac:dyDescent="0.35">
      <c r="A1557" s="1">
        <v>45046</v>
      </c>
      <c r="B1557" t="s">
        <v>8</v>
      </c>
      <c r="C1557">
        <v>18</v>
      </c>
      <c r="D1557">
        <v>464.14</v>
      </c>
    </row>
    <row r="1558" spans="1:4" x14ac:dyDescent="0.35">
      <c r="A1558" s="1">
        <v>45199</v>
      </c>
      <c r="B1558" t="s">
        <v>5</v>
      </c>
      <c r="C1558">
        <v>22</v>
      </c>
      <c r="D1558">
        <v>438.33</v>
      </c>
    </row>
    <row r="1559" spans="1:4" x14ac:dyDescent="0.35">
      <c r="A1559" s="1">
        <v>45107</v>
      </c>
      <c r="B1559" t="s">
        <v>4</v>
      </c>
      <c r="C1559">
        <v>20</v>
      </c>
      <c r="D1559">
        <v>252.36</v>
      </c>
    </row>
    <row r="1560" spans="1:4" x14ac:dyDescent="0.35">
      <c r="A1560" s="1">
        <v>45169</v>
      </c>
      <c r="B1560" t="s">
        <v>6</v>
      </c>
      <c r="C1560">
        <v>17</v>
      </c>
      <c r="D1560">
        <v>355.93</v>
      </c>
    </row>
    <row r="1561" spans="1:4" x14ac:dyDescent="0.35">
      <c r="A1561" s="1">
        <v>45260</v>
      </c>
      <c r="B1561" t="s">
        <v>6</v>
      </c>
      <c r="C1561">
        <v>14</v>
      </c>
      <c r="D1561">
        <v>973.65</v>
      </c>
    </row>
    <row r="1562" spans="1:4" x14ac:dyDescent="0.35">
      <c r="A1562" s="1">
        <v>45138</v>
      </c>
      <c r="B1562" t="s">
        <v>4</v>
      </c>
      <c r="C1562">
        <v>19</v>
      </c>
      <c r="D1562">
        <v>21.51</v>
      </c>
    </row>
    <row r="1563" spans="1:4" x14ac:dyDescent="0.35">
      <c r="A1563" s="1">
        <v>44957</v>
      </c>
      <c r="B1563" t="s">
        <v>5</v>
      </c>
      <c r="C1563">
        <v>210</v>
      </c>
      <c r="D1563">
        <v>882.38</v>
      </c>
    </row>
    <row r="1564" spans="1:4" x14ac:dyDescent="0.35">
      <c r="A1564" s="1">
        <v>45046</v>
      </c>
      <c r="B1564" t="s">
        <v>7</v>
      </c>
      <c r="C1564">
        <v>14</v>
      </c>
      <c r="D1564">
        <v>352.94</v>
      </c>
    </row>
    <row r="1565" spans="1:4" x14ac:dyDescent="0.35">
      <c r="A1565" s="1">
        <v>45291</v>
      </c>
      <c r="B1565" t="s">
        <v>6</v>
      </c>
      <c r="C1565">
        <v>19</v>
      </c>
      <c r="D1565">
        <v>891.1</v>
      </c>
    </row>
    <row r="1566" spans="1:4" x14ac:dyDescent="0.35">
      <c r="A1566" s="1">
        <v>45230</v>
      </c>
      <c r="B1566" t="s">
        <v>8</v>
      </c>
      <c r="C1566">
        <v>14</v>
      </c>
      <c r="D1566">
        <v>234.2</v>
      </c>
    </row>
    <row r="1567" spans="1:4" x14ac:dyDescent="0.35">
      <c r="A1567" s="1">
        <v>45260</v>
      </c>
      <c r="B1567" t="s">
        <v>5</v>
      </c>
      <c r="C1567">
        <v>20</v>
      </c>
      <c r="D1567">
        <v>55.02</v>
      </c>
    </row>
    <row r="1568" spans="1:4" x14ac:dyDescent="0.35">
      <c r="A1568" s="1">
        <v>45169</v>
      </c>
      <c r="B1568" t="s">
        <v>7</v>
      </c>
      <c r="C1568">
        <v>18</v>
      </c>
      <c r="D1568">
        <v>770.73</v>
      </c>
    </row>
    <row r="1569" spans="1:4" x14ac:dyDescent="0.35">
      <c r="A1569" s="1">
        <v>45046</v>
      </c>
      <c r="B1569" t="s">
        <v>6</v>
      </c>
      <c r="C1569">
        <v>24</v>
      </c>
      <c r="D1569">
        <v>826.79</v>
      </c>
    </row>
    <row r="1570" spans="1:4" x14ac:dyDescent="0.35">
      <c r="A1570" s="1">
        <v>45199</v>
      </c>
      <c r="B1570" t="s">
        <v>4</v>
      </c>
      <c r="C1570">
        <v>17</v>
      </c>
      <c r="D1570">
        <v>770.26</v>
      </c>
    </row>
    <row r="1571" spans="1:4" x14ac:dyDescent="0.35">
      <c r="A1571" s="1">
        <v>45046</v>
      </c>
      <c r="B1571" t="s">
        <v>6</v>
      </c>
      <c r="C1571">
        <v>20</v>
      </c>
      <c r="D1571">
        <v>306.99</v>
      </c>
    </row>
    <row r="1572" spans="1:4" x14ac:dyDescent="0.35">
      <c r="A1572" s="1">
        <v>45169</v>
      </c>
      <c r="B1572" t="s">
        <v>8</v>
      </c>
      <c r="C1572">
        <v>23</v>
      </c>
      <c r="D1572">
        <v>605.65</v>
      </c>
    </row>
    <row r="1573" spans="1:4" x14ac:dyDescent="0.35">
      <c r="A1573" s="1">
        <v>44985</v>
      </c>
      <c r="B1573" t="s">
        <v>5</v>
      </c>
      <c r="C1573">
        <v>18</v>
      </c>
      <c r="D1573">
        <v>27.12</v>
      </c>
    </row>
    <row r="1574" spans="1:4" x14ac:dyDescent="0.35">
      <c r="A1574" s="1">
        <v>45169</v>
      </c>
      <c r="B1574" t="s">
        <v>6</v>
      </c>
      <c r="C1574">
        <v>19</v>
      </c>
      <c r="D1574">
        <v>275.87</v>
      </c>
    </row>
    <row r="1575" spans="1:4" x14ac:dyDescent="0.35">
      <c r="A1575" s="1">
        <v>45077</v>
      </c>
      <c r="B1575" t="s">
        <v>6</v>
      </c>
      <c r="C1575">
        <v>26</v>
      </c>
      <c r="D1575">
        <v>120.85</v>
      </c>
    </row>
    <row r="1576" spans="1:4" x14ac:dyDescent="0.35">
      <c r="A1576" s="1">
        <v>44957</v>
      </c>
      <c r="B1576" t="s">
        <v>4</v>
      </c>
      <c r="C1576">
        <v>23</v>
      </c>
      <c r="D1576">
        <v>569.54999999999995</v>
      </c>
    </row>
    <row r="1577" spans="1:4" x14ac:dyDescent="0.35">
      <c r="A1577" s="1">
        <v>44957</v>
      </c>
      <c r="B1577" t="s">
        <v>7</v>
      </c>
      <c r="C1577">
        <v>21</v>
      </c>
      <c r="D1577">
        <v>276.64999999999998</v>
      </c>
    </row>
    <row r="1578" spans="1:4" x14ac:dyDescent="0.35">
      <c r="A1578" s="1">
        <v>45230</v>
      </c>
      <c r="B1578" t="s">
        <v>6</v>
      </c>
      <c r="C1578">
        <v>21</v>
      </c>
      <c r="D1578">
        <v>937.08</v>
      </c>
    </row>
    <row r="1579" spans="1:4" x14ac:dyDescent="0.35">
      <c r="A1579" s="1">
        <v>45199</v>
      </c>
      <c r="B1579" t="s">
        <v>8</v>
      </c>
      <c r="C1579">
        <v>27</v>
      </c>
      <c r="D1579">
        <v>25.9</v>
      </c>
    </row>
    <row r="1580" spans="1:4" x14ac:dyDescent="0.35">
      <c r="A1580" s="1">
        <v>45016</v>
      </c>
      <c r="B1580" t="s">
        <v>8</v>
      </c>
      <c r="C1580">
        <v>20</v>
      </c>
      <c r="D1580">
        <v>326.23</v>
      </c>
    </row>
    <row r="1581" spans="1:4" x14ac:dyDescent="0.35">
      <c r="A1581" s="1">
        <v>45138</v>
      </c>
      <c r="B1581" t="s">
        <v>5</v>
      </c>
      <c r="C1581">
        <v>21</v>
      </c>
      <c r="D1581">
        <v>754.2</v>
      </c>
    </row>
    <row r="1582" spans="1:4" x14ac:dyDescent="0.35">
      <c r="A1582" s="1">
        <v>45291</v>
      </c>
      <c r="B1582" t="s">
        <v>5</v>
      </c>
      <c r="C1582">
        <v>23</v>
      </c>
      <c r="D1582">
        <v>530.38</v>
      </c>
    </row>
    <row r="1583" spans="1:4" x14ac:dyDescent="0.35">
      <c r="A1583" s="1">
        <v>45169</v>
      </c>
      <c r="B1583" t="s">
        <v>5</v>
      </c>
      <c r="C1583">
        <v>25</v>
      </c>
      <c r="D1583">
        <v>600.41999999999996</v>
      </c>
    </row>
    <row r="1584" spans="1:4" x14ac:dyDescent="0.35">
      <c r="A1584" s="1">
        <v>44957</v>
      </c>
      <c r="B1584" t="s">
        <v>8</v>
      </c>
      <c r="C1584">
        <v>22</v>
      </c>
      <c r="D1584">
        <v>420.54</v>
      </c>
    </row>
    <row r="1585" spans="1:4" x14ac:dyDescent="0.35">
      <c r="A1585" s="1">
        <v>45199</v>
      </c>
      <c r="B1585" t="s">
        <v>4</v>
      </c>
      <c r="C1585">
        <v>20</v>
      </c>
      <c r="D1585">
        <v>262.33</v>
      </c>
    </row>
    <row r="1586" spans="1:4" x14ac:dyDescent="0.35">
      <c r="A1586" s="1">
        <v>45169</v>
      </c>
      <c r="B1586" t="s">
        <v>7</v>
      </c>
      <c r="C1586">
        <v>19</v>
      </c>
      <c r="D1586">
        <v>86.5</v>
      </c>
    </row>
    <row r="1587" spans="1:4" x14ac:dyDescent="0.35">
      <c r="A1587" s="1">
        <v>45107</v>
      </c>
      <c r="B1587" t="s">
        <v>5</v>
      </c>
      <c r="C1587">
        <v>28</v>
      </c>
      <c r="D1587">
        <v>811.15</v>
      </c>
    </row>
    <row r="1588" spans="1:4" x14ac:dyDescent="0.35">
      <c r="A1588" s="1">
        <v>45230</v>
      </c>
      <c r="B1588" t="s">
        <v>5</v>
      </c>
      <c r="C1588">
        <v>18</v>
      </c>
      <c r="D1588">
        <v>46.34</v>
      </c>
    </row>
    <row r="1589" spans="1:4" x14ac:dyDescent="0.35">
      <c r="A1589" s="1">
        <v>45077</v>
      </c>
      <c r="B1589" t="s">
        <v>4</v>
      </c>
      <c r="C1589">
        <v>28</v>
      </c>
      <c r="D1589">
        <v>509.05</v>
      </c>
    </row>
    <row r="1590" spans="1:4" x14ac:dyDescent="0.35">
      <c r="A1590" s="1">
        <v>44985</v>
      </c>
      <c r="B1590" t="s">
        <v>5</v>
      </c>
      <c r="C1590">
        <v>20</v>
      </c>
      <c r="D1590">
        <v>833.94</v>
      </c>
    </row>
    <row r="1591" spans="1:4" x14ac:dyDescent="0.35">
      <c r="A1591" s="1">
        <v>45291</v>
      </c>
      <c r="B1591" t="s">
        <v>6</v>
      </c>
      <c r="C1591">
        <v>23</v>
      </c>
      <c r="D1591">
        <v>23.27</v>
      </c>
    </row>
    <row r="1592" spans="1:4" x14ac:dyDescent="0.35">
      <c r="A1592" s="1">
        <v>45291</v>
      </c>
      <c r="B1592" t="s">
        <v>6</v>
      </c>
      <c r="C1592">
        <v>16</v>
      </c>
      <c r="D1592">
        <v>217.64</v>
      </c>
    </row>
    <row r="1593" spans="1:4" x14ac:dyDescent="0.35">
      <c r="A1593" s="1">
        <v>44957</v>
      </c>
      <c r="B1593" t="s">
        <v>6</v>
      </c>
      <c r="C1593">
        <v>19</v>
      </c>
      <c r="D1593">
        <v>770.35</v>
      </c>
    </row>
    <row r="1594" spans="1:4" x14ac:dyDescent="0.35">
      <c r="A1594" s="1">
        <v>45199</v>
      </c>
      <c r="B1594" t="s">
        <v>4</v>
      </c>
      <c r="C1594">
        <v>21</v>
      </c>
      <c r="D1594">
        <v>461.17</v>
      </c>
    </row>
    <row r="1595" spans="1:4" x14ac:dyDescent="0.35">
      <c r="A1595" s="1">
        <v>45260</v>
      </c>
      <c r="B1595" t="s">
        <v>5</v>
      </c>
      <c r="C1595">
        <v>20</v>
      </c>
      <c r="D1595">
        <v>437.45</v>
      </c>
    </row>
    <row r="1596" spans="1:4" x14ac:dyDescent="0.35">
      <c r="A1596" s="1">
        <v>44957</v>
      </c>
      <c r="B1596" t="s">
        <v>5</v>
      </c>
      <c r="D1596">
        <v>545.80999999999995</v>
      </c>
    </row>
    <row r="1597" spans="1:4" x14ac:dyDescent="0.35">
      <c r="A1597" s="1">
        <v>45230</v>
      </c>
      <c r="B1597" t="s">
        <v>7</v>
      </c>
      <c r="C1597">
        <v>17</v>
      </c>
      <c r="D1597">
        <v>336.91</v>
      </c>
    </row>
    <row r="1598" spans="1:4" x14ac:dyDescent="0.35">
      <c r="A1598" s="1">
        <v>45077</v>
      </c>
      <c r="B1598" t="s">
        <v>4</v>
      </c>
      <c r="C1598">
        <v>18</v>
      </c>
      <c r="D1598">
        <v>901.27</v>
      </c>
    </row>
    <row r="1599" spans="1:4" x14ac:dyDescent="0.35">
      <c r="A1599" s="1">
        <v>44985</v>
      </c>
      <c r="B1599" t="s">
        <v>6</v>
      </c>
      <c r="C1599">
        <v>19</v>
      </c>
      <c r="D1599">
        <v>684.17</v>
      </c>
    </row>
    <row r="1600" spans="1:4" x14ac:dyDescent="0.35">
      <c r="A1600" s="1">
        <v>45016</v>
      </c>
      <c r="B1600" t="s">
        <v>7</v>
      </c>
      <c r="C1600">
        <v>24</v>
      </c>
      <c r="D1600">
        <v>956.66</v>
      </c>
    </row>
    <row r="1601" spans="1:4" x14ac:dyDescent="0.35">
      <c r="A1601" s="1">
        <v>45260</v>
      </c>
      <c r="B1601" t="s">
        <v>4</v>
      </c>
      <c r="C1601">
        <v>21</v>
      </c>
      <c r="D1601">
        <v>673.23</v>
      </c>
    </row>
    <row r="1602" spans="1:4" x14ac:dyDescent="0.35">
      <c r="A1602" s="1">
        <v>44957</v>
      </c>
      <c r="B1602" t="s">
        <v>6</v>
      </c>
      <c r="C1602">
        <v>26</v>
      </c>
      <c r="D1602">
        <v>370.3</v>
      </c>
    </row>
    <row r="1603" spans="1:4" x14ac:dyDescent="0.35">
      <c r="A1603" s="1">
        <v>45046</v>
      </c>
      <c r="B1603" t="s">
        <v>4</v>
      </c>
      <c r="C1603">
        <v>22</v>
      </c>
      <c r="D1603">
        <v>520.1</v>
      </c>
    </row>
    <row r="1604" spans="1:4" x14ac:dyDescent="0.35">
      <c r="A1604" s="1">
        <v>45077</v>
      </c>
      <c r="B1604" t="s">
        <v>4</v>
      </c>
      <c r="C1604">
        <v>13</v>
      </c>
      <c r="D1604">
        <v>259.39</v>
      </c>
    </row>
    <row r="1605" spans="1:4" x14ac:dyDescent="0.35">
      <c r="A1605" s="1">
        <v>45046</v>
      </c>
      <c r="B1605" t="s">
        <v>6</v>
      </c>
      <c r="C1605">
        <v>15</v>
      </c>
      <c r="D1605">
        <v>540.58000000000004</v>
      </c>
    </row>
    <row r="1606" spans="1:4" x14ac:dyDescent="0.35">
      <c r="A1606" s="1">
        <v>45291</v>
      </c>
      <c r="B1606" t="s">
        <v>8</v>
      </c>
      <c r="C1606">
        <v>30</v>
      </c>
      <c r="D1606">
        <v>58.7</v>
      </c>
    </row>
    <row r="1607" spans="1:4" x14ac:dyDescent="0.35">
      <c r="A1607" s="1">
        <v>45199</v>
      </c>
      <c r="B1607" t="s">
        <v>5</v>
      </c>
      <c r="C1607">
        <v>16</v>
      </c>
      <c r="D1607">
        <v>657.3</v>
      </c>
    </row>
    <row r="1608" spans="1:4" x14ac:dyDescent="0.35">
      <c r="A1608" s="1">
        <v>44985</v>
      </c>
      <c r="B1608" t="s">
        <v>7</v>
      </c>
      <c r="C1608">
        <v>9</v>
      </c>
    </row>
    <row r="1609" spans="1:4" x14ac:dyDescent="0.35">
      <c r="A1609" s="1">
        <v>45077</v>
      </c>
      <c r="B1609" t="s">
        <v>4</v>
      </c>
      <c r="C1609">
        <v>22</v>
      </c>
      <c r="D1609">
        <v>112.4</v>
      </c>
    </row>
    <row r="1610" spans="1:4" x14ac:dyDescent="0.35">
      <c r="A1610" s="1">
        <v>45230</v>
      </c>
      <c r="B1610" t="s">
        <v>7</v>
      </c>
      <c r="C1610">
        <v>21</v>
      </c>
      <c r="D1610">
        <v>158.32</v>
      </c>
    </row>
    <row r="1611" spans="1:4" x14ac:dyDescent="0.35">
      <c r="A1611" s="1">
        <v>45077</v>
      </c>
      <c r="B1611" t="s">
        <v>8</v>
      </c>
      <c r="C1611">
        <v>21</v>
      </c>
      <c r="D1611">
        <v>934.53</v>
      </c>
    </row>
    <row r="1612" spans="1:4" x14ac:dyDescent="0.35">
      <c r="A1612" s="1">
        <v>45260</v>
      </c>
      <c r="B1612" t="s">
        <v>7</v>
      </c>
      <c r="C1612">
        <v>17</v>
      </c>
      <c r="D1612">
        <v>624.42999999999995</v>
      </c>
    </row>
    <row r="1613" spans="1:4" x14ac:dyDescent="0.35">
      <c r="A1613" s="1">
        <v>45046</v>
      </c>
      <c r="B1613" t="s">
        <v>7</v>
      </c>
      <c r="C1613">
        <v>19</v>
      </c>
      <c r="D1613">
        <v>463.34</v>
      </c>
    </row>
    <row r="1614" spans="1:4" x14ac:dyDescent="0.35">
      <c r="A1614" s="1">
        <v>45107</v>
      </c>
      <c r="B1614" t="s">
        <v>5</v>
      </c>
      <c r="C1614">
        <v>17</v>
      </c>
      <c r="D1614">
        <v>55.32</v>
      </c>
    </row>
    <row r="1615" spans="1:4" x14ac:dyDescent="0.35">
      <c r="A1615" s="1">
        <v>45077</v>
      </c>
      <c r="B1615" t="s">
        <v>5</v>
      </c>
      <c r="C1615">
        <v>20</v>
      </c>
      <c r="D1615">
        <v>338.91</v>
      </c>
    </row>
    <row r="1616" spans="1:4" x14ac:dyDescent="0.35">
      <c r="A1616" s="1">
        <v>45046</v>
      </c>
      <c r="B1616" t="s">
        <v>4</v>
      </c>
      <c r="C1616">
        <v>29</v>
      </c>
      <c r="D1616">
        <v>148.63999999999999</v>
      </c>
    </row>
    <row r="1617" spans="1:4" x14ac:dyDescent="0.35">
      <c r="A1617" s="1">
        <v>45016</v>
      </c>
      <c r="B1617" t="s">
        <v>7</v>
      </c>
      <c r="C1617">
        <v>9</v>
      </c>
      <c r="D1617">
        <v>656.16</v>
      </c>
    </row>
    <row r="1618" spans="1:4" x14ac:dyDescent="0.35">
      <c r="A1618" s="1">
        <v>45016</v>
      </c>
      <c r="B1618" t="s">
        <v>6</v>
      </c>
      <c r="C1618">
        <v>10</v>
      </c>
      <c r="D1618">
        <v>788.58</v>
      </c>
    </row>
    <row r="1619" spans="1:4" x14ac:dyDescent="0.35">
      <c r="A1619" s="1">
        <v>45260</v>
      </c>
      <c r="B1619" t="s">
        <v>6</v>
      </c>
      <c r="C1619">
        <v>25</v>
      </c>
      <c r="D1619">
        <v>597.33000000000004</v>
      </c>
    </row>
    <row r="1620" spans="1:4" x14ac:dyDescent="0.35">
      <c r="A1620" s="1">
        <v>45138</v>
      </c>
      <c r="B1620" t="s">
        <v>6</v>
      </c>
      <c r="C1620">
        <v>11</v>
      </c>
      <c r="D1620">
        <v>514.67999999999995</v>
      </c>
    </row>
    <row r="1621" spans="1:4" x14ac:dyDescent="0.35">
      <c r="A1621" s="1">
        <v>45260</v>
      </c>
      <c r="B1621" t="s">
        <v>8</v>
      </c>
      <c r="C1621">
        <v>13</v>
      </c>
      <c r="D1621">
        <v>709.62</v>
      </c>
    </row>
    <row r="1622" spans="1:4" x14ac:dyDescent="0.35">
      <c r="A1622" s="1">
        <v>45077</v>
      </c>
      <c r="B1622" t="s">
        <v>5</v>
      </c>
      <c r="D1622">
        <v>188.96</v>
      </c>
    </row>
    <row r="1623" spans="1:4" x14ac:dyDescent="0.35">
      <c r="A1623" s="1">
        <v>45169</v>
      </c>
      <c r="B1623" t="s">
        <v>6</v>
      </c>
      <c r="C1623">
        <v>24</v>
      </c>
      <c r="D1623">
        <v>52.91</v>
      </c>
    </row>
    <row r="1624" spans="1:4" x14ac:dyDescent="0.35">
      <c r="A1624" s="1">
        <v>45291</v>
      </c>
      <c r="B1624" t="s">
        <v>4</v>
      </c>
      <c r="C1624">
        <v>19</v>
      </c>
      <c r="D1624">
        <v>461.68</v>
      </c>
    </row>
    <row r="1625" spans="1:4" x14ac:dyDescent="0.35">
      <c r="A1625" s="1">
        <v>45230</v>
      </c>
      <c r="B1625" t="s">
        <v>4</v>
      </c>
      <c r="C1625">
        <v>15</v>
      </c>
      <c r="D1625">
        <v>793.17</v>
      </c>
    </row>
    <row r="1626" spans="1:4" x14ac:dyDescent="0.35">
      <c r="A1626" s="1">
        <v>45107</v>
      </c>
      <c r="B1626" t="s">
        <v>5</v>
      </c>
      <c r="C1626">
        <v>25</v>
      </c>
      <c r="D1626">
        <v>514.63</v>
      </c>
    </row>
    <row r="1627" spans="1:4" x14ac:dyDescent="0.35">
      <c r="A1627" s="1">
        <v>45291</v>
      </c>
      <c r="B1627" t="s">
        <v>8</v>
      </c>
      <c r="C1627">
        <v>15</v>
      </c>
      <c r="D1627">
        <v>426.03</v>
      </c>
    </row>
    <row r="1628" spans="1:4" x14ac:dyDescent="0.35">
      <c r="A1628" s="1">
        <v>45046</v>
      </c>
      <c r="B1628" t="s">
        <v>8</v>
      </c>
      <c r="D1628">
        <v>494.13</v>
      </c>
    </row>
    <row r="1629" spans="1:4" x14ac:dyDescent="0.35">
      <c r="A1629" s="1">
        <v>44957</v>
      </c>
      <c r="B1629" t="s">
        <v>8</v>
      </c>
      <c r="C1629">
        <v>18</v>
      </c>
      <c r="D1629">
        <v>587.69000000000005</v>
      </c>
    </row>
    <row r="1630" spans="1:4" x14ac:dyDescent="0.35">
      <c r="A1630" s="1">
        <v>45230</v>
      </c>
      <c r="B1630" t="s">
        <v>5</v>
      </c>
      <c r="C1630">
        <v>22</v>
      </c>
      <c r="D1630">
        <v>245.09</v>
      </c>
    </row>
    <row r="1631" spans="1:4" x14ac:dyDescent="0.35">
      <c r="A1631" s="1">
        <v>45016</v>
      </c>
      <c r="B1631" t="s">
        <v>6</v>
      </c>
      <c r="C1631">
        <v>23</v>
      </c>
      <c r="D1631">
        <v>838.53</v>
      </c>
    </row>
    <row r="1632" spans="1:4" x14ac:dyDescent="0.35">
      <c r="A1632" s="1">
        <v>44957</v>
      </c>
      <c r="B1632" t="s">
        <v>8</v>
      </c>
      <c r="C1632">
        <v>15</v>
      </c>
      <c r="D1632">
        <v>424.33</v>
      </c>
    </row>
    <row r="1633" spans="1:4" x14ac:dyDescent="0.35">
      <c r="A1633" s="1">
        <v>45107</v>
      </c>
      <c r="B1633" t="s">
        <v>7</v>
      </c>
      <c r="C1633">
        <v>24</v>
      </c>
      <c r="D1633">
        <v>995.23</v>
      </c>
    </row>
    <row r="1634" spans="1:4" x14ac:dyDescent="0.35">
      <c r="A1634" s="1">
        <v>45016</v>
      </c>
      <c r="B1634" t="s">
        <v>7</v>
      </c>
      <c r="C1634">
        <v>18</v>
      </c>
      <c r="D1634">
        <v>399.51</v>
      </c>
    </row>
    <row r="1635" spans="1:4" x14ac:dyDescent="0.35">
      <c r="A1635" s="1">
        <v>45199</v>
      </c>
      <c r="B1635" t="s">
        <v>5</v>
      </c>
      <c r="C1635">
        <v>17</v>
      </c>
      <c r="D1635">
        <v>849.61</v>
      </c>
    </row>
    <row r="1636" spans="1:4" x14ac:dyDescent="0.35">
      <c r="A1636" s="1">
        <v>45046</v>
      </c>
      <c r="B1636" t="s">
        <v>7</v>
      </c>
      <c r="C1636">
        <v>23</v>
      </c>
      <c r="D1636">
        <v>548.46</v>
      </c>
    </row>
    <row r="1637" spans="1:4" x14ac:dyDescent="0.35">
      <c r="A1637" s="1">
        <v>45046</v>
      </c>
      <c r="B1637" t="s">
        <v>6</v>
      </c>
      <c r="C1637">
        <v>14</v>
      </c>
      <c r="D1637">
        <v>279.02</v>
      </c>
    </row>
    <row r="1638" spans="1:4" x14ac:dyDescent="0.35">
      <c r="A1638" s="1">
        <v>44957</v>
      </c>
      <c r="B1638" t="s">
        <v>6</v>
      </c>
      <c r="C1638">
        <v>20</v>
      </c>
      <c r="D1638">
        <v>619.63</v>
      </c>
    </row>
    <row r="1639" spans="1:4" x14ac:dyDescent="0.35">
      <c r="A1639" s="1">
        <v>45260</v>
      </c>
      <c r="B1639" t="s">
        <v>6</v>
      </c>
      <c r="C1639">
        <v>15</v>
      </c>
      <c r="D1639">
        <v>413.36</v>
      </c>
    </row>
    <row r="1640" spans="1:4" x14ac:dyDescent="0.35">
      <c r="A1640" s="1">
        <v>45260</v>
      </c>
      <c r="B1640" t="s">
        <v>8</v>
      </c>
      <c r="C1640">
        <v>17</v>
      </c>
      <c r="D1640">
        <v>895.04</v>
      </c>
    </row>
    <row r="1641" spans="1:4" x14ac:dyDescent="0.35">
      <c r="A1641" s="1">
        <v>45016</v>
      </c>
      <c r="B1641" t="s">
        <v>8</v>
      </c>
      <c r="C1641">
        <v>18</v>
      </c>
      <c r="D1641">
        <v>472.5</v>
      </c>
    </row>
    <row r="1642" spans="1:4" x14ac:dyDescent="0.35">
      <c r="A1642" s="1">
        <v>45138</v>
      </c>
      <c r="B1642" t="s">
        <v>4</v>
      </c>
      <c r="D1642">
        <v>816.36</v>
      </c>
    </row>
    <row r="1643" spans="1:4" x14ac:dyDescent="0.35">
      <c r="A1643" s="1">
        <v>45260</v>
      </c>
      <c r="B1643" t="s">
        <v>4</v>
      </c>
      <c r="C1643">
        <v>13</v>
      </c>
      <c r="D1643">
        <v>341.9</v>
      </c>
    </row>
    <row r="1644" spans="1:4" x14ac:dyDescent="0.35">
      <c r="A1644" s="1">
        <v>45046</v>
      </c>
      <c r="B1644" t="s">
        <v>7</v>
      </c>
      <c r="C1644">
        <v>16</v>
      </c>
      <c r="D1644">
        <v>916.36</v>
      </c>
    </row>
    <row r="1645" spans="1:4" x14ac:dyDescent="0.35">
      <c r="A1645" s="1">
        <v>45046</v>
      </c>
      <c r="B1645" t="s">
        <v>7</v>
      </c>
      <c r="C1645">
        <v>19</v>
      </c>
      <c r="D1645">
        <v>555.4</v>
      </c>
    </row>
    <row r="1646" spans="1:4" x14ac:dyDescent="0.35">
      <c r="A1646" s="1">
        <v>45046</v>
      </c>
      <c r="B1646" t="s">
        <v>6</v>
      </c>
      <c r="C1646">
        <v>20</v>
      </c>
      <c r="D1646">
        <v>922.9</v>
      </c>
    </row>
    <row r="1647" spans="1:4" x14ac:dyDescent="0.35">
      <c r="A1647" s="1">
        <v>45138</v>
      </c>
      <c r="B1647" t="s">
        <v>4</v>
      </c>
      <c r="C1647">
        <v>31</v>
      </c>
      <c r="D1647">
        <v>912.13</v>
      </c>
    </row>
    <row r="1648" spans="1:4" x14ac:dyDescent="0.35">
      <c r="A1648" s="1">
        <v>45199</v>
      </c>
      <c r="B1648" t="s">
        <v>6</v>
      </c>
      <c r="C1648">
        <v>19</v>
      </c>
      <c r="D1648">
        <v>800.19</v>
      </c>
    </row>
    <row r="1649" spans="1:4" x14ac:dyDescent="0.35">
      <c r="A1649" s="1">
        <v>45016</v>
      </c>
      <c r="B1649" t="s">
        <v>7</v>
      </c>
      <c r="C1649">
        <v>22</v>
      </c>
      <c r="D1649">
        <v>573.04</v>
      </c>
    </row>
    <row r="1650" spans="1:4" x14ac:dyDescent="0.35">
      <c r="A1650" s="1">
        <v>45291</v>
      </c>
      <c r="B1650" t="s">
        <v>8</v>
      </c>
      <c r="C1650">
        <v>12</v>
      </c>
      <c r="D1650">
        <v>352.51</v>
      </c>
    </row>
    <row r="1651" spans="1:4" x14ac:dyDescent="0.35">
      <c r="A1651" s="1">
        <v>44957</v>
      </c>
      <c r="B1651" t="s">
        <v>7</v>
      </c>
      <c r="C1651">
        <v>19</v>
      </c>
      <c r="D1651">
        <v>88.16</v>
      </c>
    </row>
    <row r="1652" spans="1:4" x14ac:dyDescent="0.35">
      <c r="A1652" s="1">
        <v>45046</v>
      </c>
      <c r="B1652" t="s">
        <v>8</v>
      </c>
      <c r="C1652">
        <v>17</v>
      </c>
      <c r="D1652">
        <v>58.05</v>
      </c>
    </row>
    <row r="1653" spans="1:4" x14ac:dyDescent="0.35">
      <c r="A1653" s="1">
        <v>45291</v>
      </c>
      <c r="B1653" t="s">
        <v>6</v>
      </c>
      <c r="C1653">
        <v>18</v>
      </c>
      <c r="D1653">
        <v>42.59</v>
      </c>
    </row>
    <row r="1654" spans="1:4" x14ac:dyDescent="0.35">
      <c r="A1654" s="1">
        <v>45016</v>
      </c>
      <c r="B1654" t="s">
        <v>7</v>
      </c>
      <c r="C1654">
        <v>23</v>
      </c>
      <c r="D1654">
        <v>645.32000000000005</v>
      </c>
    </row>
    <row r="1655" spans="1:4" x14ac:dyDescent="0.35">
      <c r="A1655" s="1">
        <v>45016</v>
      </c>
      <c r="B1655" t="s">
        <v>7</v>
      </c>
      <c r="C1655">
        <v>12</v>
      </c>
      <c r="D1655">
        <v>34.53</v>
      </c>
    </row>
    <row r="1656" spans="1:4" x14ac:dyDescent="0.35">
      <c r="A1656" s="1">
        <v>44985</v>
      </c>
      <c r="B1656" t="s">
        <v>4</v>
      </c>
      <c r="C1656">
        <v>18</v>
      </c>
      <c r="D1656">
        <v>119.64</v>
      </c>
    </row>
    <row r="1657" spans="1:4" x14ac:dyDescent="0.35">
      <c r="A1657" s="1">
        <v>45107</v>
      </c>
      <c r="B1657" t="s">
        <v>5</v>
      </c>
      <c r="C1657">
        <v>30</v>
      </c>
      <c r="D1657">
        <v>95.81</v>
      </c>
    </row>
    <row r="1658" spans="1:4" x14ac:dyDescent="0.35">
      <c r="A1658" s="1">
        <v>45230</v>
      </c>
      <c r="B1658" t="s">
        <v>6</v>
      </c>
      <c r="C1658">
        <v>24</v>
      </c>
      <c r="D1658">
        <v>690.67</v>
      </c>
    </row>
    <row r="1659" spans="1:4" x14ac:dyDescent="0.35">
      <c r="A1659" s="1">
        <v>45138</v>
      </c>
      <c r="B1659" t="s">
        <v>7</v>
      </c>
      <c r="C1659">
        <v>27</v>
      </c>
      <c r="D1659">
        <v>570.99</v>
      </c>
    </row>
    <row r="1660" spans="1:4" x14ac:dyDescent="0.35">
      <c r="A1660" s="1">
        <v>45138</v>
      </c>
      <c r="B1660" t="s">
        <v>5</v>
      </c>
      <c r="C1660">
        <v>21</v>
      </c>
      <c r="D1660">
        <v>936.3</v>
      </c>
    </row>
    <row r="1661" spans="1:4" x14ac:dyDescent="0.35">
      <c r="A1661" s="1">
        <v>45260</v>
      </c>
      <c r="B1661" t="s">
        <v>4</v>
      </c>
      <c r="C1661">
        <v>22</v>
      </c>
      <c r="D1661">
        <v>516.39</v>
      </c>
    </row>
    <row r="1662" spans="1:4" x14ac:dyDescent="0.35">
      <c r="A1662" s="1">
        <v>45169</v>
      </c>
      <c r="B1662" t="s">
        <v>8</v>
      </c>
      <c r="C1662">
        <v>14</v>
      </c>
      <c r="D1662">
        <v>248.11</v>
      </c>
    </row>
    <row r="1663" spans="1:4" x14ac:dyDescent="0.35">
      <c r="A1663" s="1">
        <v>44957</v>
      </c>
      <c r="B1663" t="s">
        <v>8</v>
      </c>
      <c r="C1663">
        <v>18</v>
      </c>
      <c r="D1663">
        <v>587.69000000000005</v>
      </c>
    </row>
    <row r="1664" spans="1:4" x14ac:dyDescent="0.35">
      <c r="A1664" s="1">
        <v>45230</v>
      </c>
      <c r="B1664" t="s">
        <v>5</v>
      </c>
      <c r="C1664">
        <v>17</v>
      </c>
      <c r="D1664">
        <v>181.39</v>
      </c>
    </row>
    <row r="1665" spans="1:4" x14ac:dyDescent="0.35">
      <c r="A1665" s="1">
        <v>45199</v>
      </c>
      <c r="B1665" t="s">
        <v>7</v>
      </c>
      <c r="C1665">
        <v>180</v>
      </c>
      <c r="D1665">
        <v>731.28</v>
      </c>
    </row>
    <row r="1666" spans="1:4" x14ac:dyDescent="0.35">
      <c r="A1666" s="1">
        <v>45077</v>
      </c>
      <c r="B1666" t="s">
        <v>5</v>
      </c>
      <c r="C1666">
        <v>21</v>
      </c>
      <c r="D1666">
        <v>457.49</v>
      </c>
    </row>
    <row r="1667" spans="1:4" x14ac:dyDescent="0.35">
      <c r="A1667" s="1">
        <v>45169</v>
      </c>
      <c r="B1667" t="s">
        <v>7</v>
      </c>
      <c r="C1667">
        <v>22</v>
      </c>
      <c r="D1667">
        <v>819.3</v>
      </c>
    </row>
    <row r="1668" spans="1:4" x14ac:dyDescent="0.35">
      <c r="A1668" s="1">
        <v>45291</v>
      </c>
      <c r="B1668" t="s">
        <v>5</v>
      </c>
      <c r="C1668">
        <v>22</v>
      </c>
      <c r="D1668">
        <v>883.39</v>
      </c>
    </row>
    <row r="1669" spans="1:4" x14ac:dyDescent="0.35">
      <c r="A1669" s="1">
        <v>45138</v>
      </c>
      <c r="B1669" t="s">
        <v>5</v>
      </c>
      <c r="C1669">
        <v>23</v>
      </c>
      <c r="D1669">
        <v>417.4</v>
      </c>
    </row>
    <row r="1670" spans="1:4" x14ac:dyDescent="0.35">
      <c r="A1670" s="1">
        <v>45230</v>
      </c>
      <c r="B1670" t="s">
        <v>4</v>
      </c>
      <c r="C1670">
        <v>24</v>
      </c>
      <c r="D1670">
        <v>944.07</v>
      </c>
    </row>
    <row r="1671" spans="1:4" x14ac:dyDescent="0.35">
      <c r="A1671" s="1">
        <v>45169</v>
      </c>
      <c r="B1671" t="s">
        <v>7</v>
      </c>
      <c r="C1671">
        <v>22</v>
      </c>
      <c r="D1671">
        <v>240.45</v>
      </c>
    </row>
    <row r="1672" spans="1:4" x14ac:dyDescent="0.35">
      <c r="A1672" s="1">
        <v>45107</v>
      </c>
      <c r="B1672" t="s">
        <v>5</v>
      </c>
      <c r="C1672">
        <v>15</v>
      </c>
      <c r="D1672">
        <v>881.49</v>
      </c>
    </row>
    <row r="1673" spans="1:4" x14ac:dyDescent="0.35">
      <c r="A1673" s="1">
        <v>45107</v>
      </c>
      <c r="B1673" t="s">
        <v>6</v>
      </c>
      <c r="C1673">
        <v>19</v>
      </c>
      <c r="D1673">
        <v>916.04</v>
      </c>
    </row>
    <row r="1674" spans="1:4" x14ac:dyDescent="0.35">
      <c r="A1674" s="1">
        <v>45260</v>
      </c>
      <c r="B1674" t="s">
        <v>5</v>
      </c>
      <c r="C1674">
        <v>20</v>
      </c>
      <c r="D1674">
        <v>667.17</v>
      </c>
    </row>
    <row r="1675" spans="1:4" x14ac:dyDescent="0.35">
      <c r="A1675" s="1">
        <v>45077</v>
      </c>
      <c r="B1675" t="s">
        <v>6</v>
      </c>
      <c r="C1675">
        <v>20</v>
      </c>
      <c r="D1675">
        <v>844.16</v>
      </c>
    </row>
    <row r="1676" spans="1:4" x14ac:dyDescent="0.35">
      <c r="A1676" s="1">
        <v>45077</v>
      </c>
      <c r="B1676" t="s">
        <v>6</v>
      </c>
      <c r="C1676">
        <v>23</v>
      </c>
      <c r="D1676">
        <v>863.68</v>
      </c>
    </row>
    <row r="1677" spans="1:4" x14ac:dyDescent="0.35">
      <c r="A1677" s="1">
        <v>45046</v>
      </c>
      <c r="B1677" t="s">
        <v>7</v>
      </c>
      <c r="C1677">
        <v>16</v>
      </c>
      <c r="D1677">
        <v>45.11</v>
      </c>
    </row>
    <row r="1678" spans="1:4" x14ac:dyDescent="0.35">
      <c r="A1678" s="1">
        <v>45291</v>
      </c>
      <c r="B1678" t="s">
        <v>8</v>
      </c>
      <c r="C1678">
        <v>21</v>
      </c>
      <c r="D1678">
        <v>890.32</v>
      </c>
    </row>
    <row r="1679" spans="1:4" x14ac:dyDescent="0.35">
      <c r="A1679" s="1">
        <v>45016</v>
      </c>
      <c r="B1679" t="s">
        <v>8</v>
      </c>
      <c r="C1679">
        <v>24</v>
      </c>
      <c r="D1679">
        <v>191.3</v>
      </c>
    </row>
    <row r="1680" spans="1:4" x14ac:dyDescent="0.35">
      <c r="A1680" s="1">
        <v>45107</v>
      </c>
      <c r="B1680" t="s">
        <v>4</v>
      </c>
      <c r="C1680">
        <v>22</v>
      </c>
      <c r="D1680">
        <v>895.77</v>
      </c>
    </row>
    <row r="1681" spans="1:4" x14ac:dyDescent="0.35">
      <c r="A1681" s="1">
        <v>44957</v>
      </c>
      <c r="B1681" t="s">
        <v>7</v>
      </c>
      <c r="C1681">
        <v>21</v>
      </c>
      <c r="D1681">
        <v>899.71</v>
      </c>
    </row>
    <row r="1682" spans="1:4" x14ac:dyDescent="0.35">
      <c r="A1682" s="1">
        <v>45138</v>
      </c>
      <c r="B1682" t="s">
        <v>8</v>
      </c>
      <c r="C1682">
        <v>22</v>
      </c>
      <c r="D1682">
        <v>861.42</v>
      </c>
    </row>
    <row r="1683" spans="1:4" x14ac:dyDescent="0.35">
      <c r="A1683" s="1">
        <v>45046</v>
      </c>
      <c r="B1683" t="s">
        <v>7</v>
      </c>
      <c r="C1683">
        <v>17</v>
      </c>
      <c r="D1683">
        <v>722.09</v>
      </c>
    </row>
    <row r="1684" spans="1:4" x14ac:dyDescent="0.35">
      <c r="A1684" s="1">
        <v>45138</v>
      </c>
      <c r="B1684" t="s">
        <v>4</v>
      </c>
      <c r="C1684">
        <v>27</v>
      </c>
      <c r="D1684">
        <v>660.92</v>
      </c>
    </row>
    <row r="1685" spans="1:4" x14ac:dyDescent="0.35">
      <c r="A1685" s="1">
        <v>45230</v>
      </c>
      <c r="B1685" t="s">
        <v>8</v>
      </c>
      <c r="C1685">
        <v>15</v>
      </c>
      <c r="D1685">
        <v>86.14</v>
      </c>
    </row>
    <row r="1686" spans="1:4" x14ac:dyDescent="0.35">
      <c r="A1686" s="1">
        <v>45107</v>
      </c>
      <c r="B1686" t="s">
        <v>8</v>
      </c>
      <c r="C1686">
        <v>24</v>
      </c>
      <c r="D1686">
        <v>421.33</v>
      </c>
    </row>
    <row r="1687" spans="1:4" x14ac:dyDescent="0.35">
      <c r="A1687" s="1">
        <v>44957</v>
      </c>
      <c r="B1687" t="s">
        <v>8</v>
      </c>
      <c r="C1687">
        <v>18</v>
      </c>
      <c r="D1687">
        <v>791.09</v>
      </c>
    </row>
    <row r="1688" spans="1:4" x14ac:dyDescent="0.35">
      <c r="A1688" s="1">
        <v>45138</v>
      </c>
      <c r="B1688" t="s">
        <v>4</v>
      </c>
      <c r="C1688">
        <v>15</v>
      </c>
      <c r="D1688">
        <v>86.71</v>
      </c>
    </row>
    <row r="1689" spans="1:4" x14ac:dyDescent="0.35">
      <c r="A1689" s="1">
        <v>45230</v>
      </c>
      <c r="B1689" t="s">
        <v>8</v>
      </c>
      <c r="C1689">
        <v>23</v>
      </c>
      <c r="D1689">
        <v>942</v>
      </c>
    </row>
    <row r="1690" spans="1:4" x14ac:dyDescent="0.35">
      <c r="A1690" s="1">
        <v>45169</v>
      </c>
      <c r="B1690" t="s">
        <v>7</v>
      </c>
      <c r="C1690">
        <v>18</v>
      </c>
      <c r="D1690">
        <v>410.95</v>
      </c>
    </row>
    <row r="1691" spans="1:4" x14ac:dyDescent="0.35">
      <c r="A1691" s="1">
        <v>45107</v>
      </c>
      <c r="B1691" t="s">
        <v>8</v>
      </c>
      <c r="C1691">
        <v>19</v>
      </c>
      <c r="D1691">
        <v>986.1</v>
      </c>
    </row>
    <row r="1692" spans="1:4" x14ac:dyDescent="0.35">
      <c r="A1692" s="1">
        <v>45138</v>
      </c>
      <c r="B1692" t="s">
        <v>4</v>
      </c>
      <c r="C1692">
        <v>35</v>
      </c>
      <c r="D1692">
        <v>871.6</v>
      </c>
    </row>
    <row r="1693" spans="1:4" x14ac:dyDescent="0.35">
      <c r="A1693" s="1">
        <v>45199</v>
      </c>
      <c r="B1693" t="s">
        <v>8</v>
      </c>
      <c r="D1693">
        <v>361.12</v>
      </c>
    </row>
    <row r="1694" spans="1:4" x14ac:dyDescent="0.35">
      <c r="A1694" s="1">
        <v>45046</v>
      </c>
      <c r="B1694" t="s">
        <v>5</v>
      </c>
      <c r="C1694">
        <v>23</v>
      </c>
      <c r="D1694">
        <v>258.04000000000002</v>
      </c>
    </row>
    <row r="1695" spans="1:4" x14ac:dyDescent="0.35">
      <c r="A1695" s="1">
        <v>45138</v>
      </c>
      <c r="B1695" t="s">
        <v>5</v>
      </c>
      <c r="C1695">
        <v>16</v>
      </c>
      <c r="D1695">
        <v>769.03</v>
      </c>
    </row>
    <row r="1696" spans="1:4" x14ac:dyDescent="0.35">
      <c r="A1696" s="1">
        <v>45199</v>
      </c>
      <c r="B1696" t="s">
        <v>5</v>
      </c>
      <c r="C1696">
        <v>15</v>
      </c>
      <c r="D1696">
        <v>937.97</v>
      </c>
    </row>
    <row r="1697" spans="1:4" x14ac:dyDescent="0.35">
      <c r="A1697" s="1">
        <v>45077</v>
      </c>
      <c r="B1697" t="s">
        <v>6</v>
      </c>
      <c r="C1697">
        <v>12</v>
      </c>
      <c r="D1697">
        <v>79.959999999999994</v>
      </c>
    </row>
    <row r="1698" spans="1:4" x14ac:dyDescent="0.35">
      <c r="A1698" s="1">
        <v>45291</v>
      </c>
      <c r="B1698" t="s">
        <v>8</v>
      </c>
      <c r="C1698">
        <v>16</v>
      </c>
      <c r="D1698">
        <v>478.62</v>
      </c>
    </row>
    <row r="1699" spans="1:4" x14ac:dyDescent="0.35">
      <c r="A1699" s="1">
        <v>45199</v>
      </c>
      <c r="B1699" t="s">
        <v>4</v>
      </c>
      <c r="C1699">
        <v>15</v>
      </c>
      <c r="D1699">
        <v>396.29</v>
      </c>
    </row>
    <row r="1700" spans="1:4" x14ac:dyDescent="0.35">
      <c r="A1700" s="1">
        <v>45016</v>
      </c>
      <c r="B1700" t="s">
        <v>4</v>
      </c>
      <c r="C1700">
        <v>20</v>
      </c>
      <c r="D1700">
        <v>450.95</v>
      </c>
    </row>
    <row r="1701" spans="1:4" x14ac:dyDescent="0.35">
      <c r="A1701" s="1">
        <v>45199</v>
      </c>
      <c r="B1701" t="s">
        <v>8</v>
      </c>
      <c r="C1701">
        <v>29</v>
      </c>
      <c r="D1701">
        <v>57.33</v>
      </c>
    </row>
    <row r="1702" spans="1:4" x14ac:dyDescent="0.35">
      <c r="A1702" s="1">
        <v>45230</v>
      </c>
      <c r="B1702" t="s">
        <v>7</v>
      </c>
      <c r="C1702">
        <v>24</v>
      </c>
      <c r="D1702">
        <v>438.38</v>
      </c>
    </row>
    <row r="1703" spans="1:4" x14ac:dyDescent="0.35">
      <c r="A1703" s="1">
        <v>45107</v>
      </c>
      <c r="B1703" t="s">
        <v>6</v>
      </c>
      <c r="C1703">
        <v>15</v>
      </c>
      <c r="D1703">
        <v>191.14</v>
      </c>
    </row>
    <row r="1704" spans="1:4" x14ac:dyDescent="0.35">
      <c r="A1704" s="1">
        <v>45016</v>
      </c>
      <c r="B1704" t="s">
        <v>7</v>
      </c>
    </row>
    <row r="1705" spans="1:4" x14ac:dyDescent="0.35">
      <c r="A1705" s="1">
        <v>44985</v>
      </c>
      <c r="B1705" t="s">
        <v>8</v>
      </c>
      <c r="C1705">
        <v>16</v>
      </c>
      <c r="D1705">
        <v>707.78</v>
      </c>
    </row>
    <row r="1706" spans="1:4" x14ac:dyDescent="0.35">
      <c r="A1706" s="1">
        <v>45260</v>
      </c>
      <c r="B1706" t="s">
        <v>7</v>
      </c>
      <c r="C1706">
        <v>24</v>
      </c>
      <c r="D1706">
        <v>377.21</v>
      </c>
    </row>
    <row r="1707" spans="1:4" x14ac:dyDescent="0.35">
      <c r="A1707" s="1">
        <v>45107</v>
      </c>
      <c r="B1707" t="s">
        <v>4</v>
      </c>
      <c r="C1707">
        <v>21</v>
      </c>
      <c r="D1707">
        <v>837.95</v>
      </c>
    </row>
    <row r="1708" spans="1:4" x14ac:dyDescent="0.35">
      <c r="A1708" s="1">
        <v>45016</v>
      </c>
      <c r="B1708" t="s">
        <v>8</v>
      </c>
      <c r="C1708">
        <v>20</v>
      </c>
      <c r="D1708">
        <v>852.78</v>
      </c>
    </row>
    <row r="1709" spans="1:4" x14ac:dyDescent="0.35">
      <c r="A1709" s="1">
        <v>45291</v>
      </c>
      <c r="B1709" t="s">
        <v>6</v>
      </c>
      <c r="C1709">
        <v>30</v>
      </c>
      <c r="D1709">
        <v>454.84</v>
      </c>
    </row>
    <row r="1710" spans="1:4" x14ac:dyDescent="0.35">
      <c r="A1710" s="1">
        <v>45046</v>
      </c>
      <c r="B1710" t="s">
        <v>5</v>
      </c>
      <c r="C1710">
        <v>19</v>
      </c>
      <c r="D1710">
        <v>985.49</v>
      </c>
    </row>
    <row r="1711" spans="1:4" x14ac:dyDescent="0.35">
      <c r="A1711" s="1">
        <v>45291</v>
      </c>
      <c r="B1711" t="s">
        <v>8</v>
      </c>
      <c r="C1711">
        <v>18</v>
      </c>
      <c r="D1711">
        <v>894.95</v>
      </c>
    </row>
    <row r="1712" spans="1:4" x14ac:dyDescent="0.35">
      <c r="A1712" s="1">
        <v>45138</v>
      </c>
      <c r="B1712" t="s">
        <v>4</v>
      </c>
      <c r="C1712">
        <v>14</v>
      </c>
      <c r="D1712">
        <v>216.41</v>
      </c>
    </row>
    <row r="1713" spans="1:4" x14ac:dyDescent="0.35">
      <c r="A1713" s="1">
        <v>44957</v>
      </c>
      <c r="B1713" t="s">
        <v>7</v>
      </c>
      <c r="C1713">
        <v>21</v>
      </c>
      <c r="D1713">
        <v>964.13</v>
      </c>
    </row>
    <row r="1714" spans="1:4" x14ac:dyDescent="0.35">
      <c r="A1714" s="1">
        <v>45169</v>
      </c>
      <c r="B1714" t="s">
        <v>8</v>
      </c>
      <c r="C1714">
        <v>29</v>
      </c>
      <c r="D1714">
        <v>45.35</v>
      </c>
    </row>
    <row r="1715" spans="1:4" x14ac:dyDescent="0.35">
      <c r="A1715" s="1">
        <v>45077</v>
      </c>
      <c r="B1715" t="s">
        <v>8</v>
      </c>
      <c r="C1715">
        <v>23</v>
      </c>
      <c r="D1715">
        <v>31.91</v>
      </c>
    </row>
    <row r="1716" spans="1:4" x14ac:dyDescent="0.35">
      <c r="A1716" s="1">
        <v>45077</v>
      </c>
      <c r="B1716" t="s">
        <v>8</v>
      </c>
    </row>
    <row r="1717" spans="1:4" x14ac:dyDescent="0.35">
      <c r="A1717" s="1">
        <v>45291</v>
      </c>
      <c r="B1717" t="s">
        <v>8</v>
      </c>
      <c r="C1717">
        <v>16</v>
      </c>
      <c r="D1717">
        <v>221.98</v>
      </c>
    </row>
    <row r="1718" spans="1:4" x14ac:dyDescent="0.35">
      <c r="A1718" s="1">
        <v>45199</v>
      </c>
      <c r="B1718" t="s">
        <v>8</v>
      </c>
      <c r="C1718">
        <v>21</v>
      </c>
      <c r="D1718">
        <v>646.75</v>
      </c>
    </row>
    <row r="1719" spans="1:4" x14ac:dyDescent="0.35">
      <c r="A1719" s="1">
        <v>45138</v>
      </c>
      <c r="B1719" t="s">
        <v>6</v>
      </c>
      <c r="C1719">
        <v>27</v>
      </c>
    </row>
    <row r="1720" spans="1:4" x14ac:dyDescent="0.35">
      <c r="A1720" s="1">
        <v>45260</v>
      </c>
      <c r="B1720" t="s">
        <v>6</v>
      </c>
      <c r="C1720">
        <v>18</v>
      </c>
      <c r="D1720">
        <v>990.82</v>
      </c>
    </row>
    <row r="1721" spans="1:4" x14ac:dyDescent="0.35">
      <c r="A1721" s="1">
        <v>44985</v>
      </c>
      <c r="B1721" t="s">
        <v>7</v>
      </c>
      <c r="C1721">
        <v>21</v>
      </c>
      <c r="D1721">
        <v>899.3</v>
      </c>
    </row>
    <row r="1722" spans="1:4" x14ac:dyDescent="0.35">
      <c r="A1722" s="1">
        <v>45016</v>
      </c>
      <c r="B1722" t="s">
        <v>4</v>
      </c>
      <c r="C1722">
        <v>17</v>
      </c>
      <c r="D1722">
        <v>300.58999999999997</v>
      </c>
    </row>
    <row r="1723" spans="1:4" x14ac:dyDescent="0.35">
      <c r="A1723" s="1">
        <v>45077</v>
      </c>
      <c r="B1723" t="s">
        <v>4</v>
      </c>
      <c r="C1723">
        <v>17</v>
      </c>
      <c r="D1723">
        <v>731.94</v>
      </c>
    </row>
    <row r="1724" spans="1:4" x14ac:dyDescent="0.35">
      <c r="A1724" s="1">
        <v>45016</v>
      </c>
      <c r="B1724" t="s">
        <v>6</v>
      </c>
      <c r="C1724">
        <v>16</v>
      </c>
      <c r="D1724">
        <v>988.87</v>
      </c>
    </row>
    <row r="1725" spans="1:4" x14ac:dyDescent="0.35">
      <c r="A1725" s="1">
        <v>45291</v>
      </c>
      <c r="B1725" t="s">
        <v>7</v>
      </c>
      <c r="C1725">
        <v>22</v>
      </c>
      <c r="D1725">
        <v>568.29</v>
      </c>
    </row>
    <row r="1726" spans="1:4" x14ac:dyDescent="0.35">
      <c r="A1726" s="1">
        <v>45016</v>
      </c>
      <c r="B1726" t="s">
        <v>4</v>
      </c>
      <c r="C1726">
        <v>18</v>
      </c>
      <c r="D1726">
        <v>582.69000000000005</v>
      </c>
    </row>
    <row r="1727" spans="1:4" x14ac:dyDescent="0.35">
      <c r="A1727" s="1">
        <v>45199</v>
      </c>
      <c r="B1727" t="s">
        <v>6</v>
      </c>
      <c r="C1727">
        <v>17</v>
      </c>
      <c r="D1727">
        <v>992.86</v>
      </c>
    </row>
    <row r="1728" spans="1:4" x14ac:dyDescent="0.35">
      <c r="A1728" s="1">
        <v>44985</v>
      </c>
      <c r="B1728" t="s">
        <v>4</v>
      </c>
      <c r="C1728">
        <v>230</v>
      </c>
      <c r="D1728">
        <v>891.41</v>
      </c>
    </row>
    <row r="1729" spans="1:4" x14ac:dyDescent="0.35">
      <c r="A1729" s="1">
        <v>45260</v>
      </c>
      <c r="B1729" t="s">
        <v>8</v>
      </c>
      <c r="C1729">
        <v>21</v>
      </c>
      <c r="D1729">
        <v>773.06</v>
      </c>
    </row>
    <row r="1730" spans="1:4" x14ac:dyDescent="0.35">
      <c r="A1730" s="1">
        <v>45291</v>
      </c>
      <c r="B1730" t="s">
        <v>6</v>
      </c>
      <c r="C1730">
        <v>26</v>
      </c>
      <c r="D1730">
        <v>695.52</v>
      </c>
    </row>
    <row r="1731" spans="1:4" x14ac:dyDescent="0.35">
      <c r="A1731" s="1">
        <v>45291</v>
      </c>
      <c r="B1731" t="s">
        <v>7</v>
      </c>
      <c r="C1731">
        <v>17</v>
      </c>
      <c r="D1731">
        <v>291.5</v>
      </c>
    </row>
    <row r="1732" spans="1:4" x14ac:dyDescent="0.35">
      <c r="A1732" s="1">
        <v>45046</v>
      </c>
      <c r="B1732" t="s">
        <v>8</v>
      </c>
      <c r="C1732">
        <v>21</v>
      </c>
      <c r="D1732">
        <v>66.150000000000006</v>
      </c>
    </row>
    <row r="1733" spans="1:4" x14ac:dyDescent="0.35">
      <c r="A1733" s="1">
        <v>45138</v>
      </c>
      <c r="B1733" t="s">
        <v>6</v>
      </c>
      <c r="C1733">
        <v>21</v>
      </c>
      <c r="D1733">
        <v>901.37</v>
      </c>
    </row>
    <row r="1734" spans="1:4" x14ac:dyDescent="0.35">
      <c r="A1734" s="1">
        <v>45046</v>
      </c>
      <c r="B1734" t="s">
        <v>7</v>
      </c>
      <c r="C1734">
        <v>18</v>
      </c>
      <c r="D1734">
        <v>29.11</v>
      </c>
    </row>
    <row r="1735" spans="1:4" x14ac:dyDescent="0.35">
      <c r="A1735" s="1">
        <v>45077</v>
      </c>
      <c r="B1735" t="s">
        <v>6</v>
      </c>
      <c r="C1735">
        <v>26</v>
      </c>
      <c r="D1735">
        <v>86.1</v>
      </c>
    </row>
    <row r="1736" spans="1:4" x14ac:dyDescent="0.35">
      <c r="A1736" s="1">
        <v>45199</v>
      </c>
      <c r="B1736" t="s">
        <v>4</v>
      </c>
      <c r="C1736">
        <v>20</v>
      </c>
      <c r="D1736">
        <v>444.72</v>
      </c>
    </row>
    <row r="1737" spans="1:4" x14ac:dyDescent="0.35">
      <c r="A1737" s="1">
        <v>44985</v>
      </c>
      <c r="B1737" t="s">
        <v>4</v>
      </c>
      <c r="C1737">
        <v>23</v>
      </c>
      <c r="D1737">
        <v>966.24</v>
      </c>
    </row>
    <row r="1738" spans="1:4" x14ac:dyDescent="0.35">
      <c r="A1738" s="1">
        <v>44957</v>
      </c>
      <c r="B1738" t="s">
        <v>5</v>
      </c>
      <c r="C1738">
        <v>16</v>
      </c>
      <c r="D1738">
        <v>67.569999999999993</v>
      </c>
    </row>
    <row r="1739" spans="1:4" x14ac:dyDescent="0.35">
      <c r="A1739" s="1">
        <v>45260</v>
      </c>
      <c r="B1739" t="s">
        <v>8</v>
      </c>
      <c r="C1739">
        <v>15</v>
      </c>
      <c r="D1739">
        <v>541.84</v>
      </c>
    </row>
    <row r="1740" spans="1:4" x14ac:dyDescent="0.35">
      <c r="A1740" s="1">
        <v>44985</v>
      </c>
      <c r="B1740" t="s">
        <v>5</v>
      </c>
      <c r="C1740">
        <v>16</v>
      </c>
      <c r="D1740">
        <v>98.8</v>
      </c>
    </row>
    <row r="1741" spans="1:4" x14ac:dyDescent="0.35">
      <c r="A1741" s="1">
        <v>45199</v>
      </c>
      <c r="B1741" t="s">
        <v>8</v>
      </c>
      <c r="C1741">
        <v>17</v>
      </c>
      <c r="D1741">
        <v>683.4</v>
      </c>
    </row>
    <row r="1742" spans="1:4" x14ac:dyDescent="0.35">
      <c r="A1742" s="1">
        <v>45199</v>
      </c>
      <c r="B1742" t="s">
        <v>6</v>
      </c>
      <c r="C1742">
        <v>31</v>
      </c>
      <c r="D1742">
        <v>209.07</v>
      </c>
    </row>
    <row r="1743" spans="1:4" x14ac:dyDescent="0.35">
      <c r="A1743" s="1">
        <v>45077</v>
      </c>
      <c r="B1743" t="s">
        <v>6</v>
      </c>
      <c r="C1743">
        <v>17</v>
      </c>
      <c r="D1743">
        <v>203.08</v>
      </c>
    </row>
    <row r="1744" spans="1:4" x14ac:dyDescent="0.35">
      <c r="A1744" s="1">
        <v>45016</v>
      </c>
      <c r="B1744" t="s">
        <v>7</v>
      </c>
      <c r="C1744">
        <v>20</v>
      </c>
      <c r="D1744">
        <v>221.58</v>
      </c>
    </row>
    <row r="1745" spans="1:4" x14ac:dyDescent="0.35">
      <c r="A1745" s="1">
        <v>45138</v>
      </c>
      <c r="B1745" t="s">
        <v>5</v>
      </c>
      <c r="C1745">
        <v>27</v>
      </c>
      <c r="D1745">
        <v>158.1</v>
      </c>
    </row>
    <row r="1746" spans="1:4" x14ac:dyDescent="0.35">
      <c r="A1746" s="1">
        <v>45077</v>
      </c>
      <c r="B1746" t="s">
        <v>5</v>
      </c>
      <c r="C1746">
        <v>18</v>
      </c>
      <c r="D1746">
        <v>830.04</v>
      </c>
    </row>
    <row r="1747" spans="1:4" x14ac:dyDescent="0.35">
      <c r="A1747" s="1">
        <v>45291</v>
      </c>
      <c r="B1747" t="s">
        <v>7</v>
      </c>
      <c r="C1747">
        <v>35</v>
      </c>
      <c r="D1747">
        <v>45.63</v>
      </c>
    </row>
    <row r="1748" spans="1:4" x14ac:dyDescent="0.35">
      <c r="A1748" s="1">
        <v>45169</v>
      </c>
      <c r="B1748" t="s">
        <v>6</v>
      </c>
      <c r="C1748">
        <v>18</v>
      </c>
      <c r="D1748">
        <v>238.07</v>
      </c>
    </row>
    <row r="1749" spans="1:4" x14ac:dyDescent="0.35">
      <c r="A1749" s="1">
        <v>45169</v>
      </c>
      <c r="B1749" t="s">
        <v>4</v>
      </c>
      <c r="C1749">
        <v>21</v>
      </c>
      <c r="D1749">
        <v>205.23</v>
      </c>
    </row>
    <row r="1750" spans="1:4" x14ac:dyDescent="0.35">
      <c r="A1750" s="1">
        <v>45107</v>
      </c>
      <c r="B1750" t="s">
        <v>8</v>
      </c>
      <c r="C1750">
        <v>31</v>
      </c>
      <c r="D1750">
        <v>632</v>
      </c>
    </row>
    <row r="1751" spans="1:4" x14ac:dyDescent="0.35">
      <c r="A1751" s="1">
        <v>45046</v>
      </c>
      <c r="B1751" t="s">
        <v>7</v>
      </c>
      <c r="C1751">
        <v>31</v>
      </c>
      <c r="D1751">
        <v>328.97</v>
      </c>
    </row>
    <row r="1752" spans="1:4" x14ac:dyDescent="0.35">
      <c r="A1752" s="1">
        <v>44985</v>
      </c>
      <c r="B1752" t="s">
        <v>6</v>
      </c>
      <c r="C1752">
        <v>14</v>
      </c>
      <c r="D1752">
        <v>38.75</v>
      </c>
    </row>
    <row r="1753" spans="1:4" x14ac:dyDescent="0.35">
      <c r="A1753" s="1">
        <v>45107</v>
      </c>
      <c r="B1753" t="s">
        <v>6</v>
      </c>
      <c r="C1753">
        <v>33</v>
      </c>
      <c r="D1753">
        <v>891.06</v>
      </c>
    </row>
    <row r="1754" spans="1:4" x14ac:dyDescent="0.35">
      <c r="A1754" s="1">
        <v>45169</v>
      </c>
      <c r="B1754" t="s">
        <v>5</v>
      </c>
      <c r="C1754">
        <v>15</v>
      </c>
      <c r="D1754">
        <v>794.66</v>
      </c>
    </row>
    <row r="1755" spans="1:4" x14ac:dyDescent="0.35">
      <c r="A1755" s="1">
        <v>45169</v>
      </c>
      <c r="B1755" t="s">
        <v>7</v>
      </c>
      <c r="C1755">
        <v>32</v>
      </c>
      <c r="D1755">
        <v>926.75</v>
      </c>
    </row>
    <row r="1756" spans="1:4" x14ac:dyDescent="0.35">
      <c r="A1756" s="1">
        <v>45260</v>
      </c>
      <c r="B1756" t="s">
        <v>6</v>
      </c>
      <c r="C1756">
        <v>28</v>
      </c>
      <c r="D1756">
        <v>382.61</v>
      </c>
    </row>
    <row r="1757" spans="1:4" x14ac:dyDescent="0.35">
      <c r="A1757" s="1">
        <v>45046</v>
      </c>
      <c r="B1757" t="s">
        <v>4</v>
      </c>
      <c r="C1757">
        <v>26</v>
      </c>
      <c r="D1757">
        <v>179.72</v>
      </c>
    </row>
    <row r="1758" spans="1:4" x14ac:dyDescent="0.35">
      <c r="A1758" s="1">
        <v>45291</v>
      </c>
      <c r="B1758" t="s">
        <v>8</v>
      </c>
      <c r="C1758">
        <v>22</v>
      </c>
      <c r="D1758">
        <v>197.8</v>
      </c>
    </row>
    <row r="1759" spans="1:4" x14ac:dyDescent="0.35">
      <c r="A1759" s="1">
        <v>45291</v>
      </c>
      <c r="B1759" t="s">
        <v>8</v>
      </c>
      <c r="C1759">
        <v>18</v>
      </c>
      <c r="D1759">
        <v>569.37</v>
      </c>
    </row>
    <row r="1760" spans="1:4" x14ac:dyDescent="0.35">
      <c r="A1760" s="1">
        <v>45046</v>
      </c>
      <c r="B1760" t="s">
        <v>4</v>
      </c>
      <c r="C1760">
        <v>160</v>
      </c>
      <c r="D1760">
        <v>310.45</v>
      </c>
    </row>
    <row r="1761" spans="1:4" x14ac:dyDescent="0.35">
      <c r="A1761" s="1">
        <v>45046</v>
      </c>
      <c r="B1761" t="s">
        <v>6</v>
      </c>
      <c r="C1761">
        <v>23</v>
      </c>
      <c r="D1761">
        <v>721.69</v>
      </c>
    </row>
    <row r="1762" spans="1:4" x14ac:dyDescent="0.35">
      <c r="A1762" s="1">
        <v>45199</v>
      </c>
      <c r="B1762" t="s">
        <v>6</v>
      </c>
      <c r="C1762">
        <v>16</v>
      </c>
      <c r="D1762">
        <v>462.69</v>
      </c>
    </row>
    <row r="1763" spans="1:4" x14ac:dyDescent="0.35">
      <c r="A1763" s="1">
        <v>45046</v>
      </c>
      <c r="B1763" t="s">
        <v>4</v>
      </c>
      <c r="C1763">
        <v>28</v>
      </c>
      <c r="D1763">
        <v>688.55</v>
      </c>
    </row>
    <row r="1764" spans="1:4" x14ac:dyDescent="0.35">
      <c r="A1764" s="1">
        <v>45046</v>
      </c>
      <c r="B1764" t="s">
        <v>8</v>
      </c>
      <c r="C1764">
        <v>23</v>
      </c>
      <c r="D1764">
        <v>184.31</v>
      </c>
    </row>
    <row r="1765" spans="1:4" x14ac:dyDescent="0.35">
      <c r="A1765" s="1">
        <v>45169</v>
      </c>
      <c r="B1765" t="s">
        <v>4</v>
      </c>
      <c r="C1765">
        <v>22</v>
      </c>
      <c r="D1765">
        <v>411.07</v>
      </c>
    </row>
    <row r="1766" spans="1:4" x14ac:dyDescent="0.35">
      <c r="A1766" s="1">
        <v>45169</v>
      </c>
      <c r="B1766" t="s">
        <v>6</v>
      </c>
      <c r="C1766">
        <v>12</v>
      </c>
      <c r="D1766">
        <v>106.08</v>
      </c>
    </row>
    <row r="1767" spans="1:4" x14ac:dyDescent="0.35">
      <c r="A1767" s="1">
        <v>45169</v>
      </c>
      <c r="B1767" t="s">
        <v>5</v>
      </c>
      <c r="C1767">
        <v>13</v>
      </c>
      <c r="D1767">
        <v>191.06</v>
      </c>
    </row>
    <row r="1768" spans="1:4" x14ac:dyDescent="0.35">
      <c r="A1768" s="1">
        <v>45260</v>
      </c>
      <c r="B1768" t="s">
        <v>5</v>
      </c>
      <c r="C1768">
        <v>29</v>
      </c>
      <c r="D1768">
        <v>80.2</v>
      </c>
    </row>
    <row r="1769" spans="1:4" x14ac:dyDescent="0.35">
      <c r="A1769" s="1">
        <v>45291</v>
      </c>
      <c r="B1769" t="s">
        <v>7</v>
      </c>
      <c r="C1769">
        <v>23</v>
      </c>
      <c r="D1769">
        <v>903.89</v>
      </c>
    </row>
    <row r="1770" spans="1:4" x14ac:dyDescent="0.35">
      <c r="A1770" s="1">
        <v>45046</v>
      </c>
      <c r="B1770" t="s">
        <v>4</v>
      </c>
      <c r="C1770">
        <v>17</v>
      </c>
      <c r="D1770">
        <v>251.8</v>
      </c>
    </row>
    <row r="1771" spans="1:4" x14ac:dyDescent="0.35">
      <c r="A1771" s="1">
        <v>45016</v>
      </c>
      <c r="B1771" t="s">
        <v>6</v>
      </c>
      <c r="C1771">
        <v>15</v>
      </c>
      <c r="D1771">
        <v>194.97</v>
      </c>
    </row>
    <row r="1772" spans="1:4" x14ac:dyDescent="0.35">
      <c r="A1772" s="1">
        <v>45199</v>
      </c>
      <c r="B1772" t="s">
        <v>8</v>
      </c>
      <c r="C1772">
        <v>18</v>
      </c>
      <c r="D1772">
        <v>369.11</v>
      </c>
    </row>
    <row r="1773" spans="1:4" x14ac:dyDescent="0.35">
      <c r="A1773" s="1">
        <v>45077</v>
      </c>
      <c r="B1773" t="s">
        <v>4</v>
      </c>
      <c r="C1773">
        <v>17</v>
      </c>
      <c r="D1773">
        <v>742.9</v>
      </c>
    </row>
    <row r="1774" spans="1:4" x14ac:dyDescent="0.35">
      <c r="A1774" s="1">
        <v>45199</v>
      </c>
      <c r="B1774" t="s">
        <v>8</v>
      </c>
      <c r="C1774">
        <v>20</v>
      </c>
      <c r="D1774">
        <v>35.799999999999997</v>
      </c>
    </row>
    <row r="1775" spans="1:4" x14ac:dyDescent="0.35">
      <c r="A1775" s="1">
        <v>45046</v>
      </c>
      <c r="B1775" t="s">
        <v>6</v>
      </c>
      <c r="C1775">
        <v>17</v>
      </c>
      <c r="D1775">
        <v>44.39</v>
      </c>
    </row>
    <row r="1776" spans="1:4" x14ac:dyDescent="0.35">
      <c r="A1776" s="1">
        <v>45016</v>
      </c>
      <c r="B1776" t="s">
        <v>7</v>
      </c>
      <c r="C1776">
        <v>22</v>
      </c>
      <c r="D1776">
        <v>621.67999999999995</v>
      </c>
    </row>
    <row r="1777" spans="1:4" x14ac:dyDescent="0.35">
      <c r="A1777" s="1">
        <v>45199</v>
      </c>
      <c r="B1777" t="s">
        <v>7</v>
      </c>
      <c r="C1777">
        <v>22</v>
      </c>
    </row>
    <row r="1778" spans="1:4" x14ac:dyDescent="0.35">
      <c r="A1778" s="1">
        <v>45291</v>
      </c>
      <c r="B1778" t="s">
        <v>4</v>
      </c>
      <c r="C1778">
        <v>14</v>
      </c>
      <c r="D1778">
        <v>986.94</v>
      </c>
    </row>
    <row r="1779" spans="1:4" x14ac:dyDescent="0.35">
      <c r="A1779" s="1">
        <v>45138</v>
      </c>
      <c r="B1779" t="s">
        <v>8</v>
      </c>
      <c r="C1779">
        <v>20</v>
      </c>
      <c r="D1779">
        <v>697.66</v>
      </c>
    </row>
    <row r="1780" spans="1:4" x14ac:dyDescent="0.35">
      <c r="A1780" s="1">
        <v>45199</v>
      </c>
      <c r="B1780" t="s">
        <v>8</v>
      </c>
      <c r="C1780">
        <v>19</v>
      </c>
      <c r="D1780">
        <v>812.2</v>
      </c>
    </row>
    <row r="1781" spans="1:4" x14ac:dyDescent="0.35">
      <c r="A1781" s="1">
        <v>45169</v>
      </c>
      <c r="B1781" t="s">
        <v>5</v>
      </c>
      <c r="C1781">
        <v>25</v>
      </c>
      <c r="D1781">
        <v>29.52</v>
      </c>
    </row>
    <row r="1782" spans="1:4" x14ac:dyDescent="0.35">
      <c r="A1782" s="1">
        <v>45199</v>
      </c>
      <c r="B1782" t="s">
        <v>5</v>
      </c>
      <c r="C1782">
        <v>17</v>
      </c>
      <c r="D1782">
        <v>839.45</v>
      </c>
    </row>
    <row r="1783" spans="1:4" x14ac:dyDescent="0.35">
      <c r="A1783" s="1">
        <v>45291</v>
      </c>
      <c r="B1783" t="s">
        <v>5</v>
      </c>
      <c r="C1783">
        <v>28</v>
      </c>
      <c r="D1783">
        <v>283.64999999999998</v>
      </c>
    </row>
    <row r="1784" spans="1:4" x14ac:dyDescent="0.35">
      <c r="A1784" s="1">
        <v>45077</v>
      </c>
      <c r="B1784" t="s">
        <v>5</v>
      </c>
      <c r="C1784">
        <v>24</v>
      </c>
      <c r="D1784">
        <v>700.83</v>
      </c>
    </row>
    <row r="1785" spans="1:4" x14ac:dyDescent="0.35">
      <c r="A1785" s="1">
        <v>44985</v>
      </c>
      <c r="B1785" t="s">
        <v>4</v>
      </c>
      <c r="C1785">
        <v>22</v>
      </c>
      <c r="D1785">
        <v>359.62</v>
      </c>
    </row>
    <row r="1786" spans="1:4" x14ac:dyDescent="0.35">
      <c r="A1786" s="1">
        <v>45016</v>
      </c>
      <c r="B1786" t="s">
        <v>7</v>
      </c>
      <c r="C1786">
        <v>13</v>
      </c>
      <c r="D1786">
        <v>335.54</v>
      </c>
    </row>
    <row r="1787" spans="1:4" x14ac:dyDescent="0.35">
      <c r="A1787" s="1">
        <v>45199</v>
      </c>
      <c r="B1787" t="s">
        <v>6</v>
      </c>
      <c r="C1787">
        <v>21</v>
      </c>
      <c r="D1787">
        <v>530.63</v>
      </c>
    </row>
    <row r="1788" spans="1:4" x14ac:dyDescent="0.35">
      <c r="A1788" s="1">
        <v>44957</v>
      </c>
      <c r="B1788" t="s">
        <v>4</v>
      </c>
      <c r="C1788">
        <v>17</v>
      </c>
      <c r="D1788">
        <v>377.41</v>
      </c>
    </row>
    <row r="1789" spans="1:4" x14ac:dyDescent="0.35">
      <c r="A1789" s="1">
        <v>45077</v>
      </c>
      <c r="B1789" t="s">
        <v>6</v>
      </c>
      <c r="C1789">
        <v>17</v>
      </c>
      <c r="D1789">
        <v>278.18</v>
      </c>
    </row>
    <row r="1790" spans="1:4" x14ac:dyDescent="0.35">
      <c r="A1790" s="1">
        <v>45230</v>
      </c>
      <c r="B1790" t="s">
        <v>4</v>
      </c>
      <c r="C1790">
        <v>17</v>
      </c>
      <c r="D1790">
        <v>675.53</v>
      </c>
    </row>
    <row r="1791" spans="1:4" x14ac:dyDescent="0.35">
      <c r="A1791" s="1">
        <v>45107</v>
      </c>
      <c r="B1791" t="s">
        <v>5</v>
      </c>
      <c r="C1791">
        <v>22</v>
      </c>
      <c r="D1791">
        <v>874.43</v>
      </c>
    </row>
    <row r="1792" spans="1:4" x14ac:dyDescent="0.35">
      <c r="A1792" s="1">
        <v>44957</v>
      </c>
      <c r="B1792" t="s">
        <v>5</v>
      </c>
      <c r="C1792">
        <v>16</v>
      </c>
      <c r="D1792">
        <v>202.29</v>
      </c>
    </row>
    <row r="1793" spans="1:4" x14ac:dyDescent="0.35">
      <c r="A1793" s="1">
        <v>44985</v>
      </c>
      <c r="B1793" t="s">
        <v>7</v>
      </c>
      <c r="C1793">
        <v>24</v>
      </c>
      <c r="D1793">
        <v>579.62</v>
      </c>
    </row>
    <row r="1794" spans="1:4" x14ac:dyDescent="0.35">
      <c r="A1794" s="1">
        <v>45169</v>
      </c>
      <c r="B1794" t="s">
        <v>8</v>
      </c>
      <c r="C1794">
        <v>17</v>
      </c>
      <c r="D1794">
        <v>455.17</v>
      </c>
    </row>
    <row r="1795" spans="1:4" x14ac:dyDescent="0.35">
      <c r="A1795" s="1">
        <v>45291</v>
      </c>
      <c r="B1795" t="s">
        <v>4</v>
      </c>
      <c r="C1795">
        <v>17</v>
      </c>
      <c r="D1795">
        <v>538.66</v>
      </c>
    </row>
    <row r="1796" spans="1:4" x14ac:dyDescent="0.35">
      <c r="A1796" s="1">
        <v>44957</v>
      </c>
      <c r="B1796" t="s">
        <v>4</v>
      </c>
      <c r="C1796">
        <v>25</v>
      </c>
      <c r="D1796">
        <v>592.09</v>
      </c>
    </row>
    <row r="1797" spans="1:4" x14ac:dyDescent="0.35">
      <c r="A1797" s="1">
        <v>45199</v>
      </c>
      <c r="B1797" t="s">
        <v>7</v>
      </c>
      <c r="C1797">
        <v>13</v>
      </c>
      <c r="D1797">
        <v>272.64999999999998</v>
      </c>
    </row>
    <row r="1798" spans="1:4" x14ac:dyDescent="0.35">
      <c r="A1798" s="1">
        <v>44957</v>
      </c>
      <c r="B1798" t="s">
        <v>7</v>
      </c>
      <c r="C1798">
        <v>19</v>
      </c>
      <c r="D1798">
        <v>85.84</v>
      </c>
    </row>
    <row r="1799" spans="1:4" x14ac:dyDescent="0.35">
      <c r="A1799" s="1">
        <v>45077</v>
      </c>
      <c r="B1799" t="s">
        <v>4</v>
      </c>
      <c r="C1799">
        <v>17</v>
      </c>
      <c r="D1799">
        <v>849.55</v>
      </c>
    </row>
    <row r="1800" spans="1:4" x14ac:dyDescent="0.35">
      <c r="A1800" s="1">
        <v>44957</v>
      </c>
      <c r="B1800" t="s">
        <v>7</v>
      </c>
      <c r="C1800">
        <v>17</v>
      </c>
    </row>
    <row r="1801" spans="1:4" x14ac:dyDescent="0.35">
      <c r="A1801" s="1">
        <v>45016</v>
      </c>
      <c r="B1801" t="s">
        <v>4</v>
      </c>
      <c r="C1801">
        <v>21</v>
      </c>
      <c r="D1801">
        <v>657.03</v>
      </c>
    </row>
    <row r="1802" spans="1:4" x14ac:dyDescent="0.35">
      <c r="A1802" s="1">
        <v>45138</v>
      </c>
      <c r="B1802" t="s">
        <v>6</v>
      </c>
      <c r="C1802">
        <v>19</v>
      </c>
    </row>
    <row r="1803" spans="1:4" x14ac:dyDescent="0.35">
      <c r="A1803" s="1">
        <v>45230</v>
      </c>
      <c r="B1803" t="s">
        <v>7</v>
      </c>
      <c r="C1803">
        <v>19</v>
      </c>
      <c r="D1803">
        <v>616.54</v>
      </c>
    </row>
    <row r="1804" spans="1:4" x14ac:dyDescent="0.35">
      <c r="A1804" s="1">
        <v>45016</v>
      </c>
      <c r="B1804" t="s">
        <v>4</v>
      </c>
      <c r="C1804">
        <v>15</v>
      </c>
      <c r="D1804">
        <v>816.28</v>
      </c>
    </row>
    <row r="1805" spans="1:4" x14ac:dyDescent="0.35">
      <c r="A1805" s="1">
        <v>45199</v>
      </c>
      <c r="B1805" t="s">
        <v>5</v>
      </c>
      <c r="C1805">
        <v>18</v>
      </c>
      <c r="D1805">
        <v>344.73</v>
      </c>
    </row>
    <row r="1806" spans="1:4" x14ac:dyDescent="0.35">
      <c r="A1806" s="1">
        <v>44957</v>
      </c>
      <c r="B1806" t="s">
        <v>5</v>
      </c>
      <c r="C1806">
        <v>17</v>
      </c>
      <c r="D1806">
        <v>333.83</v>
      </c>
    </row>
    <row r="1807" spans="1:4" x14ac:dyDescent="0.35">
      <c r="A1807" s="1">
        <v>45230</v>
      </c>
      <c r="B1807" t="s">
        <v>7</v>
      </c>
      <c r="C1807">
        <v>29</v>
      </c>
      <c r="D1807">
        <v>110.49</v>
      </c>
    </row>
    <row r="1808" spans="1:4" x14ac:dyDescent="0.35">
      <c r="A1808" s="1">
        <v>44985</v>
      </c>
      <c r="B1808" t="s">
        <v>7</v>
      </c>
      <c r="C1808">
        <v>17</v>
      </c>
      <c r="D1808">
        <v>122.51</v>
      </c>
    </row>
    <row r="1809" spans="1:4" x14ac:dyDescent="0.35">
      <c r="A1809" s="1">
        <v>45046</v>
      </c>
      <c r="B1809" t="s">
        <v>7</v>
      </c>
      <c r="C1809">
        <v>29</v>
      </c>
      <c r="D1809">
        <v>980.79</v>
      </c>
    </row>
    <row r="1810" spans="1:4" x14ac:dyDescent="0.35">
      <c r="A1810" s="1">
        <v>45169</v>
      </c>
      <c r="B1810" t="s">
        <v>8</v>
      </c>
      <c r="C1810">
        <v>14</v>
      </c>
      <c r="D1810">
        <v>819.42</v>
      </c>
    </row>
    <row r="1811" spans="1:4" x14ac:dyDescent="0.35">
      <c r="A1811" s="1">
        <v>45138</v>
      </c>
      <c r="B1811" t="s">
        <v>5</v>
      </c>
      <c r="C1811">
        <v>22</v>
      </c>
      <c r="D1811">
        <v>380.59</v>
      </c>
    </row>
    <row r="1812" spans="1:4" x14ac:dyDescent="0.35">
      <c r="A1812" s="1">
        <v>44985</v>
      </c>
      <c r="B1812" t="s">
        <v>6</v>
      </c>
      <c r="C1812">
        <v>21</v>
      </c>
      <c r="D1812">
        <v>511.64</v>
      </c>
    </row>
    <row r="1813" spans="1:4" x14ac:dyDescent="0.35">
      <c r="A1813" s="1">
        <v>45291</v>
      </c>
      <c r="B1813" t="s">
        <v>6</v>
      </c>
      <c r="C1813">
        <v>20</v>
      </c>
      <c r="D1813">
        <v>258</v>
      </c>
    </row>
    <row r="1814" spans="1:4" x14ac:dyDescent="0.35">
      <c r="A1814" s="1">
        <v>45230</v>
      </c>
      <c r="B1814" t="s">
        <v>5</v>
      </c>
      <c r="C1814">
        <v>23</v>
      </c>
      <c r="D1814">
        <v>284.39</v>
      </c>
    </row>
    <row r="1815" spans="1:4" x14ac:dyDescent="0.35">
      <c r="A1815" s="1">
        <v>45169</v>
      </c>
      <c r="B1815" t="s">
        <v>4</v>
      </c>
      <c r="C1815">
        <v>18</v>
      </c>
      <c r="D1815">
        <v>938.98</v>
      </c>
    </row>
    <row r="1816" spans="1:4" x14ac:dyDescent="0.35">
      <c r="A1816" s="1">
        <v>45169</v>
      </c>
      <c r="B1816" t="s">
        <v>6</v>
      </c>
      <c r="C1816">
        <v>16</v>
      </c>
      <c r="D1816">
        <v>264.99</v>
      </c>
    </row>
    <row r="1817" spans="1:4" x14ac:dyDescent="0.35">
      <c r="A1817" s="1">
        <v>45138</v>
      </c>
      <c r="B1817" t="s">
        <v>4</v>
      </c>
      <c r="C1817">
        <v>22</v>
      </c>
      <c r="D1817">
        <v>821.68</v>
      </c>
    </row>
    <row r="1818" spans="1:4" x14ac:dyDescent="0.35">
      <c r="A1818" s="1">
        <v>44957</v>
      </c>
      <c r="B1818" t="s">
        <v>5</v>
      </c>
      <c r="C1818">
        <v>18</v>
      </c>
      <c r="D1818">
        <v>89.52</v>
      </c>
    </row>
    <row r="1819" spans="1:4" x14ac:dyDescent="0.35">
      <c r="A1819" s="1">
        <v>45169</v>
      </c>
      <c r="B1819" t="s">
        <v>6</v>
      </c>
      <c r="C1819">
        <v>14</v>
      </c>
      <c r="D1819">
        <v>626.6</v>
      </c>
    </row>
    <row r="1820" spans="1:4" x14ac:dyDescent="0.35">
      <c r="A1820" s="1">
        <v>45169</v>
      </c>
      <c r="B1820" t="s">
        <v>8</v>
      </c>
      <c r="C1820">
        <v>24</v>
      </c>
      <c r="D1820">
        <v>323.17</v>
      </c>
    </row>
    <row r="1821" spans="1:4" x14ac:dyDescent="0.35">
      <c r="A1821" s="1">
        <v>45046</v>
      </c>
      <c r="B1821" t="s">
        <v>7</v>
      </c>
      <c r="C1821">
        <v>30</v>
      </c>
      <c r="D1821">
        <v>928.49</v>
      </c>
    </row>
    <row r="1822" spans="1:4" x14ac:dyDescent="0.35">
      <c r="A1822" s="1">
        <v>45046</v>
      </c>
      <c r="B1822" t="s">
        <v>7</v>
      </c>
      <c r="C1822">
        <v>28</v>
      </c>
      <c r="D1822">
        <v>30.56</v>
      </c>
    </row>
    <row r="1823" spans="1:4" x14ac:dyDescent="0.35">
      <c r="A1823" s="1">
        <v>45107</v>
      </c>
      <c r="B1823" t="s">
        <v>6</v>
      </c>
    </row>
    <row r="1824" spans="1:4" x14ac:dyDescent="0.35">
      <c r="A1824" s="1">
        <v>45291</v>
      </c>
      <c r="B1824" t="s">
        <v>6</v>
      </c>
      <c r="C1824">
        <v>18</v>
      </c>
      <c r="D1824">
        <v>617.15</v>
      </c>
    </row>
    <row r="1825" spans="1:4" x14ac:dyDescent="0.35">
      <c r="A1825" s="1">
        <v>45230</v>
      </c>
      <c r="B1825" t="s">
        <v>4</v>
      </c>
      <c r="C1825">
        <v>20</v>
      </c>
      <c r="D1825">
        <v>260.18</v>
      </c>
    </row>
    <row r="1826" spans="1:4" x14ac:dyDescent="0.35">
      <c r="A1826" s="1">
        <v>45199</v>
      </c>
      <c r="B1826" t="s">
        <v>7</v>
      </c>
      <c r="C1826">
        <v>20</v>
      </c>
      <c r="D1826">
        <v>443.74</v>
      </c>
    </row>
    <row r="1827" spans="1:4" x14ac:dyDescent="0.35">
      <c r="A1827" s="1">
        <v>44985</v>
      </c>
      <c r="B1827" t="s">
        <v>8</v>
      </c>
      <c r="C1827">
        <v>24</v>
      </c>
      <c r="D1827">
        <v>408.43</v>
      </c>
    </row>
    <row r="1828" spans="1:4" x14ac:dyDescent="0.35">
      <c r="A1828" s="1">
        <v>44985</v>
      </c>
      <c r="B1828" t="s">
        <v>5</v>
      </c>
      <c r="C1828">
        <v>11</v>
      </c>
      <c r="D1828">
        <v>625.66</v>
      </c>
    </row>
    <row r="1829" spans="1:4" x14ac:dyDescent="0.35">
      <c r="A1829" s="1">
        <v>45016</v>
      </c>
      <c r="B1829" t="s">
        <v>6</v>
      </c>
      <c r="C1829">
        <v>23</v>
      </c>
      <c r="D1829">
        <v>726.56</v>
      </c>
    </row>
    <row r="1830" spans="1:4" x14ac:dyDescent="0.35">
      <c r="A1830" s="1">
        <v>45046</v>
      </c>
      <c r="B1830" t="s">
        <v>5</v>
      </c>
      <c r="C1830">
        <v>23</v>
      </c>
      <c r="D1830">
        <v>716.82</v>
      </c>
    </row>
    <row r="1831" spans="1:4" x14ac:dyDescent="0.35">
      <c r="A1831" s="1">
        <v>45046</v>
      </c>
      <c r="B1831" t="s">
        <v>8</v>
      </c>
      <c r="C1831">
        <v>16</v>
      </c>
      <c r="D1831">
        <v>32.03</v>
      </c>
    </row>
    <row r="1832" spans="1:4" x14ac:dyDescent="0.35">
      <c r="A1832" s="1">
        <v>45199</v>
      </c>
      <c r="B1832" t="s">
        <v>8</v>
      </c>
      <c r="C1832">
        <v>19</v>
      </c>
      <c r="D1832">
        <v>671.08</v>
      </c>
    </row>
    <row r="1833" spans="1:4" x14ac:dyDescent="0.35">
      <c r="A1833" s="1">
        <v>45016</v>
      </c>
      <c r="B1833" t="s">
        <v>8</v>
      </c>
      <c r="C1833">
        <v>28</v>
      </c>
      <c r="D1833">
        <v>413.01</v>
      </c>
    </row>
    <row r="1834" spans="1:4" x14ac:dyDescent="0.35">
      <c r="A1834" s="1">
        <v>45260</v>
      </c>
      <c r="B1834" t="s">
        <v>4</v>
      </c>
      <c r="C1834">
        <v>15</v>
      </c>
      <c r="D1834">
        <v>567.04</v>
      </c>
    </row>
    <row r="1835" spans="1:4" x14ac:dyDescent="0.35">
      <c r="A1835" s="1">
        <v>45016</v>
      </c>
      <c r="B1835" t="s">
        <v>6</v>
      </c>
      <c r="C1835">
        <v>19</v>
      </c>
      <c r="D1835">
        <v>225.07</v>
      </c>
    </row>
    <row r="1836" spans="1:4" x14ac:dyDescent="0.35">
      <c r="A1836" s="1">
        <v>45107</v>
      </c>
      <c r="B1836" t="s">
        <v>8</v>
      </c>
      <c r="C1836">
        <v>23</v>
      </c>
      <c r="D1836">
        <v>200.82</v>
      </c>
    </row>
    <row r="1837" spans="1:4" x14ac:dyDescent="0.35">
      <c r="A1837" s="1">
        <v>45230</v>
      </c>
      <c r="B1837" t="s">
        <v>6</v>
      </c>
      <c r="C1837">
        <v>30</v>
      </c>
      <c r="D1837">
        <v>980.01</v>
      </c>
    </row>
    <row r="1838" spans="1:4" x14ac:dyDescent="0.35">
      <c r="A1838" s="1">
        <v>45260</v>
      </c>
      <c r="B1838" t="s">
        <v>4</v>
      </c>
      <c r="C1838">
        <v>24</v>
      </c>
      <c r="D1838">
        <v>971.93</v>
      </c>
    </row>
    <row r="1839" spans="1:4" x14ac:dyDescent="0.35">
      <c r="A1839" s="1">
        <v>44957</v>
      </c>
      <c r="B1839" t="s">
        <v>4</v>
      </c>
      <c r="C1839">
        <v>17</v>
      </c>
      <c r="D1839">
        <v>737.1</v>
      </c>
    </row>
    <row r="1840" spans="1:4" x14ac:dyDescent="0.35">
      <c r="A1840" s="1">
        <v>45260</v>
      </c>
      <c r="B1840" t="s">
        <v>8</v>
      </c>
      <c r="C1840">
        <v>15</v>
      </c>
      <c r="D1840">
        <v>120.1</v>
      </c>
    </row>
    <row r="1841" spans="1:4" x14ac:dyDescent="0.35">
      <c r="A1841" s="1">
        <v>45169</v>
      </c>
      <c r="B1841" t="s">
        <v>6</v>
      </c>
      <c r="C1841">
        <v>21</v>
      </c>
      <c r="D1841">
        <v>57.23</v>
      </c>
    </row>
    <row r="1842" spans="1:4" x14ac:dyDescent="0.35">
      <c r="A1842" s="1">
        <v>45199</v>
      </c>
      <c r="B1842" t="s">
        <v>5</v>
      </c>
      <c r="C1842">
        <v>24</v>
      </c>
      <c r="D1842">
        <v>312.11</v>
      </c>
    </row>
    <row r="1843" spans="1:4" x14ac:dyDescent="0.35">
      <c r="A1843" s="1">
        <v>44957</v>
      </c>
      <c r="B1843" t="s">
        <v>6</v>
      </c>
      <c r="C1843">
        <v>16</v>
      </c>
      <c r="D1843">
        <v>587.58000000000004</v>
      </c>
    </row>
    <row r="1844" spans="1:4" x14ac:dyDescent="0.35">
      <c r="A1844" s="1">
        <v>45016</v>
      </c>
      <c r="B1844" t="s">
        <v>8</v>
      </c>
      <c r="C1844">
        <v>19</v>
      </c>
    </row>
    <row r="1845" spans="1:4" x14ac:dyDescent="0.35">
      <c r="A1845" s="1">
        <v>45230</v>
      </c>
      <c r="B1845" t="s">
        <v>4</v>
      </c>
      <c r="C1845">
        <v>19</v>
      </c>
      <c r="D1845">
        <v>41.02</v>
      </c>
    </row>
    <row r="1846" spans="1:4" x14ac:dyDescent="0.35">
      <c r="A1846" s="1">
        <v>44985</v>
      </c>
      <c r="B1846" t="s">
        <v>7</v>
      </c>
      <c r="C1846">
        <v>20</v>
      </c>
      <c r="D1846">
        <v>379.08</v>
      </c>
    </row>
    <row r="1847" spans="1:4" x14ac:dyDescent="0.35">
      <c r="A1847" s="1">
        <v>44957</v>
      </c>
      <c r="B1847" t="s">
        <v>4</v>
      </c>
      <c r="C1847">
        <v>16</v>
      </c>
      <c r="D1847">
        <v>492.07</v>
      </c>
    </row>
    <row r="1848" spans="1:4" x14ac:dyDescent="0.35">
      <c r="A1848" s="1">
        <v>45016</v>
      </c>
      <c r="B1848" t="s">
        <v>8</v>
      </c>
      <c r="C1848">
        <v>22</v>
      </c>
      <c r="D1848">
        <v>784.91</v>
      </c>
    </row>
    <row r="1849" spans="1:4" x14ac:dyDescent="0.35">
      <c r="A1849" s="1">
        <v>44957</v>
      </c>
      <c r="B1849" t="s">
        <v>5</v>
      </c>
      <c r="C1849">
        <v>27</v>
      </c>
      <c r="D1849">
        <v>826.39</v>
      </c>
    </row>
    <row r="1850" spans="1:4" x14ac:dyDescent="0.35">
      <c r="A1850" s="1">
        <v>44985</v>
      </c>
      <c r="B1850" t="s">
        <v>6</v>
      </c>
      <c r="C1850">
        <v>18</v>
      </c>
      <c r="D1850">
        <v>632.04999999999995</v>
      </c>
    </row>
    <row r="1851" spans="1:4" x14ac:dyDescent="0.35">
      <c r="A1851" s="1">
        <v>45138</v>
      </c>
      <c r="B1851" t="s">
        <v>6</v>
      </c>
      <c r="C1851">
        <v>21</v>
      </c>
      <c r="D1851">
        <v>921.33</v>
      </c>
    </row>
    <row r="1852" spans="1:4" x14ac:dyDescent="0.35">
      <c r="A1852" s="1">
        <v>45291</v>
      </c>
      <c r="B1852" t="s">
        <v>8</v>
      </c>
      <c r="C1852">
        <v>16</v>
      </c>
      <c r="D1852">
        <v>60.1</v>
      </c>
    </row>
    <row r="1853" spans="1:4" x14ac:dyDescent="0.35">
      <c r="A1853" s="1">
        <v>45260</v>
      </c>
      <c r="B1853" t="s">
        <v>7</v>
      </c>
      <c r="C1853">
        <v>19</v>
      </c>
      <c r="D1853">
        <v>454.87</v>
      </c>
    </row>
    <row r="1854" spans="1:4" x14ac:dyDescent="0.35">
      <c r="A1854" s="1">
        <v>45199</v>
      </c>
      <c r="B1854" t="s">
        <v>6</v>
      </c>
      <c r="C1854">
        <v>21</v>
      </c>
      <c r="D1854">
        <v>194.47</v>
      </c>
    </row>
    <row r="1855" spans="1:4" x14ac:dyDescent="0.35">
      <c r="A1855" s="1">
        <v>45199</v>
      </c>
      <c r="B1855" t="s">
        <v>5</v>
      </c>
      <c r="C1855">
        <v>20</v>
      </c>
      <c r="D1855">
        <v>377.52</v>
      </c>
    </row>
    <row r="1856" spans="1:4" x14ac:dyDescent="0.35">
      <c r="A1856" s="1">
        <v>45046</v>
      </c>
      <c r="B1856" t="s">
        <v>6</v>
      </c>
      <c r="C1856">
        <v>12</v>
      </c>
      <c r="D1856">
        <v>655.49</v>
      </c>
    </row>
    <row r="1857" spans="1:4" x14ac:dyDescent="0.35">
      <c r="A1857" s="1">
        <v>44957</v>
      </c>
      <c r="B1857" t="s">
        <v>6</v>
      </c>
      <c r="C1857">
        <v>25</v>
      </c>
      <c r="D1857">
        <v>304.69</v>
      </c>
    </row>
    <row r="1858" spans="1:4" x14ac:dyDescent="0.35">
      <c r="A1858" s="1">
        <v>45046</v>
      </c>
      <c r="B1858" t="s">
        <v>7</v>
      </c>
      <c r="C1858">
        <v>19</v>
      </c>
      <c r="D1858">
        <v>195.31</v>
      </c>
    </row>
    <row r="1859" spans="1:4" x14ac:dyDescent="0.35">
      <c r="A1859" s="1">
        <v>45291</v>
      </c>
      <c r="B1859" t="s">
        <v>4</v>
      </c>
      <c r="C1859">
        <v>30</v>
      </c>
      <c r="D1859">
        <v>674.3</v>
      </c>
    </row>
    <row r="1860" spans="1:4" x14ac:dyDescent="0.35">
      <c r="A1860" s="1">
        <v>45291</v>
      </c>
      <c r="B1860" t="s">
        <v>4</v>
      </c>
      <c r="C1860">
        <v>19</v>
      </c>
      <c r="D1860">
        <v>824.36</v>
      </c>
    </row>
    <row r="1861" spans="1:4" x14ac:dyDescent="0.35">
      <c r="A1861" s="1">
        <v>44957</v>
      </c>
      <c r="B1861" t="s">
        <v>4</v>
      </c>
      <c r="C1861">
        <v>16</v>
      </c>
      <c r="D1861">
        <v>156.13</v>
      </c>
    </row>
    <row r="1862" spans="1:4" x14ac:dyDescent="0.35">
      <c r="A1862" s="1">
        <v>45230</v>
      </c>
      <c r="B1862" t="s">
        <v>6</v>
      </c>
      <c r="C1862">
        <v>19</v>
      </c>
      <c r="D1862">
        <v>794.1</v>
      </c>
    </row>
    <row r="1863" spans="1:4" x14ac:dyDescent="0.35">
      <c r="A1863" s="1">
        <v>45199</v>
      </c>
      <c r="B1863" t="s">
        <v>4</v>
      </c>
      <c r="C1863">
        <v>14</v>
      </c>
      <c r="D1863">
        <v>375.32</v>
      </c>
    </row>
    <row r="1864" spans="1:4" x14ac:dyDescent="0.35">
      <c r="A1864" s="1">
        <v>45077</v>
      </c>
      <c r="B1864" t="s">
        <v>8</v>
      </c>
      <c r="C1864">
        <v>26</v>
      </c>
      <c r="D1864">
        <v>949.39</v>
      </c>
    </row>
    <row r="1865" spans="1:4" x14ac:dyDescent="0.35">
      <c r="A1865" s="1">
        <v>44957</v>
      </c>
      <c r="B1865" t="s">
        <v>6</v>
      </c>
      <c r="C1865">
        <v>29</v>
      </c>
      <c r="D1865">
        <v>179.92</v>
      </c>
    </row>
    <row r="1866" spans="1:4" x14ac:dyDescent="0.35">
      <c r="A1866" s="1">
        <v>45077</v>
      </c>
      <c r="B1866" t="s">
        <v>4</v>
      </c>
      <c r="C1866">
        <v>16</v>
      </c>
      <c r="D1866">
        <v>389.21</v>
      </c>
    </row>
    <row r="1867" spans="1:4" x14ac:dyDescent="0.35">
      <c r="A1867" s="1">
        <v>45016</v>
      </c>
      <c r="B1867" t="s">
        <v>4</v>
      </c>
      <c r="C1867">
        <v>21</v>
      </c>
      <c r="D1867">
        <v>104.73</v>
      </c>
    </row>
    <row r="1868" spans="1:4" x14ac:dyDescent="0.35">
      <c r="A1868" s="1">
        <v>44985</v>
      </c>
      <c r="B1868" t="s">
        <v>7</v>
      </c>
      <c r="C1868">
        <v>23</v>
      </c>
      <c r="D1868">
        <v>758.16</v>
      </c>
    </row>
    <row r="1869" spans="1:4" x14ac:dyDescent="0.35">
      <c r="A1869" s="1">
        <v>45077</v>
      </c>
      <c r="B1869" t="s">
        <v>4</v>
      </c>
      <c r="C1869">
        <v>18</v>
      </c>
      <c r="D1869">
        <v>655.59</v>
      </c>
    </row>
    <row r="1870" spans="1:4" x14ac:dyDescent="0.35">
      <c r="A1870" s="1">
        <v>45046</v>
      </c>
      <c r="B1870" t="s">
        <v>4</v>
      </c>
      <c r="C1870">
        <v>20</v>
      </c>
      <c r="D1870">
        <v>485.18</v>
      </c>
    </row>
    <row r="1871" spans="1:4" x14ac:dyDescent="0.35">
      <c r="A1871" s="1">
        <v>45107</v>
      </c>
      <c r="B1871" t="s">
        <v>5</v>
      </c>
      <c r="C1871">
        <v>22</v>
      </c>
      <c r="D1871">
        <v>344.1</v>
      </c>
    </row>
    <row r="1872" spans="1:4" x14ac:dyDescent="0.35">
      <c r="A1872" s="1">
        <v>45077</v>
      </c>
      <c r="B1872" t="s">
        <v>5</v>
      </c>
      <c r="C1872">
        <v>13</v>
      </c>
      <c r="D1872">
        <v>159.97</v>
      </c>
    </row>
    <row r="1873" spans="1:4" x14ac:dyDescent="0.35">
      <c r="A1873" s="1">
        <v>45291</v>
      </c>
      <c r="B1873" t="s">
        <v>6</v>
      </c>
      <c r="C1873">
        <v>28</v>
      </c>
      <c r="D1873">
        <v>536.66</v>
      </c>
    </row>
    <row r="1874" spans="1:4" x14ac:dyDescent="0.35">
      <c r="A1874" s="1">
        <v>45169</v>
      </c>
      <c r="B1874" t="s">
        <v>8</v>
      </c>
      <c r="C1874">
        <v>14</v>
      </c>
      <c r="D1874">
        <v>164.3</v>
      </c>
    </row>
    <row r="1875" spans="1:4" x14ac:dyDescent="0.35">
      <c r="A1875" s="1">
        <v>45291</v>
      </c>
      <c r="B1875" t="s">
        <v>8</v>
      </c>
      <c r="C1875">
        <v>24</v>
      </c>
      <c r="D1875">
        <v>566.82000000000005</v>
      </c>
    </row>
    <row r="1876" spans="1:4" x14ac:dyDescent="0.35">
      <c r="A1876" s="1">
        <v>45138</v>
      </c>
      <c r="B1876" t="s">
        <v>5</v>
      </c>
      <c r="C1876">
        <v>19</v>
      </c>
      <c r="D1876">
        <v>23.52</v>
      </c>
    </row>
    <row r="1877" spans="1:4" x14ac:dyDescent="0.35">
      <c r="A1877" s="1">
        <v>45230</v>
      </c>
      <c r="B1877" t="s">
        <v>4</v>
      </c>
      <c r="C1877">
        <v>16</v>
      </c>
      <c r="D1877">
        <v>648.63</v>
      </c>
    </row>
    <row r="1878" spans="1:4" x14ac:dyDescent="0.35">
      <c r="A1878" s="1">
        <v>44985</v>
      </c>
      <c r="B1878" t="s">
        <v>6</v>
      </c>
      <c r="C1878">
        <v>18</v>
      </c>
      <c r="D1878">
        <v>203.83</v>
      </c>
    </row>
    <row r="1879" spans="1:4" x14ac:dyDescent="0.35">
      <c r="A1879" s="1">
        <v>44957</v>
      </c>
      <c r="B1879" t="s">
        <v>8</v>
      </c>
      <c r="C1879">
        <v>15</v>
      </c>
      <c r="D1879">
        <v>787.75</v>
      </c>
    </row>
    <row r="1880" spans="1:4" x14ac:dyDescent="0.35">
      <c r="A1880" s="1">
        <v>45077</v>
      </c>
      <c r="B1880" t="s">
        <v>5</v>
      </c>
      <c r="C1880">
        <v>23</v>
      </c>
      <c r="D1880">
        <v>335.77</v>
      </c>
    </row>
    <row r="1881" spans="1:4" x14ac:dyDescent="0.35">
      <c r="A1881" s="1">
        <v>45046</v>
      </c>
      <c r="B1881" t="s">
        <v>6</v>
      </c>
      <c r="C1881">
        <v>14</v>
      </c>
      <c r="D1881">
        <v>45.89</v>
      </c>
    </row>
    <row r="1882" spans="1:4" x14ac:dyDescent="0.35">
      <c r="A1882" s="1">
        <v>45016</v>
      </c>
      <c r="B1882" t="s">
        <v>5</v>
      </c>
      <c r="C1882">
        <v>20</v>
      </c>
      <c r="D1882">
        <v>355.77</v>
      </c>
    </row>
    <row r="1883" spans="1:4" x14ac:dyDescent="0.35">
      <c r="A1883" s="1">
        <v>44985</v>
      </c>
      <c r="B1883" t="s">
        <v>7</v>
      </c>
      <c r="C1883">
        <v>16</v>
      </c>
      <c r="D1883">
        <v>203.31</v>
      </c>
    </row>
    <row r="1884" spans="1:4" x14ac:dyDescent="0.35">
      <c r="A1884" s="1">
        <v>45199</v>
      </c>
      <c r="B1884" t="s">
        <v>4</v>
      </c>
      <c r="C1884">
        <v>20</v>
      </c>
      <c r="D1884">
        <v>208.5</v>
      </c>
    </row>
    <row r="1885" spans="1:4" x14ac:dyDescent="0.35">
      <c r="A1885" s="1">
        <v>44957</v>
      </c>
      <c r="B1885" t="s">
        <v>4</v>
      </c>
      <c r="C1885">
        <v>14</v>
      </c>
      <c r="D1885">
        <v>328.61</v>
      </c>
    </row>
    <row r="1886" spans="1:4" x14ac:dyDescent="0.35">
      <c r="A1886" s="1">
        <v>45016</v>
      </c>
      <c r="B1886" t="s">
        <v>8</v>
      </c>
      <c r="C1886">
        <v>23</v>
      </c>
      <c r="D1886">
        <v>517.85</v>
      </c>
    </row>
    <row r="1887" spans="1:4" x14ac:dyDescent="0.35">
      <c r="A1887" s="1">
        <v>45107</v>
      </c>
      <c r="B1887" t="s">
        <v>7</v>
      </c>
      <c r="C1887">
        <v>17</v>
      </c>
      <c r="D1887">
        <v>515.27</v>
      </c>
    </row>
    <row r="1888" spans="1:4" x14ac:dyDescent="0.35">
      <c r="A1888" s="1">
        <v>45138</v>
      </c>
      <c r="B1888" t="s">
        <v>4</v>
      </c>
      <c r="C1888">
        <v>26</v>
      </c>
      <c r="D1888">
        <v>866.03</v>
      </c>
    </row>
    <row r="1889" spans="1:4" x14ac:dyDescent="0.35">
      <c r="A1889" s="1">
        <v>45077</v>
      </c>
      <c r="B1889" t="s">
        <v>6</v>
      </c>
      <c r="C1889">
        <v>23</v>
      </c>
      <c r="D1889">
        <v>657.63</v>
      </c>
    </row>
    <row r="1890" spans="1:4" x14ac:dyDescent="0.35">
      <c r="A1890" s="1">
        <v>45291</v>
      </c>
      <c r="B1890" t="s">
        <v>6</v>
      </c>
      <c r="C1890">
        <v>20</v>
      </c>
      <c r="D1890">
        <v>214.38</v>
      </c>
    </row>
    <row r="1891" spans="1:4" x14ac:dyDescent="0.35">
      <c r="A1891" s="1">
        <v>45291</v>
      </c>
      <c r="B1891" t="s">
        <v>5</v>
      </c>
      <c r="C1891">
        <v>20</v>
      </c>
      <c r="D1891">
        <v>359.24</v>
      </c>
    </row>
    <row r="1892" spans="1:4" x14ac:dyDescent="0.35">
      <c r="A1892" s="1">
        <v>44957</v>
      </c>
      <c r="B1892" t="s">
        <v>4</v>
      </c>
      <c r="C1892">
        <v>14</v>
      </c>
      <c r="D1892">
        <v>739.19</v>
      </c>
    </row>
    <row r="1893" spans="1:4" x14ac:dyDescent="0.35">
      <c r="A1893" s="1">
        <v>45016</v>
      </c>
      <c r="B1893" t="s">
        <v>6</v>
      </c>
      <c r="C1893">
        <v>23</v>
      </c>
      <c r="D1893">
        <v>615.22</v>
      </c>
    </row>
    <row r="1894" spans="1:4" x14ac:dyDescent="0.35">
      <c r="A1894" s="1">
        <v>45138</v>
      </c>
      <c r="B1894" t="s">
        <v>4</v>
      </c>
      <c r="C1894">
        <v>24</v>
      </c>
      <c r="D1894">
        <v>949.45</v>
      </c>
    </row>
    <row r="1895" spans="1:4" x14ac:dyDescent="0.35">
      <c r="A1895" s="1">
        <v>45016</v>
      </c>
      <c r="B1895" t="s">
        <v>4</v>
      </c>
      <c r="C1895">
        <v>25</v>
      </c>
      <c r="D1895">
        <v>800.69</v>
      </c>
    </row>
    <row r="1896" spans="1:4" x14ac:dyDescent="0.35">
      <c r="A1896" s="1">
        <v>45107</v>
      </c>
      <c r="B1896" t="s">
        <v>8</v>
      </c>
      <c r="C1896">
        <v>16</v>
      </c>
      <c r="D1896">
        <v>876.9</v>
      </c>
    </row>
    <row r="1897" spans="1:4" x14ac:dyDescent="0.35">
      <c r="A1897" s="1">
        <v>44985</v>
      </c>
      <c r="B1897" t="s">
        <v>4</v>
      </c>
      <c r="C1897">
        <v>12</v>
      </c>
      <c r="D1897">
        <v>258.60000000000002</v>
      </c>
    </row>
    <row r="1898" spans="1:4" x14ac:dyDescent="0.35">
      <c r="A1898" s="1">
        <v>45016</v>
      </c>
      <c r="B1898" t="s">
        <v>5</v>
      </c>
      <c r="C1898">
        <v>20</v>
      </c>
      <c r="D1898">
        <v>177.59</v>
      </c>
    </row>
    <row r="1899" spans="1:4" x14ac:dyDescent="0.35">
      <c r="A1899" s="1">
        <v>45199</v>
      </c>
      <c r="B1899" t="s">
        <v>5</v>
      </c>
      <c r="C1899">
        <v>30</v>
      </c>
      <c r="D1899">
        <v>738.34</v>
      </c>
    </row>
    <row r="1900" spans="1:4" x14ac:dyDescent="0.35">
      <c r="A1900" s="1">
        <v>45077</v>
      </c>
      <c r="B1900" t="s">
        <v>4</v>
      </c>
      <c r="C1900">
        <v>19</v>
      </c>
      <c r="D1900">
        <v>18.690000000000001</v>
      </c>
    </row>
    <row r="1901" spans="1:4" x14ac:dyDescent="0.35">
      <c r="A1901" s="1">
        <v>45291</v>
      </c>
      <c r="B1901" t="s">
        <v>6</v>
      </c>
      <c r="C1901">
        <v>21</v>
      </c>
      <c r="D1901">
        <v>832.77</v>
      </c>
    </row>
    <row r="1902" spans="1:4" x14ac:dyDescent="0.35">
      <c r="A1902" s="1">
        <v>45199</v>
      </c>
      <c r="B1902" t="s">
        <v>5</v>
      </c>
      <c r="C1902">
        <v>24</v>
      </c>
      <c r="D1902">
        <v>288.22000000000003</v>
      </c>
    </row>
    <row r="1903" spans="1:4" x14ac:dyDescent="0.35">
      <c r="A1903" s="1">
        <v>45199</v>
      </c>
      <c r="B1903" t="s">
        <v>7</v>
      </c>
      <c r="C1903">
        <v>220</v>
      </c>
      <c r="D1903">
        <v>137.81</v>
      </c>
    </row>
    <row r="1904" spans="1:4" x14ac:dyDescent="0.35">
      <c r="A1904" s="1">
        <v>44957</v>
      </c>
      <c r="B1904" t="s">
        <v>4</v>
      </c>
      <c r="C1904">
        <v>20</v>
      </c>
      <c r="D1904">
        <v>14.44</v>
      </c>
    </row>
    <row r="1905" spans="1:4" x14ac:dyDescent="0.35">
      <c r="A1905" s="1">
        <v>44957</v>
      </c>
      <c r="B1905" t="s">
        <v>6</v>
      </c>
      <c r="D1905">
        <v>459.3</v>
      </c>
    </row>
    <row r="1906" spans="1:4" x14ac:dyDescent="0.35">
      <c r="A1906" s="1">
        <v>45260</v>
      </c>
      <c r="B1906" t="s">
        <v>4</v>
      </c>
      <c r="C1906">
        <v>14</v>
      </c>
      <c r="D1906">
        <v>737.76</v>
      </c>
    </row>
    <row r="1907" spans="1:4" x14ac:dyDescent="0.35">
      <c r="A1907" s="1">
        <v>45107</v>
      </c>
      <c r="B1907" t="s">
        <v>5</v>
      </c>
      <c r="C1907">
        <v>25</v>
      </c>
      <c r="D1907">
        <v>755.42</v>
      </c>
    </row>
    <row r="1908" spans="1:4" x14ac:dyDescent="0.35">
      <c r="A1908" s="1">
        <v>45138</v>
      </c>
      <c r="B1908" t="s">
        <v>8</v>
      </c>
      <c r="C1908">
        <v>25</v>
      </c>
      <c r="D1908">
        <v>309.48</v>
      </c>
    </row>
    <row r="1909" spans="1:4" x14ac:dyDescent="0.35">
      <c r="A1909" s="1">
        <v>45199</v>
      </c>
      <c r="B1909" t="s">
        <v>8</v>
      </c>
      <c r="C1909">
        <v>16</v>
      </c>
      <c r="D1909">
        <v>318.85000000000002</v>
      </c>
    </row>
    <row r="1910" spans="1:4" x14ac:dyDescent="0.35">
      <c r="A1910" s="1">
        <v>45169</v>
      </c>
      <c r="B1910" t="s">
        <v>5</v>
      </c>
      <c r="C1910">
        <v>19</v>
      </c>
      <c r="D1910">
        <v>602.74</v>
      </c>
    </row>
    <row r="1911" spans="1:4" x14ac:dyDescent="0.35">
      <c r="A1911" s="1">
        <v>45291</v>
      </c>
      <c r="B1911" t="s">
        <v>4</v>
      </c>
      <c r="C1911">
        <v>16</v>
      </c>
      <c r="D1911">
        <v>176.2</v>
      </c>
    </row>
    <row r="1912" spans="1:4" x14ac:dyDescent="0.35">
      <c r="A1912" s="1">
        <v>45291</v>
      </c>
      <c r="B1912" t="s">
        <v>7</v>
      </c>
    </row>
    <row r="1913" spans="1:4" x14ac:dyDescent="0.35">
      <c r="A1913" s="1">
        <v>44985</v>
      </c>
      <c r="B1913" t="s">
        <v>7</v>
      </c>
      <c r="C1913">
        <v>15</v>
      </c>
      <c r="D1913">
        <v>390.5</v>
      </c>
    </row>
    <row r="1914" spans="1:4" x14ac:dyDescent="0.35">
      <c r="A1914" s="1">
        <v>45169</v>
      </c>
      <c r="B1914" t="s">
        <v>7</v>
      </c>
      <c r="C1914">
        <v>19</v>
      </c>
      <c r="D1914">
        <v>770.57</v>
      </c>
    </row>
    <row r="1915" spans="1:4" x14ac:dyDescent="0.35">
      <c r="A1915" s="1">
        <v>45046</v>
      </c>
      <c r="B1915" t="s">
        <v>4</v>
      </c>
      <c r="C1915">
        <v>19</v>
      </c>
      <c r="D1915">
        <v>916.99</v>
      </c>
    </row>
    <row r="1916" spans="1:4" x14ac:dyDescent="0.35">
      <c r="A1916" s="1">
        <v>45169</v>
      </c>
      <c r="B1916" t="s">
        <v>4</v>
      </c>
      <c r="C1916">
        <v>19</v>
      </c>
      <c r="D1916">
        <v>844.05</v>
      </c>
    </row>
    <row r="1917" spans="1:4" x14ac:dyDescent="0.35">
      <c r="A1917" s="1">
        <v>45230</v>
      </c>
      <c r="B1917" t="s">
        <v>6</v>
      </c>
      <c r="C1917">
        <v>18</v>
      </c>
      <c r="D1917">
        <v>496.23</v>
      </c>
    </row>
    <row r="1918" spans="1:4" x14ac:dyDescent="0.35">
      <c r="A1918" s="1">
        <v>45077</v>
      </c>
      <c r="B1918" t="s">
        <v>7</v>
      </c>
      <c r="C1918">
        <v>24</v>
      </c>
      <c r="D1918">
        <v>374.45</v>
      </c>
    </row>
    <row r="1919" spans="1:4" x14ac:dyDescent="0.35">
      <c r="A1919" s="1">
        <v>45107</v>
      </c>
      <c r="B1919" t="s">
        <v>4</v>
      </c>
      <c r="C1919">
        <v>20</v>
      </c>
      <c r="D1919">
        <v>474.55</v>
      </c>
    </row>
    <row r="1920" spans="1:4" x14ac:dyDescent="0.35">
      <c r="A1920" s="1">
        <v>45169</v>
      </c>
      <c r="B1920" t="s">
        <v>4</v>
      </c>
      <c r="C1920">
        <v>18</v>
      </c>
      <c r="D1920">
        <v>541.07000000000005</v>
      </c>
    </row>
    <row r="1921" spans="1:4" x14ac:dyDescent="0.35">
      <c r="A1921" s="1">
        <v>44957</v>
      </c>
      <c r="B1921" t="s">
        <v>6</v>
      </c>
      <c r="C1921">
        <v>19</v>
      </c>
      <c r="D1921">
        <v>456.7</v>
      </c>
    </row>
    <row r="1922" spans="1:4" x14ac:dyDescent="0.35">
      <c r="A1922" s="1">
        <v>45291</v>
      </c>
      <c r="B1922" t="s">
        <v>4</v>
      </c>
      <c r="C1922">
        <v>8</v>
      </c>
      <c r="D1922">
        <v>440.26</v>
      </c>
    </row>
    <row r="1923" spans="1:4" x14ac:dyDescent="0.35">
      <c r="A1923" s="1">
        <v>45291</v>
      </c>
      <c r="B1923" t="s">
        <v>5</v>
      </c>
      <c r="C1923">
        <v>25</v>
      </c>
      <c r="D1923">
        <v>79.489999999999995</v>
      </c>
    </row>
    <row r="1924" spans="1:4" x14ac:dyDescent="0.35">
      <c r="A1924" s="1">
        <v>45107</v>
      </c>
      <c r="B1924" t="s">
        <v>5</v>
      </c>
      <c r="C1924">
        <v>21</v>
      </c>
      <c r="D1924">
        <v>55.27</v>
      </c>
    </row>
    <row r="1925" spans="1:4" x14ac:dyDescent="0.35">
      <c r="A1925" s="1">
        <v>45230</v>
      </c>
      <c r="B1925" t="s">
        <v>5</v>
      </c>
      <c r="C1925">
        <v>150</v>
      </c>
      <c r="D1925">
        <v>457.62</v>
      </c>
    </row>
    <row r="1926" spans="1:4" x14ac:dyDescent="0.35">
      <c r="A1926" s="1">
        <v>45260</v>
      </c>
      <c r="B1926" t="s">
        <v>6</v>
      </c>
      <c r="C1926">
        <v>20</v>
      </c>
      <c r="D1926">
        <v>192.69</v>
      </c>
    </row>
    <row r="1927" spans="1:4" x14ac:dyDescent="0.35">
      <c r="A1927" s="1">
        <v>44957</v>
      </c>
      <c r="B1927" t="s">
        <v>8</v>
      </c>
      <c r="C1927">
        <v>29</v>
      </c>
      <c r="D1927">
        <v>129.47999999999999</v>
      </c>
    </row>
    <row r="1928" spans="1:4" x14ac:dyDescent="0.35">
      <c r="A1928" s="1">
        <v>45016</v>
      </c>
      <c r="B1928" t="s">
        <v>8</v>
      </c>
      <c r="C1928">
        <v>23</v>
      </c>
      <c r="D1928">
        <v>741.17</v>
      </c>
    </row>
    <row r="1929" spans="1:4" x14ac:dyDescent="0.35">
      <c r="A1929" s="1">
        <v>45107</v>
      </c>
      <c r="B1929" t="s">
        <v>7</v>
      </c>
      <c r="C1929">
        <v>20</v>
      </c>
      <c r="D1929">
        <v>576.84</v>
      </c>
    </row>
    <row r="1930" spans="1:4" x14ac:dyDescent="0.35">
      <c r="A1930" s="1">
        <v>45199</v>
      </c>
      <c r="B1930" t="s">
        <v>7</v>
      </c>
      <c r="C1930">
        <v>19</v>
      </c>
      <c r="D1930">
        <v>308.08</v>
      </c>
    </row>
    <row r="1931" spans="1:4" x14ac:dyDescent="0.35">
      <c r="A1931" s="1">
        <v>44985</v>
      </c>
      <c r="B1931" t="s">
        <v>7</v>
      </c>
      <c r="C1931">
        <v>15</v>
      </c>
      <c r="D1931">
        <v>328.37</v>
      </c>
    </row>
    <row r="1932" spans="1:4" x14ac:dyDescent="0.35">
      <c r="A1932" s="1">
        <v>45107</v>
      </c>
      <c r="B1932" t="s">
        <v>5</v>
      </c>
      <c r="C1932">
        <v>17</v>
      </c>
      <c r="D1932">
        <v>218.86</v>
      </c>
    </row>
    <row r="1933" spans="1:4" x14ac:dyDescent="0.35">
      <c r="A1933" s="1">
        <v>45138</v>
      </c>
      <c r="B1933" t="s">
        <v>5</v>
      </c>
      <c r="C1933">
        <v>17</v>
      </c>
      <c r="D1933">
        <v>820.95</v>
      </c>
    </row>
    <row r="1934" spans="1:4" x14ac:dyDescent="0.35">
      <c r="A1934" s="1">
        <v>45138</v>
      </c>
      <c r="B1934" t="s">
        <v>6</v>
      </c>
      <c r="C1934">
        <v>21</v>
      </c>
      <c r="D1934">
        <v>931.71</v>
      </c>
    </row>
    <row r="1935" spans="1:4" x14ac:dyDescent="0.35">
      <c r="A1935" s="1">
        <v>45230</v>
      </c>
      <c r="B1935" t="s">
        <v>7</v>
      </c>
      <c r="C1935">
        <v>22</v>
      </c>
      <c r="D1935">
        <v>439.05</v>
      </c>
    </row>
    <row r="1936" spans="1:4" x14ac:dyDescent="0.35">
      <c r="A1936" s="1">
        <v>45107</v>
      </c>
      <c r="B1936" t="s">
        <v>6</v>
      </c>
      <c r="C1936">
        <v>29</v>
      </c>
      <c r="D1936">
        <v>162.61000000000001</v>
      </c>
    </row>
    <row r="1937" spans="1:4" x14ac:dyDescent="0.35">
      <c r="A1937" s="1">
        <v>45077</v>
      </c>
      <c r="B1937" t="s">
        <v>5</v>
      </c>
      <c r="C1937">
        <v>14</v>
      </c>
      <c r="D1937">
        <v>239.12</v>
      </c>
    </row>
    <row r="1938" spans="1:4" x14ac:dyDescent="0.35">
      <c r="A1938" s="1">
        <v>44985</v>
      </c>
      <c r="B1938" t="s">
        <v>5</v>
      </c>
      <c r="C1938">
        <v>19</v>
      </c>
      <c r="D1938">
        <v>305.60000000000002</v>
      </c>
    </row>
    <row r="1939" spans="1:4" x14ac:dyDescent="0.35">
      <c r="A1939" s="1">
        <v>45260</v>
      </c>
      <c r="B1939" t="s">
        <v>6</v>
      </c>
      <c r="C1939">
        <v>19</v>
      </c>
      <c r="D1939">
        <v>213.65</v>
      </c>
    </row>
    <row r="1940" spans="1:4" x14ac:dyDescent="0.35">
      <c r="A1940" s="1">
        <v>44985</v>
      </c>
      <c r="B1940" t="s">
        <v>7</v>
      </c>
      <c r="C1940">
        <v>16</v>
      </c>
      <c r="D1940">
        <v>292.58999999999997</v>
      </c>
    </row>
    <row r="1941" spans="1:4" x14ac:dyDescent="0.35">
      <c r="A1941" s="1">
        <v>45138</v>
      </c>
      <c r="B1941" t="s">
        <v>7</v>
      </c>
      <c r="C1941">
        <v>12</v>
      </c>
      <c r="D1941">
        <v>38.700000000000003</v>
      </c>
    </row>
    <row r="1942" spans="1:4" x14ac:dyDescent="0.35">
      <c r="A1942" s="1">
        <v>45107</v>
      </c>
      <c r="B1942" t="s">
        <v>4</v>
      </c>
      <c r="C1942">
        <v>28</v>
      </c>
      <c r="D1942">
        <v>691.53</v>
      </c>
    </row>
    <row r="1943" spans="1:4" x14ac:dyDescent="0.35">
      <c r="A1943" s="1">
        <v>45199</v>
      </c>
      <c r="B1943" t="s">
        <v>4</v>
      </c>
      <c r="C1943">
        <v>15</v>
      </c>
      <c r="D1943">
        <v>527.76</v>
      </c>
    </row>
    <row r="1944" spans="1:4" x14ac:dyDescent="0.35">
      <c r="A1944" s="1">
        <v>45291</v>
      </c>
      <c r="B1944" t="s">
        <v>5</v>
      </c>
      <c r="C1944">
        <v>15</v>
      </c>
      <c r="D1944">
        <v>895.11</v>
      </c>
    </row>
    <row r="1945" spans="1:4" x14ac:dyDescent="0.35">
      <c r="A1945" s="1">
        <v>45169</v>
      </c>
      <c r="B1945" t="s">
        <v>6</v>
      </c>
      <c r="C1945">
        <v>21</v>
      </c>
      <c r="D1945">
        <v>432.02</v>
      </c>
    </row>
    <row r="1946" spans="1:4" x14ac:dyDescent="0.35">
      <c r="A1946" s="1">
        <v>45107</v>
      </c>
      <c r="B1946" t="s">
        <v>5</v>
      </c>
      <c r="C1946">
        <v>22</v>
      </c>
      <c r="D1946">
        <v>76.510000000000005</v>
      </c>
    </row>
    <row r="1947" spans="1:4" x14ac:dyDescent="0.35">
      <c r="A1947" s="1">
        <v>45107</v>
      </c>
      <c r="B1947" t="s">
        <v>5</v>
      </c>
      <c r="C1947">
        <v>22</v>
      </c>
      <c r="D1947">
        <v>64.989999999999995</v>
      </c>
    </row>
    <row r="1948" spans="1:4" x14ac:dyDescent="0.35">
      <c r="A1948" s="1">
        <v>45046</v>
      </c>
      <c r="B1948" t="s">
        <v>7</v>
      </c>
      <c r="C1948">
        <v>18</v>
      </c>
      <c r="D1948">
        <v>239.81</v>
      </c>
    </row>
    <row r="1949" spans="1:4" x14ac:dyDescent="0.35">
      <c r="A1949" s="1">
        <v>44957</v>
      </c>
      <c r="B1949" t="s">
        <v>7</v>
      </c>
      <c r="C1949">
        <v>18</v>
      </c>
      <c r="D1949">
        <v>128.99</v>
      </c>
    </row>
    <row r="1950" spans="1:4" x14ac:dyDescent="0.35">
      <c r="A1950" s="1">
        <v>45077</v>
      </c>
      <c r="B1950" t="s">
        <v>5</v>
      </c>
      <c r="C1950">
        <v>15</v>
      </c>
      <c r="D1950">
        <v>500.52</v>
      </c>
    </row>
    <row r="1951" spans="1:4" x14ac:dyDescent="0.35">
      <c r="A1951" s="1">
        <v>45046</v>
      </c>
      <c r="B1951" t="s">
        <v>7</v>
      </c>
      <c r="C1951">
        <v>23</v>
      </c>
      <c r="D1951">
        <v>590.78</v>
      </c>
    </row>
    <row r="1952" spans="1:4" x14ac:dyDescent="0.35">
      <c r="A1952" s="1">
        <v>45230</v>
      </c>
      <c r="B1952" t="s">
        <v>7</v>
      </c>
      <c r="C1952">
        <v>22</v>
      </c>
      <c r="D1952">
        <v>355.38</v>
      </c>
    </row>
    <row r="1953" spans="1:4" x14ac:dyDescent="0.35">
      <c r="A1953" s="1">
        <v>44985</v>
      </c>
      <c r="B1953" t="s">
        <v>7</v>
      </c>
      <c r="C1953">
        <v>24</v>
      </c>
      <c r="D1953">
        <v>131.38999999999999</v>
      </c>
    </row>
    <row r="1954" spans="1:4" x14ac:dyDescent="0.35">
      <c r="A1954" s="1">
        <v>45230</v>
      </c>
      <c r="B1954" t="s">
        <v>8</v>
      </c>
      <c r="C1954">
        <v>12</v>
      </c>
      <c r="D1954">
        <v>330.7</v>
      </c>
    </row>
    <row r="1955" spans="1:4" x14ac:dyDescent="0.35">
      <c r="A1955" s="1">
        <v>45107</v>
      </c>
      <c r="B1955" t="s">
        <v>8</v>
      </c>
      <c r="C1955">
        <v>22</v>
      </c>
      <c r="D1955">
        <v>600.36</v>
      </c>
    </row>
    <row r="1956" spans="1:4" x14ac:dyDescent="0.35">
      <c r="A1956" s="1">
        <v>45046</v>
      </c>
      <c r="B1956" t="s">
        <v>8</v>
      </c>
      <c r="C1956">
        <v>25</v>
      </c>
      <c r="D1956">
        <v>157.25</v>
      </c>
    </row>
    <row r="1957" spans="1:4" x14ac:dyDescent="0.35">
      <c r="A1957" s="1">
        <v>45077</v>
      </c>
      <c r="B1957" t="s">
        <v>7</v>
      </c>
    </row>
    <row r="1958" spans="1:4" x14ac:dyDescent="0.35">
      <c r="A1958" s="1">
        <v>45291</v>
      </c>
      <c r="B1958" t="s">
        <v>7</v>
      </c>
      <c r="C1958">
        <v>15</v>
      </c>
      <c r="D1958">
        <v>792.01</v>
      </c>
    </row>
    <row r="1959" spans="1:4" x14ac:dyDescent="0.35">
      <c r="A1959" s="1">
        <v>44957</v>
      </c>
      <c r="B1959" t="s">
        <v>8</v>
      </c>
      <c r="C1959">
        <v>23</v>
      </c>
      <c r="D1959">
        <v>222.72</v>
      </c>
    </row>
    <row r="1960" spans="1:4" x14ac:dyDescent="0.35">
      <c r="A1960" s="1">
        <v>45077</v>
      </c>
      <c r="B1960" t="s">
        <v>7</v>
      </c>
      <c r="C1960">
        <v>25</v>
      </c>
      <c r="D1960">
        <v>950.83</v>
      </c>
    </row>
    <row r="1961" spans="1:4" x14ac:dyDescent="0.35">
      <c r="A1961" s="1">
        <v>45169</v>
      </c>
      <c r="B1961" t="s">
        <v>6</v>
      </c>
      <c r="C1961">
        <v>15</v>
      </c>
      <c r="D1961">
        <v>862.86</v>
      </c>
    </row>
    <row r="1962" spans="1:4" x14ac:dyDescent="0.35">
      <c r="A1962" s="1">
        <v>45138</v>
      </c>
      <c r="B1962" t="s">
        <v>4</v>
      </c>
      <c r="C1962">
        <v>27</v>
      </c>
      <c r="D1962">
        <v>657.98</v>
      </c>
    </row>
    <row r="1963" spans="1:4" x14ac:dyDescent="0.35">
      <c r="A1963" s="1">
        <v>45260</v>
      </c>
      <c r="B1963" t="s">
        <v>4</v>
      </c>
      <c r="C1963">
        <v>23</v>
      </c>
      <c r="D1963">
        <v>812.3</v>
      </c>
    </row>
    <row r="1964" spans="1:4" x14ac:dyDescent="0.35">
      <c r="A1964" s="1">
        <v>44957</v>
      </c>
      <c r="B1964" t="s">
        <v>4</v>
      </c>
      <c r="C1964">
        <v>27</v>
      </c>
      <c r="D1964">
        <v>401.17</v>
      </c>
    </row>
    <row r="1965" spans="1:4" x14ac:dyDescent="0.35">
      <c r="A1965" s="1">
        <v>45046</v>
      </c>
      <c r="B1965" t="s">
        <v>5</v>
      </c>
      <c r="C1965">
        <v>14</v>
      </c>
      <c r="D1965">
        <v>637.37</v>
      </c>
    </row>
    <row r="1966" spans="1:4" x14ac:dyDescent="0.35">
      <c r="A1966" s="1">
        <v>45291</v>
      </c>
      <c r="B1966" t="s">
        <v>8</v>
      </c>
      <c r="C1966">
        <v>19</v>
      </c>
      <c r="D1966">
        <v>625.54</v>
      </c>
    </row>
    <row r="1967" spans="1:4" x14ac:dyDescent="0.35">
      <c r="A1967" s="1">
        <v>45138</v>
      </c>
      <c r="B1967" t="s">
        <v>8</v>
      </c>
      <c r="C1967">
        <v>14</v>
      </c>
      <c r="D1967">
        <v>834.16</v>
      </c>
    </row>
    <row r="1968" spans="1:4" x14ac:dyDescent="0.35">
      <c r="A1968" s="1">
        <v>45230</v>
      </c>
      <c r="B1968" t="s">
        <v>7</v>
      </c>
      <c r="C1968">
        <v>18</v>
      </c>
      <c r="D1968">
        <v>652.23</v>
      </c>
    </row>
    <row r="1969" spans="1:4" x14ac:dyDescent="0.35">
      <c r="A1969" s="1">
        <v>45016</v>
      </c>
      <c r="B1969" t="s">
        <v>6</v>
      </c>
      <c r="C1969">
        <v>32</v>
      </c>
      <c r="D1969">
        <v>569.88</v>
      </c>
    </row>
    <row r="1970" spans="1:4" x14ac:dyDescent="0.35">
      <c r="A1970" s="1">
        <v>45230</v>
      </c>
      <c r="B1970" t="s">
        <v>6</v>
      </c>
      <c r="C1970">
        <v>18</v>
      </c>
      <c r="D1970">
        <v>710.46</v>
      </c>
    </row>
    <row r="1971" spans="1:4" x14ac:dyDescent="0.35">
      <c r="A1971" s="1">
        <v>45046</v>
      </c>
      <c r="B1971" t="s">
        <v>8</v>
      </c>
      <c r="C1971">
        <v>15</v>
      </c>
      <c r="D1971">
        <v>999.81</v>
      </c>
    </row>
    <row r="1972" spans="1:4" x14ac:dyDescent="0.35">
      <c r="A1972" s="1">
        <v>45046</v>
      </c>
      <c r="B1972" t="s">
        <v>8</v>
      </c>
      <c r="C1972">
        <v>14</v>
      </c>
      <c r="D1972">
        <v>854.51</v>
      </c>
    </row>
    <row r="1973" spans="1:4" x14ac:dyDescent="0.35">
      <c r="A1973" s="1">
        <v>45260</v>
      </c>
      <c r="B1973" t="s">
        <v>4</v>
      </c>
      <c r="C1973">
        <v>26</v>
      </c>
      <c r="D1973">
        <v>97.63</v>
      </c>
    </row>
    <row r="1974" spans="1:4" x14ac:dyDescent="0.35">
      <c r="A1974" s="1">
        <v>44957</v>
      </c>
      <c r="B1974" t="s">
        <v>7</v>
      </c>
      <c r="C1974">
        <v>20</v>
      </c>
      <c r="D1974">
        <v>816.92</v>
      </c>
    </row>
    <row r="1975" spans="1:4" x14ac:dyDescent="0.35">
      <c r="A1975" s="1">
        <v>45199</v>
      </c>
      <c r="B1975" t="s">
        <v>7</v>
      </c>
    </row>
    <row r="1976" spans="1:4" x14ac:dyDescent="0.35">
      <c r="A1976" s="1">
        <v>45260</v>
      </c>
      <c r="B1976" t="s">
        <v>5</v>
      </c>
      <c r="C1976">
        <v>18</v>
      </c>
      <c r="D1976">
        <v>875.17</v>
      </c>
    </row>
    <row r="1977" spans="1:4" x14ac:dyDescent="0.35">
      <c r="A1977" s="1">
        <v>45138</v>
      </c>
      <c r="B1977" t="s">
        <v>7</v>
      </c>
      <c r="C1977">
        <v>14</v>
      </c>
      <c r="D1977">
        <v>867.53</v>
      </c>
    </row>
    <row r="1978" spans="1:4" x14ac:dyDescent="0.35">
      <c r="A1978" s="1">
        <v>45169</v>
      </c>
      <c r="B1978" t="s">
        <v>5</v>
      </c>
      <c r="C1978">
        <v>20</v>
      </c>
      <c r="D1978">
        <v>95.72</v>
      </c>
    </row>
    <row r="1979" spans="1:4" x14ac:dyDescent="0.35">
      <c r="A1979" s="1">
        <v>45016</v>
      </c>
      <c r="B1979" t="s">
        <v>8</v>
      </c>
      <c r="C1979">
        <v>9</v>
      </c>
      <c r="D1979">
        <v>719.81</v>
      </c>
    </row>
    <row r="1980" spans="1:4" x14ac:dyDescent="0.35">
      <c r="A1980" s="1">
        <v>45169</v>
      </c>
      <c r="B1980" t="s">
        <v>5</v>
      </c>
      <c r="C1980">
        <v>20</v>
      </c>
      <c r="D1980">
        <v>473.42</v>
      </c>
    </row>
    <row r="1981" spans="1:4" x14ac:dyDescent="0.35">
      <c r="A1981" s="1">
        <v>45260</v>
      </c>
      <c r="B1981" t="s">
        <v>7</v>
      </c>
      <c r="C1981">
        <v>23</v>
      </c>
      <c r="D1981">
        <v>130.22999999999999</v>
      </c>
    </row>
    <row r="1982" spans="1:4" x14ac:dyDescent="0.35">
      <c r="A1982" s="1">
        <v>45230</v>
      </c>
      <c r="B1982" t="s">
        <v>7</v>
      </c>
      <c r="C1982">
        <v>19</v>
      </c>
      <c r="D1982">
        <v>265</v>
      </c>
    </row>
    <row r="1983" spans="1:4" x14ac:dyDescent="0.35">
      <c r="A1983" s="1">
        <v>45199</v>
      </c>
      <c r="B1983" t="s">
        <v>4</v>
      </c>
      <c r="C1983">
        <v>18</v>
      </c>
      <c r="D1983">
        <v>793.43</v>
      </c>
    </row>
    <row r="1984" spans="1:4" x14ac:dyDescent="0.35">
      <c r="A1984" s="1">
        <v>45169</v>
      </c>
      <c r="B1984" t="s">
        <v>4</v>
      </c>
      <c r="C1984">
        <v>24</v>
      </c>
      <c r="D1984">
        <v>827.71</v>
      </c>
    </row>
    <row r="1985" spans="1:4" x14ac:dyDescent="0.35">
      <c r="A1985" s="1">
        <v>45077</v>
      </c>
      <c r="B1985" t="s">
        <v>7</v>
      </c>
      <c r="C1985">
        <v>25</v>
      </c>
      <c r="D1985">
        <v>516.98</v>
      </c>
    </row>
    <row r="1986" spans="1:4" x14ac:dyDescent="0.35">
      <c r="A1986" s="1">
        <v>45230</v>
      </c>
      <c r="B1986" t="s">
        <v>7</v>
      </c>
      <c r="C1986">
        <v>14</v>
      </c>
      <c r="D1986">
        <v>443.65</v>
      </c>
    </row>
    <row r="1987" spans="1:4" x14ac:dyDescent="0.35">
      <c r="A1987" s="1">
        <v>45016</v>
      </c>
      <c r="B1987" t="s">
        <v>7</v>
      </c>
      <c r="C1987">
        <v>25</v>
      </c>
      <c r="D1987">
        <v>835.9</v>
      </c>
    </row>
    <row r="1988" spans="1:4" x14ac:dyDescent="0.35">
      <c r="A1988" s="1">
        <v>45107</v>
      </c>
      <c r="B1988" t="s">
        <v>5</v>
      </c>
      <c r="C1988">
        <v>26</v>
      </c>
      <c r="D1988">
        <v>394.51</v>
      </c>
    </row>
    <row r="1989" spans="1:4" x14ac:dyDescent="0.35">
      <c r="A1989" s="1">
        <v>45230</v>
      </c>
      <c r="B1989" t="s">
        <v>7</v>
      </c>
      <c r="C1989">
        <v>18</v>
      </c>
      <c r="D1989">
        <v>542.25</v>
      </c>
    </row>
    <row r="1990" spans="1:4" x14ac:dyDescent="0.35">
      <c r="A1990" s="1">
        <v>45230</v>
      </c>
      <c r="B1990" t="s">
        <v>5</v>
      </c>
      <c r="C1990">
        <v>25</v>
      </c>
      <c r="D1990">
        <v>717.17</v>
      </c>
    </row>
    <row r="1991" spans="1:4" x14ac:dyDescent="0.35">
      <c r="A1991" s="1">
        <v>45046</v>
      </c>
      <c r="B1991" t="s">
        <v>8</v>
      </c>
      <c r="C1991">
        <v>24</v>
      </c>
      <c r="D1991">
        <v>828.62</v>
      </c>
    </row>
    <row r="1992" spans="1:4" x14ac:dyDescent="0.35">
      <c r="A1992" s="1">
        <v>45016</v>
      </c>
      <c r="B1992" t="s">
        <v>4</v>
      </c>
      <c r="C1992">
        <v>11</v>
      </c>
      <c r="D1992">
        <v>266.39</v>
      </c>
    </row>
    <row r="1993" spans="1:4" x14ac:dyDescent="0.35">
      <c r="A1993" s="1">
        <v>45169</v>
      </c>
      <c r="B1993" t="s">
        <v>8</v>
      </c>
      <c r="C1993">
        <v>28</v>
      </c>
      <c r="D1993">
        <v>40.119999999999997</v>
      </c>
    </row>
    <row r="1994" spans="1:4" x14ac:dyDescent="0.35">
      <c r="A1994" s="1">
        <v>45230</v>
      </c>
      <c r="B1994" t="s">
        <v>5</v>
      </c>
      <c r="C1994">
        <v>17</v>
      </c>
      <c r="D1994">
        <v>704.48</v>
      </c>
    </row>
    <row r="1995" spans="1:4" x14ac:dyDescent="0.35">
      <c r="A1995" s="1">
        <v>44957</v>
      </c>
      <c r="B1995" t="s">
        <v>8</v>
      </c>
      <c r="C1995">
        <v>15</v>
      </c>
      <c r="D1995">
        <v>677.01</v>
      </c>
    </row>
    <row r="1996" spans="1:4" x14ac:dyDescent="0.35">
      <c r="A1996" s="1">
        <v>45046</v>
      </c>
      <c r="B1996" t="s">
        <v>6</v>
      </c>
      <c r="C1996">
        <v>20</v>
      </c>
      <c r="D1996">
        <v>71.36</v>
      </c>
    </row>
    <row r="1997" spans="1:4" x14ac:dyDescent="0.35">
      <c r="A1997" s="1">
        <v>44985</v>
      </c>
      <c r="B1997" t="s">
        <v>6</v>
      </c>
      <c r="C1997">
        <v>26</v>
      </c>
      <c r="D1997">
        <v>168.19</v>
      </c>
    </row>
    <row r="1998" spans="1:4" x14ac:dyDescent="0.35">
      <c r="A1998" s="1">
        <v>45046</v>
      </c>
      <c r="B1998" t="s">
        <v>6</v>
      </c>
      <c r="C1998">
        <v>20</v>
      </c>
      <c r="D1998">
        <v>60.46</v>
      </c>
    </row>
    <row r="1999" spans="1:4" x14ac:dyDescent="0.35">
      <c r="A1999" s="1">
        <v>45138</v>
      </c>
      <c r="B1999" t="s">
        <v>6</v>
      </c>
      <c r="C1999">
        <v>17</v>
      </c>
      <c r="D1999">
        <v>77</v>
      </c>
    </row>
    <row r="2000" spans="1:4" x14ac:dyDescent="0.35">
      <c r="A2000" s="1">
        <v>45291</v>
      </c>
      <c r="B2000" t="s">
        <v>7</v>
      </c>
      <c r="C2000">
        <v>10</v>
      </c>
      <c r="D2000">
        <v>786.08</v>
      </c>
    </row>
    <row r="2001" spans="1:4" x14ac:dyDescent="0.35">
      <c r="A2001" s="1">
        <v>45046</v>
      </c>
      <c r="B2001" t="s">
        <v>8</v>
      </c>
      <c r="C2001">
        <v>16</v>
      </c>
      <c r="D2001">
        <v>432.97</v>
      </c>
    </row>
    <row r="2002" spans="1:4" x14ac:dyDescent="0.35">
      <c r="A2002" s="1">
        <v>45016</v>
      </c>
      <c r="B2002" t="s">
        <v>8</v>
      </c>
      <c r="C2002">
        <v>19</v>
      </c>
      <c r="D2002">
        <v>483.91</v>
      </c>
    </row>
    <row r="2003" spans="1:4" x14ac:dyDescent="0.35">
      <c r="A2003" s="1">
        <v>45199</v>
      </c>
      <c r="B2003" t="s">
        <v>6</v>
      </c>
      <c r="C2003">
        <v>22</v>
      </c>
      <c r="D2003">
        <v>521.84</v>
      </c>
    </row>
    <row r="2004" spans="1:4" x14ac:dyDescent="0.35">
      <c r="A2004" s="1">
        <v>45291</v>
      </c>
      <c r="B2004" t="s">
        <v>4</v>
      </c>
      <c r="C2004">
        <v>20</v>
      </c>
      <c r="D2004">
        <v>37.21</v>
      </c>
    </row>
    <row r="2005" spans="1:4" x14ac:dyDescent="0.35">
      <c r="A2005" s="1">
        <v>45230</v>
      </c>
      <c r="B2005" t="s">
        <v>8</v>
      </c>
      <c r="C2005">
        <v>28</v>
      </c>
      <c r="D2005">
        <v>258.07</v>
      </c>
    </row>
    <row r="2006" spans="1:4" x14ac:dyDescent="0.35">
      <c r="A2006" s="1">
        <v>45291</v>
      </c>
      <c r="B2006" t="s">
        <v>8</v>
      </c>
      <c r="C2006">
        <v>19</v>
      </c>
      <c r="D2006">
        <v>135.93</v>
      </c>
    </row>
    <row r="2007" spans="1:4" x14ac:dyDescent="0.35">
      <c r="A2007" s="1">
        <v>45107</v>
      </c>
      <c r="B2007" t="s">
        <v>5</v>
      </c>
      <c r="C2007">
        <v>18</v>
      </c>
      <c r="D2007">
        <v>734.65</v>
      </c>
    </row>
    <row r="2008" spans="1:4" x14ac:dyDescent="0.35">
      <c r="A2008" s="1">
        <v>45199</v>
      </c>
      <c r="B2008" t="s">
        <v>8</v>
      </c>
      <c r="C2008">
        <v>22</v>
      </c>
      <c r="D2008">
        <v>303.88</v>
      </c>
    </row>
    <row r="2009" spans="1:4" x14ac:dyDescent="0.35">
      <c r="A2009" s="1">
        <v>45138</v>
      </c>
      <c r="B2009" t="s">
        <v>4</v>
      </c>
      <c r="C2009">
        <v>14</v>
      </c>
      <c r="D2009">
        <v>579.72</v>
      </c>
    </row>
    <row r="2010" spans="1:4" x14ac:dyDescent="0.35">
      <c r="A2010" s="1">
        <v>45169</v>
      </c>
      <c r="B2010" t="s">
        <v>5</v>
      </c>
      <c r="C2010">
        <v>19</v>
      </c>
      <c r="D2010">
        <v>713.56</v>
      </c>
    </row>
    <row r="2011" spans="1:4" x14ac:dyDescent="0.35">
      <c r="A2011" s="1">
        <v>45260</v>
      </c>
      <c r="B2011" t="s">
        <v>4</v>
      </c>
      <c r="C2011">
        <v>17</v>
      </c>
      <c r="D2011">
        <v>519.83000000000004</v>
      </c>
    </row>
    <row r="2012" spans="1:4" x14ac:dyDescent="0.35">
      <c r="A2012" s="1">
        <v>45199</v>
      </c>
      <c r="B2012" t="s">
        <v>8</v>
      </c>
      <c r="C2012">
        <v>20</v>
      </c>
      <c r="D2012">
        <v>29.11</v>
      </c>
    </row>
    <row r="2013" spans="1:4" x14ac:dyDescent="0.35">
      <c r="A2013" s="1">
        <v>45077</v>
      </c>
      <c r="B2013" t="s">
        <v>4</v>
      </c>
      <c r="C2013">
        <v>19</v>
      </c>
      <c r="D2013">
        <v>575.64</v>
      </c>
    </row>
    <row r="2014" spans="1:4" x14ac:dyDescent="0.35">
      <c r="A2014" s="1">
        <v>45107</v>
      </c>
      <c r="B2014" t="s">
        <v>6</v>
      </c>
      <c r="C2014">
        <v>27</v>
      </c>
      <c r="D2014">
        <v>668.4</v>
      </c>
    </row>
    <row r="2015" spans="1:4" x14ac:dyDescent="0.35">
      <c r="A2015" s="1">
        <v>45199</v>
      </c>
      <c r="B2015" t="s">
        <v>8</v>
      </c>
      <c r="C2015">
        <v>21</v>
      </c>
      <c r="D2015">
        <v>142.94999999999999</v>
      </c>
    </row>
    <row r="2016" spans="1:4" x14ac:dyDescent="0.35">
      <c r="A2016" s="1">
        <v>45291</v>
      </c>
      <c r="B2016" t="s">
        <v>4</v>
      </c>
    </row>
    <row r="2017" spans="1:4" x14ac:dyDescent="0.35">
      <c r="A2017" s="1">
        <v>45260</v>
      </c>
      <c r="B2017" t="s">
        <v>6</v>
      </c>
      <c r="C2017">
        <v>19</v>
      </c>
      <c r="D2017">
        <v>685.18</v>
      </c>
    </row>
    <row r="2018" spans="1:4" x14ac:dyDescent="0.35">
      <c r="A2018" s="1">
        <v>45016</v>
      </c>
      <c r="B2018" t="s">
        <v>5</v>
      </c>
      <c r="C2018">
        <v>300</v>
      </c>
      <c r="D2018">
        <v>190.95</v>
      </c>
    </row>
    <row r="2019" spans="1:4" x14ac:dyDescent="0.35">
      <c r="A2019" s="1">
        <v>45230</v>
      </c>
      <c r="B2019" t="s">
        <v>4</v>
      </c>
      <c r="C2019">
        <v>22</v>
      </c>
      <c r="D2019">
        <v>408.97</v>
      </c>
    </row>
    <row r="2020" spans="1:4" x14ac:dyDescent="0.35">
      <c r="A2020" s="1">
        <v>45077</v>
      </c>
      <c r="B2020" t="s">
        <v>4</v>
      </c>
      <c r="C2020">
        <v>15</v>
      </c>
      <c r="D2020">
        <v>163.98</v>
      </c>
    </row>
    <row r="2021" spans="1:4" x14ac:dyDescent="0.35">
      <c r="A2021" s="1">
        <v>45016</v>
      </c>
      <c r="B2021" t="s">
        <v>4</v>
      </c>
      <c r="C2021">
        <v>22</v>
      </c>
      <c r="D2021">
        <v>598.22</v>
      </c>
    </row>
    <row r="2022" spans="1:4" x14ac:dyDescent="0.35">
      <c r="A2022" s="1">
        <v>45291</v>
      </c>
      <c r="B2022" t="s">
        <v>4</v>
      </c>
      <c r="C2022">
        <v>22</v>
      </c>
      <c r="D2022">
        <v>361.58</v>
      </c>
    </row>
    <row r="2023" spans="1:4" x14ac:dyDescent="0.35">
      <c r="A2023" s="1">
        <v>45077</v>
      </c>
      <c r="B2023" t="s">
        <v>7</v>
      </c>
      <c r="C2023">
        <v>30</v>
      </c>
      <c r="D2023">
        <v>450.84</v>
      </c>
    </row>
    <row r="2024" spans="1:4" x14ac:dyDescent="0.35">
      <c r="A2024" s="1">
        <v>45230</v>
      </c>
      <c r="B2024" t="s">
        <v>7</v>
      </c>
      <c r="C2024">
        <v>25</v>
      </c>
      <c r="D2024">
        <v>42.86</v>
      </c>
    </row>
    <row r="2025" spans="1:4" x14ac:dyDescent="0.35">
      <c r="A2025" s="1">
        <v>45291</v>
      </c>
      <c r="B2025" t="s">
        <v>4</v>
      </c>
      <c r="C2025">
        <v>16</v>
      </c>
      <c r="D2025">
        <v>665.87</v>
      </c>
    </row>
    <row r="2026" spans="1:4" x14ac:dyDescent="0.35">
      <c r="A2026" s="1">
        <v>44957</v>
      </c>
      <c r="B2026" t="s">
        <v>4</v>
      </c>
      <c r="C2026">
        <v>23</v>
      </c>
      <c r="D2026">
        <v>889.48</v>
      </c>
    </row>
    <row r="2027" spans="1:4" x14ac:dyDescent="0.35">
      <c r="A2027" s="1">
        <v>45199</v>
      </c>
      <c r="B2027" t="s">
        <v>6</v>
      </c>
      <c r="C2027">
        <v>12</v>
      </c>
      <c r="D2027">
        <v>731.75</v>
      </c>
    </row>
    <row r="2028" spans="1:4" x14ac:dyDescent="0.35">
      <c r="A2028" s="1">
        <v>45016</v>
      </c>
      <c r="B2028" t="s">
        <v>8</v>
      </c>
      <c r="C2028">
        <v>18</v>
      </c>
      <c r="D2028">
        <v>707.08</v>
      </c>
    </row>
    <row r="2029" spans="1:4" x14ac:dyDescent="0.35">
      <c r="A2029" s="1">
        <v>45016</v>
      </c>
      <c r="B2029" t="s">
        <v>6</v>
      </c>
      <c r="C2029">
        <v>21</v>
      </c>
      <c r="D2029">
        <v>180.12</v>
      </c>
    </row>
    <row r="2030" spans="1:4" x14ac:dyDescent="0.35">
      <c r="A2030" s="1">
        <v>45046</v>
      </c>
      <c r="B2030" t="s">
        <v>8</v>
      </c>
      <c r="C2030">
        <v>23</v>
      </c>
      <c r="D2030">
        <v>872.64</v>
      </c>
    </row>
    <row r="2031" spans="1:4" x14ac:dyDescent="0.35">
      <c r="A2031" s="1">
        <v>45169</v>
      </c>
      <c r="B2031" t="s">
        <v>6</v>
      </c>
      <c r="C2031">
        <v>21</v>
      </c>
      <c r="D2031">
        <v>242.34</v>
      </c>
    </row>
    <row r="2032" spans="1:4" x14ac:dyDescent="0.35">
      <c r="A2032" s="1">
        <v>45016</v>
      </c>
      <c r="B2032" t="s">
        <v>6</v>
      </c>
    </row>
    <row r="2033" spans="1:4" x14ac:dyDescent="0.35">
      <c r="A2033" s="1">
        <v>45046</v>
      </c>
      <c r="B2033" t="s">
        <v>6</v>
      </c>
      <c r="C2033">
        <v>21</v>
      </c>
      <c r="D2033">
        <v>350.01</v>
      </c>
    </row>
    <row r="2034" spans="1:4" x14ac:dyDescent="0.35">
      <c r="A2034" s="1">
        <v>45291</v>
      </c>
      <c r="B2034" t="s">
        <v>7</v>
      </c>
      <c r="C2034">
        <v>21</v>
      </c>
      <c r="D2034">
        <v>538.27</v>
      </c>
    </row>
    <row r="2035" spans="1:4" x14ac:dyDescent="0.35">
      <c r="A2035" s="1">
        <v>45138</v>
      </c>
      <c r="B2035" t="s">
        <v>8</v>
      </c>
      <c r="C2035">
        <v>22</v>
      </c>
      <c r="D2035">
        <v>578.9</v>
      </c>
    </row>
    <row r="2036" spans="1:4" x14ac:dyDescent="0.35">
      <c r="A2036" s="1">
        <v>45230</v>
      </c>
      <c r="B2036" t="s">
        <v>4</v>
      </c>
      <c r="C2036">
        <v>24</v>
      </c>
      <c r="D2036">
        <v>351.71</v>
      </c>
    </row>
    <row r="2037" spans="1:4" x14ac:dyDescent="0.35">
      <c r="A2037" s="1">
        <v>44985</v>
      </c>
      <c r="B2037" t="s">
        <v>5</v>
      </c>
      <c r="C2037">
        <v>18</v>
      </c>
      <c r="D2037">
        <v>258.57</v>
      </c>
    </row>
    <row r="2038" spans="1:4" x14ac:dyDescent="0.35">
      <c r="A2038" s="1">
        <v>45291</v>
      </c>
      <c r="B2038" t="s">
        <v>4</v>
      </c>
      <c r="C2038">
        <v>20</v>
      </c>
      <c r="D2038">
        <v>136.38999999999999</v>
      </c>
    </row>
    <row r="2039" spans="1:4" x14ac:dyDescent="0.35">
      <c r="A2039" s="1">
        <v>45107</v>
      </c>
      <c r="B2039" t="s">
        <v>7</v>
      </c>
      <c r="C2039">
        <v>15</v>
      </c>
      <c r="D2039">
        <v>939.81</v>
      </c>
    </row>
    <row r="2040" spans="1:4" x14ac:dyDescent="0.35">
      <c r="A2040" s="1">
        <v>45260</v>
      </c>
      <c r="B2040" t="s">
        <v>6</v>
      </c>
      <c r="C2040">
        <v>18</v>
      </c>
      <c r="D2040">
        <v>712.03</v>
      </c>
    </row>
    <row r="2041" spans="1:4" x14ac:dyDescent="0.35">
      <c r="A2041" s="1">
        <v>45260</v>
      </c>
      <c r="B2041" t="s">
        <v>8</v>
      </c>
      <c r="C2041">
        <v>24</v>
      </c>
      <c r="D2041">
        <v>331.33</v>
      </c>
    </row>
    <row r="2042" spans="1:4" x14ac:dyDescent="0.35">
      <c r="A2042" s="1">
        <v>44957</v>
      </c>
      <c r="B2042" t="s">
        <v>4</v>
      </c>
      <c r="C2042">
        <v>27</v>
      </c>
      <c r="D2042">
        <v>928.96</v>
      </c>
    </row>
    <row r="2043" spans="1:4" x14ac:dyDescent="0.35">
      <c r="A2043" s="1">
        <v>45016</v>
      </c>
      <c r="B2043" t="s">
        <v>5</v>
      </c>
      <c r="C2043">
        <v>22</v>
      </c>
      <c r="D2043">
        <v>288.77999999999997</v>
      </c>
    </row>
    <row r="2044" spans="1:4" x14ac:dyDescent="0.35">
      <c r="A2044" s="1">
        <v>44985</v>
      </c>
      <c r="B2044" t="s">
        <v>8</v>
      </c>
      <c r="C2044">
        <v>21</v>
      </c>
      <c r="D2044">
        <v>814.82</v>
      </c>
    </row>
    <row r="2045" spans="1:4" x14ac:dyDescent="0.35">
      <c r="A2045" s="1">
        <v>45291</v>
      </c>
      <c r="B2045" t="s">
        <v>7</v>
      </c>
      <c r="C2045">
        <v>19</v>
      </c>
      <c r="D2045">
        <v>360.01</v>
      </c>
    </row>
    <row r="2046" spans="1:4" x14ac:dyDescent="0.35">
      <c r="A2046" s="1">
        <v>45169</v>
      </c>
      <c r="B2046" t="s">
        <v>5</v>
      </c>
      <c r="C2046">
        <v>19</v>
      </c>
      <c r="D2046">
        <v>232.51</v>
      </c>
    </row>
    <row r="2047" spans="1:4" x14ac:dyDescent="0.35">
      <c r="A2047" s="1">
        <v>45046</v>
      </c>
      <c r="B2047" t="s">
        <v>5</v>
      </c>
      <c r="C2047">
        <v>25</v>
      </c>
      <c r="D2047">
        <v>647.20000000000005</v>
      </c>
    </row>
    <row r="2048" spans="1:4" x14ac:dyDescent="0.35">
      <c r="A2048" s="1">
        <v>45230</v>
      </c>
      <c r="B2048" t="s">
        <v>5</v>
      </c>
      <c r="C2048">
        <v>20</v>
      </c>
      <c r="D2048">
        <v>97.4</v>
      </c>
    </row>
    <row r="2049" spans="1:4" x14ac:dyDescent="0.35">
      <c r="A2049" s="1">
        <v>45230</v>
      </c>
      <c r="B2049" t="s">
        <v>4</v>
      </c>
      <c r="C2049">
        <v>19</v>
      </c>
      <c r="D2049">
        <v>56.88</v>
      </c>
    </row>
    <row r="2050" spans="1:4" x14ac:dyDescent="0.35">
      <c r="A2050" s="1">
        <v>44985</v>
      </c>
      <c r="B2050" t="s">
        <v>7</v>
      </c>
      <c r="C2050">
        <v>18</v>
      </c>
      <c r="D2050">
        <v>283.89999999999998</v>
      </c>
    </row>
    <row r="2051" spans="1:4" x14ac:dyDescent="0.35">
      <c r="A2051" s="1">
        <v>45260</v>
      </c>
      <c r="B2051" t="s">
        <v>5</v>
      </c>
      <c r="C2051">
        <v>27</v>
      </c>
      <c r="D2051">
        <v>767.7</v>
      </c>
    </row>
    <row r="2052" spans="1:4" x14ac:dyDescent="0.35">
      <c r="A2052" s="1">
        <v>45077</v>
      </c>
      <c r="B2052" t="s">
        <v>7</v>
      </c>
      <c r="C2052">
        <v>15</v>
      </c>
      <c r="D2052">
        <v>630.04</v>
      </c>
    </row>
    <row r="2053" spans="1:4" x14ac:dyDescent="0.35">
      <c r="A2053" s="1">
        <v>45077</v>
      </c>
      <c r="B2053" t="s">
        <v>6</v>
      </c>
      <c r="C2053">
        <v>31</v>
      </c>
      <c r="D2053">
        <v>563.47</v>
      </c>
    </row>
    <row r="2054" spans="1:4" x14ac:dyDescent="0.35">
      <c r="A2054" s="1">
        <v>45260</v>
      </c>
      <c r="B2054" t="s">
        <v>6</v>
      </c>
      <c r="C2054">
        <v>18</v>
      </c>
      <c r="D2054">
        <v>736.53</v>
      </c>
    </row>
    <row r="2055" spans="1:4" x14ac:dyDescent="0.35">
      <c r="A2055" s="1">
        <v>45138</v>
      </c>
      <c r="B2055" t="s">
        <v>5</v>
      </c>
      <c r="C2055">
        <v>21</v>
      </c>
      <c r="D2055">
        <v>759.21</v>
      </c>
    </row>
    <row r="2056" spans="1:4" x14ac:dyDescent="0.35">
      <c r="A2056" s="1">
        <v>45046</v>
      </c>
      <c r="B2056" t="s">
        <v>5</v>
      </c>
      <c r="C2056">
        <v>26</v>
      </c>
      <c r="D2056">
        <v>407.73</v>
      </c>
    </row>
    <row r="2057" spans="1:4" x14ac:dyDescent="0.35">
      <c r="A2057" s="1">
        <v>45016</v>
      </c>
      <c r="B2057" t="s">
        <v>5</v>
      </c>
      <c r="C2057">
        <v>17</v>
      </c>
      <c r="D2057">
        <v>689.37</v>
      </c>
    </row>
    <row r="2058" spans="1:4" x14ac:dyDescent="0.35">
      <c r="A2058" s="1">
        <v>45230</v>
      </c>
      <c r="B2058" t="s">
        <v>5</v>
      </c>
      <c r="C2058">
        <v>160</v>
      </c>
      <c r="D2058">
        <v>106.69</v>
      </c>
    </row>
    <row r="2059" spans="1:4" x14ac:dyDescent="0.35">
      <c r="A2059" s="1">
        <v>45291</v>
      </c>
      <c r="B2059" t="s">
        <v>5</v>
      </c>
      <c r="C2059">
        <v>17</v>
      </c>
      <c r="D2059">
        <v>836.11</v>
      </c>
    </row>
    <row r="2060" spans="1:4" x14ac:dyDescent="0.35">
      <c r="A2060" s="1">
        <v>45077</v>
      </c>
      <c r="B2060" t="s">
        <v>5</v>
      </c>
      <c r="C2060">
        <v>15</v>
      </c>
      <c r="D2060">
        <v>807.71</v>
      </c>
    </row>
    <row r="2061" spans="1:4" x14ac:dyDescent="0.35">
      <c r="A2061" s="1">
        <v>45077</v>
      </c>
      <c r="B2061" t="s">
        <v>5</v>
      </c>
      <c r="C2061">
        <v>27</v>
      </c>
      <c r="D2061">
        <v>548.1</v>
      </c>
    </row>
    <row r="2062" spans="1:4" x14ac:dyDescent="0.35">
      <c r="A2062" s="1">
        <v>45260</v>
      </c>
      <c r="B2062" t="s">
        <v>8</v>
      </c>
      <c r="C2062">
        <v>20</v>
      </c>
      <c r="D2062">
        <v>750.17</v>
      </c>
    </row>
    <row r="2063" spans="1:4" x14ac:dyDescent="0.35">
      <c r="A2063" s="1">
        <v>45291</v>
      </c>
      <c r="B2063" t="s">
        <v>5</v>
      </c>
      <c r="C2063">
        <v>22</v>
      </c>
      <c r="D2063">
        <v>355.21</v>
      </c>
    </row>
    <row r="2064" spans="1:4" x14ac:dyDescent="0.35">
      <c r="A2064" s="1">
        <v>45169</v>
      </c>
      <c r="B2064" t="s">
        <v>6</v>
      </c>
      <c r="C2064">
        <v>25</v>
      </c>
      <c r="D2064">
        <v>782.53</v>
      </c>
    </row>
    <row r="2065" spans="1:4" x14ac:dyDescent="0.35">
      <c r="A2065" s="1">
        <v>45230</v>
      </c>
      <c r="B2065" t="s">
        <v>4</v>
      </c>
      <c r="C2065">
        <v>15</v>
      </c>
      <c r="D2065">
        <v>110.54</v>
      </c>
    </row>
    <row r="2066" spans="1:4" x14ac:dyDescent="0.35">
      <c r="A2066" s="1">
        <v>45260</v>
      </c>
      <c r="B2066" t="s">
        <v>8</v>
      </c>
      <c r="C2066">
        <v>24</v>
      </c>
      <c r="D2066">
        <v>736.66</v>
      </c>
    </row>
    <row r="2067" spans="1:4" x14ac:dyDescent="0.35">
      <c r="A2067" s="1">
        <v>45046</v>
      </c>
      <c r="B2067" t="s">
        <v>4</v>
      </c>
      <c r="C2067">
        <v>17</v>
      </c>
      <c r="D2067">
        <v>926.82</v>
      </c>
    </row>
    <row r="2068" spans="1:4" x14ac:dyDescent="0.35">
      <c r="A2068" s="1">
        <v>45077</v>
      </c>
      <c r="B2068" t="s">
        <v>8</v>
      </c>
      <c r="C2068">
        <v>14</v>
      </c>
      <c r="D2068">
        <v>163.13</v>
      </c>
    </row>
    <row r="2069" spans="1:4" x14ac:dyDescent="0.35">
      <c r="A2069" s="1">
        <v>44985</v>
      </c>
      <c r="B2069" t="s">
        <v>6</v>
      </c>
      <c r="C2069">
        <v>14</v>
      </c>
      <c r="D2069">
        <v>718.3</v>
      </c>
    </row>
    <row r="2070" spans="1:4" x14ac:dyDescent="0.35">
      <c r="A2070" s="1">
        <v>45077</v>
      </c>
      <c r="B2070" t="s">
        <v>5</v>
      </c>
      <c r="C2070">
        <v>17</v>
      </c>
      <c r="D2070">
        <v>953.89</v>
      </c>
    </row>
    <row r="2071" spans="1:4" x14ac:dyDescent="0.35">
      <c r="A2071" s="1">
        <v>44957</v>
      </c>
      <c r="B2071" t="s">
        <v>4</v>
      </c>
      <c r="C2071">
        <v>14</v>
      </c>
      <c r="D2071">
        <v>797.77</v>
      </c>
    </row>
    <row r="2072" spans="1:4" x14ac:dyDescent="0.35">
      <c r="A2072" s="1">
        <v>44985</v>
      </c>
      <c r="B2072" t="s">
        <v>7</v>
      </c>
      <c r="C2072">
        <v>27</v>
      </c>
    </row>
    <row r="2073" spans="1:4" x14ac:dyDescent="0.35">
      <c r="A2073" s="1">
        <v>44957</v>
      </c>
      <c r="B2073" t="s">
        <v>4</v>
      </c>
      <c r="C2073">
        <v>24</v>
      </c>
      <c r="D2073">
        <v>118.53</v>
      </c>
    </row>
    <row r="2074" spans="1:4" x14ac:dyDescent="0.35">
      <c r="A2074" s="1">
        <v>45169</v>
      </c>
      <c r="B2074" t="s">
        <v>6</v>
      </c>
      <c r="C2074">
        <v>18</v>
      </c>
      <c r="D2074">
        <v>721.52</v>
      </c>
    </row>
    <row r="2075" spans="1:4" x14ac:dyDescent="0.35">
      <c r="A2075" s="1">
        <v>45138</v>
      </c>
      <c r="B2075" t="s">
        <v>6</v>
      </c>
      <c r="C2075">
        <v>15</v>
      </c>
      <c r="D2075">
        <v>45.32</v>
      </c>
    </row>
    <row r="2076" spans="1:4" x14ac:dyDescent="0.35">
      <c r="A2076" s="1">
        <v>45260</v>
      </c>
      <c r="B2076" t="s">
        <v>6</v>
      </c>
      <c r="C2076">
        <v>21</v>
      </c>
      <c r="D2076">
        <v>519.36</v>
      </c>
    </row>
    <row r="2077" spans="1:4" x14ac:dyDescent="0.35">
      <c r="A2077" s="1">
        <v>45230</v>
      </c>
      <c r="B2077" t="s">
        <v>5</v>
      </c>
      <c r="C2077">
        <v>15</v>
      </c>
      <c r="D2077">
        <v>891.9</v>
      </c>
    </row>
    <row r="2078" spans="1:4" x14ac:dyDescent="0.35">
      <c r="A2078" s="1">
        <v>45077</v>
      </c>
      <c r="B2078" t="s">
        <v>4</v>
      </c>
      <c r="C2078">
        <v>23</v>
      </c>
      <c r="D2078">
        <v>965.23</v>
      </c>
    </row>
    <row r="2079" spans="1:4" x14ac:dyDescent="0.35">
      <c r="A2079" s="1">
        <v>45260</v>
      </c>
      <c r="B2079" t="s">
        <v>5</v>
      </c>
      <c r="C2079">
        <v>19</v>
      </c>
      <c r="D2079">
        <v>199.78</v>
      </c>
    </row>
    <row r="2080" spans="1:4" x14ac:dyDescent="0.35">
      <c r="A2080" s="1">
        <v>45169</v>
      </c>
      <c r="B2080" t="s">
        <v>7</v>
      </c>
      <c r="C2080">
        <v>18</v>
      </c>
      <c r="D2080">
        <v>344.38</v>
      </c>
    </row>
    <row r="2081" spans="1:4" x14ac:dyDescent="0.35">
      <c r="A2081" s="1">
        <v>44957</v>
      </c>
      <c r="B2081" t="s">
        <v>4</v>
      </c>
      <c r="C2081">
        <v>21</v>
      </c>
      <c r="D2081">
        <v>57.67</v>
      </c>
    </row>
    <row r="2082" spans="1:4" x14ac:dyDescent="0.35">
      <c r="A2082" s="1">
        <v>45107</v>
      </c>
      <c r="B2082" t="s">
        <v>7</v>
      </c>
      <c r="C2082">
        <v>21</v>
      </c>
      <c r="D2082">
        <v>784.37</v>
      </c>
    </row>
    <row r="2083" spans="1:4" x14ac:dyDescent="0.35">
      <c r="A2083" s="1">
        <v>45199</v>
      </c>
      <c r="B2083" t="s">
        <v>6</v>
      </c>
      <c r="C2083">
        <v>22</v>
      </c>
      <c r="D2083">
        <v>863.02</v>
      </c>
    </row>
    <row r="2084" spans="1:4" x14ac:dyDescent="0.35">
      <c r="A2084" s="1">
        <v>45016</v>
      </c>
      <c r="B2084" t="s">
        <v>5</v>
      </c>
      <c r="C2084">
        <v>18</v>
      </c>
      <c r="D2084">
        <v>933.13</v>
      </c>
    </row>
    <row r="2085" spans="1:4" x14ac:dyDescent="0.35">
      <c r="A2085" s="1">
        <v>44985</v>
      </c>
      <c r="B2085" t="s">
        <v>7</v>
      </c>
      <c r="C2085">
        <v>15</v>
      </c>
      <c r="D2085">
        <v>490.93</v>
      </c>
    </row>
    <row r="2086" spans="1:4" x14ac:dyDescent="0.35">
      <c r="A2086" s="1">
        <v>45077</v>
      </c>
      <c r="B2086" t="s">
        <v>8</v>
      </c>
      <c r="C2086">
        <v>18</v>
      </c>
      <c r="D2086">
        <v>782.42</v>
      </c>
    </row>
    <row r="2087" spans="1:4" x14ac:dyDescent="0.35">
      <c r="A2087" s="1">
        <v>45169</v>
      </c>
      <c r="B2087" t="s">
        <v>7</v>
      </c>
      <c r="C2087">
        <v>21</v>
      </c>
      <c r="D2087">
        <v>117.4</v>
      </c>
    </row>
    <row r="2088" spans="1:4" x14ac:dyDescent="0.35">
      <c r="A2088" s="1">
        <v>45230</v>
      </c>
      <c r="B2088" t="s">
        <v>4</v>
      </c>
      <c r="C2088">
        <v>29</v>
      </c>
      <c r="D2088">
        <v>867.12</v>
      </c>
    </row>
    <row r="2089" spans="1:4" x14ac:dyDescent="0.35">
      <c r="A2089" s="1">
        <v>45169</v>
      </c>
      <c r="B2089" t="s">
        <v>8</v>
      </c>
      <c r="C2089">
        <v>23</v>
      </c>
      <c r="D2089">
        <v>829.84</v>
      </c>
    </row>
    <row r="2090" spans="1:4" x14ac:dyDescent="0.35">
      <c r="A2090" s="1">
        <v>45230</v>
      </c>
      <c r="B2090" t="s">
        <v>4</v>
      </c>
      <c r="C2090">
        <v>23</v>
      </c>
      <c r="D2090">
        <v>396.93</v>
      </c>
    </row>
    <row r="2091" spans="1:4" x14ac:dyDescent="0.35">
      <c r="A2091" s="1">
        <v>44985</v>
      </c>
      <c r="B2091" t="s">
        <v>5</v>
      </c>
      <c r="C2091">
        <v>26</v>
      </c>
      <c r="D2091">
        <v>990.02</v>
      </c>
    </row>
    <row r="2092" spans="1:4" x14ac:dyDescent="0.35">
      <c r="A2092" s="1">
        <v>45046</v>
      </c>
      <c r="B2092" t="s">
        <v>5</v>
      </c>
      <c r="C2092">
        <v>24</v>
      </c>
      <c r="D2092">
        <v>763.19</v>
      </c>
    </row>
    <row r="2093" spans="1:4" x14ac:dyDescent="0.35">
      <c r="A2093" s="1">
        <v>45260</v>
      </c>
      <c r="B2093" t="s">
        <v>7</v>
      </c>
      <c r="C2093">
        <v>31</v>
      </c>
      <c r="D2093">
        <v>101.98</v>
      </c>
    </row>
    <row r="2094" spans="1:4" x14ac:dyDescent="0.35">
      <c r="A2094" s="1">
        <v>45016</v>
      </c>
      <c r="B2094" t="s">
        <v>6</v>
      </c>
      <c r="C2094">
        <v>20</v>
      </c>
      <c r="D2094">
        <v>573.36</v>
      </c>
    </row>
    <row r="2095" spans="1:4" x14ac:dyDescent="0.35">
      <c r="A2095" s="1">
        <v>44957</v>
      </c>
      <c r="B2095" t="s">
        <v>6</v>
      </c>
      <c r="C2095">
        <v>18</v>
      </c>
      <c r="D2095">
        <v>955.92</v>
      </c>
    </row>
    <row r="2096" spans="1:4" x14ac:dyDescent="0.35">
      <c r="A2096" s="1">
        <v>45077</v>
      </c>
      <c r="B2096" t="s">
        <v>4</v>
      </c>
      <c r="C2096">
        <v>26</v>
      </c>
      <c r="D2096">
        <v>709.46</v>
      </c>
    </row>
    <row r="2097" spans="1:4" x14ac:dyDescent="0.35">
      <c r="A2097" s="1">
        <v>45199</v>
      </c>
      <c r="B2097" t="s">
        <v>6</v>
      </c>
      <c r="C2097">
        <v>23</v>
      </c>
      <c r="D2097">
        <v>122.97</v>
      </c>
    </row>
    <row r="2098" spans="1:4" x14ac:dyDescent="0.35">
      <c r="A2098" s="1">
        <v>44985</v>
      </c>
      <c r="B2098" t="s">
        <v>5</v>
      </c>
      <c r="C2098">
        <v>30</v>
      </c>
      <c r="D2098">
        <v>603.30999999999995</v>
      </c>
    </row>
    <row r="2099" spans="1:4" x14ac:dyDescent="0.35">
      <c r="A2099" s="1">
        <v>44985</v>
      </c>
      <c r="B2099" t="s">
        <v>4</v>
      </c>
      <c r="C2099">
        <v>16</v>
      </c>
      <c r="D2099">
        <v>389.67</v>
      </c>
    </row>
    <row r="2100" spans="1:4" x14ac:dyDescent="0.35">
      <c r="A2100" s="1">
        <v>45046</v>
      </c>
      <c r="B2100" t="s">
        <v>7</v>
      </c>
      <c r="C2100">
        <v>17</v>
      </c>
    </row>
    <row r="2101" spans="1:4" x14ac:dyDescent="0.35">
      <c r="A2101" s="1">
        <v>44957</v>
      </c>
      <c r="B2101" t="s">
        <v>8</v>
      </c>
      <c r="C2101">
        <v>21</v>
      </c>
      <c r="D2101">
        <v>227.48</v>
      </c>
    </row>
    <row r="2102" spans="1:4" x14ac:dyDescent="0.35">
      <c r="A2102" s="1">
        <v>45016</v>
      </c>
      <c r="B2102" t="s">
        <v>6</v>
      </c>
      <c r="C2102">
        <v>24</v>
      </c>
      <c r="D2102">
        <v>628.49</v>
      </c>
    </row>
    <row r="2103" spans="1:4" x14ac:dyDescent="0.35">
      <c r="A2103" s="1">
        <v>45016</v>
      </c>
      <c r="B2103" t="s">
        <v>6</v>
      </c>
      <c r="C2103">
        <v>22</v>
      </c>
      <c r="D2103">
        <v>587.17999999999995</v>
      </c>
    </row>
    <row r="2104" spans="1:4" x14ac:dyDescent="0.35">
      <c r="A2104" s="1">
        <v>45016</v>
      </c>
      <c r="B2104" t="s">
        <v>4</v>
      </c>
      <c r="C2104">
        <v>19</v>
      </c>
      <c r="D2104">
        <v>430.13</v>
      </c>
    </row>
    <row r="2105" spans="1:4" x14ac:dyDescent="0.35">
      <c r="A2105" s="1">
        <v>45077</v>
      </c>
      <c r="B2105" t="s">
        <v>7</v>
      </c>
      <c r="C2105">
        <v>25</v>
      </c>
      <c r="D2105">
        <v>78.81</v>
      </c>
    </row>
    <row r="2106" spans="1:4" x14ac:dyDescent="0.35">
      <c r="A2106" s="1">
        <v>44957</v>
      </c>
      <c r="B2106" t="s">
        <v>5</v>
      </c>
      <c r="C2106">
        <v>18</v>
      </c>
      <c r="D2106">
        <v>33.76</v>
      </c>
    </row>
    <row r="2107" spans="1:4" x14ac:dyDescent="0.35">
      <c r="A2107" s="1">
        <v>45016</v>
      </c>
      <c r="B2107" t="s">
        <v>7</v>
      </c>
      <c r="C2107">
        <v>17</v>
      </c>
      <c r="D2107">
        <v>551.04</v>
      </c>
    </row>
    <row r="2108" spans="1:4" x14ac:dyDescent="0.35">
      <c r="A2108" s="1">
        <v>45291</v>
      </c>
      <c r="B2108" t="s">
        <v>7</v>
      </c>
      <c r="C2108">
        <v>23</v>
      </c>
      <c r="D2108">
        <v>968.62</v>
      </c>
    </row>
    <row r="2109" spans="1:4" x14ac:dyDescent="0.35">
      <c r="A2109" s="1">
        <v>45291</v>
      </c>
      <c r="B2109" t="s">
        <v>4</v>
      </c>
      <c r="C2109">
        <v>21</v>
      </c>
      <c r="D2109">
        <v>548.26</v>
      </c>
    </row>
    <row r="2110" spans="1:4" x14ac:dyDescent="0.35">
      <c r="A2110" s="1">
        <v>45077</v>
      </c>
      <c r="B2110" t="s">
        <v>5</v>
      </c>
      <c r="C2110">
        <v>23</v>
      </c>
      <c r="D2110">
        <v>444.03</v>
      </c>
    </row>
    <row r="2111" spans="1:4" x14ac:dyDescent="0.35">
      <c r="A2111" s="1">
        <v>44985</v>
      </c>
      <c r="B2111" t="s">
        <v>7</v>
      </c>
      <c r="C2111">
        <v>21</v>
      </c>
      <c r="D2111">
        <v>286.27</v>
      </c>
    </row>
    <row r="2112" spans="1:4" x14ac:dyDescent="0.35">
      <c r="A2112" s="1">
        <v>45291</v>
      </c>
      <c r="B2112" t="s">
        <v>7</v>
      </c>
      <c r="C2112">
        <v>28</v>
      </c>
      <c r="D2112">
        <v>598.54999999999995</v>
      </c>
    </row>
    <row r="2113" spans="1:4" x14ac:dyDescent="0.35">
      <c r="A2113" s="1">
        <v>45016</v>
      </c>
      <c r="B2113" t="s">
        <v>7</v>
      </c>
      <c r="C2113">
        <v>22</v>
      </c>
      <c r="D2113">
        <v>471.97</v>
      </c>
    </row>
    <row r="2114" spans="1:4" x14ac:dyDescent="0.35">
      <c r="A2114" s="1">
        <v>45107</v>
      </c>
      <c r="B2114" t="s">
        <v>5</v>
      </c>
      <c r="C2114">
        <v>17</v>
      </c>
      <c r="D2114">
        <v>473.62</v>
      </c>
    </row>
    <row r="2115" spans="1:4" x14ac:dyDescent="0.35">
      <c r="A2115" s="1">
        <v>45199</v>
      </c>
      <c r="B2115" t="s">
        <v>4</v>
      </c>
      <c r="C2115">
        <v>19</v>
      </c>
      <c r="D2115">
        <v>943.73</v>
      </c>
    </row>
    <row r="2116" spans="1:4" x14ac:dyDescent="0.35">
      <c r="A2116" s="1">
        <v>44957</v>
      </c>
      <c r="B2116" t="s">
        <v>6</v>
      </c>
      <c r="C2116">
        <v>17</v>
      </c>
      <c r="D2116">
        <v>477.36</v>
      </c>
    </row>
    <row r="2117" spans="1:4" x14ac:dyDescent="0.35">
      <c r="A2117" s="1">
        <v>45077</v>
      </c>
      <c r="B2117" t="s">
        <v>5</v>
      </c>
      <c r="C2117">
        <v>18</v>
      </c>
      <c r="D2117">
        <v>388.05</v>
      </c>
    </row>
    <row r="2118" spans="1:4" x14ac:dyDescent="0.35">
      <c r="A2118" s="1">
        <v>45138</v>
      </c>
      <c r="B2118" t="s">
        <v>4</v>
      </c>
      <c r="C2118">
        <v>18</v>
      </c>
      <c r="D2118">
        <v>258.86</v>
      </c>
    </row>
    <row r="2119" spans="1:4" x14ac:dyDescent="0.35">
      <c r="A2119" s="1">
        <v>45138</v>
      </c>
      <c r="B2119" t="s">
        <v>4</v>
      </c>
      <c r="C2119">
        <v>21</v>
      </c>
      <c r="D2119">
        <v>301.83999999999997</v>
      </c>
    </row>
    <row r="2120" spans="1:4" x14ac:dyDescent="0.35">
      <c r="A2120" s="1">
        <v>45046</v>
      </c>
      <c r="B2120" t="s">
        <v>7</v>
      </c>
      <c r="C2120">
        <v>19</v>
      </c>
      <c r="D2120">
        <v>207.25</v>
      </c>
    </row>
    <row r="2121" spans="1:4" x14ac:dyDescent="0.35">
      <c r="A2121" s="1">
        <v>44985</v>
      </c>
      <c r="B2121" t="s">
        <v>7</v>
      </c>
      <c r="C2121">
        <v>25</v>
      </c>
      <c r="D2121">
        <v>718.52</v>
      </c>
    </row>
    <row r="2122" spans="1:4" x14ac:dyDescent="0.35">
      <c r="A2122" s="1">
        <v>45077</v>
      </c>
      <c r="B2122" t="s">
        <v>6</v>
      </c>
      <c r="C2122">
        <v>21</v>
      </c>
      <c r="D2122">
        <v>736.98</v>
      </c>
    </row>
    <row r="2123" spans="1:4" x14ac:dyDescent="0.35">
      <c r="A2123" s="1">
        <v>45169</v>
      </c>
      <c r="B2123" t="s">
        <v>6</v>
      </c>
      <c r="C2123">
        <v>18</v>
      </c>
      <c r="D2123">
        <v>857.42</v>
      </c>
    </row>
    <row r="2124" spans="1:4" x14ac:dyDescent="0.35">
      <c r="A2124" s="1">
        <v>44985</v>
      </c>
      <c r="B2124" t="s">
        <v>4</v>
      </c>
      <c r="C2124">
        <v>14</v>
      </c>
      <c r="D2124">
        <v>378.74</v>
      </c>
    </row>
    <row r="2125" spans="1:4" x14ac:dyDescent="0.35">
      <c r="A2125" s="1">
        <v>45169</v>
      </c>
      <c r="B2125" t="s">
        <v>4</v>
      </c>
      <c r="C2125">
        <v>20</v>
      </c>
      <c r="D2125">
        <v>947.65</v>
      </c>
    </row>
    <row r="2126" spans="1:4" x14ac:dyDescent="0.35">
      <c r="A2126" s="1">
        <v>45230</v>
      </c>
      <c r="B2126" t="s">
        <v>4</v>
      </c>
      <c r="C2126">
        <v>19</v>
      </c>
      <c r="D2126">
        <v>732.39</v>
      </c>
    </row>
    <row r="2127" spans="1:4" x14ac:dyDescent="0.35">
      <c r="A2127" s="1">
        <v>45199</v>
      </c>
      <c r="B2127" t="s">
        <v>7</v>
      </c>
    </row>
    <row r="2128" spans="1:4" x14ac:dyDescent="0.35">
      <c r="A2128" s="1">
        <v>44957</v>
      </c>
      <c r="B2128" t="s">
        <v>7</v>
      </c>
      <c r="C2128">
        <v>21</v>
      </c>
      <c r="D2128">
        <v>112.51</v>
      </c>
    </row>
    <row r="2129" spans="1:4" x14ac:dyDescent="0.35">
      <c r="A2129" s="1">
        <v>45046</v>
      </c>
      <c r="B2129" t="s">
        <v>8</v>
      </c>
      <c r="C2129">
        <v>19</v>
      </c>
      <c r="D2129">
        <v>474.7</v>
      </c>
    </row>
    <row r="2130" spans="1:4" x14ac:dyDescent="0.35">
      <c r="A2130" s="1">
        <v>44985</v>
      </c>
      <c r="B2130" t="s">
        <v>5</v>
      </c>
      <c r="C2130">
        <v>17</v>
      </c>
      <c r="D2130">
        <v>105.92</v>
      </c>
    </row>
    <row r="2131" spans="1:4" x14ac:dyDescent="0.35">
      <c r="A2131" s="1">
        <v>44985</v>
      </c>
      <c r="B2131" t="s">
        <v>8</v>
      </c>
      <c r="C2131">
        <v>20</v>
      </c>
      <c r="D2131">
        <v>175.3</v>
      </c>
    </row>
    <row r="2132" spans="1:4" x14ac:dyDescent="0.35">
      <c r="A2132" s="1">
        <v>44957</v>
      </c>
      <c r="B2132" t="s">
        <v>5</v>
      </c>
      <c r="C2132">
        <v>20</v>
      </c>
      <c r="D2132">
        <v>54.46</v>
      </c>
    </row>
    <row r="2133" spans="1:4" x14ac:dyDescent="0.35">
      <c r="A2133" s="1">
        <v>44957</v>
      </c>
      <c r="B2133" t="s">
        <v>7</v>
      </c>
      <c r="C2133">
        <v>16</v>
      </c>
      <c r="D2133">
        <v>42.51</v>
      </c>
    </row>
    <row r="2134" spans="1:4" x14ac:dyDescent="0.35">
      <c r="A2134" s="1">
        <v>45107</v>
      </c>
      <c r="B2134" t="s">
        <v>7</v>
      </c>
      <c r="C2134">
        <v>13</v>
      </c>
      <c r="D2134">
        <v>520.96</v>
      </c>
    </row>
    <row r="2135" spans="1:4" x14ac:dyDescent="0.35">
      <c r="A2135" s="1">
        <v>45260</v>
      </c>
      <c r="B2135" t="s">
        <v>6</v>
      </c>
      <c r="C2135">
        <v>28</v>
      </c>
      <c r="D2135">
        <v>851.62</v>
      </c>
    </row>
    <row r="2136" spans="1:4" x14ac:dyDescent="0.35">
      <c r="A2136" s="1">
        <v>45138</v>
      </c>
      <c r="B2136" t="s">
        <v>8</v>
      </c>
      <c r="C2136">
        <v>20</v>
      </c>
      <c r="D2136">
        <v>750.29</v>
      </c>
    </row>
    <row r="2137" spans="1:4" x14ac:dyDescent="0.35">
      <c r="A2137" s="1">
        <v>44985</v>
      </c>
      <c r="B2137" t="s">
        <v>8</v>
      </c>
      <c r="C2137">
        <v>21</v>
      </c>
      <c r="D2137">
        <v>184.79</v>
      </c>
    </row>
    <row r="2138" spans="1:4" x14ac:dyDescent="0.35">
      <c r="A2138" s="1">
        <v>44957</v>
      </c>
      <c r="B2138" t="s">
        <v>6</v>
      </c>
      <c r="C2138">
        <v>13</v>
      </c>
      <c r="D2138">
        <v>893.5</v>
      </c>
    </row>
    <row r="2139" spans="1:4" x14ac:dyDescent="0.35">
      <c r="A2139" s="1">
        <v>44985</v>
      </c>
      <c r="B2139" t="s">
        <v>8</v>
      </c>
      <c r="C2139">
        <v>19</v>
      </c>
      <c r="D2139">
        <v>298.57</v>
      </c>
    </row>
    <row r="2140" spans="1:4" x14ac:dyDescent="0.35">
      <c r="A2140" s="1">
        <v>45107</v>
      </c>
      <c r="B2140" t="s">
        <v>6</v>
      </c>
      <c r="C2140">
        <v>22</v>
      </c>
      <c r="D2140">
        <v>244.29</v>
      </c>
    </row>
    <row r="2141" spans="1:4" x14ac:dyDescent="0.35">
      <c r="A2141" s="1">
        <v>45046</v>
      </c>
      <c r="B2141" t="s">
        <v>5</v>
      </c>
      <c r="C2141">
        <v>15</v>
      </c>
      <c r="D2141">
        <v>160.19</v>
      </c>
    </row>
    <row r="2142" spans="1:4" x14ac:dyDescent="0.35">
      <c r="A2142" s="1">
        <v>44985</v>
      </c>
      <c r="B2142" t="s">
        <v>8</v>
      </c>
      <c r="C2142">
        <v>20</v>
      </c>
      <c r="D2142">
        <v>70.53</v>
      </c>
    </row>
    <row r="2143" spans="1:4" x14ac:dyDescent="0.35">
      <c r="A2143" s="1">
        <v>45169</v>
      </c>
      <c r="B2143" t="s">
        <v>7</v>
      </c>
      <c r="C2143">
        <v>19</v>
      </c>
      <c r="D2143">
        <v>984.84</v>
      </c>
    </row>
    <row r="2144" spans="1:4" x14ac:dyDescent="0.35">
      <c r="A2144" s="1">
        <v>45016</v>
      </c>
      <c r="B2144" t="s">
        <v>4</v>
      </c>
      <c r="C2144">
        <v>17</v>
      </c>
      <c r="D2144">
        <v>703.72</v>
      </c>
    </row>
    <row r="2145" spans="1:4" x14ac:dyDescent="0.35">
      <c r="A2145" s="1">
        <v>45291</v>
      </c>
      <c r="B2145" t="s">
        <v>7</v>
      </c>
      <c r="C2145">
        <v>15</v>
      </c>
      <c r="D2145">
        <v>509.03</v>
      </c>
    </row>
    <row r="2146" spans="1:4" x14ac:dyDescent="0.35">
      <c r="A2146" s="1">
        <v>45169</v>
      </c>
      <c r="B2146" t="s">
        <v>4</v>
      </c>
      <c r="C2146">
        <v>23</v>
      </c>
      <c r="D2146">
        <v>212.22</v>
      </c>
    </row>
    <row r="2147" spans="1:4" x14ac:dyDescent="0.35">
      <c r="A2147" s="1">
        <v>45046</v>
      </c>
      <c r="B2147" t="s">
        <v>5</v>
      </c>
      <c r="C2147">
        <v>16</v>
      </c>
      <c r="D2147">
        <v>262.76</v>
      </c>
    </row>
    <row r="2148" spans="1:4" x14ac:dyDescent="0.35">
      <c r="A2148" s="1">
        <v>45230</v>
      </c>
      <c r="B2148" t="s">
        <v>5</v>
      </c>
      <c r="C2148">
        <v>24</v>
      </c>
      <c r="D2148">
        <v>746.45</v>
      </c>
    </row>
    <row r="2149" spans="1:4" x14ac:dyDescent="0.35">
      <c r="A2149" s="1">
        <v>45169</v>
      </c>
      <c r="B2149" t="s">
        <v>7</v>
      </c>
      <c r="C2149">
        <v>16</v>
      </c>
      <c r="D2149">
        <v>397.52</v>
      </c>
    </row>
    <row r="2150" spans="1:4" x14ac:dyDescent="0.35">
      <c r="A2150" s="1">
        <v>44957</v>
      </c>
      <c r="B2150" t="s">
        <v>7</v>
      </c>
      <c r="C2150">
        <v>25</v>
      </c>
      <c r="D2150">
        <v>506.22</v>
      </c>
    </row>
    <row r="2151" spans="1:4" x14ac:dyDescent="0.35">
      <c r="A2151" s="1">
        <v>44985</v>
      </c>
      <c r="B2151" t="s">
        <v>8</v>
      </c>
      <c r="D2151">
        <v>68.95</v>
      </c>
    </row>
    <row r="2152" spans="1:4" x14ac:dyDescent="0.35">
      <c r="A2152" s="1">
        <v>45077</v>
      </c>
      <c r="B2152" t="s">
        <v>4</v>
      </c>
      <c r="C2152">
        <v>26</v>
      </c>
      <c r="D2152">
        <v>966.61</v>
      </c>
    </row>
    <row r="2153" spans="1:4" x14ac:dyDescent="0.35">
      <c r="A2153" s="1">
        <v>45046</v>
      </c>
      <c r="B2153" t="s">
        <v>8</v>
      </c>
      <c r="C2153">
        <v>22</v>
      </c>
      <c r="D2153">
        <v>521.69000000000005</v>
      </c>
    </row>
    <row r="2154" spans="1:4" x14ac:dyDescent="0.35">
      <c r="A2154" s="1">
        <v>45291</v>
      </c>
      <c r="B2154" t="s">
        <v>6</v>
      </c>
      <c r="C2154">
        <v>15</v>
      </c>
      <c r="D2154">
        <v>113.71</v>
      </c>
    </row>
    <row r="2155" spans="1:4" x14ac:dyDescent="0.35">
      <c r="A2155" s="1">
        <v>45077</v>
      </c>
      <c r="B2155" t="s">
        <v>5</v>
      </c>
      <c r="C2155">
        <v>15</v>
      </c>
      <c r="D2155">
        <v>339.44</v>
      </c>
    </row>
    <row r="2156" spans="1:4" x14ac:dyDescent="0.35">
      <c r="A2156" s="1">
        <v>44957</v>
      </c>
      <c r="B2156" t="s">
        <v>7</v>
      </c>
      <c r="C2156">
        <v>22</v>
      </c>
      <c r="D2156">
        <v>26.76</v>
      </c>
    </row>
    <row r="2157" spans="1:4" x14ac:dyDescent="0.35">
      <c r="A2157" s="1">
        <v>45169</v>
      </c>
      <c r="B2157" t="s">
        <v>5</v>
      </c>
      <c r="C2157">
        <v>26</v>
      </c>
      <c r="D2157">
        <v>987.01</v>
      </c>
    </row>
    <row r="2158" spans="1:4" x14ac:dyDescent="0.35">
      <c r="A2158" s="1">
        <v>45077</v>
      </c>
      <c r="B2158" t="s">
        <v>8</v>
      </c>
    </row>
    <row r="2159" spans="1:4" x14ac:dyDescent="0.35">
      <c r="A2159" s="1">
        <v>44957</v>
      </c>
      <c r="B2159" t="s">
        <v>4</v>
      </c>
    </row>
    <row r="2160" spans="1:4" x14ac:dyDescent="0.35">
      <c r="A2160" s="1">
        <v>45169</v>
      </c>
      <c r="B2160" t="s">
        <v>5</v>
      </c>
      <c r="C2160">
        <v>23</v>
      </c>
      <c r="D2160">
        <v>658.04</v>
      </c>
    </row>
    <row r="2161" spans="1:4" x14ac:dyDescent="0.35">
      <c r="A2161" s="1">
        <v>45260</v>
      </c>
      <c r="B2161" t="s">
        <v>4</v>
      </c>
      <c r="C2161">
        <v>19</v>
      </c>
      <c r="D2161">
        <v>583.61</v>
      </c>
    </row>
    <row r="2162" spans="1:4" x14ac:dyDescent="0.35">
      <c r="A2162" s="1">
        <v>45046</v>
      </c>
      <c r="B2162" t="s">
        <v>8</v>
      </c>
      <c r="C2162">
        <v>12</v>
      </c>
      <c r="D2162">
        <v>358.39</v>
      </c>
    </row>
    <row r="2163" spans="1:4" x14ac:dyDescent="0.35">
      <c r="A2163" s="1">
        <v>45138</v>
      </c>
      <c r="B2163" t="s">
        <v>4</v>
      </c>
      <c r="C2163">
        <v>20</v>
      </c>
      <c r="D2163">
        <v>945.71</v>
      </c>
    </row>
    <row r="2164" spans="1:4" x14ac:dyDescent="0.35">
      <c r="A2164" s="1">
        <v>45260</v>
      </c>
      <c r="B2164" t="s">
        <v>7</v>
      </c>
      <c r="C2164">
        <v>18</v>
      </c>
      <c r="D2164">
        <v>751.07</v>
      </c>
    </row>
    <row r="2165" spans="1:4" x14ac:dyDescent="0.35">
      <c r="A2165" s="1">
        <v>45291</v>
      </c>
      <c r="B2165" t="s">
        <v>4</v>
      </c>
      <c r="C2165">
        <v>17</v>
      </c>
      <c r="D2165">
        <v>262.24</v>
      </c>
    </row>
    <row r="2166" spans="1:4" x14ac:dyDescent="0.35">
      <c r="A2166" s="1">
        <v>45230</v>
      </c>
      <c r="B2166" t="s">
        <v>8</v>
      </c>
      <c r="C2166">
        <v>23</v>
      </c>
      <c r="D2166">
        <v>995.57</v>
      </c>
    </row>
    <row r="2167" spans="1:4" x14ac:dyDescent="0.35">
      <c r="A2167" s="1">
        <v>45260</v>
      </c>
      <c r="B2167" t="s">
        <v>7</v>
      </c>
      <c r="C2167">
        <v>12</v>
      </c>
      <c r="D2167">
        <v>420.7</v>
      </c>
    </row>
    <row r="2168" spans="1:4" x14ac:dyDescent="0.35">
      <c r="A2168" s="1">
        <v>45260</v>
      </c>
      <c r="B2168" t="s">
        <v>6</v>
      </c>
      <c r="C2168">
        <v>16</v>
      </c>
      <c r="D2168">
        <v>394.48</v>
      </c>
    </row>
    <row r="2169" spans="1:4" x14ac:dyDescent="0.35">
      <c r="A2169" s="1">
        <v>45199</v>
      </c>
      <c r="B2169" t="s">
        <v>5</v>
      </c>
      <c r="C2169">
        <v>18</v>
      </c>
      <c r="D2169">
        <v>941.61</v>
      </c>
    </row>
    <row r="2170" spans="1:4" x14ac:dyDescent="0.35">
      <c r="A2170" s="1">
        <v>45107</v>
      </c>
      <c r="B2170" t="s">
        <v>5</v>
      </c>
      <c r="C2170">
        <v>20</v>
      </c>
    </row>
    <row r="2171" spans="1:4" x14ac:dyDescent="0.35">
      <c r="A2171" s="1">
        <v>45260</v>
      </c>
      <c r="B2171" t="s">
        <v>5</v>
      </c>
      <c r="C2171">
        <v>25</v>
      </c>
      <c r="D2171">
        <v>736.54</v>
      </c>
    </row>
    <row r="2172" spans="1:4" x14ac:dyDescent="0.35">
      <c r="A2172" s="1">
        <v>45016</v>
      </c>
      <c r="B2172" t="s">
        <v>7</v>
      </c>
      <c r="C2172">
        <v>23</v>
      </c>
      <c r="D2172">
        <v>762.9</v>
      </c>
    </row>
    <row r="2173" spans="1:4" x14ac:dyDescent="0.35">
      <c r="A2173" s="1">
        <v>45291</v>
      </c>
      <c r="B2173" t="s">
        <v>7</v>
      </c>
      <c r="C2173">
        <v>23</v>
      </c>
      <c r="D2173">
        <v>561.13</v>
      </c>
    </row>
    <row r="2174" spans="1:4" x14ac:dyDescent="0.35">
      <c r="A2174" s="1">
        <v>45138</v>
      </c>
      <c r="B2174" t="s">
        <v>6</v>
      </c>
      <c r="C2174">
        <v>16</v>
      </c>
      <c r="D2174">
        <v>912.16</v>
      </c>
    </row>
    <row r="2175" spans="1:4" x14ac:dyDescent="0.35">
      <c r="A2175" s="1">
        <v>45230</v>
      </c>
      <c r="B2175" t="s">
        <v>5</v>
      </c>
      <c r="C2175">
        <v>15</v>
      </c>
      <c r="D2175">
        <v>791.25</v>
      </c>
    </row>
    <row r="2176" spans="1:4" x14ac:dyDescent="0.35">
      <c r="A2176" s="1">
        <v>45169</v>
      </c>
      <c r="B2176" t="s">
        <v>4</v>
      </c>
      <c r="C2176">
        <v>22</v>
      </c>
      <c r="D2176">
        <v>154.08000000000001</v>
      </c>
    </row>
    <row r="2177" spans="1:4" x14ac:dyDescent="0.35">
      <c r="A2177" s="1">
        <v>45046</v>
      </c>
      <c r="B2177" t="s">
        <v>8</v>
      </c>
      <c r="C2177">
        <v>27</v>
      </c>
      <c r="D2177">
        <v>447.68</v>
      </c>
    </row>
    <row r="2178" spans="1:4" x14ac:dyDescent="0.35">
      <c r="A2178" s="1">
        <v>45291</v>
      </c>
      <c r="B2178" t="s">
        <v>6</v>
      </c>
      <c r="C2178">
        <v>19</v>
      </c>
      <c r="D2178">
        <v>304.98</v>
      </c>
    </row>
    <row r="2179" spans="1:4" x14ac:dyDescent="0.35">
      <c r="A2179" s="1">
        <v>45291</v>
      </c>
      <c r="B2179" t="s">
        <v>6</v>
      </c>
      <c r="C2179">
        <v>24</v>
      </c>
      <c r="D2179">
        <v>550.79</v>
      </c>
    </row>
    <row r="2180" spans="1:4" x14ac:dyDescent="0.35">
      <c r="A2180" s="1">
        <v>44985</v>
      </c>
      <c r="B2180" t="s">
        <v>4</v>
      </c>
      <c r="C2180">
        <v>25</v>
      </c>
      <c r="D2180">
        <v>335.03</v>
      </c>
    </row>
    <row r="2181" spans="1:4" x14ac:dyDescent="0.35">
      <c r="A2181" s="1">
        <v>45199</v>
      </c>
      <c r="B2181" t="s">
        <v>8</v>
      </c>
      <c r="C2181">
        <v>23</v>
      </c>
      <c r="D2181">
        <v>670.87</v>
      </c>
    </row>
    <row r="2182" spans="1:4" x14ac:dyDescent="0.35">
      <c r="A2182" s="1">
        <v>45291</v>
      </c>
      <c r="B2182" t="s">
        <v>7</v>
      </c>
      <c r="C2182">
        <v>20</v>
      </c>
      <c r="D2182">
        <v>950.94</v>
      </c>
    </row>
    <row r="2183" spans="1:4" x14ac:dyDescent="0.35">
      <c r="A2183" s="1">
        <v>45169</v>
      </c>
      <c r="B2183" t="s">
        <v>4</v>
      </c>
      <c r="C2183">
        <v>17</v>
      </c>
      <c r="D2183">
        <v>719.55</v>
      </c>
    </row>
    <row r="2184" spans="1:4" x14ac:dyDescent="0.35">
      <c r="A2184" s="1">
        <v>45016</v>
      </c>
      <c r="B2184" t="s">
        <v>7</v>
      </c>
      <c r="C2184">
        <v>16</v>
      </c>
      <c r="D2184">
        <v>106.63</v>
      </c>
    </row>
    <row r="2185" spans="1:4" x14ac:dyDescent="0.35">
      <c r="A2185" s="1">
        <v>45169</v>
      </c>
      <c r="B2185" t="s">
        <v>7</v>
      </c>
      <c r="C2185">
        <v>20</v>
      </c>
      <c r="D2185">
        <v>277.3</v>
      </c>
    </row>
    <row r="2186" spans="1:4" x14ac:dyDescent="0.35">
      <c r="A2186" s="1">
        <v>45138</v>
      </c>
      <c r="B2186" t="s">
        <v>4</v>
      </c>
      <c r="C2186">
        <v>20</v>
      </c>
      <c r="D2186">
        <v>458.75</v>
      </c>
    </row>
    <row r="2187" spans="1:4" x14ac:dyDescent="0.35">
      <c r="A2187" s="1">
        <v>45230</v>
      </c>
      <c r="B2187" t="s">
        <v>4</v>
      </c>
      <c r="C2187">
        <v>19</v>
      </c>
      <c r="D2187">
        <v>145.51</v>
      </c>
    </row>
    <row r="2188" spans="1:4" x14ac:dyDescent="0.35">
      <c r="A2188" s="1">
        <v>45077</v>
      </c>
      <c r="B2188" t="s">
        <v>8</v>
      </c>
      <c r="C2188">
        <v>25</v>
      </c>
      <c r="D2188">
        <v>766.76</v>
      </c>
    </row>
    <row r="2189" spans="1:4" x14ac:dyDescent="0.35">
      <c r="A2189" s="1">
        <v>45077</v>
      </c>
      <c r="B2189" t="s">
        <v>5</v>
      </c>
      <c r="C2189">
        <v>24</v>
      </c>
      <c r="D2189">
        <v>767.54</v>
      </c>
    </row>
    <row r="2190" spans="1:4" x14ac:dyDescent="0.35">
      <c r="A2190" s="1">
        <v>45107</v>
      </c>
      <c r="B2190" t="s">
        <v>5</v>
      </c>
      <c r="C2190">
        <v>19</v>
      </c>
      <c r="D2190">
        <v>808.15</v>
      </c>
    </row>
    <row r="2191" spans="1:4" x14ac:dyDescent="0.35">
      <c r="A2191" s="1">
        <v>44985</v>
      </c>
      <c r="B2191" t="s">
        <v>5</v>
      </c>
      <c r="C2191">
        <v>29</v>
      </c>
      <c r="D2191">
        <v>746.84</v>
      </c>
    </row>
    <row r="2192" spans="1:4" x14ac:dyDescent="0.35">
      <c r="A2192" s="1">
        <v>45169</v>
      </c>
      <c r="B2192" t="s">
        <v>4</v>
      </c>
      <c r="C2192">
        <v>20</v>
      </c>
      <c r="D2192">
        <v>807.22</v>
      </c>
    </row>
    <row r="2193" spans="1:4" x14ac:dyDescent="0.35">
      <c r="A2193" s="1">
        <v>45260</v>
      </c>
      <c r="B2193" t="s">
        <v>5</v>
      </c>
      <c r="C2193">
        <v>23</v>
      </c>
      <c r="D2193">
        <v>815.02</v>
      </c>
    </row>
    <row r="2194" spans="1:4" x14ac:dyDescent="0.35">
      <c r="A2194" s="1">
        <v>45260</v>
      </c>
      <c r="B2194" t="s">
        <v>7</v>
      </c>
      <c r="C2194">
        <v>26</v>
      </c>
      <c r="D2194">
        <v>87.33</v>
      </c>
    </row>
    <row r="2195" spans="1:4" x14ac:dyDescent="0.35">
      <c r="A2195" s="1">
        <v>44985</v>
      </c>
      <c r="B2195" t="s">
        <v>5</v>
      </c>
      <c r="C2195">
        <v>19</v>
      </c>
      <c r="D2195">
        <v>429.62</v>
      </c>
    </row>
    <row r="2196" spans="1:4" x14ac:dyDescent="0.35">
      <c r="A2196" s="1">
        <v>45260</v>
      </c>
      <c r="B2196" t="s">
        <v>7</v>
      </c>
      <c r="C2196">
        <v>25</v>
      </c>
      <c r="D2196">
        <v>394.55</v>
      </c>
    </row>
    <row r="2197" spans="1:4" x14ac:dyDescent="0.35">
      <c r="A2197" s="1">
        <v>45260</v>
      </c>
      <c r="B2197" t="s">
        <v>8</v>
      </c>
      <c r="C2197">
        <v>21</v>
      </c>
      <c r="D2197">
        <v>243.54</v>
      </c>
    </row>
    <row r="2198" spans="1:4" x14ac:dyDescent="0.35">
      <c r="A2198" s="1">
        <v>45138</v>
      </c>
      <c r="B2198" t="s">
        <v>6</v>
      </c>
      <c r="C2198">
        <v>23</v>
      </c>
      <c r="D2198">
        <v>613.03</v>
      </c>
    </row>
    <row r="2199" spans="1:4" x14ac:dyDescent="0.35">
      <c r="A2199" s="1">
        <v>45230</v>
      </c>
      <c r="B2199" t="s">
        <v>5</v>
      </c>
      <c r="C2199">
        <v>19</v>
      </c>
      <c r="D2199">
        <v>146.69999999999999</v>
      </c>
    </row>
    <row r="2200" spans="1:4" x14ac:dyDescent="0.35">
      <c r="A2200" s="1">
        <v>45077</v>
      </c>
      <c r="B2200" t="s">
        <v>5</v>
      </c>
      <c r="C2200">
        <v>26</v>
      </c>
      <c r="D2200">
        <v>87.09</v>
      </c>
    </row>
    <row r="2201" spans="1:4" x14ac:dyDescent="0.35">
      <c r="A2201" s="1">
        <v>44985</v>
      </c>
      <c r="B2201" t="s">
        <v>5</v>
      </c>
      <c r="C2201">
        <v>18</v>
      </c>
      <c r="D2201">
        <v>230.75</v>
      </c>
    </row>
    <row r="2202" spans="1:4" x14ac:dyDescent="0.35">
      <c r="A2202" s="1">
        <v>45138</v>
      </c>
      <c r="B2202" t="s">
        <v>7</v>
      </c>
      <c r="C2202">
        <v>15</v>
      </c>
      <c r="D2202">
        <v>478.8</v>
      </c>
    </row>
    <row r="2203" spans="1:4" x14ac:dyDescent="0.35">
      <c r="A2203" s="1">
        <v>45016</v>
      </c>
      <c r="B2203" t="s">
        <v>7</v>
      </c>
      <c r="C2203">
        <v>16</v>
      </c>
      <c r="D2203">
        <v>967.45</v>
      </c>
    </row>
    <row r="2204" spans="1:4" x14ac:dyDescent="0.35">
      <c r="A2204" s="1">
        <v>45291</v>
      </c>
      <c r="B2204" t="s">
        <v>5</v>
      </c>
      <c r="C2204">
        <v>11</v>
      </c>
      <c r="D2204">
        <v>323.91000000000003</v>
      </c>
    </row>
    <row r="2205" spans="1:4" x14ac:dyDescent="0.35">
      <c r="A2205" s="1">
        <v>45046</v>
      </c>
      <c r="B2205" t="s">
        <v>6</v>
      </c>
      <c r="C2205">
        <v>26</v>
      </c>
      <c r="D2205">
        <v>27.21</v>
      </c>
    </row>
    <row r="2206" spans="1:4" x14ac:dyDescent="0.35">
      <c r="A2206" s="1">
        <v>44957</v>
      </c>
      <c r="B2206" t="s">
        <v>5</v>
      </c>
      <c r="C2206">
        <v>18</v>
      </c>
      <c r="D2206">
        <v>154.11000000000001</v>
      </c>
    </row>
    <row r="2207" spans="1:4" x14ac:dyDescent="0.35">
      <c r="A2207" s="1">
        <v>45016</v>
      </c>
      <c r="B2207" t="s">
        <v>5</v>
      </c>
      <c r="C2207">
        <v>18</v>
      </c>
      <c r="D2207">
        <v>89.64</v>
      </c>
    </row>
    <row r="2208" spans="1:4" x14ac:dyDescent="0.35">
      <c r="A2208" s="1">
        <v>45291</v>
      </c>
      <c r="B2208" t="s">
        <v>5</v>
      </c>
      <c r="C2208">
        <v>20</v>
      </c>
      <c r="D2208">
        <v>165.88</v>
      </c>
    </row>
    <row r="2209" spans="1:4" x14ac:dyDescent="0.35">
      <c r="A2209" s="1">
        <v>45199</v>
      </c>
      <c r="B2209" t="s">
        <v>5</v>
      </c>
      <c r="C2209">
        <v>20</v>
      </c>
      <c r="D2209">
        <v>17.62</v>
      </c>
    </row>
    <row r="2210" spans="1:4" x14ac:dyDescent="0.35">
      <c r="A2210" s="1">
        <v>45230</v>
      </c>
      <c r="B2210" t="s">
        <v>5</v>
      </c>
      <c r="C2210">
        <v>26</v>
      </c>
      <c r="D2210">
        <v>477.54</v>
      </c>
    </row>
    <row r="2211" spans="1:4" x14ac:dyDescent="0.35">
      <c r="A2211" s="1">
        <v>45169</v>
      </c>
      <c r="B2211" t="s">
        <v>7</v>
      </c>
      <c r="C2211">
        <v>12</v>
      </c>
      <c r="D2211">
        <v>219.47</v>
      </c>
    </row>
    <row r="2212" spans="1:4" x14ac:dyDescent="0.35">
      <c r="A2212" s="1">
        <v>45138</v>
      </c>
      <c r="B2212" t="s">
        <v>5</v>
      </c>
      <c r="C2212">
        <v>19</v>
      </c>
      <c r="D2212">
        <v>791.8</v>
      </c>
    </row>
    <row r="2213" spans="1:4" x14ac:dyDescent="0.35">
      <c r="A2213" s="1">
        <v>45260</v>
      </c>
      <c r="B2213" t="s">
        <v>6</v>
      </c>
      <c r="C2213">
        <v>10</v>
      </c>
      <c r="D2213">
        <v>402.6</v>
      </c>
    </row>
    <row r="2214" spans="1:4" x14ac:dyDescent="0.35">
      <c r="A2214" s="1">
        <v>45138</v>
      </c>
      <c r="B2214" t="s">
        <v>5</v>
      </c>
      <c r="C2214">
        <v>25</v>
      </c>
      <c r="D2214">
        <v>224.59</v>
      </c>
    </row>
    <row r="2215" spans="1:4" x14ac:dyDescent="0.35">
      <c r="A2215" s="1">
        <v>44985</v>
      </c>
      <c r="B2215" t="s">
        <v>5</v>
      </c>
      <c r="C2215">
        <v>27</v>
      </c>
      <c r="D2215">
        <v>920.24</v>
      </c>
    </row>
    <row r="2216" spans="1:4" x14ac:dyDescent="0.35">
      <c r="A2216" s="1">
        <v>44985</v>
      </c>
      <c r="B2216" t="s">
        <v>7</v>
      </c>
      <c r="C2216">
        <v>28</v>
      </c>
      <c r="D2216">
        <v>55.05</v>
      </c>
    </row>
    <row r="2217" spans="1:4" x14ac:dyDescent="0.35">
      <c r="A2217" s="1">
        <v>45138</v>
      </c>
      <c r="B2217" t="s">
        <v>8</v>
      </c>
      <c r="C2217">
        <v>23</v>
      </c>
      <c r="D2217">
        <v>928.85</v>
      </c>
    </row>
    <row r="2218" spans="1:4" x14ac:dyDescent="0.35">
      <c r="A2218" s="1">
        <v>45138</v>
      </c>
      <c r="B2218" t="s">
        <v>4</v>
      </c>
      <c r="C2218">
        <v>17</v>
      </c>
      <c r="D2218">
        <v>565.14</v>
      </c>
    </row>
    <row r="2219" spans="1:4" x14ac:dyDescent="0.35">
      <c r="A2219" s="1">
        <v>45260</v>
      </c>
      <c r="B2219" t="s">
        <v>6</v>
      </c>
      <c r="C2219">
        <v>28</v>
      </c>
      <c r="D2219">
        <v>653.09</v>
      </c>
    </row>
    <row r="2220" spans="1:4" x14ac:dyDescent="0.35">
      <c r="A2220" s="1">
        <v>45016</v>
      </c>
      <c r="B2220" t="s">
        <v>4</v>
      </c>
      <c r="C2220">
        <v>19</v>
      </c>
      <c r="D2220">
        <v>45.42</v>
      </c>
    </row>
    <row r="2221" spans="1:4" x14ac:dyDescent="0.35">
      <c r="A2221" s="1">
        <v>45077</v>
      </c>
      <c r="B2221" t="s">
        <v>7</v>
      </c>
      <c r="C2221">
        <v>26</v>
      </c>
      <c r="D2221">
        <v>213.04</v>
      </c>
    </row>
    <row r="2222" spans="1:4" x14ac:dyDescent="0.35">
      <c r="A2222" s="1">
        <v>45046</v>
      </c>
      <c r="B2222" t="s">
        <v>7</v>
      </c>
      <c r="C2222">
        <v>20</v>
      </c>
      <c r="D2222">
        <v>457.57</v>
      </c>
    </row>
    <row r="2223" spans="1:4" x14ac:dyDescent="0.35">
      <c r="A2223" s="1">
        <v>45138</v>
      </c>
      <c r="B2223" t="s">
        <v>5</v>
      </c>
      <c r="C2223">
        <v>16</v>
      </c>
      <c r="D2223">
        <v>149.30000000000001</v>
      </c>
    </row>
    <row r="2224" spans="1:4" x14ac:dyDescent="0.35">
      <c r="A2224" s="1">
        <v>45260</v>
      </c>
      <c r="B2224" t="s">
        <v>5</v>
      </c>
      <c r="C2224">
        <v>14</v>
      </c>
      <c r="D2224">
        <v>733.45</v>
      </c>
    </row>
    <row r="2225" spans="1:4" x14ac:dyDescent="0.35">
      <c r="A2225" s="1">
        <v>45046</v>
      </c>
      <c r="B2225" t="s">
        <v>6</v>
      </c>
      <c r="C2225">
        <v>20</v>
      </c>
      <c r="D2225">
        <v>664.96</v>
      </c>
    </row>
    <row r="2226" spans="1:4" x14ac:dyDescent="0.35">
      <c r="A2226" s="1">
        <v>45107</v>
      </c>
      <c r="B2226" t="s">
        <v>6</v>
      </c>
      <c r="C2226">
        <v>18</v>
      </c>
      <c r="D2226">
        <v>23.54</v>
      </c>
    </row>
    <row r="2227" spans="1:4" x14ac:dyDescent="0.35">
      <c r="A2227" s="1">
        <v>44985</v>
      </c>
      <c r="B2227" t="s">
        <v>7</v>
      </c>
      <c r="C2227">
        <v>17</v>
      </c>
      <c r="D2227">
        <v>581.88</v>
      </c>
    </row>
    <row r="2228" spans="1:4" x14ac:dyDescent="0.35">
      <c r="A2228" s="1">
        <v>45046</v>
      </c>
      <c r="B2228" t="s">
        <v>4</v>
      </c>
      <c r="C2228">
        <v>13</v>
      </c>
      <c r="D2228">
        <v>812.91</v>
      </c>
    </row>
    <row r="2229" spans="1:4" x14ac:dyDescent="0.35">
      <c r="A2229" s="1">
        <v>45138</v>
      </c>
      <c r="B2229" t="s">
        <v>8</v>
      </c>
      <c r="C2229">
        <v>10</v>
      </c>
      <c r="D2229">
        <v>160.15</v>
      </c>
    </row>
    <row r="2230" spans="1:4" x14ac:dyDescent="0.35">
      <c r="A2230" s="1">
        <v>44985</v>
      </c>
      <c r="B2230" t="s">
        <v>6</v>
      </c>
      <c r="C2230">
        <v>18</v>
      </c>
      <c r="D2230">
        <v>507.62</v>
      </c>
    </row>
    <row r="2231" spans="1:4" x14ac:dyDescent="0.35">
      <c r="A2231" s="1">
        <v>44957</v>
      </c>
      <c r="B2231" t="s">
        <v>5</v>
      </c>
      <c r="C2231">
        <v>17</v>
      </c>
      <c r="D2231">
        <v>682.28</v>
      </c>
    </row>
    <row r="2232" spans="1:4" x14ac:dyDescent="0.35">
      <c r="A2232" s="1">
        <v>44985</v>
      </c>
      <c r="B2232" t="s">
        <v>7</v>
      </c>
      <c r="C2232">
        <v>13</v>
      </c>
      <c r="D2232">
        <v>992.97</v>
      </c>
    </row>
    <row r="2233" spans="1:4" x14ac:dyDescent="0.35">
      <c r="A2233" s="1">
        <v>45260</v>
      </c>
      <c r="B2233" t="s">
        <v>6</v>
      </c>
      <c r="C2233">
        <v>21</v>
      </c>
      <c r="D2233">
        <v>493.08</v>
      </c>
    </row>
    <row r="2234" spans="1:4" x14ac:dyDescent="0.35">
      <c r="A2234" s="1">
        <v>45107</v>
      </c>
      <c r="B2234" t="s">
        <v>7</v>
      </c>
      <c r="C2234">
        <v>17</v>
      </c>
      <c r="D2234">
        <v>976.82</v>
      </c>
    </row>
    <row r="2235" spans="1:4" x14ac:dyDescent="0.35">
      <c r="A2235" s="1">
        <v>45107</v>
      </c>
      <c r="B2235" t="s">
        <v>4</v>
      </c>
      <c r="C2235">
        <v>28</v>
      </c>
      <c r="D2235">
        <v>971.58</v>
      </c>
    </row>
    <row r="2236" spans="1:4" x14ac:dyDescent="0.35">
      <c r="A2236" s="1">
        <v>45199</v>
      </c>
      <c r="B2236" t="s">
        <v>5</v>
      </c>
      <c r="C2236">
        <v>26</v>
      </c>
      <c r="D2236">
        <v>526.83000000000004</v>
      </c>
    </row>
    <row r="2237" spans="1:4" x14ac:dyDescent="0.35">
      <c r="A2237" s="1">
        <v>45016</v>
      </c>
      <c r="B2237" t="s">
        <v>8</v>
      </c>
      <c r="D2237">
        <v>458.64</v>
      </c>
    </row>
    <row r="2238" spans="1:4" x14ac:dyDescent="0.35">
      <c r="A2238" s="1">
        <v>44985</v>
      </c>
      <c r="B2238" t="s">
        <v>8</v>
      </c>
      <c r="C2238">
        <v>17</v>
      </c>
      <c r="D2238">
        <v>985.18</v>
      </c>
    </row>
    <row r="2239" spans="1:4" x14ac:dyDescent="0.35">
      <c r="A2239" s="1">
        <v>45291</v>
      </c>
      <c r="B2239" t="s">
        <v>6</v>
      </c>
      <c r="C2239">
        <v>24</v>
      </c>
      <c r="D2239">
        <v>885.02</v>
      </c>
    </row>
    <row r="2240" spans="1:4" x14ac:dyDescent="0.35">
      <c r="A2240" s="1">
        <v>45107</v>
      </c>
      <c r="B2240" t="s">
        <v>8</v>
      </c>
      <c r="C2240">
        <v>20</v>
      </c>
      <c r="D2240">
        <v>69.95</v>
      </c>
    </row>
    <row r="2241" spans="1:4" x14ac:dyDescent="0.35">
      <c r="A2241" s="1">
        <v>44985</v>
      </c>
      <c r="B2241" t="s">
        <v>8</v>
      </c>
      <c r="C2241">
        <v>26</v>
      </c>
      <c r="D2241">
        <v>95.64</v>
      </c>
    </row>
    <row r="2242" spans="1:4" x14ac:dyDescent="0.35">
      <c r="A2242" s="1">
        <v>45016</v>
      </c>
      <c r="B2242" t="s">
        <v>5</v>
      </c>
      <c r="C2242">
        <v>19</v>
      </c>
      <c r="D2242">
        <v>370.24</v>
      </c>
    </row>
    <row r="2243" spans="1:4" x14ac:dyDescent="0.35">
      <c r="A2243" s="1">
        <v>44957</v>
      </c>
      <c r="B2243" t="s">
        <v>5</v>
      </c>
      <c r="C2243">
        <v>26</v>
      </c>
      <c r="D2243">
        <v>51.93</v>
      </c>
    </row>
    <row r="2244" spans="1:4" x14ac:dyDescent="0.35">
      <c r="A2244" s="1">
        <v>45077</v>
      </c>
      <c r="B2244" t="s">
        <v>7</v>
      </c>
      <c r="C2244">
        <v>15</v>
      </c>
      <c r="D2244">
        <v>201.78</v>
      </c>
    </row>
    <row r="2245" spans="1:4" x14ac:dyDescent="0.35">
      <c r="A2245" s="1">
        <v>45077</v>
      </c>
      <c r="B2245" t="s">
        <v>7</v>
      </c>
      <c r="C2245">
        <v>21</v>
      </c>
      <c r="D2245">
        <v>819.27</v>
      </c>
    </row>
    <row r="2246" spans="1:4" x14ac:dyDescent="0.35">
      <c r="A2246" s="1">
        <v>45169</v>
      </c>
      <c r="B2246" t="s">
        <v>6</v>
      </c>
      <c r="C2246">
        <v>21</v>
      </c>
      <c r="D2246">
        <v>725.09</v>
      </c>
    </row>
    <row r="2247" spans="1:4" x14ac:dyDescent="0.35">
      <c r="A2247" s="1">
        <v>45016</v>
      </c>
      <c r="B2247" t="s">
        <v>8</v>
      </c>
      <c r="C2247">
        <v>27</v>
      </c>
      <c r="D2247">
        <v>932.96</v>
      </c>
    </row>
    <row r="2248" spans="1:4" x14ac:dyDescent="0.35">
      <c r="A2248" s="1">
        <v>45138</v>
      </c>
      <c r="B2248" t="s">
        <v>7</v>
      </c>
      <c r="C2248">
        <v>20</v>
      </c>
      <c r="D2248">
        <v>412.26</v>
      </c>
    </row>
    <row r="2249" spans="1:4" x14ac:dyDescent="0.35">
      <c r="A2249" s="1">
        <v>45260</v>
      </c>
      <c r="B2249" t="s">
        <v>5</v>
      </c>
      <c r="C2249">
        <v>18</v>
      </c>
      <c r="D2249">
        <v>731.96</v>
      </c>
    </row>
    <row r="2250" spans="1:4" x14ac:dyDescent="0.35">
      <c r="A2250" s="1">
        <v>45199</v>
      </c>
      <c r="B2250" t="s">
        <v>6</v>
      </c>
      <c r="C2250">
        <v>29</v>
      </c>
      <c r="D2250">
        <v>816.62</v>
      </c>
    </row>
    <row r="2251" spans="1:4" x14ac:dyDescent="0.35">
      <c r="A2251" s="1">
        <v>45291</v>
      </c>
      <c r="B2251" t="s">
        <v>7</v>
      </c>
      <c r="C2251">
        <v>16</v>
      </c>
      <c r="D2251">
        <v>549.33000000000004</v>
      </c>
    </row>
    <row r="2252" spans="1:4" x14ac:dyDescent="0.35">
      <c r="A2252" s="1">
        <v>45107</v>
      </c>
      <c r="B2252" t="s">
        <v>7</v>
      </c>
      <c r="C2252">
        <v>17</v>
      </c>
      <c r="D2252">
        <v>788.25</v>
      </c>
    </row>
    <row r="2253" spans="1:4" x14ac:dyDescent="0.35">
      <c r="A2253" s="1">
        <v>45138</v>
      </c>
      <c r="B2253" t="s">
        <v>5</v>
      </c>
      <c r="C2253">
        <v>10</v>
      </c>
      <c r="D2253">
        <v>240.92</v>
      </c>
    </row>
    <row r="2254" spans="1:4" x14ac:dyDescent="0.35">
      <c r="A2254" s="1">
        <v>45016</v>
      </c>
      <c r="B2254" t="s">
        <v>6</v>
      </c>
      <c r="C2254">
        <v>25</v>
      </c>
      <c r="D2254">
        <v>469.15</v>
      </c>
    </row>
    <row r="2255" spans="1:4" x14ac:dyDescent="0.35">
      <c r="A2255" s="1">
        <v>45138</v>
      </c>
      <c r="B2255" t="s">
        <v>4</v>
      </c>
      <c r="C2255">
        <v>17</v>
      </c>
      <c r="D2255">
        <v>360.46</v>
      </c>
    </row>
    <row r="2256" spans="1:4" x14ac:dyDescent="0.35">
      <c r="A2256" s="1">
        <v>44957</v>
      </c>
      <c r="B2256" t="s">
        <v>8</v>
      </c>
      <c r="C2256">
        <v>19</v>
      </c>
      <c r="D2256">
        <v>707.85</v>
      </c>
    </row>
    <row r="2257" spans="1:4" x14ac:dyDescent="0.35">
      <c r="A2257" s="1">
        <v>45046</v>
      </c>
      <c r="B2257" t="s">
        <v>7</v>
      </c>
      <c r="C2257">
        <v>15</v>
      </c>
      <c r="D2257">
        <v>89.03</v>
      </c>
    </row>
    <row r="2258" spans="1:4" x14ac:dyDescent="0.35">
      <c r="A2258" s="1">
        <v>45291</v>
      </c>
      <c r="B2258" t="s">
        <v>4</v>
      </c>
      <c r="C2258">
        <v>24</v>
      </c>
      <c r="D2258">
        <v>119.4</v>
      </c>
    </row>
    <row r="2259" spans="1:4" x14ac:dyDescent="0.35">
      <c r="A2259" s="1">
        <v>44957</v>
      </c>
      <c r="B2259" t="s">
        <v>8</v>
      </c>
      <c r="C2259">
        <v>21</v>
      </c>
      <c r="D2259">
        <v>160.44</v>
      </c>
    </row>
    <row r="2260" spans="1:4" x14ac:dyDescent="0.35">
      <c r="A2260" s="1">
        <v>45199</v>
      </c>
      <c r="B2260" t="s">
        <v>6</v>
      </c>
      <c r="C2260">
        <v>17</v>
      </c>
      <c r="D2260">
        <v>686.62</v>
      </c>
    </row>
    <row r="2261" spans="1:4" x14ac:dyDescent="0.35">
      <c r="A2261" s="1">
        <v>45046</v>
      </c>
      <c r="B2261" t="s">
        <v>4</v>
      </c>
      <c r="C2261">
        <v>14</v>
      </c>
      <c r="D2261">
        <v>435.4</v>
      </c>
    </row>
    <row r="2262" spans="1:4" x14ac:dyDescent="0.35">
      <c r="A2262" s="1">
        <v>45199</v>
      </c>
      <c r="B2262" t="s">
        <v>8</v>
      </c>
      <c r="C2262">
        <v>21</v>
      </c>
    </row>
    <row r="2263" spans="1:4" x14ac:dyDescent="0.35">
      <c r="A2263" s="1">
        <v>45230</v>
      </c>
      <c r="B2263" t="s">
        <v>7</v>
      </c>
      <c r="C2263">
        <v>18</v>
      </c>
      <c r="D2263">
        <v>617.36</v>
      </c>
    </row>
    <row r="2264" spans="1:4" x14ac:dyDescent="0.35">
      <c r="A2264" s="1">
        <v>45230</v>
      </c>
      <c r="B2264" t="s">
        <v>4</v>
      </c>
      <c r="C2264">
        <v>18</v>
      </c>
      <c r="D2264">
        <v>566.28</v>
      </c>
    </row>
    <row r="2265" spans="1:4" x14ac:dyDescent="0.35">
      <c r="A2265" s="1">
        <v>45260</v>
      </c>
      <c r="B2265" t="s">
        <v>7</v>
      </c>
      <c r="C2265">
        <v>16</v>
      </c>
      <c r="D2265">
        <v>772.33</v>
      </c>
    </row>
    <row r="2266" spans="1:4" x14ac:dyDescent="0.35">
      <c r="A2266" s="1">
        <v>45230</v>
      </c>
      <c r="B2266" t="s">
        <v>7</v>
      </c>
      <c r="C2266">
        <v>21</v>
      </c>
      <c r="D2266">
        <v>372.35</v>
      </c>
    </row>
    <row r="2267" spans="1:4" x14ac:dyDescent="0.35">
      <c r="A2267" s="1">
        <v>45077</v>
      </c>
      <c r="B2267" t="s">
        <v>5</v>
      </c>
      <c r="C2267">
        <v>14</v>
      </c>
      <c r="D2267">
        <v>828.1</v>
      </c>
    </row>
    <row r="2268" spans="1:4" x14ac:dyDescent="0.35">
      <c r="A2268" s="1">
        <v>45169</v>
      </c>
      <c r="B2268" t="s">
        <v>8</v>
      </c>
      <c r="C2268">
        <v>14</v>
      </c>
      <c r="D2268">
        <v>162.1</v>
      </c>
    </row>
    <row r="2269" spans="1:4" x14ac:dyDescent="0.35">
      <c r="A2269" s="1">
        <v>45107</v>
      </c>
      <c r="B2269" t="s">
        <v>8</v>
      </c>
      <c r="C2269">
        <v>20</v>
      </c>
      <c r="D2269">
        <v>880.53</v>
      </c>
    </row>
    <row r="2270" spans="1:4" x14ac:dyDescent="0.35">
      <c r="A2270" s="1">
        <v>45077</v>
      </c>
      <c r="B2270" t="s">
        <v>4</v>
      </c>
      <c r="C2270">
        <v>27</v>
      </c>
      <c r="D2270">
        <v>417.65</v>
      </c>
    </row>
    <row r="2271" spans="1:4" x14ac:dyDescent="0.35">
      <c r="A2271" s="1">
        <v>45046</v>
      </c>
      <c r="B2271" t="s">
        <v>5</v>
      </c>
      <c r="C2271">
        <v>20</v>
      </c>
      <c r="D2271">
        <v>473.21</v>
      </c>
    </row>
    <row r="2272" spans="1:4" x14ac:dyDescent="0.35">
      <c r="A2272" s="1">
        <v>44957</v>
      </c>
      <c r="B2272" t="s">
        <v>7</v>
      </c>
      <c r="C2272">
        <v>24</v>
      </c>
      <c r="D2272">
        <v>501.66</v>
      </c>
    </row>
    <row r="2273" spans="1:4" x14ac:dyDescent="0.35">
      <c r="A2273" s="1">
        <v>45138</v>
      </c>
      <c r="B2273" t="s">
        <v>4</v>
      </c>
      <c r="C2273">
        <v>20</v>
      </c>
      <c r="D2273">
        <v>163.03</v>
      </c>
    </row>
    <row r="2274" spans="1:4" x14ac:dyDescent="0.35">
      <c r="A2274" s="1">
        <v>45107</v>
      </c>
      <c r="B2274" t="s">
        <v>8</v>
      </c>
      <c r="C2274">
        <v>16</v>
      </c>
      <c r="D2274">
        <v>314.86</v>
      </c>
    </row>
    <row r="2275" spans="1:4" x14ac:dyDescent="0.35">
      <c r="A2275" s="1">
        <v>45138</v>
      </c>
      <c r="B2275" t="s">
        <v>6</v>
      </c>
      <c r="C2275">
        <v>20</v>
      </c>
      <c r="D2275">
        <v>186.02</v>
      </c>
    </row>
    <row r="2276" spans="1:4" x14ac:dyDescent="0.35">
      <c r="A2276" s="1">
        <v>44985</v>
      </c>
      <c r="B2276" t="s">
        <v>7</v>
      </c>
      <c r="C2276">
        <v>20</v>
      </c>
      <c r="D2276">
        <v>16.420000000000002</v>
      </c>
    </row>
    <row r="2277" spans="1:4" x14ac:dyDescent="0.35">
      <c r="A2277" s="1">
        <v>44985</v>
      </c>
      <c r="B2277" t="s">
        <v>5</v>
      </c>
      <c r="C2277">
        <v>18</v>
      </c>
      <c r="D2277">
        <v>558.91</v>
      </c>
    </row>
    <row r="2278" spans="1:4" x14ac:dyDescent="0.35">
      <c r="A2278" s="1">
        <v>45169</v>
      </c>
      <c r="B2278" t="s">
        <v>4</v>
      </c>
      <c r="C2278">
        <v>20</v>
      </c>
      <c r="D2278">
        <v>417.78</v>
      </c>
    </row>
    <row r="2279" spans="1:4" x14ac:dyDescent="0.35">
      <c r="A2279" s="1">
        <v>45169</v>
      </c>
      <c r="B2279" t="s">
        <v>6</v>
      </c>
      <c r="C2279">
        <v>17</v>
      </c>
      <c r="D2279">
        <v>799.62</v>
      </c>
    </row>
    <row r="2280" spans="1:4" x14ac:dyDescent="0.35">
      <c r="A2280" s="1">
        <v>45077</v>
      </c>
      <c r="B2280" t="s">
        <v>7</v>
      </c>
      <c r="C2280">
        <v>25</v>
      </c>
      <c r="D2280">
        <v>45.27</v>
      </c>
    </row>
    <row r="2281" spans="1:4" x14ac:dyDescent="0.35">
      <c r="A2281" s="1">
        <v>45046</v>
      </c>
      <c r="B2281" t="s">
        <v>5</v>
      </c>
      <c r="C2281">
        <v>13</v>
      </c>
      <c r="D2281">
        <v>736.77</v>
      </c>
    </row>
    <row r="2282" spans="1:4" x14ac:dyDescent="0.35">
      <c r="A2282" s="1">
        <v>45077</v>
      </c>
      <c r="B2282" t="s">
        <v>7</v>
      </c>
      <c r="C2282">
        <v>20</v>
      </c>
    </row>
    <row r="2283" spans="1:4" x14ac:dyDescent="0.35">
      <c r="A2283" s="1">
        <v>45138</v>
      </c>
      <c r="B2283" t="s">
        <v>6</v>
      </c>
      <c r="C2283">
        <v>14</v>
      </c>
      <c r="D2283">
        <v>403.98</v>
      </c>
    </row>
    <row r="2284" spans="1:4" x14ac:dyDescent="0.35">
      <c r="A2284" s="1">
        <v>45077</v>
      </c>
      <c r="B2284" t="s">
        <v>8</v>
      </c>
      <c r="C2284">
        <v>13</v>
      </c>
      <c r="D2284">
        <v>106.28</v>
      </c>
    </row>
    <row r="2285" spans="1:4" x14ac:dyDescent="0.35">
      <c r="A2285" s="1">
        <v>45260</v>
      </c>
      <c r="B2285" t="s">
        <v>8</v>
      </c>
      <c r="C2285">
        <v>22</v>
      </c>
      <c r="D2285">
        <v>273.02</v>
      </c>
    </row>
    <row r="2286" spans="1:4" x14ac:dyDescent="0.35">
      <c r="A2286" s="1">
        <v>45230</v>
      </c>
      <c r="B2286" t="s">
        <v>8</v>
      </c>
      <c r="C2286">
        <v>24</v>
      </c>
      <c r="D2286">
        <v>139.69999999999999</v>
      </c>
    </row>
    <row r="2287" spans="1:4" x14ac:dyDescent="0.35">
      <c r="A2287" s="1">
        <v>45016</v>
      </c>
      <c r="B2287" t="s">
        <v>6</v>
      </c>
      <c r="C2287">
        <v>18</v>
      </c>
      <c r="D2287">
        <v>930.95</v>
      </c>
    </row>
    <row r="2288" spans="1:4" x14ac:dyDescent="0.35">
      <c r="A2288" s="1">
        <v>45169</v>
      </c>
      <c r="B2288" t="s">
        <v>6</v>
      </c>
      <c r="C2288">
        <v>24</v>
      </c>
      <c r="D2288">
        <v>934.55</v>
      </c>
    </row>
    <row r="2289" spans="1:4" x14ac:dyDescent="0.35">
      <c r="A2289" s="1">
        <v>45107</v>
      </c>
      <c r="B2289" t="s">
        <v>5</v>
      </c>
      <c r="C2289">
        <v>18</v>
      </c>
      <c r="D2289">
        <v>484.53</v>
      </c>
    </row>
    <row r="2290" spans="1:4" x14ac:dyDescent="0.35">
      <c r="A2290" s="1">
        <v>45260</v>
      </c>
      <c r="B2290" t="s">
        <v>8</v>
      </c>
      <c r="C2290">
        <v>23</v>
      </c>
      <c r="D2290">
        <v>647.85</v>
      </c>
    </row>
    <row r="2291" spans="1:4" x14ac:dyDescent="0.35">
      <c r="A2291" s="1">
        <v>45107</v>
      </c>
      <c r="B2291" t="s">
        <v>7</v>
      </c>
      <c r="C2291">
        <v>22</v>
      </c>
      <c r="D2291">
        <v>446.95</v>
      </c>
    </row>
    <row r="2292" spans="1:4" x14ac:dyDescent="0.35">
      <c r="A2292" s="1">
        <v>44985</v>
      </c>
      <c r="B2292" t="s">
        <v>6</v>
      </c>
      <c r="C2292">
        <v>22</v>
      </c>
      <c r="D2292">
        <v>383.72</v>
      </c>
    </row>
    <row r="2293" spans="1:4" x14ac:dyDescent="0.35">
      <c r="A2293" s="1">
        <v>45199</v>
      </c>
      <c r="B2293" t="s">
        <v>6</v>
      </c>
      <c r="C2293">
        <v>24</v>
      </c>
      <c r="D2293">
        <v>322.04000000000002</v>
      </c>
    </row>
    <row r="2294" spans="1:4" x14ac:dyDescent="0.35">
      <c r="A2294" s="1">
        <v>45077</v>
      </c>
      <c r="B2294" t="s">
        <v>8</v>
      </c>
      <c r="C2294">
        <v>22</v>
      </c>
      <c r="D2294">
        <v>274.14</v>
      </c>
    </row>
    <row r="2295" spans="1:4" x14ac:dyDescent="0.35">
      <c r="A2295" s="1">
        <v>45230</v>
      </c>
      <c r="B2295" t="s">
        <v>6</v>
      </c>
      <c r="C2295">
        <v>19</v>
      </c>
      <c r="D2295">
        <v>700.66</v>
      </c>
    </row>
    <row r="2296" spans="1:4" x14ac:dyDescent="0.35">
      <c r="A2296" s="1">
        <v>45230</v>
      </c>
      <c r="B2296" t="s">
        <v>5</v>
      </c>
      <c r="C2296">
        <v>28</v>
      </c>
      <c r="D2296">
        <v>525.79</v>
      </c>
    </row>
    <row r="2297" spans="1:4" x14ac:dyDescent="0.35">
      <c r="A2297" s="1">
        <v>45169</v>
      </c>
      <c r="B2297" t="s">
        <v>6</v>
      </c>
      <c r="C2297">
        <v>20</v>
      </c>
      <c r="D2297">
        <v>776.47</v>
      </c>
    </row>
    <row r="2298" spans="1:4" x14ac:dyDescent="0.35">
      <c r="A2298" s="1">
        <v>44985</v>
      </c>
      <c r="B2298" t="s">
        <v>5</v>
      </c>
      <c r="C2298">
        <v>14</v>
      </c>
      <c r="D2298">
        <v>791.81</v>
      </c>
    </row>
    <row r="2299" spans="1:4" x14ac:dyDescent="0.35">
      <c r="A2299" s="1">
        <v>45046</v>
      </c>
      <c r="B2299" t="s">
        <v>6</v>
      </c>
      <c r="C2299">
        <v>18</v>
      </c>
      <c r="D2299">
        <v>66.38</v>
      </c>
    </row>
    <row r="2300" spans="1:4" x14ac:dyDescent="0.35">
      <c r="A2300" s="1">
        <v>44957</v>
      </c>
      <c r="B2300" t="s">
        <v>5</v>
      </c>
      <c r="C2300">
        <v>26</v>
      </c>
      <c r="D2300">
        <v>878.22</v>
      </c>
    </row>
    <row r="2301" spans="1:4" x14ac:dyDescent="0.35">
      <c r="A2301" s="1">
        <v>45291</v>
      </c>
      <c r="B2301" t="s">
        <v>5</v>
      </c>
      <c r="C2301">
        <v>26</v>
      </c>
      <c r="D2301">
        <v>617.57000000000005</v>
      </c>
    </row>
    <row r="2302" spans="1:4" x14ac:dyDescent="0.35">
      <c r="A2302" s="1">
        <v>45199</v>
      </c>
      <c r="B2302" t="s">
        <v>4</v>
      </c>
      <c r="C2302">
        <v>18</v>
      </c>
      <c r="D2302">
        <v>416.73</v>
      </c>
    </row>
    <row r="2303" spans="1:4" x14ac:dyDescent="0.35">
      <c r="A2303" s="1">
        <v>45046</v>
      </c>
      <c r="B2303" t="s">
        <v>5</v>
      </c>
      <c r="C2303">
        <v>19</v>
      </c>
      <c r="D2303">
        <v>112.01</v>
      </c>
    </row>
    <row r="2304" spans="1:4" x14ac:dyDescent="0.35">
      <c r="A2304" s="1">
        <v>45138</v>
      </c>
      <c r="B2304" t="s">
        <v>6</v>
      </c>
      <c r="C2304">
        <v>24</v>
      </c>
      <c r="D2304">
        <v>128.11000000000001</v>
      </c>
    </row>
    <row r="2305" spans="1:4" x14ac:dyDescent="0.35">
      <c r="A2305" s="1">
        <v>45107</v>
      </c>
      <c r="B2305" t="s">
        <v>8</v>
      </c>
      <c r="C2305">
        <v>25</v>
      </c>
      <c r="D2305">
        <v>69.760000000000005</v>
      </c>
    </row>
    <row r="2306" spans="1:4" x14ac:dyDescent="0.35">
      <c r="A2306" s="1">
        <v>45077</v>
      </c>
      <c r="B2306" t="s">
        <v>6</v>
      </c>
      <c r="C2306">
        <v>19</v>
      </c>
      <c r="D2306">
        <v>666.18</v>
      </c>
    </row>
    <row r="2307" spans="1:4" x14ac:dyDescent="0.35">
      <c r="A2307" s="1">
        <v>45046</v>
      </c>
      <c r="B2307" t="s">
        <v>6</v>
      </c>
      <c r="C2307">
        <v>17</v>
      </c>
      <c r="D2307">
        <v>124.69</v>
      </c>
    </row>
    <row r="2308" spans="1:4" x14ac:dyDescent="0.35">
      <c r="A2308" s="1">
        <v>45230</v>
      </c>
      <c r="B2308" t="s">
        <v>4</v>
      </c>
      <c r="C2308">
        <v>21</v>
      </c>
      <c r="D2308">
        <v>316.89999999999998</v>
      </c>
    </row>
    <row r="2309" spans="1:4" x14ac:dyDescent="0.35">
      <c r="A2309" s="1">
        <v>45169</v>
      </c>
      <c r="B2309" t="s">
        <v>8</v>
      </c>
      <c r="C2309">
        <v>18</v>
      </c>
      <c r="D2309">
        <v>508.93</v>
      </c>
    </row>
    <row r="2310" spans="1:4" x14ac:dyDescent="0.35">
      <c r="A2310" s="1">
        <v>45169</v>
      </c>
      <c r="B2310" t="s">
        <v>4</v>
      </c>
      <c r="C2310">
        <v>20</v>
      </c>
      <c r="D2310">
        <v>692.45</v>
      </c>
    </row>
    <row r="2311" spans="1:4" x14ac:dyDescent="0.35">
      <c r="A2311" s="1">
        <v>45046</v>
      </c>
      <c r="B2311" t="s">
        <v>4</v>
      </c>
      <c r="C2311">
        <v>16</v>
      </c>
      <c r="D2311">
        <v>514.66999999999996</v>
      </c>
    </row>
    <row r="2312" spans="1:4" x14ac:dyDescent="0.35">
      <c r="A2312" s="1">
        <v>45077</v>
      </c>
      <c r="B2312" t="s">
        <v>8</v>
      </c>
      <c r="C2312">
        <v>22</v>
      </c>
      <c r="D2312">
        <v>651.17999999999995</v>
      </c>
    </row>
    <row r="2313" spans="1:4" x14ac:dyDescent="0.35">
      <c r="A2313" s="1">
        <v>45169</v>
      </c>
      <c r="B2313" t="s">
        <v>6</v>
      </c>
      <c r="C2313">
        <v>19</v>
      </c>
      <c r="D2313">
        <v>488.67</v>
      </c>
    </row>
    <row r="2314" spans="1:4" x14ac:dyDescent="0.35">
      <c r="A2314" s="1">
        <v>45260</v>
      </c>
      <c r="B2314" t="s">
        <v>4</v>
      </c>
      <c r="C2314">
        <v>25</v>
      </c>
      <c r="D2314">
        <v>53.85</v>
      </c>
    </row>
    <row r="2315" spans="1:4" x14ac:dyDescent="0.35">
      <c r="A2315" s="1">
        <v>45107</v>
      </c>
      <c r="B2315" t="s">
        <v>6</v>
      </c>
      <c r="C2315">
        <v>24</v>
      </c>
      <c r="D2315">
        <v>834.72</v>
      </c>
    </row>
    <row r="2316" spans="1:4" x14ac:dyDescent="0.35">
      <c r="A2316" s="1">
        <v>45138</v>
      </c>
      <c r="B2316" t="s">
        <v>4</v>
      </c>
      <c r="C2316">
        <v>30</v>
      </c>
      <c r="D2316">
        <v>100.16</v>
      </c>
    </row>
    <row r="2317" spans="1:4" x14ac:dyDescent="0.35">
      <c r="A2317" s="1">
        <v>45199</v>
      </c>
      <c r="B2317" t="s">
        <v>7</v>
      </c>
      <c r="C2317">
        <v>17</v>
      </c>
      <c r="D2317">
        <v>990.57</v>
      </c>
    </row>
    <row r="2318" spans="1:4" x14ac:dyDescent="0.35">
      <c r="A2318" s="1">
        <v>45138</v>
      </c>
      <c r="B2318" t="s">
        <v>6</v>
      </c>
      <c r="C2318">
        <v>22</v>
      </c>
      <c r="D2318">
        <v>768.51</v>
      </c>
    </row>
    <row r="2319" spans="1:4" x14ac:dyDescent="0.35">
      <c r="A2319" s="1">
        <v>45199</v>
      </c>
      <c r="B2319" t="s">
        <v>4</v>
      </c>
      <c r="C2319">
        <v>10</v>
      </c>
      <c r="D2319">
        <v>810.04</v>
      </c>
    </row>
    <row r="2320" spans="1:4" x14ac:dyDescent="0.35">
      <c r="A2320" s="1">
        <v>45077</v>
      </c>
      <c r="B2320" t="s">
        <v>7</v>
      </c>
      <c r="C2320">
        <v>24</v>
      </c>
      <c r="D2320">
        <v>26.95</v>
      </c>
    </row>
    <row r="2321" spans="1:4" x14ac:dyDescent="0.35">
      <c r="A2321" s="1">
        <v>44985</v>
      </c>
      <c r="B2321" t="s">
        <v>4</v>
      </c>
      <c r="C2321">
        <v>17</v>
      </c>
      <c r="D2321">
        <v>177.56</v>
      </c>
    </row>
    <row r="2322" spans="1:4" x14ac:dyDescent="0.35">
      <c r="A2322" s="1">
        <v>45260</v>
      </c>
      <c r="B2322" t="s">
        <v>7</v>
      </c>
      <c r="C2322">
        <v>20</v>
      </c>
      <c r="D2322">
        <v>69.38</v>
      </c>
    </row>
    <row r="2323" spans="1:4" x14ac:dyDescent="0.35">
      <c r="A2323" s="1">
        <v>45291</v>
      </c>
      <c r="B2323" t="s">
        <v>7</v>
      </c>
      <c r="C2323">
        <v>15</v>
      </c>
      <c r="D2323">
        <v>385.3</v>
      </c>
    </row>
    <row r="2324" spans="1:4" x14ac:dyDescent="0.35">
      <c r="A2324" s="1">
        <v>45291</v>
      </c>
      <c r="B2324" t="s">
        <v>7</v>
      </c>
      <c r="C2324">
        <v>32</v>
      </c>
      <c r="D2324">
        <v>446.73</v>
      </c>
    </row>
    <row r="2325" spans="1:4" x14ac:dyDescent="0.35">
      <c r="A2325" s="1">
        <v>45077</v>
      </c>
      <c r="B2325" t="s">
        <v>5</v>
      </c>
      <c r="C2325">
        <v>24</v>
      </c>
      <c r="D2325">
        <v>372.36</v>
      </c>
    </row>
    <row r="2326" spans="1:4" x14ac:dyDescent="0.35">
      <c r="A2326" s="1">
        <v>45291</v>
      </c>
      <c r="B2326" t="s">
        <v>8</v>
      </c>
      <c r="C2326">
        <v>21</v>
      </c>
      <c r="D2326">
        <v>476.58</v>
      </c>
    </row>
    <row r="2327" spans="1:4" x14ac:dyDescent="0.35">
      <c r="A2327" s="1">
        <v>44985</v>
      </c>
      <c r="B2327" t="s">
        <v>6</v>
      </c>
      <c r="C2327">
        <v>19</v>
      </c>
      <c r="D2327">
        <v>310.44</v>
      </c>
    </row>
    <row r="2328" spans="1:4" x14ac:dyDescent="0.35">
      <c r="A2328" s="1">
        <v>45046</v>
      </c>
      <c r="B2328" t="s">
        <v>6</v>
      </c>
    </row>
    <row r="2329" spans="1:4" x14ac:dyDescent="0.35">
      <c r="A2329" s="1">
        <v>45230</v>
      </c>
      <c r="B2329" t="s">
        <v>4</v>
      </c>
      <c r="C2329">
        <v>15</v>
      </c>
      <c r="D2329">
        <v>593.30999999999995</v>
      </c>
    </row>
    <row r="2330" spans="1:4" x14ac:dyDescent="0.35">
      <c r="A2330" s="1">
        <v>44957</v>
      </c>
      <c r="B2330" t="s">
        <v>4</v>
      </c>
      <c r="C2330">
        <v>27</v>
      </c>
      <c r="D2330">
        <v>84.72</v>
      </c>
    </row>
    <row r="2331" spans="1:4" x14ac:dyDescent="0.35">
      <c r="A2331" s="1">
        <v>44957</v>
      </c>
      <c r="B2331" t="s">
        <v>4</v>
      </c>
      <c r="C2331">
        <v>17</v>
      </c>
      <c r="D2331">
        <v>567.35</v>
      </c>
    </row>
    <row r="2332" spans="1:4" x14ac:dyDescent="0.35">
      <c r="A2332" s="1">
        <v>45199</v>
      </c>
      <c r="B2332" t="s">
        <v>6</v>
      </c>
      <c r="C2332">
        <v>29</v>
      </c>
      <c r="D2332">
        <v>531.41999999999996</v>
      </c>
    </row>
    <row r="2333" spans="1:4" x14ac:dyDescent="0.35">
      <c r="A2333" s="1">
        <v>45046</v>
      </c>
      <c r="B2333" t="s">
        <v>8</v>
      </c>
      <c r="C2333">
        <v>17</v>
      </c>
    </row>
    <row r="2334" spans="1:4" x14ac:dyDescent="0.35">
      <c r="A2334" s="1">
        <v>45077</v>
      </c>
      <c r="B2334" t="s">
        <v>4</v>
      </c>
      <c r="C2334">
        <v>20</v>
      </c>
      <c r="D2334">
        <v>945.63</v>
      </c>
    </row>
    <row r="2335" spans="1:4" x14ac:dyDescent="0.35">
      <c r="A2335" s="1">
        <v>45046</v>
      </c>
      <c r="B2335" t="s">
        <v>8</v>
      </c>
      <c r="C2335">
        <v>25</v>
      </c>
      <c r="D2335">
        <v>234.02</v>
      </c>
    </row>
    <row r="2336" spans="1:4" x14ac:dyDescent="0.35">
      <c r="A2336" s="1">
        <v>45230</v>
      </c>
      <c r="B2336" t="s">
        <v>6</v>
      </c>
      <c r="C2336">
        <v>16</v>
      </c>
      <c r="D2336">
        <v>817.47</v>
      </c>
    </row>
    <row r="2337" spans="1:4" x14ac:dyDescent="0.35">
      <c r="A2337" s="1">
        <v>45169</v>
      </c>
      <c r="B2337" t="s">
        <v>8</v>
      </c>
      <c r="C2337">
        <v>21</v>
      </c>
      <c r="D2337">
        <v>900.37</v>
      </c>
    </row>
    <row r="2338" spans="1:4" x14ac:dyDescent="0.35">
      <c r="A2338" s="1">
        <v>45077</v>
      </c>
      <c r="B2338" t="s">
        <v>4</v>
      </c>
      <c r="C2338">
        <v>25</v>
      </c>
      <c r="D2338">
        <v>24.48</v>
      </c>
    </row>
    <row r="2339" spans="1:4" x14ac:dyDescent="0.35">
      <c r="A2339" s="1">
        <v>44957</v>
      </c>
      <c r="B2339" t="s">
        <v>4</v>
      </c>
      <c r="C2339">
        <v>21</v>
      </c>
      <c r="D2339">
        <v>22.52</v>
      </c>
    </row>
    <row r="2340" spans="1:4" x14ac:dyDescent="0.35">
      <c r="A2340" s="1">
        <v>45169</v>
      </c>
      <c r="B2340" t="s">
        <v>5</v>
      </c>
    </row>
    <row r="2341" spans="1:4" x14ac:dyDescent="0.35">
      <c r="A2341" s="1">
        <v>45260</v>
      </c>
      <c r="B2341" t="s">
        <v>5</v>
      </c>
      <c r="C2341">
        <v>27</v>
      </c>
      <c r="D2341">
        <v>738.69</v>
      </c>
    </row>
    <row r="2342" spans="1:4" x14ac:dyDescent="0.35">
      <c r="A2342" s="1">
        <v>45199</v>
      </c>
      <c r="B2342" t="s">
        <v>6</v>
      </c>
      <c r="C2342">
        <v>20</v>
      </c>
      <c r="D2342">
        <v>904.55</v>
      </c>
    </row>
    <row r="2343" spans="1:4" x14ac:dyDescent="0.35">
      <c r="A2343" s="1">
        <v>45260</v>
      </c>
      <c r="B2343" t="s">
        <v>4</v>
      </c>
      <c r="C2343">
        <v>19</v>
      </c>
      <c r="D2343">
        <v>676.78</v>
      </c>
    </row>
    <row r="2344" spans="1:4" x14ac:dyDescent="0.35">
      <c r="A2344" s="1">
        <v>45016</v>
      </c>
      <c r="B2344" t="s">
        <v>4</v>
      </c>
      <c r="C2344">
        <v>13</v>
      </c>
      <c r="D2344">
        <v>651.94000000000005</v>
      </c>
    </row>
    <row r="2345" spans="1:4" x14ac:dyDescent="0.35">
      <c r="A2345" s="1">
        <v>45291</v>
      </c>
      <c r="B2345" t="s">
        <v>7</v>
      </c>
      <c r="C2345">
        <v>15</v>
      </c>
      <c r="D2345">
        <v>908.5</v>
      </c>
    </row>
    <row r="2346" spans="1:4" x14ac:dyDescent="0.35">
      <c r="A2346" s="1">
        <v>45291</v>
      </c>
      <c r="B2346" t="s">
        <v>8</v>
      </c>
      <c r="C2346">
        <v>16</v>
      </c>
      <c r="D2346">
        <v>707.06</v>
      </c>
    </row>
    <row r="2347" spans="1:4" x14ac:dyDescent="0.35">
      <c r="A2347" s="1">
        <v>45169</v>
      </c>
      <c r="B2347" t="s">
        <v>8</v>
      </c>
      <c r="C2347">
        <v>20</v>
      </c>
      <c r="D2347">
        <v>874.14</v>
      </c>
    </row>
    <row r="2348" spans="1:4" x14ac:dyDescent="0.35">
      <c r="A2348" s="1">
        <v>45016</v>
      </c>
      <c r="B2348" t="s">
        <v>6</v>
      </c>
      <c r="C2348">
        <v>23</v>
      </c>
      <c r="D2348">
        <v>483.92</v>
      </c>
    </row>
    <row r="2349" spans="1:4" x14ac:dyDescent="0.35">
      <c r="A2349" s="1">
        <v>44985</v>
      </c>
      <c r="B2349" t="s">
        <v>4</v>
      </c>
      <c r="C2349">
        <v>22</v>
      </c>
      <c r="D2349">
        <v>450.38</v>
      </c>
    </row>
    <row r="2350" spans="1:4" x14ac:dyDescent="0.35">
      <c r="A2350" s="1">
        <v>45077</v>
      </c>
      <c r="B2350" t="s">
        <v>7</v>
      </c>
      <c r="C2350">
        <v>21</v>
      </c>
      <c r="D2350">
        <v>951.46</v>
      </c>
    </row>
    <row r="2351" spans="1:4" x14ac:dyDescent="0.35">
      <c r="A2351" s="1">
        <v>45016</v>
      </c>
      <c r="B2351" t="s">
        <v>4</v>
      </c>
      <c r="C2351">
        <v>29</v>
      </c>
      <c r="D2351">
        <v>132.52000000000001</v>
      </c>
    </row>
    <row r="2352" spans="1:4" x14ac:dyDescent="0.35">
      <c r="A2352" s="1">
        <v>45169</v>
      </c>
      <c r="B2352" t="s">
        <v>4</v>
      </c>
      <c r="C2352">
        <v>30</v>
      </c>
      <c r="D2352">
        <v>848.74</v>
      </c>
    </row>
    <row r="2353" spans="1:4" x14ac:dyDescent="0.35">
      <c r="A2353" s="1">
        <v>45138</v>
      </c>
      <c r="B2353" t="s">
        <v>7</v>
      </c>
      <c r="C2353">
        <v>21</v>
      </c>
      <c r="D2353">
        <v>371.99</v>
      </c>
    </row>
    <row r="2354" spans="1:4" x14ac:dyDescent="0.35">
      <c r="A2354" s="1">
        <v>45077</v>
      </c>
      <c r="B2354" t="s">
        <v>8</v>
      </c>
      <c r="C2354">
        <v>13</v>
      </c>
      <c r="D2354">
        <v>213.48</v>
      </c>
    </row>
    <row r="2355" spans="1:4" x14ac:dyDescent="0.35">
      <c r="A2355" s="1">
        <v>45230</v>
      </c>
      <c r="B2355" t="s">
        <v>4</v>
      </c>
      <c r="C2355">
        <v>16</v>
      </c>
      <c r="D2355">
        <v>66.61</v>
      </c>
    </row>
    <row r="2356" spans="1:4" x14ac:dyDescent="0.35">
      <c r="A2356" s="1">
        <v>45138</v>
      </c>
      <c r="B2356" t="s">
        <v>5</v>
      </c>
      <c r="C2356">
        <v>27</v>
      </c>
      <c r="D2356">
        <v>314.67</v>
      </c>
    </row>
    <row r="2357" spans="1:4" x14ac:dyDescent="0.35">
      <c r="A2357" s="1">
        <v>45077</v>
      </c>
      <c r="B2357" t="s">
        <v>8</v>
      </c>
      <c r="C2357">
        <v>20</v>
      </c>
      <c r="D2357">
        <v>494.29</v>
      </c>
    </row>
    <row r="2358" spans="1:4" x14ac:dyDescent="0.35">
      <c r="A2358" s="1">
        <v>45260</v>
      </c>
      <c r="B2358" t="s">
        <v>8</v>
      </c>
      <c r="C2358">
        <v>14</v>
      </c>
      <c r="D2358">
        <v>547.58000000000004</v>
      </c>
    </row>
    <row r="2359" spans="1:4" x14ac:dyDescent="0.35">
      <c r="A2359" s="1">
        <v>44985</v>
      </c>
      <c r="B2359" t="s">
        <v>7</v>
      </c>
      <c r="C2359">
        <v>20</v>
      </c>
      <c r="D2359">
        <v>725.33</v>
      </c>
    </row>
    <row r="2360" spans="1:4" x14ac:dyDescent="0.35">
      <c r="A2360" s="1">
        <v>45230</v>
      </c>
      <c r="B2360" t="s">
        <v>7</v>
      </c>
      <c r="C2360">
        <v>29</v>
      </c>
      <c r="D2360">
        <v>168.95</v>
      </c>
    </row>
    <row r="2361" spans="1:4" x14ac:dyDescent="0.35">
      <c r="A2361" s="1">
        <v>45260</v>
      </c>
      <c r="B2361" t="s">
        <v>4</v>
      </c>
      <c r="C2361">
        <v>18</v>
      </c>
      <c r="D2361">
        <v>185.93</v>
      </c>
    </row>
    <row r="2362" spans="1:4" x14ac:dyDescent="0.35">
      <c r="A2362" s="1">
        <v>45046</v>
      </c>
      <c r="B2362" t="s">
        <v>5</v>
      </c>
      <c r="C2362">
        <v>22</v>
      </c>
      <c r="D2362">
        <v>311.52999999999997</v>
      </c>
    </row>
    <row r="2363" spans="1:4" x14ac:dyDescent="0.35">
      <c r="A2363" s="1">
        <v>44957</v>
      </c>
      <c r="B2363" t="s">
        <v>5</v>
      </c>
      <c r="C2363">
        <v>18</v>
      </c>
      <c r="D2363">
        <v>387.52</v>
      </c>
    </row>
    <row r="2364" spans="1:4" x14ac:dyDescent="0.35">
      <c r="A2364" s="1">
        <v>45260</v>
      </c>
      <c r="B2364" t="s">
        <v>5</v>
      </c>
      <c r="C2364">
        <v>15</v>
      </c>
      <c r="D2364">
        <v>759.04</v>
      </c>
    </row>
    <row r="2365" spans="1:4" x14ac:dyDescent="0.35">
      <c r="A2365" s="1">
        <v>45230</v>
      </c>
      <c r="B2365" t="s">
        <v>5</v>
      </c>
      <c r="C2365">
        <v>17</v>
      </c>
      <c r="D2365">
        <v>576.17999999999995</v>
      </c>
    </row>
    <row r="2366" spans="1:4" x14ac:dyDescent="0.35">
      <c r="A2366" s="1">
        <v>45169</v>
      </c>
      <c r="B2366" t="s">
        <v>6</v>
      </c>
      <c r="C2366">
        <v>26</v>
      </c>
      <c r="D2366">
        <v>67.42</v>
      </c>
    </row>
    <row r="2367" spans="1:4" x14ac:dyDescent="0.35">
      <c r="A2367" s="1">
        <v>45077</v>
      </c>
      <c r="B2367" t="s">
        <v>8</v>
      </c>
      <c r="C2367">
        <v>31</v>
      </c>
      <c r="D2367">
        <v>92.33</v>
      </c>
    </row>
    <row r="2368" spans="1:4" x14ac:dyDescent="0.35">
      <c r="A2368" s="1">
        <v>45046</v>
      </c>
      <c r="B2368" t="s">
        <v>8</v>
      </c>
      <c r="C2368">
        <v>19</v>
      </c>
      <c r="D2368">
        <v>939.83</v>
      </c>
    </row>
    <row r="2369" spans="1:4" x14ac:dyDescent="0.35">
      <c r="A2369" s="1">
        <v>45199</v>
      </c>
      <c r="B2369" t="s">
        <v>7</v>
      </c>
      <c r="C2369">
        <v>8</v>
      </c>
      <c r="D2369">
        <v>145.69</v>
      </c>
    </row>
    <row r="2370" spans="1:4" x14ac:dyDescent="0.35">
      <c r="A2370" s="1">
        <v>45291</v>
      </c>
      <c r="B2370" t="s">
        <v>5</v>
      </c>
      <c r="C2370">
        <v>21</v>
      </c>
      <c r="D2370">
        <v>52.05</v>
      </c>
    </row>
    <row r="2371" spans="1:4" x14ac:dyDescent="0.35">
      <c r="A2371" s="1">
        <v>45291</v>
      </c>
      <c r="B2371" t="s">
        <v>8</v>
      </c>
      <c r="C2371">
        <v>18</v>
      </c>
      <c r="D2371">
        <v>433.87</v>
      </c>
    </row>
    <row r="2372" spans="1:4" x14ac:dyDescent="0.35">
      <c r="A2372" s="1">
        <v>45046</v>
      </c>
      <c r="B2372" t="s">
        <v>7</v>
      </c>
      <c r="C2372">
        <v>19</v>
      </c>
      <c r="D2372">
        <v>45.45</v>
      </c>
    </row>
    <row r="2373" spans="1:4" x14ac:dyDescent="0.35">
      <c r="A2373" s="1">
        <v>44985</v>
      </c>
      <c r="B2373" t="s">
        <v>7</v>
      </c>
      <c r="C2373">
        <v>16</v>
      </c>
      <c r="D2373">
        <v>579.82000000000005</v>
      </c>
    </row>
    <row r="2374" spans="1:4" x14ac:dyDescent="0.35">
      <c r="A2374" s="1">
        <v>44985</v>
      </c>
      <c r="B2374" t="s">
        <v>8</v>
      </c>
      <c r="C2374">
        <v>27</v>
      </c>
      <c r="D2374">
        <v>823.96</v>
      </c>
    </row>
    <row r="2375" spans="1:4" x14ac:dyDescent="0.35">
      <c r="A2375" s="1">
        <v>45199</v>
      </c>
      <c r="B2375" t="s">
        <v>5</v>
      </c>
      <c r="C2375">
        <v>22</v>
      </c>
      <c r="D2375">
        <v>457.85</v>
      </c>
    </row>
    <row r="2376" spans="1:4" x14ac:dyDescent="0.35">
      <c r="A2376" s="1">
        <v>45107</v>
      </c>
      <c r="B2376" t="s">
        <v>4</v>
      </c>
      <c r="C2376">
        <v>9</v>
      </c>
      <c r="D2376">
        <v>584.42999999999995</v>
      </c>
    </row>
    <row r="2377" spans="1:4" x14ac:dyDescent="0.35">
      <c r="A2377" s="1">
        <v>44957</v>
      </c>
      <c r="B2377" t="s">
        <v>7</v>
      </c>
      <c r="C2377">
        <v>21</v>
      </c>
      <c r="D2377">
        <v>441.69</v>
      </c>
    </row>
    <row r="2378" spans="1:4" x14ac:dyDescent="0.35">
      <c r="A2378" s="1">
        <v>44957</v>
      </c>
      <c r="B2378" t="s">
        <v>4</v>
      </c>
      <c r="C2378">
        <v>21</v>
      </c>
      <c r="D2378">
        <v>557.41999999999996</v>
      </c>
    </row>
    <row r="2379" spans="1:4" x14ac:dyDescent="0.35">
      <c r="A2379" s="1">
        <v>45138</v>
      </c>
      <c r="B2379" t="s">
        <v>6</v>
      </c>
      <c r="C2379">
        <v>21</v>
      </c>
      <c r="D2379">
        <v>605.75</v>
      </c>
    </row>
    <row r="2380" spans="1:4" x14ac:dyDescent="0.35">
      <c r="A2380" s="1">
        <v>45077</v>
      </c>
      <c r="B2380" t="s">
        <v>4</v>
      </c>
      <c r="C2380">
        <v>21</v>
      </c>
      <c r="D2380">
        <v>452.25</v>
      </c>
    </row>
    <row r="2381" spans="1:4" x14ac:dyDescent="0.35">
      <c r="A2381" s="1">
        <v>45016</v>
      </c>
      <c r="B2381" t="s">
        <v>5</v>
      </c>
      <c r="C2381">
        <v>12</v>
      </c>
      <c r="D2381">
        <v>701.61</v>
      </c>
    </row>
    <row r="2382" spans="1:4" x14ac:dyDescent="0.35">
      <c r="A2382" s="1">
        <v>45291</v>
      </c>
      <c r="B2382" t="s">
        <v>5</v>
      </c>
      <c r="C2382">
        <v>17</v>
      </c>
      <c r="D2382">
        <v>676.22</v>
      </c>
    </row>
    <row r="2383" spans="1:4" x14ac:dyDescent="0.35">
      <c r="A2383" s="1">
        <v>45199</v>
      </c>
      <c r="B2383" t="s">
        <v>4</v>
      </c>
      <c r="C2383">
        <v>16</v>
      </c>
      <c r="D2383">
        <v>753.79</v>
      </c>
    </row>
    <row r="2384" spans="1:4" x14ac:dyDescent="0.35">
      <c r="A2384" s="1">
        <v>44985</v>
      </c>
      <c r="B2384" t="s">
        <v>5</v>
      </c>
      <c r="C2384">
        <v>29</v>
      </c>
      <c r="D2384">
        <v>194.93</v>
      </c>
    </row>
    <row r="2385" spans="1:4" x14ac:dyDescent="0.35">
      <c r="A2385" s="1">
        <v>45260</v>
      </c>
      <c r="B2385" t="s">
        <v>6</v>
      </c>
      <c r="C2385">
        <v>17</v>
      </c>
      <c r="D2385">
        <v>810.5</v>
      </c>
    </row>
    <row r="2386" spans="1:4" x14ac:dyDescent="0.35">
      <c r="A2386" s="1">
        <v>45046</v>
      </c>
      <c r="B2386" t="s">
        <v>4</v>
      </c>
      <c r="C2386">
        <v>27</v>
      </c>
      <c r="D2386">
        <v>404.85</v>
      </c>
    </row>
    <row r="2387" spans="1:4" x14ac:dyDescent="0.35">
      <c r="A2387" s="1">
        <v>45016</v>
      </c>
      <c r="B2387" t="s">
        <v>4</v>
      </c>
      <c r="C2387">
        <v>27</v>
      </c>
      <c r="D2387">
        <v>610.03</v>
      </c>
    </row>
    <row r="2388" spans="1:4" x14ac:dyDescent="0.35">
      <c r="A2388" s="1">
        <v>44957</v>
      </c>
      <c r="B2388" t="s">
        <v>4</v>
      </c>
      <c r="C2388">
        <v>17</v>
      </c>
      <c r="D2388">
        <v>873.8</v>
      </c>
    </row>
    <row r="2389" spans="1:4" x14ac:dyDescent="0.35">
      <c r="A2389" s="1">
        <v>45138</v>
      </c>
      <c r="B2389" t="s">
        <v>7</v>
      </c>
      <c r="C2389">
        <v>22</v>
      </c>
      <c r="D2389">
        <v>965.73</v>
      </c>
    </row>
    <row r="2390" spans="1:4" x14ac:dyDescent="0.35">
      <c r="A2390" s="1">
        <v>45260</v>
      </c>
      <c r="B2390" t="s">
        <v>8</v>
      </c>
      <c r="C2390">
        <v>27</v>
      </c>
      <c r="D2390">
        <v>489.52</v>
      </c>
    </row>
    <row r="2391" spans="1:4" x14ac:dyDescent="0.35">
      <c r="A2391" s="1">
        <v>45107</v>
      </c>
      <c r="B2391" t="s">
        <v>8</v>
      </c>
      <c r="C2391">
        <v>19</v>
      </c>
      <c r="D2391">
        <v>451.6</v>
      </c>
    </row>
    <row r="2392" spans="1:4" x14ac:dyDescent="0.35">
      <c r="A2392" s="1">
        <v>45138</v>
      </c>
      <c r="B2392" t="s">
        <v>7</v>
      </c>
      <c r="C2392">
        <v>17</v>
      </c>
      <c r="D2392">
        <v>535.16</v>
      </c>
    </row>
    <row r="2393" spans="1:4" x14ac:dyDescent="0.35">
      <c r="A2393" s="1">
        <v>45077</v>
      </c>
      <c r="B2393" t="s">
        <v>4</v>
      </c>
      <c r="C2393">
        <v>18</v>
      </c>
      <c r="D2393">
        <v>910.47</v>
      </c>
    </row>
    <row r="2394" spans="1:4" x14ac:dyDescent="0.35">
      <c r="A2394" s="1">
        <v>44985</v>
      </c>
      <c r="B2394" t="s">
        <v>7</v>
      </c>
      <c r="C2394">
        <v>20</v>
      </c>
      <c r="D2394">
        <v>507.27</v>
      </c>
    </row>
    <row r="2395" spans="1:4" x14ac:dyDescent="0.35">
      <c r="A2395" s="1">
        <v>45230</v>
      </c>
      <c r="B2395" t="s">
        <v>7</v>
      </c>
      <c r="C2395">
        <v>24</v>
      </c>
      <c r="D2395">
        <v>243.88</v>
      </c>
    </row>
    <row r="2396" spans="1:4" x14ac:dyDescent="0.35">
      <c r="A2396" s="1">
        <v>45107</v>
      </c>
      <c r="B2396" t="s">
        <v>5</v>
      </c>
      <c r="C2396">
        <v>24</v>
      </c>
      <c r="D2396">
        <v>338.85</v>
      </c>
    </row>
    <row r="2397" spans="1:4" x14ac:dyDescent="0.35">
      <c r="A2397" s="1">
        <v>45199</v>
      </c>
      <c r="B2397" t="s">
        <v>8</v>
      </c>
      <c r="C2397">
        <v>9</v>
      </c>
      <c r="D2397">
        <v>171.12</v>
      </c>
    </row>
    <row r="2398" spans="1:4" x14ac:dyDescent="0.35">
      <c r="A2398" s="1">
        <v>45107</v>
      </c>
      <c r="B2398" t="s">
        <v>7</v>
      </c>
      <c r="C2398">
        <v>22</v>
      </c>
      <c r="D2398">
        <v>982.62</v>
      </c>
    </row>
    <row r="2399" spans="1:4" x14ac:dyDescent="0.35">
      <c r="A2399" s="1">
        <v>45077</v>
      </c>
      <c r="B2399" t="s">
        <v>4</v>
      </c>
      <c r="C2399">
        <v>20</v>
      </c>
      <c r="D2399">
        <v>692.39</v>
      </c>
    </row>
    <row r="2400" spans="1:4" x14ac:dyDescent="0.35">
      <c r="A2400" s="1">
        <v>45016</v>
      </c>
      <c r="B2400" t="s">
        <v>5</v>
      </c>
      <c r="C2400">
        <v>12</v>
      </c>
      <c r="D2400">
        <v>735.95</v>
      </c>
    </row>
    <row r="2401" spans="1:4" x14ac:dyDescent="0.35">
      <c r="A2401" s="1">
        <v>45107</v>
      </c>
      <c r="B2401" t="s">
        <v>4</v>
      </c>
      <c r="C2401">
        <v>25</v>
      </c>
      <c r="D2401">
        <v>191.73</v>
      </c>
    </row>
    <row r="2402" spans="1:4" x14ac:dyDescent="0.35">
      <c r="A2402" s="1">
        <v>45077</v>
      </c>
      <c r="B2402" t="s">
        <v>4</v>
      </c>
      <c r="C2402">
        <v>15</v>
      </c>
      <c r="D2402">
        <v>117.41</v>
      </c>
    </row>
    <row r="2403" spans="1:4" x14ac:dyDescent="0.35">
      <c r="A2403" s="1">
        <v>44985</v>
      </c>
      <c r="B2403" t="s">
        <v>4</v>
      </c>
      <c r="C2403">
        <v>19</v>
      </c>
      <c r="D2403">
        <v>547.14</v>
      </c>
    </row>
    <row r="2404" spans="1:4" x14ac:dyDescent="0.35">
      <c r="A2404" s="1">
        <v>44985</v>
      </c>
      <c r="B2404" t="s">
        <v>4</v>
      </c>
      <c r="C2404">
        <v>20</v>
      </c>
      <c r="D2404">
        <v>401.34</v>
      </c>
    </row>
    <row r="2405" spans="1:4" x14ac:dyDescent="0.35">
      <c r="A2405" s="1">
        <v>45291</v>
      </c>
      <c r="B2405" t="s">
        <v>6</v>
      </c>
      <c r="C2405">
        <v>17</v>
      </c>
      <c r="D2405">
        <v>690.73</v>
      </c>
    </row>
    <row r="2406" spans="1:4" x14ac:dyDescent="0.35">
      <c r="A2406" s="1">
        <v>45230</v>
      </c>
      <c r="B2406" t="s">
        <v>5</v>
      </c>
      <c r="C2406">
        <v>15</v>
      </c>
      <c r="D2406">
        <v>256.06</v>
      </c>
    </row>
    <row r="2407" spans="1:4" x14ac:dyDescent="0.35">
      <c r="A2407" s="1">
        <v>45077</v>
      </c>
      <c r="B2407" t="s">
        <v>7</v>
      </c>
      <c r="C2407">
        <v>22</v>
      </c>
      <c r="D2407">
        <v>818.81</v>
      </c>
    </row>
    <row r="2408" spans="1:4" x14ac:dyDescent="0.35">
      <c r="A2408" s="1">
        <v>45199</v>
      </c>
      <c r="B2408" t="s">
        <v>7</v>
      </c>
      <c r="C2408">
        <v>22</v>
      </c>
      <c r="D2408">
        <v>498.33</v>
      </c>
    </row>
    <row r="2409" spans="1:4" x14ac:dyDescent="0.35">
      <c r="A2409" s="1">
        <v>45138</v>
      </c>
      <c r="B2409" t="s">
        <v>5</v>
      </c>
      <c r="C2409">
        <v>17</v>
      </c>
      <c r="D2409">
        <v>490.75</v>
      </c>
    </row>
    <row r="2410" spans="1:4" x14ac:dyDescent="0.35">
      <c r="A2410" s="1">
        <v>45291</v>
      </c>
      <c r="B2410" t="s">
        <v>8</v>
      </c>
      <c r="C2410">
        <v>26</v>
      </c>
      <c r="D2410">
        <v>50.29</v>
      </c>
    </row>
    <row r="2411" spans="1:4" x14ac:dyDescent="0.35">
      <c r="A2411" s="1">
        <v>44985</v>
      </c>
      <c r="B2411" t="s">
        <v>4</v>
      </c>
      <c r="C2411">
        <v>20</v>
      </c>
      <c r="D2411">
        <v>726.73</v>
      </c>
    </row>
    <row r="2412" spans="1:4" x14ac:dyDescent="0.35">
      <c r="A2412" s="1">
        <v>45260</v>
      </c>
      <c r="B2412" t="s">
        <v>8</v>
      </c>
      <c r="C2412">
        <v>20</v>
      </c>
      <c r="D2412">
        <v>719.95</v>
      </c>
    </row>
    <row r="2413" spans="1:4" x14ac:dyDescent="0.35">
      <c r="A2413" s="1">
        <v>45199</v>
      </c>
      <c r="B2413" t="s">
        <v>5</v>
      </c>
      <c r="C2413">
        <v>19</v>
      </c>
      <c r="D2413">
        <v>50.11</v>
      </c>
    </row>
    <row r="2414" spans="1:4" x14ac:dyDescent="0.35">
      <c r="A2414" s="1">
        <v>45077</v>
      </c>
      <c r="B2414" t="s">
        <v>7</v>
      </c>
      <c r="C2414">
        <v>23</v>
      </c>
      <c r="D2414">
        <v>829.77</v>
      </c>
    </row>
    <row r="2415" spans="1:4" x14ac:dyDescent="0.35">
      <c r="A2415" s="1">
        <v>45107</v>
      </c>
      <c r="B2415" t="s">
        <v>4</v>
      </c>
      <c r="D2415">
        <v>287.63</v>
      </c>
    </row>
    <row r="2416" spans="1:4" x14ac:dyDescent="0.35">
      <c r="A2416" s="1">
        <v>45291</v>
      </c>
      <c r="B2416" t="s">
        <v>4</v>
      </c>
      <c r="C2416">
        <v>23</v>
      </c>
      <c r="D2416">
        <v>651.64</v>
      </c>
    </row>
    <row r="2417" spans="1:4" x14ac:dyDescent="0.35">
      <c r="A2417" s="1">
        <v>45199</v>
      </c>
      <c r="B2417" t="s">
        <v>7</v>
      </c>
      <c r="C2417">
        <v>18</v>
      </c>
      <c r="D2417">
        <v>84.89</v>
      </c>
    </row>
    <row r="2418" spans="1:4" x14ac:dyDescent="0.35">
      <c r="A2418" s="1">
        <v>45260</v>
      </c>
      <c r="B2418" t="s">
        <v>4</v>
      </c>
      <c r="C2418">
        <v>32</v>
      </c>
      <c r="D2418">
        <v>74.489999999999995</v>
      </c>
    </row>
    <row r="2419" spans="1:4" x14ac:dyDescent="0.35">
      <c r="A2419" s="1">
        <v>44985</v>
      </c>
      <c r="B2419" t="s">
        <v>4</v>
      </c>
      <c r="C2419">
        <v>16</v>
      </c>
      <c r="D2419">
        <v>664.54</v>
      </c>
    </row>
    <row r="2420" spans="1:4" x14ac:dyDescent="0.35">
      <c r="A2420" s="1">
        <v>45077</v>
      </c>
      <c r="B2420" t="s">
        <v>7</v>
      </c>
      <c r="C2420">
        <v>26</v>
      </c>
      <c r="D2420">
        <v>492.65</v>
      </c>
    </row>
    <row r="2421" spans="1:4" x14ac:dyDescent="0.35">
      <c r="A2421" s="1">
        <v>45169</v>
      </c>
      <c r="B2421" t="s">
        <v>6</v>
      </c>
      <c r="C2421">
        <v>14</v>
      </c>
      <c r="D2421">
        <v>349.31</v>
      </c>
    </row>
    <row r="2422" spans="1:4" x14ac:dyDescent="0.35">
      <c r="A2422" s="1">
        <v>45107</v>
      </c>
      <c r="B2422" t="s">
        <v>6</v>
      </c>
      <c r="C2422">
        <v>19</v>
      </c>
      <c r="D2422">
        <v>820.64</v>
      </c>
    </row>
    <row r="2423" spans="1:4" x14ac:dyDescent="0.35">
      <c r="A2423" s="1">
        <v>44985</v>
      </c>
      <c r="B2423" t="s">
        <v>7</v>
      </c>
      <c r="C2423">
        <v>24</v>
      </c>
      <c r="D2423">
        <v>151.86000000000001</v>
      </c>
    </row>
    <row r="2424" spans="1:4" x14ac:dyDescent="0.35">
      <c r="A2424" s="1">
        <v>45107</v>
      </c>
      <c r="B2424" t="s">
        <v>8</v>
      </c>
      <c r="C2424">
        <v>22</v>
      </c>
      <c r="D2424">
        <v>721.98</v>
      </c>
    </row>
    <row r="2425" spans="1:4" x14ac:dyDescent="0.35">
      <c r="A2425" s="1">
        <v>45230</v>
      </c>
      <c r="B2425" t="s">
        <v>4</v>
      </c>
      <c r="C2425">
        <v>15</v>
      </c>
      <c r="D2425">
        <v>593.30999999999995</v>
      </c>
    </row>
    <row r="2426" spans="1:4" x14ac:dyDescent="0.35">
      <c r="A2426" s="1">
        <v>45169</v>
      </c>
      <c r="B2426" t="s">
        <v>4</v>
      </c>
      <c r="C2426">
        <v>19</v>
      </c>
      <c r="D2426">
        <v>618.92999999999995</v>
      </c>
    </row>
    <row r="2427" spans="1:4" x14ac:dyDescent="0.35">
      <c r="A2427" s="1">
        <v>45199</v>
      </c>
      <c r="B2427" t="s">
        <v>6</v>
      </c>
      <c r="C2427">
        <v>21</v>
      </c>
      <c r="D2427">
        <v>444.27</v>
      </c>
    </row>
    <row r="2428" spans="1:4" x14ac:dyDescent="0.35">
      <c r="A2428" s="1">
        <v>45169</v>
      </c>
      <c r="B2428" t="s">
        <v>5</v>
      </c>
      <c r="C2428">
        <v>13</v>
      </c>
      <c r="D2428">
        <v>579.01</v>
      </c>
    </row>
    <row r="2429" spans="1:4" x14ac:dyDescent="0.35">
      <c r="A2429" s="1">
        <v>45016</v>
      </c>
      <c r="B2429" t="s">
        <v>8</v>
      </c>
      <c r="C2429">
        <v>20</v>
      </c>
      <c r="D2429">
        <v>877.46</v>
      </c>
    </row>
    <row r="2430" spans="1:4" x14ac:dyDescent="0.35">
      <c r="A2430" s="1">
        <v>45169</v>
      </c>
      <c r="B2430" t="s">
        <v>7</v>
      </c>
      <c r="C2430">
        <v>21</v>
      </c>
      <c r="D2430">
        <v>759.95</v>
      </c>
    </row>
    <row r="2431" spans="1:4" x14ac:dyDescent="0.35">
      <c r="A2431" s="1">
        <v>44957</v>
      </c>
      <c r="B2431" t="s">
        <v>8</v>
      </c>
      <c r="C2431">
        <v>24</v>
      </c>
      <c r="D2431">
        <v>829.39</v>
      </c>
    </row>
    <row r="2432" spans="1:4" x14ac:dyDescent="0.35">
      <c r="A2432" s="1">
        <v>45230</v>
      </c>
      <c r="B2432" t="s">
        <v>8</v>
      </c>
      <c r="C2432">
        <v>21</v>
      </c>
      <c r="D2432">
        <v>309.17</v>
      </c>
    </row>
    <row r="2433" spans="1:4" x14ac:dyDescent="0.35">
      <c r="A2433" s="1">
        <v>45138</v>
      </c>
      <c r="B2433" t="s">
        <v>8</v>
      </c>
      <c r="C2433">
        <v>23</v>
      </c>
      <c r="D2433">
        <v>569.73</v>
      </c>
    </row>
    <row r="2434" spans="1:4" x14ac:dyDescent="0.35">
      <c r="A2434" s="1">
        <v>44957</v>
      </c>
      <c r="B2434" t="s">
        <v>5</v>
      </c>
      <c r="C2434">
        <v>17</v>
      </c>
      <c r="D2434">
        <v>660.23</v>
      </c>
    </row>
    <row r="2435" spans="1:4" x14ac:dyDescent="0.35">
      <c r="A2435" s="1">
        <v>45199</v>
      </c>
      <c r="B2435" t="s">
        <v>7</v>
      </c>
      <c r="C2435">
        <v>27</v>
      </c>
      <c r="D2435">
        <v>122.26</v>
      </c>
    </row>
    <row r="2436" spans="1:4" x14ac:dyDescent="0.35">
      <c r="A2436" s="1">
        <v>44957</v>
      </c>
      <c r="B2436" t="s">
        <v>7</v>
      </c>
      <c r="C2436">
        <v>30</v>
      </c>
      <c r="D2436">
        <v>332.51</v>
      </c>
    </row>
    <row r="2437" spans="1:4" x14ac:dyDescent="0.35">
      <c r="A2437" s="1">
        <v>45230</v>
      </c>
      <c r="B2437" t="s">
        <v>7</v>
      </c>
      <c r="C2437">
        <v>18</v>
      </c>
      <c r="D2437">
        <v>401.14</v>
      </c>
    </row>
    <row r="2438" spans="1:4" x14ac:dyDescent="0.35">
      <c r="A2438" s="1">
        <v>44985</v>
      </c>
      <c r="B2438" t="s">
        <v>5</v>
      </c>
      <c r="C2438">
        <v>24</v>
      </c>
      <c r="D2438">
        <v>354.26</v>
      </c>
    </row>
    <row r="2439" spans="1:4" x14ac:dyDescent="0.35">
      <c r="A2439" s="1">
        <v>45199</v>
      </c>
      <c r="B2439" t="s">
        <v>4</v>
      </c>
      <c r="C2439">
        <v>16</v>
      </c>
      <c r="D2439">
        <v>396.14</v>
      </c>
    </row>
    <row r="2440" spans="1:4" x14ac:dyDescent="0.35">
      <c r="A2440" s="1">
        <v>45260</v>
      </c>
      <c r="B2440" t="s">
        <v>7</v>
      </c>
      <c r="C2440">
        <v>24</v>
      </c>
      <c r="D2440">
        <v>981.79</v>
      </c>
    </row>
    <row r="2441" spans="1:4" x14ac:dyDescent="0.35">
      <c r="A2441" s="1">
        <v>45016</v>
      </c>
      <c r="B2441" t="s">
        <v>7</v>
      </c>
      <c r="C2441">
        <v>18</v>
      </c>
      <c r="D2441">
        <v>622.73</v>
      </c>
    </row>
    <row r="2442" spans="1:4" x14ac:dyDescent="0.35">
      <c r="A2442" s="1">
        <v>45046</v>
      </c>
      <c r="B2442" t="s">
        <v>6</v>
      </c>
      <c r="C2442">
        <v>14</v>
      </c>
      <c r="D2442">
        <v>45.89</v>
      </c>
    </row>
    <row r="2443" spans="1:4" x14ac:dyDescent="0.35">
      <c r="A2443" s="1">
        <v>45138</v>
      </c>
      <c r="B2443" t="s">
        <v>5</v>
      </c>
      <c r="C2443">
        <v>21</v>
      </c>
      <c r="D2443">
        <v>52.79</v>
      </c>
    </row>
    <row r="2444" spans="1:4" x14ac:dyDescent="0.35">
      <c r="A2444" s="1">
        <v>45107</v>
      </c>
      <c r="B2444" t="s">
        <v>4</v>
      </c>
      <c r="C2444">
        <v>23</v>
      </c>
      <c r="D2444">
        <v>399.31</v>
      </c>
    </row>
    <row r="2445" spans="1:4" x14ac:dyDescent="0.35">
      <c r="A2445" s="1">
        <v>45199</v>
      </c>
      <c r="B2445" t="s">
        <v>8</v>
      </c>
      <c r="C2445">
        <v>19</v>
      </c>
      <c r="D2445">
        <v>492.69</v>
      </c>
    </row>
    <row r="2446" spans="1:4" x14ac:dyDescent="0.35">
      <c r="A2446" s="1">
        <v>44985</v>
      </c>
      <c r="B2446" t="s">
        <v>7</v>
      </c>
      <c r="C2446">
        <v>17</v>
      </c>
      <c r="D2446">
        <v>904.31</v>
      </c>
    </row>
    <row r="2447" spans="1:4" x14ac:dyDescent="0.35">
      <c r="A2447" s="1">
        <v>45291</v>
      </c>
      <c r="B2447" t="s">
        <v>8</v>
      </c>
      <c r="C2447">
        <v>15</v>
      </c>
      <c r="D2447">
        <v>81.180000000000007</v>
      </c>
    </row>
    <row r="2448" spans="1:4" x14ac:dyDescent="0.35">
      <c r="A2448" s="1">
        <v>45016</v>
      </c>
      <c r="B2448" t="s">
        <v>5</v>
      </c>
      <c r="C2448">
        <v>24</v>
      </c>
      <c r="D2448">
        <v>746.42</v>
      </c>
    </row>
    <row r="2449" spans="1:4" x14ac:dyDescent="0.35">
      <c r="A2449" s="1">
        <v>45077</v>
      </c>
      <c r="B2449" t="s">
        <v>4</v>
      </c>
    </row>
    <row r="2450" spans="1:4" x14ac:dyDescent="0.35">
      <c r="A2450" s="1">
        <v>45138</v>
      </c>
      <c r="B2450" t="s">
        <v>4</v>
      </c>
      <c r="C2450">
        <v>28</v>
      </c>
      <c r="D2450">
        <v>168.53</v>
      </c>
    </row>
    <row r="2451" spans="1:4" x14ac:dyDescent="0.35">
      <c r="A2451" s="1">
        <v>45169</v>
      </c>
      <c r="B2451" t="s">
        <v>6</v>
      </c>
      <c r="C2451">
        <v>27</v>
      </c>
      <c r="D2451">
        <v>977.95</v>
      </c>
    </row>
    <row r="2452" spans="1:4" x14ac:dyDescent="0.35">
      <c r="A2452" s="1">
        <v>45046</v>
      </c>
      <c r="B2452" t="s">
        <v>7</v>
      </c>
      <c r="C2452">
        <v>17</v>
      </c>
      <c r="D2452">
        <v>859.22</v>
      </c>
    </row>
    <row r="2453" spans="1:4" x14ac:dyDescent="0.35">
      <c r="A2453" s="1">
        <v>44985</v>
      </c>
      <c r="B2453" t="s">
        <v>4</v>
      </c>
      <c r="C2453">
        <v>15</v>
      </c>
      <c r="D2453">
        <v>519.99</v>
      </c>
    </row>
    <row r="2454" spans="1:4" x14ac:dyDescent="0.35">
      <c r="A2454" s="1">
        <v>45260</v>
      </c>
      <c r="B2454" t="s">
        <v>8</v>
      </c>
      <c r="C2454">
        <v>18</v>
      </c>
      <c r="D2454">
        <v>844.96</v>
      </c>
    </row>
    <row r="2455" spans="1:4" x14ac:dyDescent="0.35">
      <c r="A2455" s="1">
        <v>45199</v>
      </c>
      <c r="B2455" t="s">
        <v>4</v>
      </c>
      <c r="C2455">
        <v>10</v>
      </c>
      <c r="D2455">
        <v>760.36</v>
      </c>
    </row>
    <row r="2456" spans="1:4" x14ac:dyDescent="0.35">
      <c r="A2456" s="1">
        <v>45138</v>
      </c>
      <c r="B2456" t="s">
        <v>8</v>
      </c>
      <c r="C2456">
        <v>19</v>
      </c>
      <c r="D2456">
        <v>19.11</v>
      </c>
    </row>
    <row r="2457" spans="1:4" x14ac:dyDescent="0.35">
      <c r="A2457" s="1">
        <v>45260</v>
      </c>
      <c r="B2457" t="s">
        <v>5</v>
      </c>
      <c r="C2457">
        <v>27</v>
      </c>
      <c r="D2457">
        <v>803.93</v>
      </c>
    </row>
    <row r="2458" spans="1:4" x14ac:dyDescent="0.35">
      <c r="A2458" s="1">
        <v>45016</v>
      </c>
      <c r="B2458" t="s">
        <v>6</v>
      </c>
      <c r="C2458">
        <v>25</v>
      </c>
      <c r="D2458">
        <v>964.31</v>
      </c>
    </row>
    <row r="2459" spans="1:4" x14ac:dyDescent="0.35">
      <c r="A2459" s="1">
        <v>45016</v>
      </c>
      <c r="B2459" t="s">
        <v>6</v>
      </c>
      <c r="C2459">
        <v>17</v>
      </c>
      <c r="D2459">
        <v>726.51</v>
      </c>
    </row>
    <row r="2460" spans="1:4" x14ac:dyDescent="0.35">
      <c r="A2460" s="1">
        <v>45199</v>
      </c>
      <c r="B2460" t="s">
        <v>6</v>
      </c>
      <c r="C2460">
        <v>21</v>
      </c>
      <c r="D2460">
        <v>432.91</v>
      </c>
    </row>
    <row r="2461" spans="1:4" x14ac:dyDescent="0.35">
      <c r="A2461" s="1">
        <v>45169</v>
      </c>
      <c r="B2461" t="s">
        <v>5</v>
      </c>
      <c r="C2461">
        <v>18</v>
      </c>
      <c r="D2461">
        <v>445.42</v>
      </c>
    </row>
    <row r="2462" spans="1:4" x14ac:dyDescent="0.35">
      <c r="A2462" s="1">
        <v>45077</v>
      </c>
      <c r="B2462" t="s">
        <v>7</v>
      </c>
      <c r="C2462">
        <v>15</v>
      </c>
      <c r="D2462">
        <v>366.37</v>
      </c>
    </row>
    <row r="2463" spans="1:4" x14ac:dyDescent="0.35">
      <c r="A2463" s="1">
        <v>45077</v>
      </c>
      <c r="B2463" t="s">
        <v>8</v>
      </c>
      <c r="C2463">
        <v>25</v>
      </c>
      <c r="D2463">
        <v>246.01</v>
      </c>
    </row>
    <row r="2464" spans="1:4" x14ac:dyDescent="0.35">
      <c r="A2464" s="1">
        <v>45260</v>
      </c>
      <c r="B2464" t="s">
        <v>8</v>
      </c>
      <c r="C2464">
        <v>18</v>
      </c>
      <c r="D2464">
        <v>686.13</v>
      </c>
    </row>
    <row r="2465" spans="1:4" x14ac:dyDescent="0.35">
      <c r="A2465" s="1">
        <v>45260</v>
      </c>
      <c r="B2465" t="s">
        <v>4</v>
      </c>
      <c r="C2465">
        <v>23</v>
      </c>
      <c r="D2465">
        <v>340.92</v>
      </c>
    </row>
    <row r="2466" spans="1:4" x14ac:dyDescent="0.35">
      <c r="A2466" s="1">
        <v>45199</v>
      </c>
      <c r="B2466" t="s">
        <v>6</v>
      </c>
      <c r="C2466">
        <v>19</v>
      </c>
      <c r="D2466">
        <v>503.56</v>
      </c>
    </row>
    <row r="2467" spans="1:4" x14ac:dyDescent="0.35">
      <c r="A2467" s="1">
        <v>45169</v>
      </c>
      <c r="B2467" t="s">
        <v>8</v>
      </c>
      <c r="C2467">
        <v>15</v>
      </c>
      <c r="D2467">
        <v>862.1</v>
      </c>
    </row>
    <row r="2468" spans="1:4" x14ac:dyDescent="0.35">
      <c r="A2468" s="1">
        <v>44957</v>
      </c>
      <c r="B2468" t="s">
        <v>4</v>
      </c>
      <c r="C2468">
        <v>23</v>
      </c>
      <c r="D2468">
        <v>546.62</v>
      </c>
    </row>
    <row r="2469" spans="1:4" x14ac:dyDescent="0.35">
      <c r="A2469" s="1">
        <v>45016</v>
      </c>
      <c r="B2469" t="s">
        <v>7</v>
      </c>
      <c r="C2469">
        <v>15</v>
      </c>
    </row>
    <row r="2470" spans="1:4" x14ac:dyDescent="0.35">
      <c r="A2470" s="1">
        <v>44985</v>
      </c>
      <c r="B2470" t="s">
        <v>4</v>
      </c>
      <c r="C2470">
        <v>21</v>
      </c>
      <c r="D2470">
        <v>496.5</v>
      </c>
    </row>
    <row r="2471" spans="1:4" x14ac:dyDescent="0.35">
      <c r="A2471" s="1">
        <v>45260</v>
      </c>
      <c r="B2471" t="s">
        <v>7</v>
      </c>
      <c r="C2471">
        <v>18</v>
      </c>
      <c r="D2471">
        <v>776.98</v>
      </c>
    </row>
    <row r="2472" spans="1:4" x14ac:dyDescent="0.35">
      <c r="A2472" s="1">
        <v>45016</v>
      </c>
      <c r="B2472" t="s">
        <v>6</v>
      </c>
      <c r="C2472">
        <v>21</v>
      </c>
      <c r="D2472">
        <v>22.29</v>
      </c>
    </row>
    <row r="2473" spans="1:4" x14ac:dyDescent="0.35">
      <c r="A2473" s="1">
        <v>45230</v>
      </c>
      <c r="B2473" t="s">
        <v>8</v>
      </c>
      <c r="C2473">
        <v>21</v>
      </c>
      <c r="D2473">
        <v>482.14</v>
      </c>
    </row>
    <row r="2474" spans="1:4" x14ac:dyDescent="0.35">
      <c r="A2474" s="1">
        <v>45077</v>
      </c>
      <c r="B2474" t="s">
        <v>6</v>
      </c>
      <c r="C2474">
        <v>23</v>
      </c>
      <c r="D2474">
        <v>706.45</v>
      </c>
    </row>
    <row r="2475" spans="1:4" x14ac:dyDescent="0.35">
      <c r="A2475" s="1">
        <v>44985</v>
      </c>
      <c r="B2475" t="s">
        <v>5</v>
      </c>
      <c r="C2475">
        <v>23</v>
      </c>
      <c r="D2475">
        <v>469.73</v>
      </c>
    </row>
    <row r="2476" spans="1:4" x14ac:dyDescent="0.35">
      <c r="A2476" s="1">
        <v>45016</v>
      </c>
      <c r="B2476" t="s">
        <v>8</v>
      </c>
      <c r="C2476">
        <v>15</v>
      </c>
      <c r="D2476">
        <v>693.31</v>
      </c>
    </row>
    <row r="2477" spans="1:4" x14ac:dyDescent="0.35">
      <c r="A2477" s="1">
        <v>45260</v>
      </c>
      <c r="B2477" t="s">
        <v>6</v>
      </c>
      <c r="C2477">
        <v>25</v>
      </c>
      <c r="D2477">
        <v>205.61</v>
      </c>
    </row>
    <row r="2478" spans="1:4" x14ac:dyDescent="0.35">
      <c r="A2478" s="1">
        <v>45107</v>
      </c>
      <c r="B2478" t="s">
        <v>5</v>
      </c>
      <c r="C2478">
        <v>22</v>
      </c>
      <c r="D2478">
        <v>600.45000000000005</v>
      </c>
    </row>
    <row r="2479" spans="1:4" x14ac:dyDescent="0.35">
      <c r="A2479" s="1">
        <v>44985</v>
      </c>
      <c r="B2479" t="s">
        <v>4</v>
      </c>
      <c r="C2479">
        <v>220</v>
      </c>
      <c r="D2479">
        <v>44.02</v>
      </c>
    </row>
    <row r="2480" spans="1:4" x14ac:dyDescent="0.35">
      <c r="A2480" s="1">
        <v>45107</v>
      </c>
      <c r="B2480" t="s">
        <v>7</v>
      </c>
      <c r="C2480">
        <v>18</v>
      </c>
      <c r="D2480">
        <v>898.37</v>
      </c>
    </row>
    <row r="2481" spans="1:4" x14ac:dyDescent="0.35">
      <c r="A2481" s="1">
        <v>44957</v>
      </c>
      <c r="B2481" t="s">
        <v>8</v>
      </c>
      <c r="C2481">
        <v>24</v>
      </c>
      <c r="D2481">
        <v>497.82</v>
      </c>
    </row>
    <row r="2482" spans="1:4" x14ac:dyDescent="0.35">
      <c r="A2482" s="1">
        <v>45260</v>
      </c>
      <c r="B2482" t="s">
        <v>6</v>
      </c>
      <c r="C2482">
        <v>14</v>
      </c>
      <c r="D2482">
        <v>438.16</v>
      </c>
    </row>
    <row r="2483" spans="1:4" x14ac:dyDescent="0.35">
      <c r="A2483" s="1">
        <v>45260</v>
      </c>
      <c r="B2483" t="s">
        <v>5</v>
      </c>
      <c r="C2483">
        <v>21</v>
      </c>
      <c r="D2483">
        <v>855.23</v>
      </c>
    </row>
    <row r="2484" spans="1:4" x14ac:dyDescent="0.35">
      <c r="A2484" s="1">
        <v>45260</v>
      </c>
      <c r="B2484" t="s">
        <v>6</v>
      </c>
      <c r="C2484">
        <v>26</v>
      </c>
      <c r="D2484">
        <v>568.58000000000004</v>
      </c>
    </row>
    <row r="2485" spans="1:4" x14ac:dyDescent="0.35">
      <c r="A2485" s="1">
        <v>45107</v>
      </c>
      <c r="B2485" t="s">
        <v>4</v>
      </c>
      <c r="C2485">
        <v>26</v>
      </c>
      <c r="D2485">
        <v>165.61</v>
      </c>
    </row>
    <row r="2486" spans="1:4" x14ac:dyDescent="0.35">
      <c r="A2486" s="1">
        <v>45230</v>
      </c>
      <c r="B2486" t="s">
        <v>5</v>
      </c>
      <c r="C2486">
        <v>24</v>
      </c>
      <c r="D2486">
        <v>743.98</v>
      </c>
    </row>
    <row r="2487" spans="1:4" x14ac:dyDescent="0.35">
      <c r="A2487" s="1">
        <v>45107</v>
      </c>
      <c r="B2487" t="s">
        <v>7</v>
      </c>
      <c r="C2487">
        <v>15</v>
      </c>
      <c r="D2487">
        <v>814.33</v>
      </c>
    </row>
    <row r="2488" spans="1:4" x14ac:dyDescent="0.35">
      <c r="A2488" s="1">
        <v>45107</v>
      </c>
      <c r="B2488" t="s">
        <v>8</v>
      </c>
      <c r="C2488">
        <v>23</v>
      </c>
      <c r="D2488">
        <v>834.16</v>
      </c>
    </row>
    <row r="2489" spans="1:4" x14ac:dyDescent="0.35">
      <c r="A2489" s="1">
        <v>45016</v>
      </c>
      <c r="B2489" t="s">
        <v>7</v>
      </c>
      <c r="C2489">
        <v>21</v>
      </c>
      <c r="D2489">
        <v>684.97</v>
      </c>
    </row>
    <row r="2490" spans="1:4" x14ac:dyDescent="0.35">
      <c r="A2490" s="1">
        <v>45199</v>
      </c>
      <c r="B2490" t="s">
        <v>4</v>
      </c>
      <c r="C2490">
        <v>22</v>
      </c>
      <c r="D2490">
        <v>620.02</v>
      </c>
    </row>
    <row r="2491" spans="1:4" x14ac:dyDescent="0.35">
      <c r="A2491" s="1">
        <v>44957</v>
      </c>
      <c r="B2491" t="s">
        <v>6</v>
      </c>
      <c r="C2491">
        <v>20</v>
      </c>
      <c r="D2491">
        <v>64.08</v>
      </c>
    </row>
    <row r="2492" spans="1:4" x14ac:dyDescent="0.35">
      <c r="A2492" s="1">
        <v>45077</v>
      </c>
      <c r="B2492" t="s">
        <v>6</v>
      </c>
      <c r="C2492">
        <v>22</v>
      </c>
      <c r="D2492">
        <v>380.23</v>
      </c>
    </row>
    <row r="2493" spans="1:4" x14ac:dyDescent="0.35">
      <c r="A2493" s="1">
        <v>45046</v>
      </c>
      <c r="B2493" t="s">
        <v>6</v>
      </c>
      <c r="C2493">
        <v>22</v>
      </c>
      <c r="D2493">
        <v>287.45999999999998</v>
      </c>
    </row>
    <row r="2494" spans="1:4" x14ac:dyDescent="0.35">
      <c r="A2494" s="1">
        <v>45199</v>
      </c>
      <c r="B2494" t="s">
        <v>6</v>
      </c>
      <c r="C2494">
        <v>18</v>
      </c>
      <c r="D2494">
        <v>792.84</v>
      </c>
    </row>
    <row r="2495" spans="1:4" x14ac:dyDescent="0.35">
      <c r="A2495" s="1">
        <v>45169</v>
      </c>
      <c r="B2495" t="s">
        <v>4</v>
      </c>
      <c r="C2495">
        <v>20</v>
      </c>
      <c r="D2495">
        <v>136.85</v>
      </c>
    </row>
    <row r="2496" spans="1:4" x14ac:dyDescent="0.35">
      <c r="A2496" s="1">
        <v>44957</v>
      </c>
      <c r="B2496" t="s">
        <v>5</v>
      </c>
      <c r="C2496">
        <v>32</v>
      </c>
      <c r="D2496">
        <v>312.74</v>
      </c>
    </row>
    <row r="2497" spans="1:4" x14ac:dyDescent="0.35">
      <c r="A2497" s="1">
        <v>45199</v>
      </c>
      <c r="B2497" t="s">
        <v>5</v>
      </c>
      <c r="C2497">
        <v>22</v>
      </c>
      <c r="D2497">
        <v>200.37</v>
      </c>
    </row>
    <row r="2498" spans="1:4" x14ac:dyDescent="0.35">
      <c r="A2498" s="1">
        <v>44957</v>
      </c>
      <c r="B2498" t="s">
        <v>4</v>
      </c>
      <c r="C2498">
        <v>25</v>
      </c>
      <c r="D2498">
        <v>78.900000000000006</v>
      </c>
    </row>
    <row r="2499" spans="1:4" x14ac:dyDescent="0.35">
      <c r="A2499" s="1">
        <v>45260</v>
      </c>
      <c r="B2499" t="s">
        <v>4</v>
      </c>
    </row>
    <row r="2500" spans="1:4" x14ac:dyDescent="0.35">
      <c r="A2500" s="1">
        <v>44957</v>
      </c>
      <c r="B2500" t="s">
        <v>6</v>
      </c>
      <c r="C2500">
        <v>14</v>
      </c>
      <c r="D2500">
        <v>304.12</v>
      </c>
    </row>
    <row r="2501" spans="1:4" x14ac:dyDescent="0.35">
      <c r="A2501" s="1">
        <v>44985</v>
      </c>
      <c r="B2501" t="s">
        <v>5</v>
      </c>
      <c r="C2501">
        <v>21</v>
      </c>
      <c r="D2501">
        <v>722.08</v>
      </c>
    </row>
    <row r="2502" spans="1:4" x14ac:dyDescent="0.35">
      <c r="A2502" s="1">
        <v>45077</v>
      </c>
      <c r="B2502" t="s">
        <v>5</v>
      </c>
      <c r="C2502">
        <v>22</v>
      </c>
      <c r="D2502">
        <v>611.91</v>
      </c>
    </row>
    <row r="2503" spans="1:4" x14ac:dyDescent="0.35">
      <c r="A2503" s="1">
        <v>45199</v>
      </c>
      <c r="B2503" t="s">
        <v>6</v>
      </c>
      <c r="C2503">
        <v>18</v>
      </c>
      <c r="D2503">
        <v>275.69</v>
      </c>
    </row>
    <row r="2504" spans="1:4" x14ac:dyDescent="0.35">
      <c r="A2504" s="1">
        <v>45291</v>
      </c>
      <c r="B2504" t="s">
        <v>7</v>
      </c>
      <c r="C2504">
        <v>22</v>
      </c>
      <c r="D2504">
        <v>201.3</v>
      </c>
    </row>
    <row r="2505" spans="1:4" x14ac:dyDescent="0.35">
      <c r="A2505" s="1">
        <v>45230</v>
      </c>
      <c r="B2505" t="s">
        <v>4</v>
      </c>
      <c r="C2505">
        <v>13</v>
      </c>
      <c r="D2505">
        <v>530.91999999999996</v>
      </c>
    </row>
    <row r="2506" spans="1:4" x14ac:dyDescent="0.35">
      <c r="A2506" s="1">
        <v>45230</v>
      </c>
      <c r="B2506" t="s">
        <v>5</v>
      </c>
      <c r="C2506">
        <v>17</v>
      </c>
      <c r="D2506">
        <v>203.91</v>
      </c>
    </row>
    <row r="2507" spans="1:4" x14ac:dyDescent="0.35">
      <c r="A2507" s="1">
        <v>45138</v>
      </c>
      <c r="B2507" t="s">
        <v>5</v>
      </c>
      <c r="C2507">
        <v>22</v>
      </c>
    </row>
    <row r="2508" spans="1:4" x14ac:dyDescent="0.35">
      <c r="A2508" s="1">
        <v>44985</v>
      </c>
      <c r="B2508" t="s">
        <v>6</v>
      </c>
      <c r="C2508">
        <v>15</v>
      </c>
      <c r="D2508">
        <v>326.19</v>
      </c>
    </row>
    <row r="2509" spans="1:4" x14ac:dyDescent="0.35">
      <c r="A2509" s="1">
        <v>45046</v>
      </c>
      <c r="B2509" t="s">
        <v>4</v>
      </c>
      <c r="C2509">
        <v>18</v>
      </c>
      <c r="D2509">
        <v>295.95999999999998</v>
      </c>
    </row>
    <row r="2510" spans="1:4" x14ac:dyDescent="0.35">
      <c r="A2510" s="1">
        <v>44957</v>
      </c>
      <c r="B2510" t="s">
        <v>4</v>
      </c>
      <c r="C2510">
        <v>20</v>
      </c>
      <c r="D2510">
        <v>152.43</v>
      </c>
    </row>
    <row r="2511" spans="1:4" x14ac:dyDescent="0.35">
      <c r="A2511" s="1">
        <v>45077</v>
      </c>
      <c r="B2511" t="s">
        <v>6</v>
      </c>
      <c r="C2511">
        <v>17</v>
      </c>
    </row>
    <row r="2512" spans="1:4" x14ac:dyDescent="0.35">
      <c r="A2512" s="1">
        <v>45107</v>
      </c>
      <c r="B2512" t="s">
        <v>5</v>
      </c>
      <c r="C2512">
        <v>17</v>
      </c>
      <c r="D2512">
        <v>47.77</v>
      </c>
    </row>
    <row r="2513" spans="1:4" x14ac:dyDescent="0.35">
      <c r="A2513" s="1">
        <v>45260</v>
      </c>
      <c r="B2513" t="s">
        <v>4</v>
      </c>
      <c r="C2513">
        <v>21</v>
      </c>
      <c r="D2513">
        <v>297.51</v>
      </c>
    </row>
    <row r="2514" spans="1:4" x14ac:dyDescent="0.35">
      <c r="A2514" s="1">
        <v>45107</v>
      </c>
      <c r="B2514" t="s">
        <v>8</v>
      </c>
      <c r="C2514">
        <v>30</v>
      </c>
      <c r="D2514">
        <v>978.44</v>
      </c>
    </row>
    <row r="2515" spans="1:4" x14ac:dyDescent="0.35">
      <c r="A2515" s="1">
        <v>45199</v>
      </c>
      <c r="B2515" t="s">
        <v>7</v>
      </c>
    </row>
    <row r="2516" spans="1:4" x14ac:dyDescent="0.35">
      <c r="A2516" s="1">
        <v>45016</v>
      </c>
      <c r="B2516" t="s">
        <v>6</v>
      </c>
      <c r="C2516">
        <v>18</v>
      </c>
      <c r="D2516">
        <v>575.05999999999995</v>
      </c>
    </row>
    <row r="2517" spans="1:4" x14ac:dyDescent="0.35">
      <c r="A2517" s="1">
        <v>44985</v>
      </c>
      <c r="B2517" t="s">
        <v>6</v>
      </c>
      <c r="C2517">
        <v>34</v>
      </c>
      <c r="D2517">
        <v>934.61</v>
      </c>
    </row>
    <row r="2518" spans="1:4" x14ac:dyDescent="0.35">
      <c r="A2518" s="1">
        <v>45199</v>
      </c>
      <c r="B2518" t="s">
        <v>4</v>
      </c>
      <c r="C2518">
        <v>17</v>
      </c>
      <c r="D2518">
        <v>488.49</v>
      </c>
    </row>
    <row r="2519" spans="1:4" x14ac:dyDescent="0.35">
      <c r="A2519" s="1">
        <v>45016</v>
      </c>
      <c r="B2519" t="s">
        <v>4</v>
      </c>
      <c r="C2519">
        <v>21</v>
      </c>
      <c r="D2519">
        <v>527.07000000000005</v>
      </c>
    </row>
    <row r="2520" spans="1:4" x14ac:dyDescent="0.35">
      <c r="A2520" s="1">
        <v>45230</v>
      </c>
      <c r="B2520" t="s">
        <v>8</v>
      </c>
      <c r="C2520">
        <v>17</v>
      </c>
      <c r="D2520">
        <v>41.86</v>
      </c>
    </row>
    <row r="2521" spans="1:4" x14ac:dyDescent="0.35">
      <c r="A2521" s="1">
        <v>45230</v>
      </c>
      <c r="B2521" t="s">
        <v>5</v>
      </c>
      <c r="C2521">
        <v>16</v>
      </c>
      <c r="D2521">
        <v>916.83</v>
      </c>
    </row>
    <row r="2522" spans="1:4" x14ac:dyDescent="0.35">
      <c r="A2522" s="1">
        <v>44957</v>
      </c>
      <c r="B2522" t="s">
        <v>5</v>
      </c>
      <c r="C2522">
        <v>16</v>
      </c>
      <c r="D2522">
        <v>576.94000000000005</v>
      </c>
    </row>
    <row r="2523" spans="1:4" x14ac:dyDescent="0.35">
      <c r="A2523" s="1">
        <v>45291</v>
      </c>
      <c r="B2523" t="s">
        <v>8</v>
      </c>
      <c r="D2523">
        <v>601.71</v>
      </c>
    </row>
    <row r="2524" spans="1:4" x14ac:dyDescent="0.35">
      <c r="A2524" s="1">
        <v>45107</v>
      </c>
      <c r="B2524" t="s">
        <v>4</v>
      </c>
      <c r="C2524">
        <v>18</v>
      </c>
      <c r="D2524">
        <v>636.08000000000004</v>
      </c>
    </row>
    <row r="2525" spans="1:4" x14ac:dyDescent="0.35">
      <c r="A2525" s="1">
        <v>45077</v>
      </c>
      <c r="B2525" t="s">
        <v>6</v>
      </c>
      <c r="C2525">
        <v>20</v>
      </c>
      <c r="D2525">
        <v>93.69</v>
      </c>
    </row>
    <row r="2526" spans="1:4" x14ac:dyDescent="0.35">
      <c r="A2526" s="1">
        <v>45199</v>
      </c>
      <c r="B2526" t="s">
        <v>8</v>
      </c>
      <c r="C2526">
        <v>18</v>
      </c>
      <c r="D2526">
        <v>25.88</v>
      </c>
    </row>
    <row r="2527" spans="1:4" x14ac:dyDescent="0.35">
      <c r="A2527" s="1">
        <v>44957</v>
      </c>
      <c r="B2527" t="s">
        <v>5</v>
      </c>
      <c r="C2527">
        <v>21</v>
      </c>
      <c r="D2527">
        <v>700.02</v>
      </c>
    </row>
    <row r="2528" spans="1:4" x14ac:dyDescent="0.35">
      <c r="A2528" s="1">
        <v>44985</v>
      </c>
      <c r="B2528" t="s">
        <v>6</v>
      </c>
      <c r="C2528">
        <v>23</v>
      </c>
      <c r="D2528">
        <v>920.8</v>
      </c>
    </row>
    <row r="2529" spans="1:4" x14ac:dyDescent="0.35">
      <c r="A2529" s="1">
        <v>44985</v>
      </c>
      <c r="B2529" t="s">
        <v>6</v>
      </c>
      <c r="C2529">
        <v>24</v>
      </c>
      <c r="D2529">
        <v>26.72</v>
      </c>
    </row>
    <row r="2530" spans="1:4" x14ac:dyDescent="0.35">
      <c r="A2530" s="1">
        <v>45199</v>
      </c>
      <c r="B2530" t="s">
        <v>5</v>
      </c>
      <c r="C2530">
        <v>22</v>
      </c>
      <c r="D2530">
        <v>361.02</v>
      </c>
    </row>
    <row r="2531" spans="1:4" x14ac:dyDescent="0.35">
      <c r="A2531" s="1">
        <v>45016</v>
      </c>
      <c r="B2531" t="s">
        <v>4</v>
      </c>
      <c r="C2531">
        <v>19</v>
      </c>
      <c r="D2531">
        <v>77.77</v>
      </c>
    </row>
    <row r="2532" spans="1:4" x14ac:dyDescent="0.35">
      <c r="A2532" s="1">
        <v>44957</v>
      </c>
      <c r="B2532" t="s">
        <v>4</v>
      </c>
      <c r="C2532">
        <v>19</v>
      </c>
      <c r="D2532">
        <v>246.31</v>
      </c>
    </row>
    <row r="2533" spans="1:4" x14ac:dyDescent="0.35">
      <c r="A2533" s="1">
        <v>45230</v>
      </c>
      <c r="B2533" t="s">
        <v>8</v>
      </c>
      <c r="C2533">
        <v>26</v>
      </c>
      <c r="D2533">
        <v>896.88</v>
      </c>
    </row>
    <row r="2534" spans="1:4" x14ac:dyDescent="0.35">
      <c r="A2534" s="1">
        <v>45199</v>
      </c>
      <c r="B2534" t="s">
        <v>8</v>
      </c>
      <c r="C2534">
        <v>22</v>
      </c>
      <c r="D2534">
        <v>120.04</v>
      </c>
    </row>
    <row r="2535" spans="1:4" x14ac:dyDescent="0.35">
      <c r="A2535" s="1">
        <v>45230</v>
      </c>
      <c r="B2535" t="s">
        <v>4</v>
      </c>
      <c r="C2535">
        <v>30</v>
      </c>
      <c r="D2535">
        <v>717.57</v>
      </c>
    </row>
    <row r="2536" spans="1:4" x14ac:dyDescent="0.35">
      <c r="A2536" s="1">
        <v>45016</v>
      </c>
      <c r="B2536" t="s">
        <v>5</v>
      </c>
      <c r="C2536">
        <v>21</v>
      </c>
      <c r="D2536">
        <v>292.69</v>
      </c>
    </row>
    <row r="2537" spans="1:4" x14ac:dyDescent="0.35">
      <c r="A2537" s="1">
        <v>45077</v>
      </c>
      <c r="B2537" t="s">
        <v>4</v>
      </c>
      <c r="C2537">
        <v>14</v>
      </c>
      <c r="D2537">
        <v>326.5</v>
      </c>
    </row>
    <row r="2538" spans="1:4" x14ac:dyDescent="0.35">
      <c r="A2538" s="1">
        <v>45138</v>
      </c>
      <c r="B2538" t="s">
        <v>4</v>
      </c>
      <c r="C2538">
        <v>31</v>
      </c>
      <c r="D2538">
        <v>833.22</v>
      </c>
    </row>
    <row r="2539" spans="1:4" x14ac:dyDescent="0.35">
      <c r="A2539" s="1">
        <v>45291</v>
      </c>
      <c r="B2539" t="s">
        <v>6</v>
      </c>
      <c r="C2539">
        <v>16</v>
      </c>
      <c r="D2539">
        <v>700.17</v>
      </c>
    </row>
    <row r="2540" spans="1:4" x14ac:dyDescent="0.35">
      <c r="A2540" s="1">
        <v>45260</v>
      </c>
      <c r="B2540" t="s">
        <v>4</v>
      </c>
      <c r="C2540">
        <v>22</v>
      </c>
      <c r="D2540">
        <v>367.2</v>
      </c>
    </row>
    <row r="2541" spans="1:4" x14ac:dyDescent="0.35">
      <c r="A2541" s="1">
        <v>45169</v>
      </c>
      <c r="B2541" t="s">
        <v>7</v>
      </c>
      <c r="C2541">
        <v>20</v>
      </c>
      <c r="D2541">
        <v>831.76</v>
      </c>
    </row>
    <row r="2542" spans="1:4" x14ac:dyDescent="0.35">
      <c r="A2542" s="1">
        <v>44957</v>
      </c>
      <c r="B2542" t="s">
        <v>5</v>
      </c>
      <c r="C2542">
        <v>22</v>
      </c>
      <c r="D2542">
        <v>997.35</v>
      </c>
    </row>
    <row r="2543" spans="1:4" x14ac:dyDescent="0.35">
      <c r="A2543" s="1">
        <v>45260</v>
      </c>
      <c r="B2543" t="s">
        <v>4</v>
      </c>
      <c r="C2543">
        <v>25</v>
      </c>
      <c r="D2543">
        <v>597.74</v>
      </c>
    </row>
    <row r="2544" spans="1:4" x14ac:dyDescent="0.35">
      <c r="A2544" s="1">
        <v>45077</v>
      </c>
      <c r="B2544" t="s">
        <v>5</v>
      </c>
      <c r="C2544">
        <v>19</v>
      </c>
    </row>
    <row r="2545" spans="1:4" x14ac:dyDescent="0.35">
      <c r="A2545" s="1">
        <v>45107</v>
      </c>
      <c r="B2545" t="s">
        <v>4</v>
      </c>
      <c r="C2545">
        <v>20</v>
      </c>
      <c r="D2545">
        <v>251.02</v>
      </c>
    </row>
    <row r="2546" spans="1:4" x14ac:dyDescent="0.35">
      <c r="A2546" s="1">
        <v>45291</v>
      </c>
      <c r="B2546" t="s">
        <v>5</v>
      </c>
      <c r="C2546">
        <v>22</v>
      </c>
      <c r="D2546">
        <v>193.72</v>
      </c>
    </row>
    <row r="2547" spans="1:4" x14ac:dyDescent="0.35">
      <c r="A2547" s="1">
        <v>45260</v>
      </c>
      <c r="B2547" t="s">
        <v>6</v>
      </c>
      <c r="C2547">
        <v>20</v>
      </c>
      <c r="D2547">
        <v>526.61</v>
      </c>
    </row>
    <row r="2548" spans="1:4" x14ac:dyDescent="0.35">
      <c r="A2548" s="1">
        <v>45138</v>
      </c>
      <c r="B2548" t="s">
        <v>6</v>
      </c>
      <c r="C2548">
        <v>16</v>
      </c>
      <c r="D2548">
        <v>606.61</v>
      </c>
    </row>
    <row r="2549" spans="1:4" x14ac:dyDescent="0.35">
      <c r="A2549" s="1">
        <v>45077</v>
      </c>
      <c r="B2549" t="s">
        <v>5</v>
      </c>
      <c r="C2549">
        <v>22</v>
      </c>
      <c r="D2549">
        <v>142.66</v>
      </c>
    </row>
    <row r="2550" spans="1:4" x14ac:dyDescent="0.35">
      <c r="A2550" s="1">
        <v>45291</v>
      </c>
      <c r="B2550" t="s">
        <v>5</v>
      </c>
      <c r="C2550">
        <v>24</v>
      </c>
      <c r="D2550">
        <v>377.86</v>
      </c>
    </row>
    <row r="2551" spans="1:4" x14ac:dyDescent="0.35">
      <c r="A2551" s="1">
        <v>45077</v>
      </c>
      <c r="B2551" t="s">
        <v>4</v>
      </c>
      <c r="C2551">
        <v>18</v>
      </c>
      <c r="D2551">
        <v>443.42</v>
      </c>
    </row>
    <row r="2552" spans="1:4" x14ac:dyDescent="0.35">
      <c r="A2552" s="1">
        <v>45199</v>
      </c>
      <c r="B2552" t="s">
        <v>4</v>
      </c>
      <c r="C2552">
        <v>21</v>
      </c>
      <c r="D2552">
        <v>925</v>
      </c>
    </row>
    <row r="2553" spans="1:4" x14ac:dyDescent="0.35">
      <c r="A2553" s="1">
        <v>45169</v>
      </c>
      <c r="B2553" t="s">
        <v>8</v>
      </c>
      <c r="C2553">
        <v>24</v>
      </c>
      <c r="D2553">
        <v>195.04</v>
      </c>
    </row>
    <row r="2554" spans="1:4" x14ac:dyDescent="0.35">
      <c r="A2554" s="1">
        <v>45107</v>
      </c>
      <c r="B2554" t="s">
        <v>4</v>
      </c>
      <c r="C2554">
        <v>20</v>
      </c>
      <c r="D2554">
        <v>42.33</v>
      </c>
    </row>
    <row r="2555" spans="1:4" x14ac:dyDescent="0.35">
      <c r="A2555" s="1">
        <v>45046</v>
      </c>
      <c r="B2555" t="s">
        <v>4</v>
      </c>
      <c r="C2555">
        <v>11</v>
      </c>
      <c r="D2555">
        <v>780.75</v>
      </c>
    </row>
    <row r="2556" spans="1:4" x14ac:dyDescent="0.35">
      <c r="A2556" s="1">
        <v>45077</v>
      </c>
      <c r="B2556" t="s">
        <v>6</v>
      </c>
      <c r="C2556">
        <v>18</v>
      </c>
      <c r="D2556">
        <v>140.96</v>
      </c>
    </row>
    <row r="2557" spans="1:4" x14ac:dyDescent="0.35">
      <c r="A2557" s="1">
        <v>45199</v>
      </c>
      <c r="B2557" t="s">
        <v>5</v>
      </c>
      <c r="C2557">
        <v>22</v>
      </c>
      <c r="D2557">
        <v>502.77</v>
      </c>
    </row>
    <row r="2558" spans="1:4" x14ac:dyDescent="0.35">
      <c r="A2558" s="1">
        <v>45107</v>
      </c>
      <c r="B2558" t="s">
        <v>5</v>
      </c>
      <c r="C2558">
        <v>27</v>
      </c>
      <c r="D2558">
        <v>446.9</v>
      </c>
    </row>
    <row r="2559" spans="1:4" x14ac:dyDescent="0.35">
      <c r="A2559" s="1">
        <v>45016</v>
      </c>
      <c r="B2559" t="s">
        <v>7</v>
      </c>
      <c r="C2559">
        <v>18</v>
      </c>
      <c r="D2559">
        <v>862.83</v>
      </c>
    </row>
    <row r="2560" spans="1:4" x14ac:dyDescent="0.35">
      <c r="A2560" s="1">
        <v>44957</v>
      </c>
      <c r="B2560" t="s">
        <v>5</v>
      </c>
      <c r="C2560">
        <v>31</v>
      </c>
      <c r="D2560">
        <v>29.68</v>
      </c>
    </row>
    <row r="2561" spans="1:4" x14ac:dyDescent="0.35">
      <c r="A2561" s="1">
        <v>44957</v>
      </c>
      <c r="B2561" t="s">
        <v>8</v>
      </c>
      <c r="C2561">
        <v>20</v>
      </c>
      <c r="D2561">
        <v>550.63</v>
      </c>
    </row>
    <row r="2562" spans="1:4" x14ac:dyDescent="0.35">
      <c r="A2562" s="1">
        <v>44985</v>
      </c>
      <c r="B2562" t="s">
        <v>8</v>
      </c>
      <c r="C2562">
        <v>20</v>
      </c>
      <c r="D2562">
        <v>91.63</v>
      </c>
    </row>
    <row r="2563" spans="1:4" x14ac:dyDescent="0.35">
      <c r="A2563" s="1">
        <v>45260</v>
      </c>
      <c r="B2563" t="s">
        <v>6</v>
      </c>
      <c r="C2563">
        <v>15</v>
      </c>
      <c r="D2563">
        <v>259.23</v>
      </c>
    </row>
    <row r="2564" spans="1:4" x14ac:dyDescent="0.35">
      <c r="A2564" s="1">
        <v>44957</v>
      </c>
      <c r="B2564" t="s">
        <v>6</v>
      </c>
      <c r="C2564">
        <v>26</v>
      </c>
      <c r="D2564">
        <v>390.04</v>
      </c>
    </row>
    <row r="2565" spans="1:4" x14ac:dyDescent="0.35">
      <c r="A2565" s="1">
        <v>45016</v>
      </c>
      <c r="B2565" t="s">
        <v>7</v>
      </c>
      <c r="C2565">
        <v>23</v>
      </c>
      <c r="D2565">
        <v>243.81</v>
      </c>
    </row>
    <row r="2566" spans="1:4" x14ac:dyDescent="0.35">
      <c r="A2566" s="1">
        <v>44985</v>
      </c>
      <c r="B2566" t="s">
        <v>6</v>
      </c>
      <c r="C2566">
        <v>15</v>
      </c>
      <c r="D2566">
        <v>196.51</v>
      </c>
    </row>
    <row r="2567" spans="1:4" x14ac:dyDescent="0.35">
      <c r="A2567" s="1">
        <v>45260</v>
      </c>
      <c r="B2567" t="s">
        <v>4</v>
      </c>
      <c r="C2567">
        <v>17</v>
      </c>
      <c r="D2567">
        <v>839.79</v>
      </c>
    </row>
    <row r="2568" spans="1:4" x14ac:dyDescent="0.35">
      <c r="A2568" s="1">
        <v>45260</v>
      </c>
      <c r="B2568" t="s">
        <v>8</v>
      </c>
      <c r="C2568">
        <v>22</v>
      </c>
      <c r="D2568">
        <v>700.38</v>
      </c>
    </row>
    <row r="2569" spans="1:4" x14ac:dyDescent="0.35">
      <c r="A2569" s="1">
        <v>45199</v>
      </c>
      <c r="B2569" t="s">
        <v>4</v>
      </c>
      <c r="C2569">
        <v>24</v>
      </c>
      <c r="D2569">
        <v>47.75</v>
      </c>
    </row>
    <row r="2570" spans="1:4" x14ac:dyDescent="0.35">
      <c r="A2570" s="1">
        <v>45230</v>
      </c>
      <c r="B2570" t="s">
        <v>4</v>
      </c>
      <c r="C2570">
        <v>27</v>
      </c>
      <c r="D2570">
        <v>364.5</v>
      </c>
    </row>
    <row r="2571" spans="1:4" x14ac:dyDescent="0.35">
      <c r="A2571" s="1">
        <v>45016</v>
      </c>
      <c r="B2571" t="s">
        <v>4</v>
      </c>
      <c r="C2571">
        <v>25</v>
      </c>
      <c r="D2571">
        <v>311.02999999999997</v>
      </c>
    </row>
    <row r="2572" spans="1:4" x14ac:dyDescent="0.35">
      <c r="A2572" s="1">
        <v>45107</v>
      </c>
      <c r="B2572" t="s">
        <v>6</v>
      </c>
      <c r="C2572">
        <v>13</v>
      </c>
      <c r="D2572">
        <v>291.01</v>
      </c>
    </row>
    <row r="2573" spans="1:4" x14ac:dyDescent="0.35">
      <c r="A2573" s="1">
        <v>45169</v>
      </c>
      <c r="B2573" t="s">
        <v>8</v>
      </c>
      <c r="C2573">
        <v>15</v>
      </c>
      <c r="D2573">
        <v>384.21</v>
      </c>
    </row>
    <row r="2574" spans="1:4" x14ac:dyDescent="0.35">
      <c r="A2574" s="1">
        <v>45169</v>
      </c>
      <c r="B2574" t="s">
        <v>7</v>
      </c>
      <c r="C2574">
        <v>20</v>
      </c>
      <c r="D2574">
        <v>741.9</v>
      </c>
    </row>
    <row r="2575" spans="1:4" x14ac:dyDescent="0.35">
      <c r="A2575" s="1">
        <v>45046</v>
      </c>
      <c r="B2575" t="s">
        <v>8</v>
      </c>
      <c r="C2575">
        <v>27</v>
      </c>
      <c r="D2575">
        <v>166.14</v>
      </c>
    </row>
    <row r="2576" spans="1:4" x14ac:dyDescent="0.35">
      <c r="A2576" s="1">
        <v>44957</v>
      </c>
      <c r="B2576" t="s">
        <v>7</v>
      </c>
      <c r="C2576">
        <v>26</v>
      </c>
      <c r="D2576">
        <v>762.11</v>
      </c>
    </row>
    <row r="2577" spans="1:4" x14ac:dyDescent="0.35">
      <c r="A2577" s="1">
        <v>45046</v>
      </c>
      <c r="B2577" t="s">
        <v>4</v>
      </c>
      <c r="C2577">
        <v>20</v>
      </c>
      <c r="D2577">
        <v>160.88</v>
      </c>
    </row>
    <row r="2578" spans="1:4" x14ac:dyDescent="0.35">
      <c r="A2578" s="1">
        <v>45169</v>
      </c>
      <c r="B2578" t="s">
        <v>6</v>
      </c>
      <c r="C2578">
        <v>24</v>
      </c>
      <c r="D2578">
        <v>157.6</v>
      </c>
    </row>
    <row r="2579" spans="1:4" x14ac:dyDescent="0.35">
      <c r="A2579" s="1">
        <v>45260</v>
      </c>
      <c r="B2579" t="s">
        <v>4</v>
      </c>
      <c r="C2579">
        <v>19</v>
      </c>
      <c r="D2579">
        <v>776.45</v>
      </c>
    </row>
    <row r="2580" spans="1:4" x14ac:dyDescent="0.35">
      <c r="A2580" s="1">
        <v>45107</v>
      </c>
      <c r="B2580" t="s">
        <v>4</v>
      </c>
      <c r="C2580">
        <v>25</v>
      </c>
      <c r="D2580">
        <v>815.13</v>
      </c>
    </row>
    <row r="2581" spans="1:4" x14ac:dyDescent="0.35">
      <c r="A2581" s="1">
        <v>45199</v>
      </c>
      <c r="B2581" t="s">
        <v>7</v>
      </c>
      <c r="C2581">
        <v>17</v>
      </c>
      <c r="D2581">
        <v>883.78</v>
      </c>
    </row>
    <row r="2582" spans="1:4" x14ac:dyDescent="0.35">
      <c r="A2582" s="1">
        <v>45077</v>
      </c>
      <c r="B2582" t="s">
        <v>5</v>
      </c>
      <c r="C2582">
        <v>26</v>
      </c>
      <c r="D2582">
        <v>828.91</v>
      </c>
    </row>
    <row r="2583" spans="1:4" x14ac:dyDescent="0.35">
      <c r="A2583" s="1">
        <v>45230</v>
      </c>
      <c r="B2583" t="s">
        <v>8</v>
      </c>
      <c r="C2583">
        <v>24</v>
      </c>
      <c r="D2583">
        <v>821.13</v>
      </c>
    </row>
    <row r="2584" spans="1:4" x14ac:dyDescent="0.35">
      <c r="A2584" s="1">
        <v>44957</v>
      </c>
      <c r="B2584" t="s">
        <v>7</v>
      </c>
      <c r="C2584">
        <v>20</v>
      </c>
      <c r="D2584">
        <v>640.17999999999995</v>
      </c>
    </row>
    <row r="2585" spans="1:4" x14ac:dyDescent="0.35">
      <c r="A2585" s="1">
        <v>45138</v>
      </c>
      <c r="B2585" t="s">
        <v>7</v>
      </c>
      <c r="C2585">
        <v>17</v>
      </c>
      <c r="D2585">
        <v>819.7</v>
      </c>
    </row>
    <row r="2586" spans="1:4" x14ac:dyDescent="0.35">
      <c r="A2586" s="1">
        <v>45077</v>
      </c>
      <c r="B2586" t="s">
        <v>5</v>
      </c>
      <c r="C2586">
        <v>30</v>
      </c>
      <c r="D2586">
        <v>350.66</v>
      </c>
    </row>
    <row r="2587" spans="1:4" x14ac:dyDescent="0.35">
      <c r="A2587" s="1">
        <v>45138</v>
      </c>
      <c r="B2587" t="s">
        <v>6</v>
      </c>
      <c r="C2587">
        <v>16</v>
      </c>
      <c r="D2587">
        <v>288.72000000000003</v>
      </c>
    </row>
    <row r="2588" spans="1:4" x14ac:dyDescent="0.35">
      <c r="A2588" s="1">
        <v>44985</v>
      </c>
      <c r="B2588" t="s">
        <v>8</v>
      </c>
      <c r="C2588">
        <v>21</v>
      </c>
      <c r="D2588">
        <v>922.98</v>
      </c>
    </row>
    <row r="2589" spans="1:4" x14ac:dyDescent="0.35">
      <c r="A2589" s="1">
        <v>45260</v>
      </c>
      <c r="B2589" t="s">
        <v>8</v>
      </c>
      <c r="C2589">
        <v>19</v>
      </c>
      <c r="D2589">
        <v>733.65</v>
      </c>
    </row>
    <row r="2590" spans="1:4" x14ac:dyDescent="0.35">
      <c r="A2590" s="1">
        <v>44957</v>
      </c>
      <c r="B2590" t="s">
        <v>7</v>
      </c>
      <c r="C2590">
        <v>21</v>
      </c>
      <c r="D2590">
        <v>445.22</v>
      </c>
    </row>
    <row r="2591" spans="1:4" x14ac:dyDescent="0.35">
      <c r="A2591" s="1">
        <v>44957</v>
      </c>
      <c r="B2591" t="s">
        <v>5</v>
      </c>
      <c r="C2591">
        <v>20</v>
      </c>
      <c r="D2591">
        <v>529.91999999999996</v>
      </c>
    </row>
    <row r="2592" spans="1:4" x14ac:dyDescent="0.35">
      <c r="A2592" s="1">
        <v>45077</v>
      </c>
      <c r="B2592" t="s">
        <v>6</v>
      </c>
      <c r="C2592">
        <v>20</v>
      </c>
      <c r="D2592">
        <v>27.13</v>
      </c>
    </row>
    <row r="2593" spans="1:4" x14ac:dyDescent="0.35">
      <c r="A2593" s="1">
        <v>44957</v>
      </c>
      <c r="B2593" t="s">
        <v>5</v>
      </c>
      <c r="C2593">
        <v>18</v>
      </c>
      <c r="D2593">
        <v>746.74</v>
      </c>
    </row>
    <row r="2594" spans="1:4" x14ac:dyDescent="0.35">
      <c r="A2594" s="1">
        <v>45077</v>
      </c>
      <c r="B2594" t="s">
        <v>7</v>
      </c>
      <c r="C2594">
        <v>20</v>
      </c>
      <c r="D2594">
        <v>810.43</v>
      </c>
    </row>
    <row r="2595" spans="1:4" x14ac:dyDescent="0.35">
      <c r="A2595" s="1">
        <v>44957</v>
      </c>
      <c r="B2595" t="s">
        <v>7</v>
      </c>
      <c r="C2595">
        <v>16</v>
      </c>
      <c r="D2595">
        <v>414.57</v>
      </c>
    </row>
    <row r="2596" spans="1:4" x14ac:dyDescent="0.35">
      <c r="A2596" s="1">
        <v>45046</v>
      </c>
      <c r="B2596" t="s">
        <v>8</v>
      </c>
      <c r="C2596">
        <v>21</v>
      </c>
      <c r="D2596">
        <v>428.88</v>
      </c>
    </row>
    <row r="2597" spans="1:4" x14ac:dyDescent="0.35">
      <c r="A2597" s="1">
        <v>45046</v>
      </c>
      <c r="B2597" t="s">
        <v>5</v>
      </c>
      <c r="C2597">
        <v>16</v>
      </c>
      <c r="D2597">
        <v>831.62</v>
      </c>
    </row>
    <row r="2598" spans="1:4" x14ac:dyDescent="0.35">
      <c r="A2598" s="1">
        <v>44957</v>
      </c>
      <c r="B2598" t="s">
        <v>7</v>
      </c>
    </row>
    <row r="2599" spans="1:4" x14ac:dyDescent="0.35">
      <c r="A2599" s="1">
        <v>45016</v>
      </c>
      <c r="B2599" t="s">
        <v>8</v>
      </c>
      <c r="C2599">
        <v>21</v>
      </c>
      <c r="D2599">
        <v>347.36</v>
      </c>
    </row>
    <row r="2600" spans="1:4" x14ac:dyDescent="0.35">
      <c r="A2600" s="1">
        <v>45046</v>
      </c>
      <c r="B2600" t="s">
        <v>8</v>
      </c>
      <c r="C2600">
        <v>28</v>
      </c>
      <c r="D2600">
        <v>888.06</v>
      </c>
    </row>
    <row r="2601" spans="1:4" x14ac:dyDescent="0.35">
      <c r="A2601" s="1">
        <v>45046</v>
      </c>
      <c r="B2601" t="s">
        <v>7</v>
      </c>
      <c r="C2601">
        <v>14</v>
      </c>
      <c r="D2601">
        <v>432.7</v>
      </c>
    </row>
    <row r="2602" spans="1:4" x14ac:dyDescent="0.35">
      <c r="A2602" s="1">
        <v>45077</v>
      </c>
      <c r="B2602" t="s">
        <v>7</v>
      </c>
      <c r="C2602">
        <v>28</v>
      </c>
      <c r="D2602">
        <v>157.63999999999999</v>
      </c>
    </row>
    <row r="2603" spans="1:4" x14ac:dyDescent="0.35">
      <c r="A2603" s="1">
        <v>44985</v>
      </c>
      <c r="B2603" t="s">
        <v>5</v>
      </c>
      <c r="C2603">
        <v>18</v>
      </c>
      <c r="D2603">
        <v>639.98</v>
      </c>
    </row>
    <row r="2604" spans="1:4" x14ac:dyDescent="0.35">
      <c r="A2604" s="1">
        <v>45230</v>
      </c>
      <c r="B2604" t="s">
        <v>4</v>
      </c>
      <c r="C2604">
        <v>19</v>
      </c>
      <c r="D2604">
        <v>853.83</v>
      </c>
    </row>
    <row r="2605" spans="1:4" x14ac:dyDescent="0.35">
      <c r="A2605" s="1">
        <v>45169</v>
      </c>
      <c r="B2605" t="s">
        <v>4</v>
      </c>
      <c r="C2605">
        <v>24</v>
      </c>
      <c r="D2605">
        <v>434.07</v>
      </c>
    </row>
    <row r="2606" spans="1:4" x14ac:dyDescent="0.35">
      <c r="A2606" s="1">
        <v>44957</v>
      </c>
      <c r="B2606" t="s">
        <v>8</v>
      </c>
      <c r="C2606">
        <v>20</v>
      </c>
      <c r="D2606">
        <v>611.79999999999995</v>
      </c>
    </row>
    <row r="2607" spans="1:4" x14ac:dyDescent="0.35">
      <c r="A2607" s="1">
        <v>45077</v>
      </c>
      <c r="B2607" t="s">
        <v>7</v>
      </c>
      <c r="C2607">
        <v>21</v>
      </c>
      <c r="D2607">
        <v>676.28</v>
      </c>
    </row>
    <row r="2608" spans="1:4" x14ac:dyDescent="0.35">
      <c r="A2608" s="1">
        <v>45138</v>
      </c>
      <c r="B2608" t="s">
        <v>6</v>
      </c>
      <c r="C2608">
        <v>19</v>
      </c>
      <c r="D2608">
        <v>89.24</v>
      </c>
    </row>
    <row r="2609" spans="1:4" x14ac:dyDescent="0.35">
      <c r="A2609" s="1">
        <v>44957</v>
      </c>
      <c r="B2609" t="s">
        <v>8</v>
      </c>
      <c r="C2609">
        <v>23</v>
      </c>
      <c r="D2609">
        <v>776.43</v>
      </c>
    </row>
    <row r="2610" spans="1:4" x14ac:dyDescent="0.35">
      <c r="A2610" s="1">
        <v>45138</v>
      </c>
      <c r="B2610" t="s">
        <v>4</v>
      </c>
      <c r="C2610">
        <v>19</v>
      </c>
      <c r="D2610">
        <v>675.27</v>
      </c>
    </row>
    <row r="2611" spans="1:4" x14ac:dyDescent="0.35">
      <c r="A2611" s="1">
        <v>45107</v>
      </c>
      <c r="B2611" t="s">
        <v>6</v>
      </c>
      <c r="C2611">
        <v>19</v>
      </c>
      <c r="D2611">
        <v>666.81</v>
      </c>
    </row>
    <row r="2612" spans="1:4" x14ac:dyDescent="0.35">
      <c r="A2612" s="1">
        <v>45169</v>
      </c>
      <c r="B2612" t="s">
        <v>8</v>
      </c>
      <c r="C2612">
        <v>18</v>
      </c>
      <c r="D2612">
        <v>233.14</v>
      </c>
    </row>
    <row r="2613" spans="1:4" x14ac:dyDescent="0.35">
      <c r="A2613" s="1">
        <v>45107</v>
      </c>
      <c r="B2613" t="s">
        <v>4</v>
      </c>
      <c r="C2613">
        <v>23</v>
      </c>
      <c r="D2613">
        <v>303.69</v>
      </c>
    </row>
    <row r="2614" spans="1:4" x14ac:dyDescent="0.35">
      <c r="A2614" s="1">
        <v>45077</v>
      </c>
      <c r="B2614" t="s">
        <v>4</v>
      </c>
      <c r="C2614">
        <v>16</v>
      </c>
      <c r="D2614">
        <v>597.91999999999996</v>
      </c>
    </row>
    <row r="2615" spans="1:4" x14ac:dyDescent="0.35">
      <c r="A2615" s="1">
        <v>45138</v>
      </c>
      <c r="B2615" t="s">
        <v>7</v>
      </c>
      <c r="C2615">
        <v>22</v>
      </c>
      <c r="D2615">
        <v>521.51</v>
      </c>
    </row>
    <row r="2616" spans="1:4" x14ac:dyDescent="0.35">
      <c r="A2616" s="1">
        <v>45230</v>
      </c>
      <c r="B2616" t="s">
        <v>8</v>
      </c>
      <c r="C2616">
        <v>22</v>
      </c>
      <c r="D2616">
        <v>890.82</v>
      </c>
    </row>
    <row r="2617" spans="1:4" x14ac:dyDescent="0.35">
      <c r="A2617" s="1">
        <v>45169</v>
      </c>
      <c r="B2617" t="s">
        <v>8</v>
      </c>
      <c r="C2617">
        <v>16</v>
      </c>
      <c r="D2617">
        <v>406.14</v>
      </c>
    </row>
    <row r="2618" spans="1:4" x14ac:dyDescent="0.35">
      <c r="A2618" s="1">
        <v>45138</v>
      </c>
      <c r="B2618" t="s">
        <v>8</v>
      </c>
      <c r="C2618">
        <v>13</v>
      </c>
      <c r="D2618">
        <v>762.1</v>
      </c>
    </row>
    <row r="2619" spans="1:4" x14ac:dyDescent="0.35">
      <c r="A2619" s="1">
        <v>45169</v>
      </c>
      <c r="B2619" t="s">
        <v>8</v>
      </c>
      <c r="C2619">
        <v>11</v>
      </c>
      <c r="D2619">
        <v>132</v>
      </c>
    </row>
    <row r="2620" spans="1:4" x14ac:dyDescent="0.35">
      <c r="A2620" s="1">
        <v>45107</v>
      </c>
      <c r="B2620" t="s">
        <v>8</v>
      </c>
      <c r="C2620">
        <v>15</v>
      </c>
      <c r="D2620">
        <v>621.97</v>
      </c>
    </row>
    <row r="2621" spans="1:4" x14ac:dyDescent="0.35">
      <c r="A2621" s="1">
        <v>45107</v>
      </c>
      <c r="B2621" t="s">
        <v>4</v>
      </c>
      <c r="C2621">
        <v>17</v>
      </c>
      <c r="D2621">
        <v>921.1</v>
      </c>
    </row>
    <row r="2622" spans="1:4" x14ac:dyDescent="0.35">
      <c r="A2622" s="1">
        <v>45199</v>
      </c>
      <c r="B2622" t="s">
        <v>8</v>
      </c>
      <c r="C2622">
        <v>12</v>
      </c>
      <c r="D2622">
        <v>218.54</v>
      </c>
    </row>
    <row r="2623" spans="1:4" x14ac:dyDescent="0.35">
      <c r="A2623" s="1">
        <v>44985</v>
      </c>
      <c r="B2623" t="s">
        <v>7</v>
      </c>
      <c r="C2623">
        <v>24</v>
      </c>
      <c r="D2623">
        <v>625.98</v>
      </c>
    </row>
    <row r="2624" spans="1:4" x14ac:dyDescent="0.35">
      <c r="A2624" s="1">
        <v>45260</v>
      </c>
      <c r="B2624" t="s">
        <v>8</v>
      </c>
      <c r="C2624">
        <v>18</v>
      </c>
      <c r="D2624">
        <v>804.6</v>
      </c>
    </row>
    <row r="2625" spans="1:4" x14ac:dyDescent="0.35">
      <c r="A2625" s="1">
        <v>45291</v>
      </c>
      <c r="B2625" t="s">
        <v>6</v>
      </c>
      <c r="C2625">
        <v>21</v>
      </c>
      <c r="D2625">
        <v>568.70000000000005</v>
      </c>
    </row>
    <row r="2626" spans="1:4" x14ac:dyDescent="0.35">
      <c r="A2626" s="1">
        <v>45016</v>
      </c>
      <c r="B2626" t="s">
        <v>8</v>
      </c>
      <c r="C2626">
        <v>15</v>
      </c>
      <c r="D2626">
        <v>954.6</v>
      </c>
    </row>
    <row r="2627" spans="1:4" x14ac:dyDescent="0.35">
      <c r="A2627" s="1">
        <v>44957</v>
      </c>
      <c r="B2627" t="s">
        <v>5</v>
      </c>
      <c r="C2627">
        <v>23</v>
      </c>
      <c r="D2627">
        <v>380.47</v>
      </c>
    </row>
    <row r="2628" spans="1:4" x14ac:dyDescent="0.35">
      <c r="A2628" s="1">
        <v>44985</v>
      </c>
      <c r="B2628" t="s">
        <v>8</v>
      </c>
      <c r="C2628">
        <v>19</v>
      </c>
      <c r="D2628">
        <v>291.85000000000002</v>
      </c>
    </row>
    <row r="2629" spans="1:4" x14ac:dyDescent="0.35">
      <c r="A2629" s="1">
        <v>45077</v>
      </c>
      <c r="B2629" t="s">
        <v>6</v>
      </c>
      <c r="C2629">
        <v>15</v>
      </c>
      <c r="D2629">
        <v>226.25</v>
      </c>
    </row>
    <row r="2630" spans="1:4" x14ac:dyDescent="0.35">
      <c r="A2630" s="1">
        <v>45230</v>
      </c>
      <c r="B2630" t="s">
        <v>7</v>
      </c>
      <c r="C2630">
        <v>23</v>
      </c>
      <c r="D2630">
        <v>125.3</v>
      </c>
    </row>
    <row r="2631" spans="1:4" x14ac:dyDescent="0.35">
      <c r="A2631" s="1">
        <v>45199</v>
      </c>
      <c r="B2631" t="s">
        <v>4</v>
      </c>
      <c r="C2631">
        <v>22</v>
      </c>
      <c r="D2631">
        <v>61.13</v>
      </c>
    </row>
    <row r="2632" spans="1:4" x14ac:dyDescent="0.35">
      <c r="A2632" s="1">
        <v>45046</v>
      </c>
      <c r="B2632" t="s">
        <v>4</v>
      </c>
      <c r="C2632">
        <v>22</v>
      </c>
      <c r="D2632">
        <v>521.15</v>
      </c>
    </row>
    <row r="2633" spans="1:4" x14ac:dyDescent="0.35">
      <c r="A2633" s="1">
        <v>45169</v>
      </c>
      <c r="B2633" t="s">
        <v>5</v>
      </c>
      <c r="C2633">
        <v>21</v>
      </c>
      <c r="D2633">
        <v>78.89</v>
      </c>
    </row>
    <row r="2634" spans="1:4" x14ac:dyDescent="0.35">
      <c r="A2634" s="1">
        <v>45107</v>
      </c>
      <c r="B2634" t="s">
        <v>6</v>
      </c>
      <c r="C2634">
        <v>19</v>
      </c>
      <c r="D2634">
        <v>336.09</v>
      </c>
    </row>
    <row r="2635" spans="1:4" x14ac:dyDescent="0.35">
      <c r="A2635" s="1">
        <v>45169</v>
      </c>
      <c r="B2635" t="s">
        <v>6</v>
      </c>
      <c r="C2635">
        <v>21</v>
      </c>
      <c r="D2635">
        <v>868.67</v>
      </c>
    </row>
    <row r="2636" spans="1:4" x14ac:dyDescent="0.35">
      <c r="A2636" s="1">
        <v>44985</v>
      </c>
      <c r="B2636" t="s">
        <v>5</v>
      </c>
      <c r="C2636">
        <v>16</v>
      </c>
      <c r="D2636">
        <v>704.58</v>
      </c>
    </row>
    <row r="2637" spans="1:4" x14ac:dyDescent="0.35">
      <c r="A2637" s="1">
        <v>44985</v>
      </c>
      <c r="B2637" t="s">
        <v>7</v>
      </c>
      <c r="C2637">
        <v>13</v>
      </c>
      <c r="D2637">
        <v>42.95</v>
      </c>
    </row>
    <row r="2638" spans="1:4" x14ac:dyDescent="0.35">
      <c r="A2638" s="1">
        <v>45291</v>
      </c>
      <c r="B2638" t="s">
        <v>7</v>
      </c>
      <c r="C2638">
        <v>15</v>
      </c>
      <c r="D2638">
        <v>509.03</v>
      </c>
    </row>
    <row r="2639" spans="1:4" x14ac:dyDescent="0.35">
      <c r="A2639" s="1">
        <v>44957</v>
      </c>
      <c r="B2639" t="s">
        <v>5</v>
      </c>
      <c r="C2639">
        <v>18</v>
      </c>
      <c r="D2639">
        <v>541.94000000000005</v>
      </c>
    </row>
    <row r="2640" spans="1:4" x14ac:dyDescent="0.35">
      <c r="A2640" s="1">
        <v>45107</v>
      </c>
      <c r="B2640" t="s">
        <v>6</v>
      </c>
      <c r="C2640">
        <v>11</v>
      </c>
      <c r="D2640">
        <v>172.18</v>
      </c>
    </row>
    <row r="2641" spans="1:4" x14ac:dyDescent="0.35">
      <c r="A2641" s="1">
        <v>45291</v>
      </c>
      <c r="B2641" t="s">
        <v>4</v>
      </c>
      <c r="C2641">
        <v>17</v>
      </c>
      <c r="D2641">
        <v>752.65</v>
      </c>
    </row>
    <row r="2642" spans="1:4" x14ac:dyDescent="0.35">
      <c r="A2642" s="1">
        <v>44985</v>
      </c>
      <c r="B2642" t="s">
        <v>6</v>
      </c>
      <c r="C2642">
        <v>20</v>
      </c>
      <c r="D2642">
        <v>836.62</v>
      </c>
    </row>
    <row r="2643" spans="1:4" x14ac:dyDescent="0.35">
      <c r="A2643" s="1">
        <v>45169</v>
      </c>
      <c r="B2643" t="s">
        <v>5</v>
      </c>
      <c r="C2643">
        <v>21</v>
      </c>
      <c r="D2643">
        <v>665.21</v>
      </c>
    </row>
    <row r="2644" spans="1:4" x14ac:dyDescent="0.35">
      <c r="A2644" s="1">
        <v>44957</v>
      </c>
      <c r="B2644" t="s">
        <v>5</v>
      </c>
      <c r="D2644">
        <v>456.76</v>
      </c>
    </row>
    <row r="2645" spans="1:4" x14ac:dyDescent="0.35">
      <c r="A2645" s="1">
        <v>45107</v>
      </c>
      <c r="B2645" t="s">
        <v>4</v>
      </c>
      <c r="C2645">
        <v>15</v>
      </c>
      <c r="D2645">
        <v>242.19</v>
      </c>
    </row>
    <row r="2646" spans="1:4" x14ac:dyDescent="0.35">
      <c r="A2646" s="1">
        <v>44957</v>
      </c>
      <c r="B2646" t="s">
        <v>6</v>
      </c>
      <c r="C2646">
        <v>20</v>
      </c>
      <c r="D2646">
        <v>501.07</v>
      </c>
    </row>
    <row r="2647" spans="1:4" x14ac:dyDescent="0.35">
      <c r="A2647" s="1">
        <v>45077</v>
      </c>
      <c r="B2647" t="s">
        <v>5</v>
      </c>
      <c r="C2647">
        <v>24</v>
      </c>
      <c r="D2647">
        <v>503.37</v>
      </c>
    </row>
    <row r="2648" spans="1:4" x14ac:dyDescent="0.35">
      <c r="A2648" s="1">
        <v>45230</v>
      </c>
      <c r="B2648" t="s">
        <v>5</v>
      </c>
      <c r="C2648">
        <v>15</v>
      </c>
      <c r="D2648">
        <v>382.2</v>
      </c>
    </row>
    <row r="2649" spans="1:4" x14ac:dyDescent="0.35">
      <c r="A2649" s="1">
        <v>45230</v>
      </c>
      <c r="B2649" t="s">
        <v>4</v>
      </c>
      <c r="D2649">
        <v>789.25</v>
      </c>
    </row>
    <row r="2650" spans="1:4" x14ac:dyDescent="0.35">
      <c r="A2650" s="1">
        <v>45046</v>
      </c>
      <c r="B2650" t="s">
        <v>4</v>
      </c>
      <c r="C2650">
        <v>21</v>
      </c>
      <c r="D2650">
        <v>581.02</v>
      </c>
    </row>
    <row r="2651" spans="1:4" x14ac:dyDescent="0.35">
      <c r="A2651" s="1">
        <v>45291</v>
      </c>
      <c r="B2651" t="s">
        <v>8</v>
      </c>
      <c r="C2651">
        <v>20</v>
      </c>
      <c r="D2651">
        <v>205.79</v>
      </c>
    </row>
    <row r="2652" spans="1:4" x14ac:dyDescent="0.35">
      <c r="A2652" s="1">
        <v>45230</v>
      </c>
      <c r="B2652" t="s">
        <v>5</v>
      </c>
      <c r="C2652">
        <v>18</v>
      </c>
      <c r="D2652">
        <v>418.92</v>
      </c>
    </row>
    <row r="2653" spans="1:4" x14ac:dyDescent="0.35">
      <c r="A2653" s="1">
        <v>45138</v>
      </c>
      <c r="B2653" t="s">
        <v>4</v>
      </c>
      <c r="C2653">
        <v>15</v>
      </c>
      <c r="D2653">
        <v>55.12</v>
      </c>
    </row>
    <row r="2654" spans="1:4" x14ac:dyDescent="0.35">
      <c r="A2654" s="1">
        <v>45260</v>
      </c>
      <c r="B2654" t="s">
        <v>7</v>
      </c>
      <c r="C2654">
        <v>23</v>
      </c>
      <c r="D2654">
        <v>511.19</v>
      </c>
    </row>
    <row r="2655" spans="1:4" x14ac:dyDescent="0.35">
      <c r="A2655" s="1">
        <v>45016</v>
      </c>
      <c r="B2655" t="s">
        <v>4</v>
      </c>
      <c r="C2655">
        <v>29</v>
      </c>
      <c r="D2655">
        <v>365.32</v>
      </c>
    </row>
    <row r="2656" spans="1:4" x14ac:dyDescent="0.35">
      <c r="A2656" s="1">
        <v>45138</v>
      </c>
      <c r="B2656" t="s">
        <v>6</v>
      </c>
      <c r="C2656">
        <v>230</v>
      </c>
      <c r="D2656">
        <v>342.75</v>
      </c>
    </row>
    <row r="2657" spans="1:4" x14ac:dyDescent="0.35">
      <c r="A2657" s="1">
        <v>45291</v>
      </c>
      <c r="B2657" t="s">
        <v>6</v>
      </c>
      <c r="C2657">
        <v>11</v>
      </c>
      <c r="D2657">
        <v>473.54</v>
      </c>
    </row>
    <row r="2658" spans="1:4" x14ac:dyDescent="0.35">
      <c r="A2658" s="1">
        <v>45077</v>
      </c>
      <c r="B2658" t="s">
        <v>5</v>
      </c>
      <c r="C2658">
        <v>22</v>
      </c>
      <c r="D2658">
        <v>792.69</v>
      </c>
    </row>
    <row r="2659" spans="1:4" x14ac:dyDescent="0.35">
      <c r="A2659" s="1">
        <v>45291</v>
      </c>
      <c r="B2659" t="s">
        <v>7</v>
      </c>
      <c r="C2659">
        <v>21</v>
      </c>
      <c r="D2659">
        <v>400.91</v>
      </c>
    </row>
    <row r="2660" spans="1:4" x14ac:dyDescent="0.35">
      <c r="A2660" s="1">
        <v>45291</v>
      </c>
      <c r="B2660" t="s">
        <v>5</v>
      </c>
      <c r="C2660">
        <v>31</v>
      </c>
      <c r="D2660">
        <v>292.04000000000002</v>
      </c>
    </row>
    <row r="2661" spans="1:4" x14ac:dyDescent="0.35">
      <c r="A2661" s="1">
        <v>45230</v>
      </c>
      <c r="B2661" t="s">
        <v>6</v>
      </c>
      <c r="C2661">
        <v>19</v>
      </c>
      <c r="D2661">
        <v>314.22000000000003</v>
      </c>
    </row>
    <row r="2662" spans="1:4" x14ac:dyDescent="0.35">
      <c r="A2662" s="1">
        <v>45046</v>
      </c>
      <c r="B2662" t="s">
        <v>6</v>
      </c>
      <c r="C2662">
        <v>16</v>
      </c>
      <c r="D2662">
        <v>771.9</v>
      </c>
    </row>
    <row r="2663" spans="1:4" x14ac:dyDescent="0.35">
      <c r="A2663" s="1">
        <v>45199</v>
      </c>
      <c r="B2663" t="s">
        <v>6</v>
      </c>
      <c r="C2663">
        <v>12</v>
      </c>
      <c r="D2663">
        <v>544.04</v>
      </c>
    </row>
    <row r="2664" spans="1:4" x14ac:dyDescent="0.35">
      <c r="A2664" s="1">
        <v>45291</v>
      </c>
      <c r="B2664" t="s">
        <v>7</v>
      </c>
      <c r="C2664">
        <v>22</v>
      </c>
      <c r="D2664">
        <v>957.03</v>
      </c>
    </row>
    <row r="2665" spans="1:4" x14ac:dyDescent="0.35">
      <c r="A2665" s="1">
        <v>45199</v>
      </c>
      <c r="B2665" t="s">
        <v>8</v>
      </c>
      <c r="C2665">
        <v>24</v>
      </c>
      <c r="D2665">
        <v>656.9</v>
      </c>
    </row>
    <row r="2666" spans="1:4" x14ac:dyDescent="0.35">
      <c r="A2666" s="1">
        <v>45169</v>
      </c>
      <c r="B2666" t="s">
        <v>8</v>
      </c>
      <c r="C2666">
        <v>18</v>
      </c>
      <c r="D2666">
        <v>149.43</v>
      </c>
    </row>
    <row r="2667" spans="1:4" x14ac:dyDescent="0.35">
      <c r="A2667" s="1">
        <v>45016</v>
      </c>
      <c r="B2667" t="s">
        <v>4</v>
      </c>
      <c r="C2667">
        <v>17</v>
      </c>
    </row>
    <row r="2668" spans="1:4" x14ac:dyDescent="0.35">
      <c r="A2668" s="1">
        <v>45230</v>
      </c>
      <c r="B2668" t="s">
        <v>6</v>
      </c>
      <c r="C2668">
        <v>26</v>
      </c>
      <c r="D2668">
        <v>449.72</v>
      </c>
    </row>
    <row r="2669" spans="1:4" x14ac:dyDescent="0.35">
      <c r="A2669" s="1">
        <v>45169</v>
      </c>
      <c r="B2669" t="s">
        <v>6</v>
      </c>
      <c r="C2669">
        <v>23</v>
      </c>
      <c r="D2669">
        <v>539.55999999999995</v>
      </c>
    </row>
    <row r="2670" spans="1:4" x14ac:dyDescent="0.35">
      <c r="A2670" s="1">
        <v>45291</v>
      </c>
      <c r="B2670" t="s">
        <v>4</v>
      </c>
      <c r="C2670">
        <v>24</v>
      </c>
      <c r="D2670">
        <v>189.51</v>
      </c>
    </row>
    <row r="2671" spans="1:4" x14ac:dyDescent="0.35">
      <c r="A2671" s="1">
        <v>45107</v>
      </c>
      <c r="B2671" t="s">
        <v>6</v>
      </c>
      <c r="C2671">
        <v>17</v>
      </c>
      <c r="D2671">
        <v>454.65</v>
      </c>
    </row>
    <row r="2672" spans="1:4" x14ac:dyDescent="0.35">
      <c r="A2672" s="1">
        <v>45230</v>
      </c>
      <c r="B2672" t="s">
        <v>6</v>
      </c>
      <c r="C2672">
        <v>22</v>
      </c>
      <c r="D2672">
        <v>180.91</v>
      </c>
    </row>
    <row r="2673" spans="1:4" x14ac:dyDescent="0.35">
      <c r="A2673" s="1">
        <v>44985</v>
      </c>
      <c r="B2673" t="s">
        <v>6</v>
      </c>
      <c r="C2673">
        <v>23</v>
      </c>
      <c r="D2673">
        <v>231.14</v>
      </c>
    </row>
    <row r="2674" spans="1:4" x14ac:dyDescent="0.35">
      <c r="A2674" s="1">
        <v>45138</v>
      </c>
      <c r="B2674" t="s">
        <v>4</v>
      </c>
      <c r="C2674">
        <v>18</v>
      </c>
      <c r="D2674">
        <v>276.22000000000003</v>
      </c>
    </row>
    <row r="2675" spans="1:4" x14ac:dyDescent="0.35">
      <c r="A2675" s="1">
        <v>45046</v>
      </c>
      <c r="B2675" t="s">
        <v>4</v>
      </c>
      <c r="C2675">
        <v>15</v>
      </c>
      <c r="D2675">
        <v>445.82</v>
      </c>
    </row>
    <row r="2676" spans="1:4" x14ac:dyDescent="0.35">
      <c r="A2676" s="1">
        <v>45230</v>
      </c>
      <c r="B2676" t="s">
        <v>7</v>
      </c>
      <c r="C2676">
        <v>19</v>
      </c>
      <c r="D2676">
        <v>942.4</v>
      </c>
    </row>
    <row r="2677" spans="1:4" x14ac:dyDescent="0.35">
      <c r="A2677" s="1">
        <v>45107</v>
      </c>
      <c r="B2677" t="s">
        <v>6</v>
      </c>
      <c r="C2677">
        <v>21</v>
      </c>
      <c r="D2677">
        <v>40.18</v>
      </c>
    </row>
    <row r="2678" spans="1:4" x14ac:dyDescent="0.35">
      <c r="A2678" s="1">
        <v>45046</v>
      </c>
      <c r="B2678" t="s">
        <v>4</v>
      </c>
      <c r="C2678">
        <v>25</v>
      </c>
      <c r="D2678">
        <v>720.36</v>
      </c>
    </row>
    <row r="2679" spans="1:4" x14ac:dyDescent="0.35">
      <c r="A2679" s="1">
        <v>45107</v>
      </c>
      <c r="B2679" t="s">
        <v>8</v>
      </c>
      <c r="C2679">
        <v>22</v>
      </c>
      <c r="D2679">
        <v>828.42</v>
      </c>
    </row>
    <row r="2680" spans="1:4" x14ac:dyDescent="0.35">
      <c r="A2680" s="1">
        <v>45138</v>
      </c>
      <c r="B2680" t="s">
        <v>4</v>
      </c>
      <c r="C2680">
        <v>20</v>
      </c>
      <c r="D2680">
        <v>52.17</v>
      </c>
    </row>
    <row r="2681" spans="1:4" x14ac:dyDescent="0.35">
      <c r="A2681" s="1">
        <v>45107</v>
      </c>
      <c r="B2681" t="s">
        <v>4</v>
      </c>
      <c r="C2681">
        <v>21</v>
      </c>
      <c r="D2681">
        <v>634.29999999999995</v>
      </c>
    </row>
    <row r="2682" spans="1:4" x14ac:dyDescent="0.35">
      <c r="A2682" s="1">
        <v>45077</v>
      </c>
      <c r="B2682" t="s">
        <v>8</v>
      </c>
      <c r="C2682">
        <v>23</v>
      </c>
      <c r="D2682">
        <v>379.2</v>
      </c>
    </row>
    <row r="2683" spans="1:4" x14ac:dyDescent="0.35">
      <c r="A2683" s="1">
        <v>45230</v>
      </c>
      <c r="B2683" t="s">
        <v>8</v>
      </c>
      <c r="C2683">
        <v>29</v>
      </c>
      <c r="D2683">
        <v>654.96</v>
      </c>
    </row>
    <row r="2684" spans="1:4" x14ac:dyDescent="0.35">
      <c r="A2684" s="1">
        <v>45138</v>
      </c>
      <c r="B2684" t="s">
        <v>7</v>
      </c>
      <c r="C2684">
        <v>22</v>
      </c>
      <c r="D2684">
        <v>493.63</v>
      </c>
    </row>
    <row r="2685" spans="1:4" x14ac:dyDescent="0.35">
      <c r="A2685" s="1">
        <v>44985</v>
      </c>
      <c r="B2685" t="s">
        <v>4</v>
      </c>
      <c r="C2685">
        <v>24</v>
      </c>
      <c r="D2685">
        <v>233.72</v>
      </c>
    </row>
    <row r="2686" spans="1:4" x14ac:dyDescent="0.35">
      <c r="A2686" s="1">
        <v>45260</v>
      </c>
      <c r="B2686" t="s">
        <v>4</v>
      </c>
      <c r="C2686">
        <v>26</v>
      </c>
      <c r="D2686">
        <v>961.67</v>
      </c>
    </row>
    <row r="2687" spans="1:4" x14ac:dyDescent="0.35">
      <c r="A2687" s="1">
        <v>45260</v>
      </c>
      <c r="B2687" t="s">
        <v>6</v>
      </c>
      <c r="C2687">
        <v>17</v>
      </c>
      <c r="D2687">
        <v>793.82</v>
      </c>
    </row>
    <row r="2688" spans="1:4" x14ac:dyDescent="0.35">
      <c r="A2688" s="1">
        <v>45077</v>
      </c>
      <c r="B2688" t="s">
        <v>5</v>
      </c>
      <c r="C2688">
        <v>19</v>
      </c>
      <c r="D2688">
        <v>344.48</v>
      </c>
    </row>
    <row r="2689" spans="1:4" x14ac:dyDescent="0.35">
      <c r="A2689" s="1">
        <v>45077</v>
      </c>
      <c r="B2689" t="s">
        <v>4</v>
      </c>
      <c r="C2689">
        <v>24</v>
      </c>
      <c r="D2689">
        <v>88.36</v>
      </c>
    </row>
    <row r="2690" spans="1:4" x14ac:dyDescent="0.35">
      <c r="A2690" s="1">
        <v>45260</v>
      </c>
      <c r="B2690" t="s">
        <v>8</v>
      </c>
      <c r="C2690">
        <v>22</v>
      </c>
      <c r="D2690">
        <v>998.29</v>
      </c>
    </row>
    <row r="2691" spans="1:4" x14ac:dyDescent="0.35">
      <c r="A2691" s="1">
        <v>45169</v>
      </c>
      <c r="B2691" t="s">
        <v>7</v>
      </c>
      <c r="C2691">
        <v>22</v>
      </c>
      <c r="D2691">
        <v>197.45</v>
      </c>
    </row>
    <row r="2692" spans="1:4" x14ac:dyDescent="0.35">
      <c r="A2692" s="1">
        <v>45138</v>
      </c>
      <c r="B2692" t="s">
        <v>4</v>
      </c>
      <c r="C2692">
        <v>16</v>
      </c>
      <c r="D2692">
        <v>764.1</v>
      </c>
    </row>
    <row r="2693" spans="1:4" x14ac:dyDescent="0.35">
      <c r="A2693" s="1">
        <v>45077</v>
      </c>
      <c r="B2693" t="s">
        <v>7</v>
      </c>
      <c r="C2693">
        <v>24</v>
      </c>
      <c r="D2693">
        <v>149.16999999999999</v>
      </c>
    </row>
    <row r="2694" spans="1:4" x14ac:dyDescent="0.35">
      <c r="A2694" s="1">
        <v>45016</v>
      </c>
      <c r="B2694" t="s">
        <v>6</v>
      </c>
      <c r="C2694">
        <v>24</v>
      </c>
      <c r="D2694">
        <v>997.72</v>
      </c>
    </row>
    <row r="2695" spans="1:4" x14ac:dyDescent="0.35">
      <c r="A2695" s="1">
        <v>45291</v>
      </c>
      <c r="B2695" t="s">
        <v>8</v>
      </c>
      <c r="C2695">
        <v>19</v>
      </c>
      <c r="D2695">
        <v>49.75</v>
      </c>
    </row>
    <row r="2696" spans="1:4" x14ac:dyDescent="0.35">
      <c r="A2696" s="1">
        <v>45230</v>
      </c>
      <c r="B2696" t="s">
        <v>7</v>
      </c>
      <c r="C2696">
        <v>20</v>
      </c>
      <c r="D2696">
        <v>694.47</v>
      </c>
    </row>
    <row r="2697" spans="1:4" x14ac:dyDescent="0.35">
      <c r="A2697" s="1">
        <v>45046</v>
      </c>
      <c r="B2697" t="s">
        <v>5</v>
      </c>
      <c r="C2697">
        <v>21</v>
      </c>
      <c r="D2697">
        <v>844.54</v>
      </c>
    </row>
    <row r="2698" spans="1:4" x14ac:dyDescent="0.35">
      <c r="A2698" s="1">
        <v>44957</v>
      </c>
      <c r="B2698" t="s">
        <v>6</v>
      </c>
      <c r="C2698">
        <v>20</v>
      </c>
      <c r="D2698">
        <v>250.57</v>
      </c>
    </row>
    <row r="2699" spans="1:4" x14ac:dyDescent="0.35">
      <c r="A2699" s="1">
        <v>44985</v>
      </c>
      <c r="B2699" t="s">
        <v>5</v>
      </c>
      <c r="C2699">
        <v>22</v>
      </c>
      <c r="D2699">
        <v>804.52</v>
      </c>
    </row>
    <row r="2700" spans="1:4" x14ac:dyDescent="0.35">
      <c r="A2700" s="1">
        <v>44957</v>
      </c>
      <c r="B2700" t="s">
        <v>5</v>
      </c>
      <c r="C2700">
        <v>22</v>
      </c>
      <c r="D2700">
        <v>218.58</v>
      </c>
    </row>
    <row r="2701" spans="1:4" x14ac:dyDescent="0.35">
      <c r="A2701" s="1">
        <v>45260</v>
      </c>
      <c r="B2701" t="s">
        <v>7</v>
      </c>
      <c r="C2701">
        <v>18</v>
      </c>
      <c r="D2701">
        <v>998.66</v>
      </c>
    </row>
    <row r="2702" spans="1:4" x14ac:dyDescent="0.35">
      <c r="A2702" s="1">
        <v>44985</v>
      </c>
      <c r="B2702" t="s">
        <v>8</v>
      </c>
      <c r="C2702">
        <v>18</v>
      </c>
      <c r="D2702">
        <v>468.6</v>
      </c>
    </row>
    <row r="2703" spans="1:4" x14ac:dyDescent="0.35">
      <c r="A2703" s="1">
        <v>45260</v>
      </c>
      <c r="B2703" t="s">
        <v>4</v>
      </c>
      <c r="C2703">
        <v>13</v>
      </c>
      <c r="D2703">
        <v>965.8</v>
      </c>
    </row>
    <row r="2704" spans="1:4" x14ac:dyDescent="0.35">
      <c r="A2704" s="1">
        <v>45230</v>
      </c>
      <c r="B2704" t="s">
        <v>8</v>
      </c>
      <c r="C2704">
        <v>18</v>
      </c>
      <c r="D2704">
        <v>93.91</v>
      </c>
    </row>
    <row r="2705" spans="1:4" x14ac:dyDescent="0.35">
      <c r="A2705" s="1">
        <v>45291</v>
      </c>
      <c r="B2705" t="s">
        <v>8</v>
      </c>
      <c r="C2705">
        <v>18</v>
      </c>
      <c r="D2705">
        <v>377.55</v>
      </c>
    </row>
    <row r="2706" spans="1:4" x14ac:dyDescent="0.35">
      <c r="A2706" s="1">
        <v>45169</v>
      </c>
      <c r="B2706" t="s">
        <v>7</v>
      </c>
      <c r="C2706">
        <v>25</v>
      </c>
      <c r="D2706">
        <v>477.29</v>
      </c>
    </row>
    <row r="2707" spans="1:4" x14ac:dyDescent="0.35">
      <c r="A2707" s="1">
        <v>45016</v>
      </c>
      <c r="B2707" t="s">
        <v>5</v>
      </c>
      <c r="C2707">
        <v>16</v>
      </c>
      <c r="D2707">
        <v>865.83</v>
      </c>
    </row>
    <row r="2708" spans="1:4" x14ac:dyDescent="0.35">
      <c r="A2708" s="1">
        <v>45260</v>
      </c>
      <c r="B2708" t="s">
        <v>8</v>
      </c>
      <c r="C2708">
        <v>17</v>
      </c>
      <c r="D2708">
        <v>890.71</v>
      </c>
    </row>
    <row r="2709" spans="1:4" x14ac:dyDescent="0.35">
      <c r="A2709" s="1">
        <v>44957</v>
      </c>
      <c r="B2709" t="s">
        <v>7</v>
      </c>
      <c r="C2709">
        <v>23</v>
      </c>
      <c r="D2709">
        <v>198.77</v>
      </c>
    </row>
    <row r="2710" spans="1:4" x14ac:dyDescent="0.35">
      <c r="A2710" s="1">
        <v>45260</v>
      </c>
      <c r="B2710" t="s">
        <v>5</v>
      </c>
      <c r="C2710">
        <v>15</v>
      </c>
      <c r="D2710">
        <v>240.14</v>
      </c>
    </row>
    <row r="2711" spans="1:4" x14ac:dyDescent="0.35">
      <c r="A2711" s="1">
        <v>44985</v>
      </c>
      <c r="B2711" t="s">
        <v>6</v>
      </c>
      <c r="C2711">
        <v>17</v>
      </c>
      <c r="D2711">
        <v>428.89</v>
      </c>
    </row>
    <row r="2712" spans="1:4" x14ac:dyDescent="0.35">
      <c r="A2712" s="1">
        <v>45077</v>
      </c>
      <c r="B2712" t="s">
        <v>7</v>
      </c>
      <c r="C2712">
        <v>29</v>
      </c>
      <c r="D2712">
        <v>788.75</v>
      </c>
    </row>
    <row r="2713" spans="1:4" x14ac:dyDescent="0.35">
      <c r="A2713" s="1">
        <v>45077</v>
      </c>
      <c r="B2713" t="s">
        <v>8</v>
      </c>
      <c r="C2713">
        <v>21</v>
      </c>
      <c r="D2713">
        <v>195.19</v>
      </c>
    </row>
    <row r="2714" spans="1:4" x14ac:dyDescent="0.35">
      <c r="A2714" s="1">
        <v>45138</v>
      </c>
      <c r="B2714" t="s">
        <v>8</v>
      </c>
      <c r="C2714">
        <v>12</v>
      </c>
      <c r="D2714">
        <v>218.77</v>
      </c>
    </row>
    <row r="2715" spans="1:4" x14ac:dyDescent="0.35">
      <c r="A2715" s="1">
        <v>45107</v>
      </c>
      <c r="B2715" t="s">
        <v>8</v>
      </c>
      <c r="C2715">
        <v>22</v>
      </c>
      <c r="D2715">
        <v>898.85</v>
      </c>
    </row>
    <row r="2716" spans="1:4" x14ac:dyDescent="0.35">
      <c r="A2716" s="1">
        <v>45230</v>
      </c>
      <c r="B2716" t="s">
        <v>6</v>
      </c>
      <c r="C2716">
        <v>12</v>
      </c>
      <c r="D2716">
        <v>355.02</v>
      </c>
    </row>
    <row r="2717" spans="1:4" x14ac:dyDescent="0.35">
      <c r="A2717" s="1">
        <v>45260</v>
      </c>
      <c r="B2717" t="s">
        <v>8</v>
      </c>
      <c r="C2717">
        <v>13</v>
      </c>
      <c r="D2717">
        <v>985.69</v>
      </c>
    </row>
    <row r="2718" spans="1:4" x14ac:dyDescent="0.35">
      <c r="A2718" s="1">
        <v>45230</v>
      </c>
      <c r="B2718" t="s">
        <v>5</v>
      </c>
      <c r="C2718">
        <v>19</v>
      </c>
      <c r="D2718">
        <v>493.33</v>
      </c>
    </row>
    <row r="2719" spans="1:4" x14ac:dyDescent="0.35">
      <c r="A2719" s="1">
        <v>44957</v>
      </c>
      <c r="B2719" t="s">
        <v>8</v>
      </c>
      <c r="C2719">
        <v>30</v>
      </c>
      <c r="D2719">
        <v>17.649999999999999</v>
      </c>
    </row>
    <row r="2720" spans="1:4" x14ac:dyDescent="0.35">
      <c r="A2720" s="1">
        <v>45169</v>
      </c>
      <c r="B2720" t="s">
        <v>6</v>
      </c>
      <c r="C2720">
        <v>18</v>
      </c>
      <c r="D2720">
        <v>433.16</v>
      </c>
    </row>
    <row r="2721" spans="1:4" x14ac:dyDescent="0.35">
      <c r="A2721" s="1">
        <v>44957</v>
      </c>
      <c r="B2721" t="s">
        <v>4</v>
      </c>
      <c r="C2721">
        <v>19</v>
      </c>
      <c r="D2721">
        <v>720.02</v>
      </c>
    </row>
    <row r="2722" spans="1:4" x14ac:dyDescent="0.35">
      <c r="A2722" s="1">
        <v>45016</v>
      </c>
      <c r="B2722" t="s">
        <v>5</v>
      </c>
      <c r="C2722">
        <v>22</v>
      </c>
      <c r="D2722">
        <v>157.85</v>
      </c>
    </row>
    <row r="2723" spans="1:4" x14ac:dyDescent="0.35">
      <c r="A2723" s="1">
        <v>45138</v>
      </c>
      <c r="B2723" t="s">
        <v>4</v>
      </c>
      <c r="C2723">
        <v>19</v>
      </c>
      <c r="D2723">
        <v>620.13</v>
      </c>
    </row>
    <row r="2724" spans="1:4" x14ac:dyDescent="0.35">
      <c r="A2724" s="1">
        <v>45077</v>
      </c>
      <c r="B2724" t="s">
        <v>7</v>
      </c>
      <c r="C2724">
        <v>24</v>
      </c>
      <c r="D2724">
        <v>904.28</v>
      </c>
    </row>
    <row r="2725" spans="1:4" x14ac:dyDescent="0.35">
      <c r="A2725" s="1">
        <v>45138</v>
      </c>
      <c r="B2725" t="s">
        <v>5</v>
      </c>
      <c r="C2725">
        <v>22</v>
      </c>
      <c r="D2725">
        <v>685.4</v>
      </c>
    </row>
    <row r="2726" spans="1:4" x14ac:dyDescent="0.35">
      <c r="A2726" s="1">
        <v>45107</v>
      </c>
      <c r="B2726" t="s">
        <v>6</v>
      </c>
      <c r="C2726">
        <v>24</v>
      </c>
      <c r="D2726">
        <v>896.08</v>
      </c>
    </row>
    <row r="2727" spans="1:4" x14ac:dyDescent="0.35">
      <c r="A2727" s="1">
        <v>45291</v>
      </c>
      <c r="B2727" t="s">
        <v>7</v>
      </c>
      <c r="C2727">
        <v>20</v>
      </c>
      <c r="D2727">
        <v>827.59</v>
      </c>
    </row>
    <row r="2728" spans="1:4" x14ac:dyDescent="0.35">
      <c r="A2728" s="1">
        <v>45230</v>
      </c>
      <c r="B2728" t="s">
        <v>4</v>
      </c>
      <c r="C2728">
        <v>14</v>
      </c>
      <c r="D2728">
        <v>291.08</v>
      </c>
    </row>
    <row r="2729" spans="1:4" x14ac:dyDescent="0.35">
      <c r="A2729" s="1">
        <v>45138</v>
      </c>
      <c r="B2729" t="s">
        <v>6</v>
      </c>
      <c r="C2729">
        <v>16</v>
      </c>
      <c r="D2729">
        <v>969.55</v>
      </c>
    </row>
    <row r="2730" spans="1:4" x14ac:dyDescent="0.35">
      <c r="A2730" s="1">
        <v>45077</v>
      </c>
      <c r="B2730" t="s">
        <v>5</v>
      </c>
      <c r="C2730">
        <v>22</v>
      </c>
      <c r="D2730">
        <v>398.21</v>
      </c>
    </row>
    <row r="2731" spans="1:4" x14ac:dyDescent="0.35">
      <c r="A2731" s="1">
        <v>44985</v>
      </c>
      <c r="B2731" t="s">
        <v>8</v>
      </c>
      <c r="C2731">
        <v>13</v>
      </c>
      <c r="D2731">
        <v>207.82</v>
      </c>
    </row>
    <row r="2732" spans="1:4" x14ac:dyDescent="0.35">
      <c r="A2732" s="1">
        <v>44985</v>
      </c>
      <c r="B2732" t="s">
        <v>7</v>
      </c>
      <c r="C2732">
        <v>25</v>
      </c>
      <c r="D2732">
        <v>775.53</v>
      </c>
    </row>
    <row r="2733" spans="1:4" x14ac:dyDescent="0.35">
      <c r="A2733" s="1">
        <v>45046</v>
      </c>
      <c r="B2733" t="s">
        <v>8</v>
      </c>
      <c r="C2733">
        <v>21</v>
      </c>
      <c r="D2733">
        <v>534.19000000000005</v>
      </c>
    </row>
    <row r="2734" spans="1:4" x14ac:dyDescent="0.35">
      <c r="A2734" s="1">
        <v>45169</v>
      </c>
      <c r="B2734" t="s">
        <v>7</v>
      </c>
      <c r="C2734">
        <v>23</v>
      </c>
      <c r="D2734">
        <v>589.05999999999995</v>
      </c>
    </row>
    <row r="2735" spans="1:4" x14ac:dyDescent="0.35">
      <c r="A2735" s="1">
        <v>45107</v>
      </c>
      <c r="B2735" t="s">
        <v>6</v>
      </c>
      <c r="C2735">
        <v>28</v>
      </c>
      <c r="D2735">
        <v>464.33</v>
      </c>
    </row>
    <row r="2736" spans="1:4" x14ac:dyDescent="0.35">
      <c r="A2736" s="1">
        <v>45077</v>
      </c>
      <c r="B2736" t="s">
        <v>6</v>
      </c>
      <c r="C2736">
        <v>30</v>
      </c>
      <c r="D2736">
        <v>494.64</v>
      </c>
    </row>
    <row r="2737" spans="1:4" x14ac:dyDescent="0.35">
      <c r="A2737" s="1">
        <v>45169</v>
      </c>
      <c r="B2737" t="s">
        <v>6</v>
      </c>
      <c r="C2737">
        <v>16</v>
      </c>
      <c r="D2737">
        <v>407.63</v>
      </c>
    </row>
    <row r="2738" spans="1:4" x14ac:dyDescent="0.35">
      <c r="A2738" s="1">
        <v>44957</v>
      </c>
      <c r="B2738" t="s">
        <v>7</v>
      </c>
      <c r="C2738">
        <v>11</v>
      </c>
      <c r="D2738">
        <v>624.66999999999996</v>
      </c>
    </row>
    <row r="2739" spans="1:4" x14ac:dyDescent="0.35">
      <c r="A2739" s="1">
        <v>44957</v>
      </c>
      <c r="B2739" t="s">
        <v>8</v>
      </c>
      <c r="C2739">
        <v>28</v>
      </c>
      <c r="D2739">
        <v>634.70000000000005</v>
      </c>
    </row>
    <row r="2740" spans="1:4" x14ac:dyDescent="0.35">
      <c r="A2740" s="1">
        <v>45291</v>
      </c>
      <c r="B2740" t="s">
        <v>6</v>
      </c>
      <c r="C2740">
        <v>12</v>
      </c>
      <c r="D2740">
        <v>323.92</v>
      </c>
    </row>
    <row r="2741" spans="1:4" x14ac:dyDescent="0.35">
      <c r="A2741" s="1">
        <v>45138</v>
      </c>
      <c r="B2741" t="s">
        <v>6</v>
      </c>
      <c r="C2741">
        <v>23</v>
      </c>
      <c r="D2741">
        <v>532.1</v>
      </c>
    </row>
    <row r="2742" spans="1:4" x14ac:dyDescent="0.35">
      <c r="A2742" s="1">
        <v>45077</v>
      </c>
      <c r="B2742" t="s">
        <v>4</v>
      </c>
      <c r="C2742">
        <v>19</v>
      </c>
      <c r="D2742">
        <v>738.2</v>
      </c>
    </row>
    <row r="2743" spans="1:4" x14ac:dyDescent="0.35">
      <c r="A2743" s="1">
        <v>45077</v>
      </c>
      <c r="B2743" t="s">
        <v>8</v>
      </c>
      <c r="C2743">
        <v>16</v>
      </c>
      <c r="D2743">
        <v>860.59</v>
      </c>
    </row>
    <row r="2744" spans="1:4" x14ac:dyDescent="0.35">
      <c r="A2744" s="1">
        <v>45199</v>
      </c>
      <c r="B2744" t="s">
        <v>5</v>
      </c>
      <c r="C2744">
        <v>20</v>
      </c>
      <c r="D2744">
        <v>295.57</v>
      </c>
    </row>
    <row r="2745" spans="1:4" x14ac:dyDescent="0.35">
      <c r="A2745" s="1">
        <v>45230</v>
      </c>
      <c r="B2745" t="s">
        <v>5</v>
      </c>
      <c r="C2745">
        <v>25</v>
      </c>
      <c r="D2745">
        <v>247.35</v>
      </c>
    </row>
    <row r="2746" spans="1:4" x14ac:dyDescent="0.35">
      <c r="A2746" s="1">
        <v>44957</v>
      </c>
      <c r="B2746" t="s">
        <v>5</v>
      </c>
    </row>
    <row r="2747" spans="1:4" x14ac:dyDescent="0.35">
      <c r="A2747" s="1">
        <v>45107</v>
      </c>
      <c r="B2747" t="s">
        <v>5</v>
      </c>
      <c r="C2747">
        <v>14</v>
      </c>
      <c r="D2747">
        <v>554.99</v>
      </c>
    </row>
    <row r="2748" spans="1:4" x14ac:dyDescent="0.35">
      <c r="A2748" s="1">
        <v>45291</v>
      </c>
      <c r="B2748" t="s">
        <v>5</v>
      </c>
      <c r="C2748">
        <v>20</v>
      </c>
      <c r="D2748">
        <v>538.41999999999996</v>
      </c>
    </row>
    <row r="2749" spans="1:4" x14ac:dyDescent="0.35">
      <c r="A2749" s="1">
        <v>45230</v>
      </c>
      <c r="B2749" t="s">
        <v>4</v>
      </c>
      <c r="C2749">
        <v>15</v>
      </c>
      <c r="D2749">
        <v>725.8</v>
      </c>
    </row>
    <row r="2750" spans="1:4" x14ac:dyDescent="0.35">
      <c r="A2750" s="1">
        <v>45199</v>
      </c>
      <c r="B2750" t="s">
        <v>6</v>
      </c>
      <c r="C2750">
        <v>16</v>
      </c>
      <c r="D2750">
        <v>352.54</v>
      </c>
    </row>
    <row r="2751" spans="1:4" x14ac:dyDescent="0.35">
      <c r="A2751" s="1">
        <v>45169</v>
      </c>
      <c r="B2751" t="s">
        <v>7</v>
      </c>
      <c r="C2751">
        <v>21</v>
      </c>
      <c r="D2751">
        <v>901.83</v>
      </c>
    </row>
    <row r="2752" spans="1:4" x14ac:dyDescent="0.35">
      <c r="A2752" s="1">
        <v>45260</v>
      </c>
      <c r="B2752" t="s">
        <v>5</v>
      </c>
      <c r="C2752">
        <v>14</v>
      </c>
      <c r="D2752">
        <v>718.33</v>
      </c>
    </row>
    <row r="2753" spans="1:4" x14ac:dyDescent="0.35">
      <c r="A2753" s="1">
        <v>45169</v>
      </c>
      <c r="B2753" t="s">
        <v>4</v>
      </c>
    </row>
    <row r="2754" spans="1:4" x14ac:dyDescent="0.35">
      <c r="A2754" s="1">
        <v>45169</v>
      </c>
      <c r="B2754" t="s">
        <v>7</v>
      </c>
      <c r="C2754">
        <v>16</v>
      </c>
      <c r="D2754">
        <v>677.13</v>
      </c>
    </row>
    <row r="2755" spans="1:4" x14ac:dyDescent="0.35">
      <c r="A2755" s="1">
        <v>45230</v>
      </c>
      <c r="B2755" t="s">
        <v>6</v>
      </c>
      <c r="C2755">
        <v>26</v>
      </c>
      <c r="D2755">
        <v>564.59</v>
      </c>
    </row>
    <row r="2756" spans="1:4" x14ac:dyDescent="0.35">
      <c r="A2756" s="1">
        <v>44957</v>
      </c>
      <c r="B2756" t="s">
        <v>8</v>
      </c>
      <c r="C2756">
        <v>16</v>
      </c>
      <c r="D2756">
        <v>887.86</v>
      </c>
    </row>
    <row r="2757" spans="1:4" x14ac:dyDescent="0.35">
      <c r="A2757" s="1">
        <v>45291</v>
      </c>
      <c r="B2757" t="s">
        <v>8</v>
      </c>
      <c r="C2757">
        <v>14</v>
      </c>
      <c r="D2757">
        <v>527.91999999999996</v>
      </c>
    </row>
    <row r="2758" spans="1:4" x14ac:dyDescent="0.35">
      <c r="A2758" s="1">
        <v>45291</v>
      </c>
      <c r="B2758" t="s">
        <v>8</v>
      </c>
      <c r="C2758">
        <v>21</v>
      </c>
    </row>
    <row r="2759" spans="1:4" x14ac:dyDescent="0.35">
      <c r="A2759" s="1">
        <v>45291</v>
      </c>
      <c r="B2759" t="s">
        <v>8</v>
      </c>
      <c r="C2759">
        <v>18</v>
      </c>
      <c r="D2759">
        <v>989.36</v>
      </c>
    </row>
    <row r="2760" spans="1:4" x14ac:dyDescent="0.35">
      <c r="A2760" s="1">
        <v>45046</v>
      </c>
      <c r="B2760" t="s">
        <v>4</v>
      </c>
      <c r="C2760">
        <v>24</v>
      </c>
      <c r="D2760">
        <v>947.17</v>
      </c>
    </row>
    <row r="2761" spans="1:4" x14ac:dyDescent="0.35">
      <c r="A2761" s="1">
        <v>45138</v>
      </c>
      <c r="B2761" t="s">
        <v>8</v>
      </c>
      <c r="C2761">
        <v>20</v>
      </c>
      <c r="D2761">
        <v>291.77999999999997</v>
      </c>
    </row>
    <row r="2762" spans="1:4" x14ac:dyDescent="0.35">
      <c r="A2762" s="1">
        <v>45077</v>
      </c>
      <c r="B2762" t="s">
        <v>8</v>
      </c>
      <c r="C2762">
        <v>13</v>
      </c>
      <c r="D2762">
        <v>681.29</v>
      </c>
    </row>
    <row r="2763" spans="1:4" x14ac:dyDescent="0.35">
      <c r="A2763" s="1">
        <v>45199</v>
      </c>
      <c r="B2763" t="s">
        <v>5</v>
      </c>
      <c r="C2763">
        <v>19</v>
      </c>
      <c r="D2763">
        <v>764.06</v>
      </c>
    </row>
    <row r="2764" spans="1:4" x14ac:dyDescent="0.35">
      <c r="A2764" s="1">
        <v>45107</v>
      </c>
      <c r="B2764" t="s">
        <v>8</v>
      </c>
      <c r="C2764">
        <v>14</v>
      </c>
      <c r="D2764">
        <v>43.85</v>
      </c>
    </row>
    <row r="2765" spans="1:4" x14ac:dyDescent="0.35">
      <c r="A2765" s="1">
        <v>45199</v>
      </c>
      <c r="B2765" t="s">
        <v>6</v>
      </c>
      <c r="C2765">
        <v>14</v>
      </c>
      <c r="D2765">
        <v>792.21</v>
      </c>
    </row>
    <row r="2766" spans="1:4" x14ac:dyDescent="0.35">
      <c r="A2766" s="1">
        <v>45016</v>
      </c>
      <c r="B2766" t="s">
        <v>4</v>
      </c>
      <c r="C2766">
        <v>21</v>
      </c>
      <c r="D2766">
        <v>905.93</v>
      </c>
    </row>
    <row r="2767" spans="1:4" x14ac:dyDescent="0.35">
      <c r="A2767" s="1">
        <v>45199</v>
      </c>
      <c r="B2767" t="s">
        <v>7</v>
      </c>
    </row>
    <row r="2768" spans="1:4" x14ac:dyDescent="0.35">
      <c r="A2768" s="1">
        <v>45199</v>
      </c>
      <c r="B2768" t="s">
        <v>6</v>
      </c>
      <c r="C2768">
        <v>20</v>
      </c>
      <c r="D2768">
        <v>145.02000000000001</v>
      </c>
    </row>
    <row r="2769" spans="1:4" x14ac:dyDescent="0.35">
      <c r="A2769" s="1">
        <v>44957</v>
      </c>
      <c r="B2769" t="s">
        <v>8</v>
      </c>
      <c r="C2769">
        <v>26</v>
      </c>
      <c r="D2769">
        <v>532.86</v>
      </c>
    </row>
    <row r="2770" spans="1:4" x14ac:dyDescent="0.35">
      <c r="A2770" s="1">
        <v>45230</v>
      </c>
      <c r="B2770" t="s">
        <v>6</v>
      </c>
      <c r="C2770">
        <v>17</v>
      </c>
      <c r="D2770">
        <v>342.5</v>
      </c>
    </row>
    <row r="2771" spans="1:4" x14ac:dyDescent="0.35">
      <c r="A2771" s="1">
        <v>45169</v>
      </c>
      <c r="B2771" t="s">
        <v>8</v>
      </c>
      <c r="C2771">
        <v>19</v>
      </c>
      <c r="D2771">
        <v>101.97</v>
      </c>
    </row>
    <row r="2772" spans="1:4" x14ac:dyDescent="0.35">
      <c r="A2772" s="1">
        <v>45138</v>
      </c>
      <c r="B2772" t="s">
        <v>6</v>
      </c>
      <c r="C2772">
        <v>31</v>
      </c>
      <c r="D2772">
        <v>205.88</v>
      </c>
    </row>
    <row r="2773" spans="1:4" x14ac:dyDescent="0.35">
      <c r="A2773" s="1">
        <v>44985</v>
      </c>
      <c r="B2773" t="s">
        <v>7</v>
      </c>
      <c r="C2773">
        <v>21</v>
      </c>
      <c r="D2773">
        <v>241.72</v>
      </c>
    </row>
    <row r="2774" spans="1:4" x14ac:dyDescent="0.35">
      <c r="A2774" s="1">
        <v>44957</v>
      </c>
      <c r="B2774" t="s">
        <v>5</v>
      </c>
      <c r="C2774">
        <v>26</v>
      </c>
      <c r="D2774">
        <v>232.24</v>
      </c>
    </row>
    <row r="2775" spans="1:4" x14ac:dyDescent="0.35">
      <c r="A2775" s="1">
        <v>44957</v>
      </c>
      <c r="B2775" t="s">
        <v>5</v>
      </c>
      <c r="C2775">
        <v>20</v>
      </c>
      <c r="D2775">
        <v>942.01</v>
      </c>
    </row>
    <row r="2776" spans="1:4" x14ac:dyDescent="0.35">
      <c r="A2776" s="1">
        <v>45230</v>
      </c>
      <c r="B2776" t="s">
        <v>5</v>
      </c>
      <c r="C2776">
        <v>16</v>
      </c>
      <c r="D2776">
        <v>505.86</v>
      </c>
    </row>
    <row r="2777" spans="1:4" x14ac:dyDescent="0.35">
      <c r="A2777" s="1">
        <v>44957</v>
      </c>
      <c r="B2777" t="s">
        <v>7</v>
      </c>
      <c r="C2777">
        <v>21</v>
      </c>
      <c r="D2777">
        <v>578.09</v>
      </c>
    </row>
    <row r="2778" spans="1:4" x14ac:dyDescent="0.35">
      <c r="A2778" s="1">
        <v>45199</v>
      </c>
      <c r="B2778" t="s">
        <v>7</v>
      </c>
      <c r="C2778">
        <v>26</v>
      </c>
      <c r="D2778">
        <v>404.37</v>
      </c>
    </row>
    <row r="2779" spans="1:4" x14ac:dyDescent="0.35">
      <c r="A2779" s="1">
        <v>45138</v>
      </c>
      <c r="B2779" t="s">
        <v>4</v>
      </c>
      <c r="C2779">
        <v>14</v>
      </c>
      <c r="D2779">
        <v>470.52</v>
      </c>
    </row>
    <row r="2780" spans="1:4" x14ac:dyDescent="0.35">
      <c r="A2780" s="1">
        <v>44957</v>
      </c>
      <c r="B2780" t="s">
        <v>7</v>
      </c>
      <c r="C2780">
        <v>17</v>
      </c>
      <c r="D2780">
        <v>440.16</v>
      </c>
    </row>
    <row r="2781" spans="1:4" x14ac:dyDescent="0.35">
      <c r="A2781" s="1">
        <v>44985</v>
      </c>
      <c r="B2781" t="s">
        <v>6</v>
      </c>
      <c r="C2781">
        <v>13</v>
      </c>
    </row>
    <row r="2782" spans="1:4" x14ac:dyDescent="0.35">
      <c r="A2782" s="1">
        <v>45046</v>
      </c>
      <c r="B2782" t="s">
        <v>6</v>
      </c>
      <c r="C2782">
        <v>18</v>
      </c>
      <c r="D2782">
        <v>548.29</v>
      </c>
    </row>
    <row r="2783" spans="1:4" x14ac:dyDescent="0.35">
      <c r="A2783" s="1">
        <v>45016</v>
      </c>
      <c r="B2783" t="s">
        <v>8</v>
      </c>
      <c r="C2783">
        <v>22</v>
      </c>
      <c r="D2783">
        <v>868.73</v>
      </c>
    </row>
    <row r="2784" spans="1:4" x14ac:dyDescent="0.35">
      <c r="A2784" s="1">
        <v>44985</v>
      </c>
      <c r="B2784" t="s">
        <v>6</v>
      </c>
      <c r="C2784">
        <v>16</v>
      </c>
      <c r="D2784">
        <v>18.399999999999999</v>
      </c>
    </row>
    <row r="2785" spans="1:4" x14ac:dyDescent="0.35">
      <c r="A2785" s="1">
        <v>45230</v>
      </c>
      <c r="B2785" t="s">
        <v>5</v>
      </c>
      <c r="C2785">
        <v>17</v>
      </c>
      <c r="D2785">
        <v>934.32</v>
      </c>
    </row>
    <row r="2786" spans="1:4" x14ac:dyDescent="0.35">
      <c r="A2786" s="1">
        <v>45199</v>
      </c>
      <c r="B2786" t="s">
        <v>8</v>
      </c>
      <c r="C2786">
        <v>17</v>
      </c>
      <c r="D2786">
        <v>686.38</v>
      </c>
    </row>
    <row r="2787" spans="1:4" x14ac:dyDescent="0.35">
      <c r="A2787" s="1">
        <v>45230</v>
      </c>
      <c r="B2787" t="s">
        <v>7</v>
      </c>
      <c r="C2787">
        <v>18</v>
      </c>
      <c r="D2787">
        <v>257.39</v>
      </c>
    </row>
    <row r="2788" spans="1:4" x14ac:dyDescent="0.35">
      <c r="A2788" s="1">
        <v>44985</v>
      </c>
      <c r="B2788" t="s">
        <v>5</v>
      </c>
      <c r="C2788">
        <v>21</v>
      </c>
      <c r="D2788">
        <v>10.31</v>
      </c>
    </row>
    <row r="2789" spans="1:4" x14ac:dyDescent="0.35">
      <c r="A2789" s="1">
        <v>45046</v>
      </c>
      <c r="B2789" t="s">
        <v>7</v>
      </c>
      <c r="C2789">
        <v>26</v>
      </c>
      <c r="D2789">
        <v>478.79</v>
      </c>
    </row>
    <row r="2790" spans="1:4" x14ac:dyDescent="0.35">
      <c r="A2790" s="1">
        <v>45169</v>
      </c>
      <c r="B2790" t="s">
        <v>7</v>
      </c>
      <c r="C2790">
        <v>24</v>
      </c>
      <c r="D2790">
        <v>253.8</v>
      </c>
    </row>
    <row r="2791" spans="1:4" x14ac:dyDescent="0.35">
      <c r="A2791" s="1">
        <v>44957</v>
      </c>
      <c r="B2791" t="s">
        <v>7</v>
      </c>
      <c r="C2791">
        <v>20</v>
      </c>
      <c r="D2791">
        <v>143.88999999999999</v>
      </c>
    </row>
    <row r="2792" spans="1:4" x14ac:dyDescent="0.35">
      <c r="A2792" s="1">
        <v>44957</v>
      </c>
      <c r="B2792" t="s">
        <v>6</v>
      </c>
      <c r="C2792">
        <v>14</v>
      </c>
      <c r="D2792">
        <v>245.19</v>
      </c>
    </row>
    <row r="2793" spans="1:4" x14ac:dyDescent="0.35">
      <c r="A2793" s="1">
        <v>44985</v>
      </c>
      <c r="B2793" t="s">
        <v>4</v>
      </c>
      <c r="C2793">
        <v>16</v>
      </c>
      <c r="D2793">
        <v>526.61</v>
      </c>
    </row>
    <row r="2794" spans="1:4" x14ac:dyDescent="0.35">
      <c r="A2794" s="1">
        <v>45199</v>
      </c>
      <c r="B2794" t="s">
        <v>8</v>
      </c>
      <c r="C2794">
        <v>17</v>
      </c>
      <c r="D2794">
        <v>481.47</v>
      </c>
    </row>
    <row r="2795" spans="1:4" x14ac:dyDescent="0.35">
      <c r="A2795" s="1">
        <v>45107</v>
      </c>
      <c r="B2795" t="s">
        <v>4</v>
      </c>
      <c r="C2795">
        <v>22</v>
      </c>
      <c r="D2795">
        <v>96.6</v>
      </c>
    </row>
    <row r="2796" spans="1:4" x14ac:dyDescent="0.35">
      <c r="A2796" s="1">
        <v>45046</v>
      </c>
      <c r="B2796" t="s">
        <v>5</v>
      </c>
      <c r="C2796">
        <v>25</v>
      </c>
      <c r="D2796">
        <v>813.82</v>
      </c>
    </row>
    <row r="2797" spans="1:4" x14ac:dyDescent="0.35">
      <c r="A2797" s="1">
        <v>45046</v>
      </c>
      <c r="B2797" t="s">
        <v>5</v>
      </c>
      <c r="C2797">
        <v>19</v>
      </c>
      <c r="D2797">
        <v>403.18</v>
      </c>
    </row>
    <row r="2798" spans="1:4" x14ac:dyDescent="0.35">
      <c r="A2798" s="1">
        <v>45230</v>
      </c>
      <c r="B2798" t="s">
        <v>7</v>
      </c>
      <c r="C2798">
        <v>14</v>
      </c>
      <c r="D2798">
        <v>509</v>
      </c>
    </row>
    <row r="2799" spans="1:4" x14ac:dyDescent="0.35">
      <c r="A2799" s="1">
        <v>45107</v>
      </c>
      <c r="B2799" t="s">
        <v>8</v>
      </c>
      <c r="C2799">
        <v>22</v>
      </c>
      <c r="D2799">
        <v>808.33</v>
      </c>
    </row>
    <row r="2800" spans="1:4" x14ac:dyDescent="0.35">
      <c r="A2800" s="1">
        <v>45199</v>
      </c>
      <c r="B2800" t="s">
        <v>7</v>
      </c>
      <c r="C2800">
        <v>18</v>
      </c>
      <c r="D2800">
        <v>270.88</v>
      </c>
    </row>
    <row r="2801" spans="1:4" x14ac:dyDescent="0.35">
      <c r="A2801" s="1">
        <v>44985</v>
      </c>
      <c r="B2801" t="s">
        <v>8</v>
      </c>
      <c r="C2801">
        <v>17</v>
      </c>
      <c r="D2801">
        <v>166.06</v>
      </c>
    </row>
    <row r="2802" spans="1:4" x14ac:dyDescent="0.35">
      <c r="A2802" s="1">
        <v>45046</v>
      </c>
      <c r="B2802" t="s">
        <v>7</v>
      </c>
      <c r="C2802">
        <v>19</v>
      </c>
      <c r="D2802">
        <v>546.62</v>
      </c>
    </row>
    <row r="2803" spans="1:4" x14ac:dyDescent="0.35">
      <c r="A2803" s="1">
        <v>45077</v>
      </c>
      <c r="B2803" t="s">
        <v>4</v>
      </c>
      <c r="C2803">
        <v>22</v>
      </c>
      <c r="D2803">
        <v>64.19</v>
      </c>
    </row>
    <row r="2804" spans="1:4" x14ac:dyDescent="0.35">
      <c r="A2804" s="1">
        <v>45046</v>
      </c>
      <c r="B2804" t="s">
        <v>4</v>
      </c>
      <c r="C2804">
        <v>18</v>
      </c>
      <c r="D2804">
        <v>414.11</v>
      </c>
    </row>
    <row r="2805" spans="1:4" x14ac:dyDescent="0.35">
      <c r="A2805" s="1">
        <v>45107</v>
      </c>
      <c r="B2805" t="s">
        <v>6</v>
      </c>
      <c r="C2805">
        <v>22</v>
      </c>
      <c r="D2805">
        <v>384.96</v>
      </c>
    </row>
    <row r="2806" spans="1:4" x14ac:dyDescent="0.35">
      <c r="A2806" s="1">
        <v>44957</v>
      </c>
      <c r="B2806" t="s">
        <v>6</v>
      </c>
      <c r="C2806">
        <v>26</v>
      </c>
      <c r="D2806">
        <v>888.53</v>
      </c>
    </row>
    <row r="2807" spans="1:4" x14ac:dyDescent="0.35">
      <c r="A2807" s="1">
        <v>45199</v>
      </c>
      <c r="B2807" t="s">
        <v>5</v>
      </c>
      <c r="C2807">
        <v>7</v>
      </c>
      <c r="D2807">
        <v>433.22</v>
      </c>
    </row>
    <row r="2808" spans="1:4" x14ac:dyDescent="0.35">
      <c r="A2808" s="1">
        <v>45169</v>
      </c>
      <c r="B2808" t="s">
        <v>8</v>
      </c>
      <c r="C2808">
        <v>10</v>
      </c>
      <c r="D2808">
        <v>460.39</v>
      </c>
    </row>
    <row r="2809" spans="1:4" x14ac:dyDescent="0.35">
      <c r="A2809" s="1">
        <v>45199</v>
      </c>
      <c r="B2809" t="s">
        <v>6</v>
      </c>
      <c r="C2809">
        <v>28</v>
      </c>
    </row>
    <row r="2810" spans="1:4" x14ac:dyDescent="0.35">
      <c r="A2810" s="1">
        <v>44985</v>
      </c>
      <c r="B2810" t="s">
        <v>5</v>
      </c>
      <c r="D2810">
        <v>361.54</v>
      </c>
    </row>
    <row r="2811" spans="1:4" x14ac:dyDescent="0.35">
      <c r="A2811" s="1">
        <v>45291</v>
      </c>
      <c r="B2811" t="s">
        <v>7</v>
      </c>
      <c r="C2811">
        <v>26</v>
      </c>
      <c r="D2811">
        <v>709.78</v>
      </c>
    </row>
    <row r="2812" spans="1:4" x14ac:dyDescent="0.35">
      <c r="A2812" s="1">
        <v>44985</v>
      </c>
      <c r="B2812" t="s">
        <v>5</v>
      </c>
      <c r="C2812">
        <v>17</v>
      </c>
      <c r="D2812">
        <v>528.66999999999996</v>
      </c>
    </row>
    <row r="2813" spans="1:4" x14ac:dyDescent="0.35">
      <c r="A2813" s="1">
        <v>45138</v>
      </c>
      <c r="B2813" t="s">
        <v>4</v>
      </c>
      <c r="C2813">
        <v>16</v>
      </c>
      <c r="D2813">
        <v>889.84</v>
      </c>
    </row>
    <row r="2814" spans="1:4" x14ac:dyDescent="0.35">
      <c r="A2814" s="1">
        <v>44957</v>
      </c>
      <c r="B2814" t="s">
        <v>7</v>
      </c>
      <c r="C2814">
        <v>25</v>
      </c>
      <c r="D2814">
        <v>414.52</v>
      </c>
    </row>
    <row r="2815" spans="1:4" x14ac:dyDescent="0.35">
      <c r="A2815" s="1">
        <v>44957</v>
      </c>
      <c r="B2815" t="s">
        <v>7</v>
      </c>
      <c r="C2815">
        <v>24</v>
      </c>
      <c r="D2815">
        <v>133.18</v>
      </c>
    </row>
    <row r="2816" spans="1:4" x14ac:dyDescent="0.35">
      <c r="A2816" s="1">
        <v>45169</v>
      </c>
      <c r="B2816" t="s">
        <v>5</v>
      </c>
      <c r="C2816">
        <v>22</v>
      </c>
      <c r="D2816">
        <v>259.49</v>
      </c>
    </row>
    <row r="2817" spans="1:4" x14ac:dyDescent="0.35">
      <c r="A2817" s="1">
        <v>44985</v>
      </c>
      <c r="B2817" t="s">
        <v>5</v>
      </c>
      <c r="C2817">
        <v>24</v>
      </c>
      <c r="D2817">
        <v>618.9</v>
      </c>
    </row>
    <row r="2818" spans="1:4" x14ac:dyDescent="0.35">
      <c r="A2818" s="1">
        <v>45169</v>
      </c>
      <c r="B2818" t="s">
        <v>4</v>
      </c>
      <c r="C2818">
        <v>22</v>
      </c>
      <c r="D2818">
        <v>763.66</v>
      </c>
    </row>
    <row r="2819" spans="1:4" x14ac:dyDescent="0.35">
      <c r="A2819" s="1">
        <v>45260</v>
      </c>
      <c r="B2819" t="s">
        <v>7</v>
      </c>
      <c r="C2819">
        <v>16</v>
      </c>
      <c r="D2819">
        <v>118.5</v>
      </c>
    </row>
    <row r="2820" spans="1:4" x14ac:dyDescent="0.35">
      <c r="A2820" s="1">
        <v>45230</v>
      </c>
      <c r="B2820" t="s">
        <v>7</v>
      </c>
      <c r="C2820">
        <v>18</v>
      </c>
      <c r="D2820">
        <v>226.36</v>
      </c>
    </row>
    <row r="2821" spans="1:4" x14ac:dyDescent="0.35">
      <c r="A2821" s="1">
        <v>45107</v>
      </c>
      <c r="B2821" t="s">
        <v>8</v>
      </c>
      <c r="C2821">
        <v>16</v>
      </c>
      <c r="D2821">
        <v>991.49</v>
      </c>
    </row>
    <row r="2822" spans="1:4" x14ac:dyDescent="0.35">
      <c r="A2822" s="1">
        <v>45169</v>
      </c>
      <c r="B2822" t="s">
        <v>6</v>
      </c>
      <c r="C2822">
        <v>18</v>
      </c>
      <c r="D2822">
        <v>127.91</v>
      </c>
    </row>
    <row r="2823" spans="1:4" x14ac:dyDescent="0.35">
      <c r="A2823" s="1">
        <v>45138</v>
      </c>
      <c r="B2823" t="s">
        <v>8</v>
      </c>
      <c r="C2823">
        <v>22</v>
      </c>
      <c r="D2823">
        <v>147.80000000000001</v>
      </c>
    </row>
    <row r="2824" spans="1:4" x14ac:dyDescent="0.35">
      <c r="A2824" s="1">
        <v>45169</v>
      </c>
      <c r="B2824" t="s">
        <v>5</v>
      </c>
      <c r="C2824">
        <v>19</v>
      </c>
      <c r="D2824">
        <v>964.05</v>
      </c>
    </row>
    <row r="2825" spans="1:4" x14ac:dyDescent="0.35">
      <c r="A2825" s="1">
        <v>45077</v>
      </c>
      <c r="B2825" t="s">
        <v>8</v>
      </c>
      <c r="C2825">
        <v>26</v>
      </c>
      <c r="D2825">
        <v>533.96</v>
      </c>
    </row>
    <row r="2826" spans="1:4" x14ac:dyDescent="0.35">
      <c r="A2826" s="1">
        <v>45291</v>
      </c>
      <c r="B2826" t="s">
        <v>6</v>
      </c>
      <c r="C2826">
        <v>18</v>
      </c>
      <c r="D2826">
        <v>959.16</v>
      </c>
    </row>
    <row r="2827" spans="1:4" x14ac:dyDescent="0.35">
      <c r="A2827" s="1">
        <v>45077</v>
      </c>
      <c r="B2827" t="s">
        <v>7</v>
      </c>
      <c r="C2827">
        <v>23</v>
      </c>
      <c r="D2827">
        <v>831.82</v>
      </c>
    </row>
    <row r="2828" spans="1:4" x14ac:dyDescent="0.35">
      <c r="A2828" s="1">
        <v>45199</v>
      </c>
      <c r="B2828" t="s">
        <v>8</v>
      </c>
      <c r="C2828">
        <v>20</v>
      </c>
      <c r="D2828">
        <v>584.17999999999995</v>
      </c>
    </row>
    <row r="2829" spans="1:4" x14ac:dyDescent="0.35">
      <c r="A2829" s="1">
        <v>45077</v>
      </c>
      <c r="B2829" t="s">
        <v>6</v>
      </c>
      <c r="C2829">
        <v>20</v>
      </c>
      <c r="D2829">
        <v>559.03</v>
      </c>
    </row>
    <row r="2830" spans="1:4" x14ac:dyDescent="0.35">
      <c r="A2830" s="1">
        <v>45291</v>
      </c>
      <c r="B2830" t="s">
        <v>5</v>
      </c>
      <c r="C2830">
        <v>20</v>
      </c>
      <c r="D2830">
        <v>503.6</v>
      </c>
    </row>
    <row r="2831" spans="1:4" x14ac:dyDescent="0.35">
      <c r="A2831" s="1">
        <v>45230</v>
      </c>
      <c r="B2831" t="s">
        <v>5</v>
      </c>
      <c r="C2831">
        <v>26</v>
      </c>
      <c r="D2831">
        <v>838.15</v>
      </c>
    </row>
    <row r="2832" spans="1:4" x14ac:dyDescent="0.35">
      <c r="A2832" s="1">
        <v>45016</v>
      </c>
      <c r="B2832" t="s">
        <v>4</v>
      </c>
      <c r="C2832">
        <v>24</v>
      </c>
      <c r="D2832">
        <v>71.349999999999994</v>
      </c>
    </row>
    <row r="2833" spans="1:4" x14ac:dyDescent="0.35">
      <c r="A2833" s="1">
        <v>45138</v>
      </c>
      <c r="B2833" t="s">
        <v>7</v>
      </c>
      <c r="C2833">
        <v>25</v>
      </c>
      <c r="D2833">
        <v>758.73</v>
      </c>
    </row>
    <row r="2834" spans="1:4" x14ac:dyDescent="0.35">
      <c r="A2834" s="1">
        <v>45046</v>
      </c>
      <c r="B2834" t="s">
        <v>7</v>
      </c>
      <c r="C2834">
        <v>20</v>
      </c>
      <c r="D2834">
        <v>987.72</v>
      </c>
    </row>
    <row r="2835" spans="1:4" x14ac:dyDescent="0.35">
      <c r="A2835" s="1">
        <v>45199</v>
      </c>
      <c r="B2835" t="s">
        <v>4</v>
      </c>
      <c r="C2835">
        <v>15</v>
      </c>
      <c r="D2835">
        <v>139.32</v>
      </c>
    </row>
    <row r="2836" spans="1:4" x14ac:dyDescent="0.35">
      <c r="A2836" s="1">
        <v>45291</v>
      </c>
      <c r="B2836" t="s">
        <v>6</v>
      </c>
      <c r="C2836">
        <v>16</v>
      </c>
      <c r="D2836">
        <v>999.16</v>
      </c>
    </row>
    <row r="2837" spans="1:4" x14ac:dyDescent="0.35">
      <c r="A2837" s="1">
        <v>45016</v>
      </c>
      <c r="B2837" t="s">
        <v>7</v>
      </c>
      <c r="C2837">
        <v>19</v>
      </c>
      <c r="D2837">
        <v>787.04</v>
      </c>
    </row>
    <row r="2838" spans="1:4" x14ac:dyDescent="0.35">
      <c r="A2838" s="1">
        <v>44957</v>
      </c>
      <c r="B2838" t="s">
        <v>4</v>
      </c>
      <c r="C2838">
        <v>18</v>
      </c>
      <c r="D2838">
        <v>792.75</v>
      </c>
    </row>
    <row r="2839" spans="1:4" x14ac:dyDescent="0.35">
      <c r="A2839" s="1">
        <v>45016</v>
      </c>
      <c r="B2839" t="s">
        <v>7</v>
      </c>
      <c r="C2839">
        <v>20</v>
      </c>
      <c r="D2839">
        <v>675.92</v>
      </c>
    </row>
    <row r="2840" spans="1:4" x14ac:dyDescent="0.35">
      <c r="A2840" s="1">
        <v>45138</v>
      </c>
      <c r="B2840" t="s">
        <v>6</v>
      </c>
      <c r="C2840">
        <v>20</v>
      </c>
      <c r="D2840">
        <v>166.48</v>
      </c>
    </row>
    <row r="2841" spans="1:4" x14ac:dyDescent="0.35">
      <c r="A2841" s="1">
        <v>45291</v>
      </c>
      <c r="B2841" t="s">
        <v>4</v>
      </c>
      <c r="C2841">
        <v>18</v>
      </c>
      <c r="D2841">
        <v>999.93</v>
      </c>
    </row>
    <row r="2842" spans="1:4" x14ac:dyDescent="0.35">
      <c r="A2842" s="1">
        <v>45046</v>
      </c>
      <c r="B2842" t="s">
        <v>8</v>
      </c>
      <c r="C2842">
        <v>20</v>
      </c>
      <c r="D2842">
        <v>183.76</v>
      </c>
    </row>
    <row r="2843" spans="1:4" x14ac:dyDescent="0.35">
      <c r="A2843" s="1">
        <v>45077</v>
      </c>
      <c r="B2843" t="s">
        <v>7</v>
      </c>
      <c r="C2843">
        <v>19</v>
      </c>
      <c r="D2843">
        <v>510.95</v>
      </c>
    </row>
    <row r="2844" spans="1:4" x14ac:dyDescent="0.35">
      <c r="A2844" s="1">
        <v>45046</v>
      </c>
      <c r="B2844" t="s">
        <v>5</v>
      </c>
    </row>
    <row r="2845" spans="1:4" x14ac:dyDescent="0.35">
      <c r="A2845" s="1">
        <v>45138</v>
      </c>
      <c r="B2845" t="s">
        <v>5</v>
      </c>
      <c r="C2845">
        <v>21</v>
      </c>
      <c r="D2845">
        <v>204.72</v>
      </c>
    </row>
    <row r="2846" spans="1:4" x14ac:dyDescent="0.35">
      <c r="A2846" s="1">
        <v>45138</v>
      </c>
      <c r="B2846" t="s">
        <v>5</v>
      </c>
      <c r="C2846">
        <v>23</v>
      </c>
      <c r="D2846">
        <v>177.93</v>
      </c>
    </row>
    <row r="2847" spans="1:4" x14ac:dyDescent="0.35">
      <c r="A2847" s="1">
        <v>45230</v>
      </c>
      <c r="B2847" t="s">
        <v>5</v>
      </c>
      <c r="C2847">
        <v>20</v>
      </c>
      <c r="D2847">
        <v>380.52</v>
      </c>
    </row>
    <row r="2848" spans="1:4" x14ac:dyDescent="0.35">
      <c r="A2848" s="1">
        <v>45291</v>
      </c>
      <c r="B2848" t="s">
        <v>8</v>
      </c>
      <c r="C2848">
        <v>19</v>
      </c>
      <c r="D2848">
        <v>933.76</v>
      </c>
    </row>
    <row r="2849" spans="1:4" x14ac:dyDescent="0.35">
      <c r="A2849" s="1">
        <v>45046</v>
      </c>
      <c r="B2849" t="s">
        <v>5</v>
      </c>
      <c r="C2849">
        <v>20</v>
      </c>
      <c r="D2849">
        <v>454.96</v>
      </c>
    </row>
    <row r="2850" spans="1:4" x14ac:dyDescent="0.35">
      <c r="A2850" s="1">
        <v>45046</v>
      </c>
      <c r="B2850" t="s">
        <v>5</v>
      </c>
      <c r="C2850">
        <v>18</v>
      </c>
      <c r="D2850">
        <v>330.7</v>
      </c>
    </row>
    <row r="2851" spans="1:4" x14ac:dyDescent="0.35">
      <c r="A2851" s="1">
        <v>45138</v>
      </c>
      <c r="B2851" t="s">
        <v>6</v>
      </c>
      <c r="C2851">
        <v>24</v>
      </c>
      <c r="D2851">
        <v>581.42999999999995</v>
      </c>
    </row>
    <row r="2852" spans="1:4" x14ac:dyDescent="0.35">
      <c r="A2852" s="1">
        <v>45169</v>
      </c>
      <c r="B2852" t="s">
        <v>6</v>
      </c>
      <c r="C2852">
        <v>15</v>
      </c>
      <c r="D2852">
        <v>647.29999999999995</v>
      </c>
    </row>
    <row r="2853" spans="1:4" x14ac:dyDescent="0.35">
      <c r="A2853" s="1">
        <v>45230</v>
      </c>
      <c r="B2853" t="s">
        <v>6</v>
      </c>
      <c r="C2853">
        <v>16</v>
      </c>
      <c r="D2853">
        <v>887.02</v>
      </c>
    </row>
    <row r="2854" spans="1:4" x14ac:dyDescent="0.35">
      <c r="A2854" s="1">
        <v>44985</v>
      </c>
      <c r="B2854" t="s">
        <v>5</v>
      </c>
      <c r="C2854">
        <v>22</v>
      </c>
      <c r="D2854">
        <v>168.91</v>
      </c>
    </row>
    <row r="2855" spans="1:4" x14ac:dyDescent="0.35">
      <c r="A2855" s="1">
        <v>45199</v>
      </c>
      <c r="B2855" t="s">
        <v>5</v>
      </c>
      <c r="C2855">
        <v>15</v>
      </c>
      <c r="D2855">
        <v>877.72</v>
      </c>
    </row>
    <row r="2856" spans="1:4" x14ac:dyDescent="0.35">
      <c r="A2856" s="1">
        <v>45291</v>
      </c>
      <c r="B2856" t="s">
        <v>6</v>
      </c>
      <c r="C2856">
        <v>15</v>
      </c>
      <c r="D2856">
        <v>613.42999999999995</v>
      </c>
    </row>
    <row r="2857" spans="1:4" x14ac:dyDescent="0.35">
      <c r="A2857" s="1">
        <v>45169</v>
      </c>
      <c r="B2857" t="s">
        <v>6</v>
      </c>
      <c r="C2857">
        <v>14</v>
      </c>
      <c r="D2857">
        <v>506.23</v>
      </c>
    </row>
    <row r="2858" spans="1:4" x14ac:dyDescent="0.35">
      <c r="A2858" s="1">
        <v>44985</v>
      </c>
      <c r="B2858" t="s">
        <v>8</v>
      </c>
      <c r="C2858">
        <v>13</v>
      </c>
      <c r="D2858">
        <v>412.47</v>
      </c>
    </row>
    <row r="2859" spans="1:4" x14ac:dyDescent="0.35">
      <c r="A2859" s="1">
        <v>45291</v>
      </c>
      <c r="B2859" t="s">
        <v>8</v>
      </c>
      <c r="C2859">
        <v>23</v>
      </c>
      <c r="D2859">
        <v>35.72</v>
      </c>
    </row>
    <row r="2860" spans="1:4" x14ac:dyDescent="0.35">
      <c r="A2860" s="1">
        <v>45169</v>
      </c>
      <c r="B2860" t="s">
        <v>4</v>
      </c>
      <c r="C2860">
        <v>20</v>
      </c>
      <c r="D2860">
        <v>280.95999999999998</v>
      </c>
    </row>
    <row r="2861" spans="1:4" x14ac:dyDescent="0.35">
      <c r="A2861" s="1">
        <v>45077</v>
      </c>
      <c r="B2861" t="s">
        <v>5</v>
      </c>
      <c r="C2861">
        <v>29</v>
      </c>
      <c r="D2861">
        <v>424.91</v>
      </c>
    </row>
    <row r="2862" spans="1:4" x14ac:dyDescent="0.35">
      <c r="A2862" s="1">
        <v>45199</v>
      </c>
      <c r="B2862" t="s">
        <v>5</v>
      </c>
      <c r="C2862">
        <v>19</v>
      </c>
      <c r="D2862">
        <v>440.94</v>
      </c>
    </row>
    <row r="2863" spans="1:4" x14ac:dyDescent="0.35">
      <c r="A2863" s="1">
        <v>44957</v>
      </c>
      <c r="B2863" t="s">
        <v>8</v>
      </c>
      <c r="C2863">
        <v>17</v>
      </c>
      <c r="D2863">
        <v>422.47</v>
      </c>
    </row>
    <row r="2864" spans="1:4" x14ac:dyDescent="0.35">
      <c r="A2864" s="1">
        <v>45107</v>
      </c>
      <c r="B2864" t="s">
        <v>6</v>
      </c>
      <c r="C2864">
        <v>19</v>
      </c>
      <c r="D2864">
        <v>415.25</v>
      </c>
    </row>
    <row r="2865" spans="1:4" x14ac:dyDescent="0.35">
      <c r="A2865" s="1">
        <v>45016</v>
      </c>
      <c r="B2865" t="s">
        <v>7</v>
      </c>
      <c r="C2865">
        <v>26</v>
      </c>
      <c r="D2865">
        <v>962.64</v>
      </c>
    </row>
    <row r="2866" spans="1:4" x14ac:dyDescent="0.35">
      <c r="A2866" s="1">
        <v>45046</v>
      </c>
      <c r="B2866" t="s">
        <v>4</v>
      </c>
      <c r="C2866">
        <v>11</v>
      </c>
      <c r="D2866">
        <v>335.03</v>
      </c>
    </row>
    <row r="2867" spans="1:4" x14ac:dyDescent="0.35">
      <c r="A2867" s="1">
        <v>45291</v>
      </c>
      <c r="B2867" t="s">
        <v>8</v>
      </c>
      <c r="C2867">
        <v>18</v>
      </c>
      <c r="D2867">
        <v>852.22</v>
      </c>
    </row>
    <row r="2868" spans="1:4" x14ac:dyDescent="0.35">
      <c r="A2868" s="1">
        <v>45169</v>
      </c>
      <c r="B2868" t="s">
        <v>8</v>
      </c>
      <c r="C2868">
        <v>19</v>
      </c>
      <c r="D2868">
        <v>414.18</v>
      </c>
    </row>
    <row r="2869" spans="1:4" x14ac:dyDescent="0.35">
      <c r="A2869" s="1">
        <v>44957</v>
      </c>
      <c r="B2869" t="s">
        <v>7</v>
      </c>
      <c r="C2869">
        <v>25</v>
      </c>
      <c r="D2869">
        <v>930.73</v>
      </c>
    </row>
    <row r="2870" spans="1:4" x14ac:dyDescent="0.35">
      <c r="A2870" s="1">
        <v>45169</v>
      </c>
      <c r="B2870" t="s">
        <v>5</v>
      </c>
      <c r="C2870">
        <v>17</v>
      </c>
      <c r="D2870">
        <v>773.6</v>
      </c>
    </row>
    <row r="2871" spans="1:4" x14ac:dyDescent="0.35">
      <c r="A2871" s="1">
        <v>44957</v>
      </c>
      <c r="B2871" t="s">
        <v>5</v>
      </c>
      <c r="C2871">
        <v>20</v>
      </c>
      <c r="D2871">
        <v>940.94</v>
      </c>
    </row>
    <row r="2872" spans="1:4" x14ac:dyDescent="0.35">
      <c r="A2872" s="1">
        <v>45107</v>
      </c>
      <c r="B2872" t="s">
        <v>7</v>
      </c>
      <c r="C2872">
        <v>21</v>
      </c>
      <c r="D2872">
        <v>649.04</v>
      </c>
    </row>
    <row r="2873" spans="1:4" x14ac:dyDescent="0.35">
      <c r="A2873" s="1">
        <v>45291</v>
      </c>
      <c r="B2873" t="s">
        <v>8</v>
      </c>
      <c r="C2873">
        <v>18</v>
      </c>
      <c r="D2873">
        <v>176.42</v>
      </c>
    </row>
    <row r="2874" spans="1:4" x14ac:dyDescent="0.35">
      <c r="A2874" s="1">
        <v>45077</v>
      </c>
      <c r="B2874" t="s">
        <v>6</v>
      </c>
      <c r="C2874">
        <v>24</v>
      </c>
      <c r="D2874">
        <v>935.99</v>
      </c>
    </row>
    <row r="2875" spans="1:4" x14ac:dyDescent="0.35">
      <c r="A2875" s="1">
        <v>45077</v>
      </c>
      <c r="B2875" t="s">
        <v>8</v>
      </c>
      <c r="C2875">
        <v>18</v>
      </c>
      <c r="D2875">
        <v>473.86</v>
      </c>
    </row>
    <row r="2876" spans="1:4" x14ac:dyDescent="0.35">
      <c r="A2876" s="1">
        <v>45016</v>
      </c>
      <c r="B2876" t="s">
        <v>6</v>
      </c>
      <c r="C2876">
        <v>16</v>
      </c>
      <c r="D2876">
        <v>815.5</v>
      </c>
    </row>
    <row r="2877" spans="1:4" x14ac:dyDescent="0.35">
      <c r="A2877" s="1">
        <v>44985</v>
      </c>
      <c r="B2877" t="s">
        <v>8</v>
      </c>
      <c r="C2877">
        <v>26</v>
      </c>
      <c r="D2877">
        <v>71.599999999999994</v>
      </c>
    </row>
    <row r="2878" spans="1:4" x14ac:dyDescent="0.35">
      <c r="A2878" s="1">
        <v>45077</v>
      </c>
      <c r="B2878" t="s">
        <v>4</v>
      </c>
      <c r="C2878">
        <v>29</v>
      </c>
      <c r="D2878">
        <v>573.08000000000004</v>
      </c>
    </row>
    <row r="2879" spans="1:4" x14ac:dyDescent="0.35">
      <c r="A2879" s="1">
        <v>44985</v>
      </c>
      <c r="B2879" t="s">
        <v>4</v>
      </c>
      <c r="C2879">
        <v>24</v>
      </c>
      <c r="D2879">
        <v>584.03</v>
      </c>
    </row>
    <row r="2880" spans="1:4" x14ac:dyDescent="0.35">
      <c r="A2880" s="1">
        <v>45230</v>
      </c>
      <c r="B2880" t="s">
        <v>7</v>
      </c>
      <c r="C2880">
        <v>20</v>
      </c>
      <c r="D2880">
        <v>954.04</v>
      </c>
    </row>
    <row r="2881" spans="1:4" x14ac:dyDescent="0.35">
      <c r="A2881" s="1">
        <v>45016</v>
      </c>
      <c r="B2881" t="s">
        <v>7</v>
      </c>
      <c r="C2881">
        <v>24</v>
      </c>
      <c r="D2881">
        <v>260.97000000000003</v>
      </c>
    </row>
    <row r="2882" spans="1:4" x14ac:dyDescent="0.35">
      <c r="A2882" s="1">
        <v>44957</v>
      </c>
      <c r="B2882" t="s">
        <v>7</v>
      </c>
      <c r="C2882">
        <v>26</v>
      </c>
      <c r="D2882">
        <v>269.69</v>
      </c>
    </row>
    <row r="2883" spans="1:4" x14ac:dyDescent="0.35">
      <c r="A2883" s="1">
        <v>44957</v>
      </c>
      <c r="B2883" t="s">
        <v>8</v>
      </c>
      <c r="C2883">
        <v>230</v>
      </c>
      <c r="D2883">
        <v>731.42</v>
      </c>
    </row>
    <row r="2884" spans="1:4" x14ac:dyDescent="0.35">
      <c r="A2884" s="1">
        <v>45107</v>
      </c>
      <c r="B2884" t="s">
        <v>8</v>
      </c>
      <c r="C2884">
        <v>21</v>
      </c>
      <c r="D2884">
        <v>297.04000000000002</v>
      </c>
    </row>
    <row r="2885" spans="1:4" x14ac:dyDescent="0.35">
      <c r="A2885" s="1">
        <v>45046</v>
      </c>
      <c r="B2885" t="s">
        <v>6</v>
      </c>
      <c r="C2885">
        <v>18</v>
      </c>
      <c r="D2885">
        <v>237.12</v>
      </c>
    </row>
    <row r="2886" spans="1:4" x14ac:dyDescent="0.35">
      <c r="A2886" s="1">
        <v>45260</v>
      </c>
      <c r="B2886" t="s">
        <v>8</v>
      </c>
      <c r="C2886">
        <v>22</v>
      </c>
      <c r="D2886">
        <v>670.93</v>
      </c>
    </row>
    <row r="2887" spans="1:4" x14ac:dyDescent="0.35">
      <c r="A2887" s="1">
        <v>45016</v>
      </c>
      <c r="B2887" t="s">
        <v>4</v>
      </c>
      <c r="C2887">
        <v>23</v>
      </c>
      <c r="D2887">
        <v>673.03</v>
      </c>
    </row>
    <row r="2888" spans="1:4" x14ac:dyDescent="0.35">
      <c r="A2888" s="1">
        <v>44957</v>
      </c>
      <c r="B2888" t="s">
        <v>6</v>
      </c>
      <c r="C2888">
        <v>26</v>
      </c>
      <c r="D2888">
        <v>267.32</v>
      </c>
    </row>
    <row r="2889" spans="1:4" x14ac:dyDescent="0.35">
      <c r="A2889" s="1">
        <v>45169</v>
      </c>
      <c r="B2889" t="s">
        <v>6</v>
      </c>
      <c r="C2889">
        <v>25</v>
      </c>
      <c r="D2889">
        <v>297.8</v>
      </c>
    </row>
    <row r="2890" spans="1:4" x14ac:dyDescent="0.35">
      <c r="A2890" s="1">
        <v>45260</v>
      </c>
      <c r="B2890" t="s">
        <v>6</v>
      </c>
      <c r="C2890">
        <v>19</v>
      </c>
      <c r="D2890">
        <v>155.69</v>
      </c>
    </row>
    <row r="2891" spans="1:4" x14ac:dyDescent="0.35">
      <c r="A2891" s="1">
        <v>45016</v>
      </c>
      <c r="B2891" t="s">
        <v>5</v>
      </c>
      <c r="C2891">
        <v>16</v>
      </c>
      <c r="D2891">
        <v>307.57</v>
      </c>
    </row>
    <row r="2892" spans="1:4" x14ac:dyDescent="0.35">
      <c r="A2892" s="1">
        <v>45046</v>
      </c>
      <c r="B2892" t="s">
        <v>7</v>
      </c>
      <c r="C2892">
        <v>24</v>
      </c>
      <c r="D2892">
        <v>223.35</v>
      </c>
    </row>
    <row r="2893" spans="1:4" x14ac:dyDescent="0.35">
      <c r="A2893" s="1">
        <v>45107</v>
      </c>
      <c r="B2893" t="s">
        <v>5</v>
      </c>
      <c r="C2893">
        <v>20</v>
      </c>
      <c r="D2893">
        <v>851.95</v>
      </c>
    </row>
    <row r="2894" spans="1:4" x14ac:dyDescent="0.35">
      <c r="A2894" s="1">
        <v>45107</v>
      </c>
      <c r="B2894" t="s">
        <v>4</v>
      </c>
      <c r="C2894">
        <v>13</v>
      </c>
      <c r="D2894">
        <v>40.42</v>
      </c>
    </row>
    <row r="2895" spans="1:4" x14ac:dyDescent="0.35">
      <c r="A2895" s="1">
        <v>45291</v>
      </c>
      <c r="B2895" t="s">
        <v>8</v>
      </c>
      <c r="C2895">
        <v>21</v>
      </c>
      <c r="D2895">
        <v>370.72</v>
      </c>
    </row>
    <row r="2896" spans="1:4" x14ac:dyDescent="0.35">
      <c r="A2896" s="1">
        <v>45107</v>
      </c>
      <c r="B2896" t="s">
        <v>5</v>
      </c>
      <c r="C2896">
        <v>15</v>
      </c>
      <c r="D2896">
        <v>28.28</v>
      </c>
    </row>
    <row r="2897" spans="1:4" x14ac:dyDescent="0.35">
      <c r="A2897" s="1">
        <v>45016</v>
      </c>
      <c r="B2897" t="s">
        <v>6</v>
      </c>
      <c r="C2897">
        <v>21</v>
      </c>
      <c r="D2897">
        <v>469.98</v>
      </c>
    </row>
    <row r="2898" spans="1:4" x14ac:dyDescent="0.35">
      <c r="A2898" s="1">
        <v>45138</v>
      </c>
      <c r="B2898" t="s">
        <v>8</v>
      </c>
      <c r="C2898">
        <v>19</v>
      </c>
      <c r="D2898">
        <v>13.35</v>
      </c>
    </row>
    <row r="2899" spans="1:4" x14ac:dyDescent="0.35">
      <c r="A2899" s="1">
        <v>45199</v>
      </c>
      <c r="B2899" t="s">
        <v>7</v>
      </c>
      <c r="C2899">
        <v>18</v>
      </c>
      <c r="D2899">
        <v>954.83</v>
      </c>
    </row>
    <row r="2900" spans="1:4" x14ac:dyDescent="0.35">
      <c r="A2900" s="1">
        <v>45077</v>
      </c>
      <c r="B2900" t="s">
        <v>8</v>
      </c>
      <c r="C2900">
        <v>21</v>
      </c>
      <c r="D2900">
        <v>984.41</v>
      </c>
    </row>
    <row r="2901" spans="1:4" x14ac:dyDescent="0.35">
      <c r="A2901" s="1">
        <v>45260</v>
      </c>
      <c r="B2901" t="s">
        <v>5</v>
      </c>
      <c r="C2901">
        <v>17</v>
      </c>
      <c r="D2901">
        <v>65.28</v>
      </c>
    </row>
    <row r="2902" spans="1:4" x14ac:dyDescent="0.35">
      <c r="A2902" s="1">
        <v>45077</v>
      </c>
      <c r="B2902" t="s">
        <v>5</v>
      </c>
      <c r="C2902">
        <v>20</v>
      </c>
      <c r="D2902">
        <v>972.43</v>
      </c>
    </row>
    <row r="2903" spans="1:4" x14ac:dyDescent="0.35">
      <c r="A2903" s="1">
        <v>45046</v>
      </c>
      <c r="B2903" t="s">
        <v>8</v>
      </c>
      <c r="C2903">
        <v>22</v>
      </c>
      <c r="D2903">
        <v>267.88</v>
      </c>
    </row>
    <row r="2904" spans="1:4" x14ac:dyDescent="0.35">
      <c r="A2904" s="1">
        <v>45199</v>
      </c>
      <c r="B2904" t="s">
        <v>4</v>
      </c>
      <c r="C2904">
        <v>25</v>
      </c>
      <c r="D2904">
        <v>971.27</v>
      </c>
    </row>
    <row r="2905" spans="1:4" x14ac:dyDescent="0.35">
      <c r="A2905" s="1">
        <v>45016</v>
      </c>
      <c r="B2905" t="s">
        <v>4</v>
      </c>
      <c r="C2905">
        <v>20</v>
      </c>
      <c r="D2905">
        <v>585.57000000000005</v>
      </c>
    </row>
    <row r="2906" spans="1:4" x14ac:dyDescent="0.35">
      <c r="A2906" s="1">
        <v>45077</v>
      </c>
      <c r="B2906" t="s">
        <v>8</v>
      </c>
      <c r="C2906">
        <v>18</v>
      </c>
      <c r="D2906">
        <v>77.91</v>
      </c>
    </row>
    <row r="2907" spans="1:4" x14ac:dyDescent="0.35">
      <c r="A2907" s="1">
        <v>45260</v>
      </c>
      <c r="B2907" t="s">
        <v>5</v>
      </c>
      <c r="C2907">
        <v>21</v>
      </c>
      <c r="D2907">
        <v>96.58</v>
      </c>
    </row>
    <row r="2908" spans="1:4" x14ac:dyDescent="0.35">
      <c r="A2908" s="1">
        <v>45169</v>
      </c>
      <c r="B2908" t="s">
        <v>6</v>
      </c>
      <c r="C2908">
        <v>24</v>
      </c>
      <c r="D2908">
        <v>965.04</v>
      </c>
    </row>
    <row r="2909" spans="1:4" x14ac:dyDescent="0.35">
      <c r="A2909" s="1">
        <v>45046</v>
      </c>
      <c r="B2909" t="s">
        <v>5</v>
      </c>
      <c r="C2909">
        <v>23</v>
      </c>
      <c r="D2909">
        <v>161.36000000000001</v>
      </c>
    </row>
    <row r="2910" spans="1:4" x14ac:dyDescent="0.35">
      <c r="A2910" s="1">
        <v>45077</v>
      </c>
      <c r="B2910" t="s">
        <v>4</v>
      </c>
      <c r="C2910">
        <v>20</v>
      </c>
      <c r="D2910">
        <v>692.39</v>
      </c>
    </row>
    <row r="2911" spans="1:4" x14ac:dyDescent="0.35">
      <c r="A2911" s="1">
        <v>45077</v>
      </c>
      <c r="B2911" t="s">
        <v>4</v>
      </c>
      <c r="C2911">
        <v>21</v>
      </c>
      <c r="D2911">
        <v>49.84</v>
      </c>
    </row>
    <row r="2912" spans="1:4" x14ac:dyDescent="0.35">
      <c r="A2912" s="1">
        <v>45169</v>
      </c>
      <c r="B2912" t="s">
        <v>5</v>
      </c>
      <c r="C2912">
        <v>19</v>
      </c>
      <c r="D2912">
        <v>947.32</v>
      </c>
    </row>
    <row r="2913" spans="1:4" x14ac:dyDescent="0.35">
      <c r="A2913" s="1">
        <v>45169</v>
      </c>
      <c r="B2913" t="s">
        <v>6</v>
      </c>
      <c r="C2913">
        <v>25</v>
      </c>
      <c r="D2913">
        <v>255.4</v>
      </c>
    </row>
    <row r="2914" spans="1:4" x14ac:dyDescent="0.35">
      <c r="A2914" s="1">
        <v>45291</v>
      </c>
      <c r="B2914" t="s">
        <v>6</v>
      </c>
      <c r="C2914">
        <v>28</v>
      </c>
      <c r="D2914">
        <v>381.42</v>
      </c>
    </row>
    <row r="2915" spans="1:4" x14ac:dyDescent="0.35">
      <c r="A2915" s="1">
        <v>45138</v>
      </c>
      <c r="B2915" t="s">
        <v>4</v>
      </c>
      <c r="C2915">
        <v>21</v>
      </c>
      <c r="D2915">
        <v>963.48</v>
      </c>
    </row>
    <row r="2916" spans="1:4" x14ac:dyDescent="0.35">
      <c r="A2916" s="1">
        <v>45291</v>
      </c>
      <c r="B2916" t="s">
        <v>7</v>
      </c>
      <c r="C2916">
        <v>21</v>
      </c>
      <c r="D2916">
        <v>26.66</v>
      </c>
    </row>
    <row r="2917" spans="1:4" x14ac:dyDescent="0.35">
      <c r="A2917" s="1">
        <v>45230</v>
      </c>
      <c r="B2917" t="s">
        <v>8</v>
      </c>
      <c r="C2917">
        <v>18</v>
      </c>
      <c r="D2917">
        <v>596.19000000000005</v>
      </c>
    </row>
    <row r="2918" spans="1:4" x14ac:dyDescent="0.35">
      <c r="A2918" s="1">
        <v>45077</v>
      </c>
      <c r="B2918" t="s">
        <v>8</v>
      </c>
      <c r="C2918">
        <v>14</v>
      </c>
      <c r="D2918">
        <v>722.29</v>
      </c>
    </row>
    <row r="2919" spans="1:4" x14ac:dyDescent="0.35">
      <c r="A2919" s="1">
        <v>45046</v>
      </c>
      <c r="B2919" t="s">
        <v>6</v>
      </c>
      <c r="C2919">
        <v>15</v>
      </c>
      <c r="D2919">
        <v>934.17</v>
      </c>
    </row>
    <row r="2920" spans="1:4" x14ac:dyDescent="0.35">
      <c r="A2920" s="1">
        <v>45169</v>
      </c>
      <c r="B2920" t="s">
        <v>8</v>
      </c>
      <c r="C2920">
        <v>16</v>
      </c>
      <c r="D2920">
        <v>942.49</v>
      </c>
    </row>
    <row r="2921" spans="1:4" x14ac:dyDescent="0.35">
      <c r="A2921" s="1">
        <v>45138</v>
      </c>
      <c r="B2921" t="s">
        <v>8</v>
      </c>
      <c r="C2921">
        <v>22</v>
      </c>
      <c r="D2921">
        <v>49.74</v>
      </c>
    </row>
    <row r="2922" spans="1:4" x14ac:dyDescent="0.35">
      <c r="A2922" s="1">
        <v>44957</v>
      </c>
      <c r="B2922" t="s">
        <v>8</v>
      </c>
      <c r="C2922">
        <v>10</v>
      </c>
      <c r="D2922">
        <v>19.41</v>
      </c>
    </row>
    <row r="2923" spans="1:4" x14ac:dyDescent="0.35">
      <c r="A2923" s="1">
        <v>45260</v>
      </c>
      <c r="B2923" t="s">
        <v>4</v>
      </c>
      <c r="C2923">
        <v>20</v>
      </c>
      <c r="D2923">
        <v>136.32</v>
      </c>
    </row>
    <row r="2924" spans="1:4" x14ac:dyDescent="0.35">
      <c r="A2924" s="1">
        <v>45230</v>
      </c>
      <c r="B2924" t="s">
        <v>8</v>
      </c>
      <c r="C2924">
        <v>17</v>
      </c>
      <c r="D2924">
        <v>543.09</v>
      </c>
    </row>
    <row r="2925" spans="1:4" x14ac:dyDescent="0.35">
      <c r="A2925" s="1">
        <v>45169</v>
      </c>
      <c r="B2925" t="s">
        <v>5</v>
      </c>
      <c r="C2925">
        <v>26</v>
      </c>
      <c r="D2925">
        <v>892.95</v>
      </c>
    </row>
    <row r="2926" spans="1:4" x14ac:dyDescent="0.35">
      <c r="A2926" s="1">
        <v>44985</v>
      </c>
      <c r="B2926" t="s">
        <v>6</v>
      </c>
      <c r="C2926">
        <v>18</v>
      </c>
      <c r="D2926">
        <v>527.6</v>
      </c>
    </row>
    <row r="2927" spans="1:4" x14ac:dyDescent="0.35">
      <c r="A2927" s="1">
        <v>45230</v>
      </c>
      <c r="B2927" t="s">
        <v>6</v>
      </c>
      <c r="C2927">
        <v>19</v>
      </c>
      <c r="D2927">
        <v>618.76</v>
      </c>
    </row>
    <row r="2928" spans="1:4" x14ac:dyDescent="0.35">
      <c r="A2928" s="1">
        <v>45199</v>
      </c>
      <c r="B2928" t="s">
        <v>5</v>
      </c>
      <c r="C2928">
        <v>23</v>
      </c>
      <c r="D2928">
        <v>895.72</v>
      </c>
    </row>
    <row r="2929" spans="1:4" x14ac:dyDescent="0.35">
      <c r="A2929" s="1">
        <v>45046</v>
      </c>
      <c r="B2929" t="s">
        <v>6</v>
      </c>
      <c r="C2929">
        <v>27</v>
      </c>
      <c r="D2929">
        <v>415.99</v>
      </c>
    </row>
    <row r="2930" spans="1:4" x14ac:dyDescent="0.35">
      <c r="A2930" s="1">
        <v>44985</v>
      </c>
      <c r="B2930" t="s">
        <v>5</v>
      </c>
      <c r="C2930">
        <v>20</v>
      </c>
      <c r="D2930">
        <v>954.69</v>
      </c>
    </row>
    <row r="2931" spans="1:4" x14ac:dyDescent="0.35">
      <c r="A2931" s="1">
        <v>45230</v>
      </c>
      <c r="B2931" t="s">
        <v>8</v>
      </c>
      <c r="C2931">
        <v>20</v>
      </c>
      <c r="D2931">
        <v>163.85</v>
      </c>
    </row>
    <row r="2932" spans="1:4" x14ac:dyDescent="0.35">
      <c r="A2932" s="1">
        <v>45291</v>
      </c>
      <c r="B2932" t="s">
        <v>4</v>
      </c>
      <c r="C2932">
        <v>16</v>
      </c>
      <c r="D2932">
        <v>771.69</v>
      </c>
    </row>
    <row r="2933" spans="1:4" x14ac:dyDescent="0.35">
      <c r="A2933" s="1">
        <v>45230</v>
      </c>
      <c r="B2933" t="s">
        <v>7</v>
      </c>
      <c r="C2933">
        <v>15</v>
      </c>
      <c r="D2933">
        <v>755.85</v>
      </c>
    </row>
    <row r="2934" spans="1:4" x14ac:dyDescent="0.35">
      <c r="A2934" s="1">
        <v>45169</v>
      </c>
      <c r="B2934" t="s">
        <v>6</v>
      </c>
      <c r="C2934">
        <v>15</v>
      </c>
      <c r="D2934">
        <v>35.770000000000003</v>
      </c>
    </row>
    <row r="2935" spans="1:4" x14ac:dyDescent="0.35">
      <c r="A2935" s="1">
        <v>45260</v>
      </c>
      <c r="B2935" t="s">
        <v>7</v>
      </c>
      <c r="C2935">
        <v>23</v>
      </c>
      <c r="D2935">
        <v>214.32</v>
      </c>
    </row>
    <row r="2936" spans="1:4" x14ac:dyDescent="0.35">
      <c r="A2936" s="1">
        <v>45077</v>
      </c>
      <c r="B2936" t="s">
        <v>8</v>
      </c>
      <c r="C2936">
        <v>15</v>
      </c>
      <c r="D2936">
        <v>729.74</v>
      </c>
    </row>
    <row r="2937" spans="1:4" x14ac:dyDescent="0.35">
      <c r="A2937" s="1">
        <v>45291</v>
      </c>
      <c r="B2937" t="s">
        <v>6</v>
      </c>
      <c r="C2937">
        <v>29</v>
      </c>
      <c r="D2937">
        <v>633.88</v>
      </c>
    </row>
    <row r="2938" spans="1:4" x14ac:dyDescent="0.35">
      <c r="A2938" s="1">
        <v>45138</v>
      </c>
      <c r="B2938" t="s">
        <v>7</v>
      </c>
      <c r="C2938">
        <v>17</v>
      </c>
      <c r="D2938">
        <v>67.069999999999993</v>
      </c>
    </row>
    <row r="2939" spans="1:4" x14ac:dyDescent="0.35">
      <c r="A2939" s="1">
        <v>45230</v>
      </c>
      <c r="B2939" t="s">
        <v>7</v>
      </c>
      <c r="C2939">
        <v>13</v>
      </c>
      <c r="D2939">
        <v>831.23</v>
      </c>
    </row>
    <row r="2940" spans="1:4" x14ac:dyDescent="0.35">
      <c r="A2940" s="1">
        <v>45199</v>
      </c>
      <c r="B2940" t="s">
        <v>5</v>
      </c>
      <c r="C2940">
        <v>18</v>
      </c>
      <c r="D2940">
        <v>345.36</v>
      </c>
    </row>
    <row r="2941" spans="1:4" x14ac:dyDescent="0.35">
      <c r="A2941" s="1">
        <v>45230</v>
      </c>
      <c r="B2941" t="s">
        <v>4</v>
      </c>
      <c r="C2941">
        <v>22</v>
      </c>
      <c r="D2941">
        <v>836.87</v>
      </c>
    </row>
    <row r="2942" spans="1:4" x14ac:dyDescent="0.35">
      <c r="A2942" s="1">
        <v>44985</v>
      </c>
      <c r="B2942" t="s">
        <v>8</v>
      </c>
      <c r="C2942">
        <v>19</v>
      </c>
      <c r="D2942">
        <v>400.23</v>
      </c>
    </row>
    <row r="2943" spans="1:4" x14ac:dyDescent="0.35">
      <c r="A2943" s="1">
        <v>45016</v>
      </c>
      <c r="B2943" t="s">
        <v>7</v>
      </c>
      <c r="C2943">
        <v>14</v>
      </c>
      <c r="D2943">
        <v>828.74</v>
      </c>
    </row>
    <row r="2944" spans="1:4" x14ac:dyDescent="0.35">
      <c r="A2944" s="1">
        <v>45016</v>
      </c>
      <c r="B2944" t="s">
        <v>6</v>
      </c>
      <c r="C2944">
        <v>18</v>
      </c>
      <c r="D2944">
        <v>715.53</v>
      </c>
    </row>
    <row r="2945" spans="1:4" x14ac:dyDescent="0.35">
      <c r="A2945" s="1">
        <v>45046</v>
      </c>
      <c r="B2945" t="s">
        <v>6</v>
      </c>
    </row>
    <row r="2946" spans="1:4" x14ac:dyDescent="0.35">
      <c r="A2946" s="1">
        <v>45260</v>
      </c>
      <c r="B2946" t="s">
        <v>5</v>
      </c>
      <c r="C2946">
        <v>200</v>
      </c>
      <c r="D2946">
        <v>615.32000000000005</v>
      </c>
    </row>
    <row r="2947" spans="1:4" x14ac:dyDescent="0.35">
      <c r="A2947" s="1">
        <v>45107</v>
      </c>
      <c r="B2947" t="s">
        <v>6</v>
      </c>
      <c r="C2947">
        <v>15</v>
      </c>
      <c r="D2947">
        <v>265.45999999999998</v>
      </c>
    </row>
    <row r="2948" spans="1:4" x14ac:dyDescent="0.35">
      <c r="A2948" s="1">
        <v>45107</v>
      </c>
      <c r="B2948" t="s">
        <v>6</v>
      </c>
      <c r="C2948">
        <v>21</v>
      </c>
      <c r="D2948">
        <v>398.21</v>
      </c>
    </row>
    <row r="2949" spans="1:4" x14ac:dyDescent="0.35">
      <c r="A2949" s="1">
        <v>45169</v>
      </c>
      <c r="B2949" t="s">
        <v>6</v>
      </c>
      <c r="C2949">
        <v>10</v>
      </c>
      <c r="D2949">
        <v>509.91</v>
      </c>
    </row>
    <row r="2950" spans="1:4" x14ac:dyDescent="0.35">
      <c r="A2950" s="1">
        <v>45016</v>
      </c>
      <c r="B2950" t="s">
        <v>8</v>
      </c>
      <c r="C2950">
        <v>16</v>
      </c>
      <c r="D2950">
        <v>842.9</v>
      </c>
    </row>
    <row r="2951" spans="1:4" x14ac:dyDescent="0.35">
      <c r="A2951" s="1">
        <v>45230</v>
      </c>
      <c r="B2951" t="s">
        <v>7</v>
      </c>
      <c r="C2951">
        <v>21</v>
      </c>
      <c r="D2951">
        <v>263.92</v>
      </c>
    </row>
    <row r="2952" spans="1:4" x14ac:dyDescent="0.35">
      <c r="A2952" s="1">
        <v>45138</v>
      </c>
      <c r="B2952" t="s">
        <v>8</v>
      </c>
      <c r="C2952">
        <v>19</v>
      </c>
      <c r="D2952">
        <v>261.70999999999998</v>
      </c>
    </row>
    <row r="2953" spans="1:4" x14ac:dyDescent="0.35">
      <c r="A2953" s="1">
        <v>45046</v>
      </c>
      <c r="B2953" t="s">
        <v>7</v>
      </c>
      <c r="C2953">
        <v>30</v>
      </c>
      <c r="D2953">
        <v>362.27</v>
      </c>
    </row>
    <row r="2954" spans="1:4" x14ac:dyDescent="0.35">
      <c r="A2954" s="1">
        <v>45291</v>
      </c>
      <c r="B2954" t="s">
        <v>4</v>
      </c>
    </row>
    <row r="2955" spans="1:4" x14ac:dyDescent="0.35">
      <c r="A2955" s="1">
        <v>45016</v>
      </c>
      <c r="B2955" t="s">
        <v>4</v>
      </c>
      <c r="C2955">
        <v>18</v>
      </c>
      <c r="D2955">
        <v>917.03</v>
      </c>
    </row>
    <row r="2956" spans="1:4" x14ac:dyDescent="0.35">
      <c r="A2956" s="1">
        <v>45046</v>
      </c>
      <c r="B2956" t="s">
        <v>7</v>
      </c>
      <c r="C2956">
        <v>12</v>
      </c>
      <c r="D2956">
        <v>311.16000000000003</v>
      </c>
    </row>
    <row r="2957" spans="1:4" x14ac:dyDescent="0.35">
      <c r="A2957" s="1">
        <v>45260</v>
      </c>
      <c r="B2957" t="s">
        <v>7</v>
      </c>
      <c r="C2957">
        <v>25</v>
      </c>
      <c r="D2957">
        <v>880.48</v>
      </c>
    </row>
    <row r="2958" spans="1:4" x14ac:dyDescent="0.35">
      <c r="A2958" s="1">
        <v>45016</v>
      </c>
      <c r="B2958" t="s">
        <v>5</v>
      </c>
      <c r="C2958">
        <v>23</v>
      </c>
      <c r="D2958">
        <v>724.7</v>
      </c>
    </row>
    <row r="2959" spans="1:4" x14ac:dyDescent="0.35">
      <c r="A2959" s="1">
        <v>44957</v>
      </c>
      <c r="B2959" t="s">
        <v>8</v>
      </c>
      <c r="C2959">
        <v>23</v>
      </c>
      <c r="D2959">
        <v>437.34</v>
      </c>
    </row>
    <row r="2960" spans="1:4" x14ac:dyDescent="0.35">
      <c r="A2960" s="1">
        <v>45260</v>
      </c>
      <c r="B2960" t="s">
        <v>7</v>
      </c>
      <c r="C2960">
        <v>26</v>
      </c>
      <c r="D2960">
        <v>655.45</v>
      </c>
    </row>
    <row r="2961" spans="1:4" x14ac:dyDescent="0.35">
      <c r="A2961" s="1">
        <v>45107</v>
      </c>
      <c r="B2961" t="s">
        <v>6</v>
      </c>
      <c r="C2961">
        <v>18</v>
      </c>
      <c r="D2961">
        <v>438.29</v>
      </c>
    </row>
    <row r="2962" spans="1:4" x14ac:dyDescent="0.35">
      <c r="A2962" s="1">
        <v>45291</v>
      </c>
      <c r="B2962" t="s">
        <v>5</v>
      </c>
      <c r="C2962">
        <v>16</v>
      </c>
      <c r="D2962">
        <v>848.23</v>
      </c>
    </row>
    <row r="2963" spans="1:4" x14ac:dyDescent="0.35">
      <c r="A2963" s="1">
        <v>45230</v>
      </c>
      <c r="B2963" t="s">
        <v>7</v>
      </c>
      <c r="C2963">
        <v>21</v>
      </c>
      <c r="D2963">
        <v>564.9</v>
      </c>
    </row>
    <row r="2964" spans="1:4" x14ac:dyDescent="0.35">
      <c r="A2964" s="1">
        <v>44957</v>
      </c>
      <c r="B2964" t="s">
        <v>5</v>
      </c>
      <c r="C2964">
        <v>22</v>
      </c>
      <c r="D2964">
        <v>754.79</v>
      </c>
    </row>
    <row r="2965" spans="1:4" x14ac:dyDescent="0.35">
      <c r="A2965" s="1">
        <v>45107</v>
      </c>
      <c r="B2965" t="s">
        <v>5</v>
      </c>
      <c r="C2965">
        <v>23</v>
      </c>
      <c r="D2965">
        <v>425.86</v>
      </c>
    </row>
    <row r="2966" spans="1:4" x14ac:dyDescent="0.35">
      <c r="A2966" s="1">
        <v>45138</v>
      </c>
      <c r="B2966" t="s">
        <v>5</v>
      </c>
      <c r="C2966">
        <v>23</v>
      </c>
      <c r="D2966">
        <v>188.84</v>
      </c>
    </row>
    <row r="2967" spans="1:4" x14ac:dyDescent="0.35">
      <c r="A2967" s="1">
        <v>44957</v>
      </c>
      <c r="B2967" t="s">
        <v>6</v>
      </c>
      <c r="C2967">
        <v>26</v>
      </c>
      <c r="D2967">
        <v>81.55</v>
      </c>
    </row>
    <row r="2968" spans="1:4" x14ac:dyDescent="0.35">
      <c r="A2968" s="1">
        <v>45199</v>
      </c>
      <c r="B2968" t="s">
        <v>8</v>
      </c>
      <c r="C2968">
        <v>28</v>
      </c>
      <c r="D2968">
        <v>996.28</v>
      </c>
    </row>
    <row r="2969" spans="1:4" x14ac:dyDescent="0.35">
      <c r="A2969" s="1">
        <v>45169</v>
      </c>
      <c r="B2969" t="s">
        <v>4</v>
      </c>
      <c r="C2969">
        <v>17</v>
      </c>
      <c r="D2969">
        <v>702.2</v>
      </c>
    </row>
    <row r="2970" spans="1:4" x14ac:dyDescent="0.35">
      <c r="A2970" s="1">
        <v>45230</v>
      </c>
      <c r="B2970" t="s">
        <v>6</v>
      </c>
      <c r="C2970">
        <v>23</v>
      </c>
      <c r="D2970">
        <v>373.2</v>
      </c>
    </row>
    <row r="2971" spans="1:4" x14ac:dyDescent="0.35">
      <c r="A2971" s="1">
        <v>45199</v>
      </c>
      <c r="B2971" t="s">
        <v>6</v>
      </c>
      <c r="C2971">
        <v>15</v>
      </c>
      <c r="D2971">
        <v>40.799999999999997</v>
      </c>
    </row>
    <row r="2972" spans="1:4" x14ac:dyDescent="0.35">
      <c r="A2972" s="1">
        <v>45077</v>
      </c>
      <c r="B2972" t="s">
        <v>4</v>
      </c>
      <c r="C2972">
        <v>26</v>
      </c>
      <c r="D2972">
        <v>850.78</v>
      </c>
    </row>
    <row r="2973" spans="1:4" x14ac:dyDescent="0.35">
      <c r="A2973" s="1">
        <v>45046</v>
      </c>
      <c r="B2973" t="s">
        <v>8</v>
      </c>
      <c r="C2973">
        <v>24</v>
      </c>
      <c r="D2973">
        <v>266.02999999999997</v>
      </c>
    </row>
    <row r="2974" spans="1:4" x14ac:dyDescent="0.35">
      <c r="A2974" s="1">
        <v>45260</v>
      </c>
      <c r="B2974" t="s">
        <v>4</v>
      </c>
      <c r="C2974">
        <v>29</v>
      </c>
      <c r="D2974">
        <v>327.16000000000003</v>
      </c>
    </row>
    <row r="2975" spans="1:4" x14ac:dyDescent="0.35">
      <c r="A2975" s="1">
        <v>44985</v>
      </c>
      <c r="B2975" t="s">
        <v>7</v>
      </c>
      <c r="C2975">
        <v>14</v>
      </c>
      <c r="D2975">
        <v>121.28</v>
      </c>
    </row>
    <row r="2976" spans="1:4" x14ac:dyDescent="0.35">
      <c r="A2976" s="1">
        <v>45199</v>
      </c>
      <c r="B2976" t="s">
        <v>6</v>
      </c>
      <c r="C2976">
        <v>25</v>
      </c>
      <c r="D2976">
        <v>406.15</v>
      </c>
    </row>
    <row r="2977" spans="1:4" x14ac:dyDescent="0.35">
      <c r="A2977" s="1">
        <v>45260</v>
      </c>
      <c r="B2977" t="s">
        <v>7</v>
      </c>
      <c r="C2977">
        <v>14</v>
      </c>
      <c r="D2977">
        <v>659.39</v>
      </c>
    </row>
    <row r="2978" spans="1:4" x14ac:dyDescent="0.35">
      <c r="A2978" s="1">
        <v>45199</v>
      </c>
      <c r="B2978" t="s">
        <v>7</v>
      </c>
      <c r="C2978">
        <v>24</v>
      </c>
      <c r="D2978">
        <v>821.15</v>
      </c>
    </row>
    <row r="2979" spans="1:4" x14ac:dyDescent="0.35">
      <c r="A2979" s="1">
        <v>45230</v>
      </c>
      <c r="B2979" t="s">
        <v>4</v>
      </c>
      <c r="C2979">
        <v>22</v>
      </c>
      <c r="D2979">
        <v>530.29</v>
      </c>
    </row>
    <row r="2980" spans="1:4" x14ac:dyDescent="0.35">
      <c r="A2980" s="1">
        <v>44957</v>
      </c>
      <c r="B2980" t="s">
        <v>6</v>
      </c>
      <c r="C2980">
        <v>20</v>
      </c>
      <c r="D2980">
        <v>31.57</v>
      </c>
    </row>
    <row r="2981" spans="1:4" x14ac:dyDescent="0.35">
      <c r="A2981" s="1">
        <v>44957</v>
      </c>
      <c r="B2981" t="s">
        <v>4</v>
      </c>
      <c r="C2981">
        <v>20</v>
      </c>
      <c r="D2981">
        <v>537.99</v>
      </c>
    </row>
    <row r="2982" spans="1:4" x14ac:dyDescent="0.35">
      <c r="A2982" s="1">
        <v>45107</v>
      </c>
      <c r="B2982" t="s">
        <v>4</v>
      </c>
      <c r="C2982">
        <v>19</v>
      </c>
      <c r="D2982">
        <v>559.53</v>
      </c>
    </row>
    <row r="2983" spans="1:4" x14ac:dyDescent="0.35">
      <c r="A2983" s="1">
        <v>45046</v>
      </c>
      <c r="B2983" t="s">
        <v>4</v>
      </c>
      <c r="C2983">
        <v>15</v>
      </c>
      <c r="D2983">
        <v>650.30999999999995</v>
      </c>
    </row>
    <row r="2984" spans="1:4" x14ac:dyDescent="0.35">
      <c r="A2984" s="1">
        <v>45016</v>
      </c>
      <c r="B2984" t="s">
        <v>5</v>
      </c>
      <c r="C2984">
        <v>24</v>
      </c>
      <c r="D2984">
        <v>751.35</v>
      </c>
    </row>
    <row r="2985" spans="1:4" x14ac:dyDescent="0.35">
      <c r="A2985" s="1">
        <v>44985</v>
      </c>
      <c r="B2985" t="s">
        <v>7</v>
      </c>
      <c r="C2985">
        <v>22</v>
      </c>
      <c r="D2985">
        <v>701.94</v>
      </c>
    </row>
    <row r="2986" spans="1:4" x14ac:dyDescent="0.35">
      <c r="A2986" s="1">
        <v>45260</v>
      </c>
      <c r="B2986" t="s">
        <v>4</v>
      </c>
      <c r="C2986">
        <v>26</v>
      </c>
      <c r="D2986">
        <v>540.15</v>
      </c>
    </row>
    <row r="2987" spans="1:4" x14ac:dyDescent="0.35">
      <c r="A2987" s="1">
        <v>45230</v>
      </c>
      <c r="B2987" t="s">
        <v>4</v>
      </c>
      <c r="C2987">
        <v>23</v>
      </c>
      <c r="D2987">
        <v>753.28</v>
      </c>
    </row>
    <row r="2988" spans="1:4" x14ac:dyDescent="0.35">
      <c r="A2988" s="1">
        <v>45016</v>
      </c>
      <c r="B2988" t="s">
        <v>6</v>
      </c>
      <c r="C2988">
        <v>23</v>
      </c>
      <c r="D2988">
        <v>390.56</v>
      </c>
    </row>
    <row r="2989" spans="1:4" x14ac:dyDescent="0.35">
      <c r="A2989" s="1">
        <v>45260</v>
      </c>
      <c r="B2989" t="s">
        <v>4</v>
      </c>
      <c r="C2989">
        <v>20</v>
      </c>
      <c r="D2989">
        <v>363.7</v>
      </c>
    </row>
    <row r="2990" spans="1:4" x14ac:dyDescent="0.35">
      <c r="A2990" s="1">
        <v>45291</v>
      </c>
      <c r="B2990" t="s">
        <v>4</v>
      </c>
      <c r="C2990">
        <v>17</v>
      </c>
      <c r="D2990">
        <v>295.94</v>
      </c>
    </row>
    <row r="2991" spans="1:4" x14ac:dyDescent="0.35">
      <c r="A2991" s="1">
        <v>45199</v>
      </c>
      <c r="B2991" t="s">
        <v>7</v>
      </c>
      <c r="C2991">
        <v>18</v>
      </c>
      <c r="D2991">
        <v>315.76</v>
      </c>
    </row>
    <row r="2992" spans="1:4" x14ac:dyDescent="0.35">
      <c r="A2992" s="1">
        <v>44957</v>
      </c>
      <c r="B2992" t="s">
        <v>6</v>
      </c>
      <c r="C2992">
        <v>17</v>
      </c>
      <c r="D2992">
        <v>271.95</v>
      </c>
    </row>
    <row r="2993" spans="1:4" x14ac:dyDescent="0.35">
      <c r="A2993" s="1">
        <v>45077</v>
      </c>
      <c r="B2993" t="s">
        <v>7</v>
      </c>
      <c r="C2993">
        <v>16</v>
      </c>
      <c r="D2993">
        <v>502.96</v>
      </c>
    </row>
    <row r="2994" spans="1:4" x14ac:dyDescent="0.35">
      <c r="A2994" s="1">
        <v>45077</v>
      </c>
      <c r="B2994" t="s">
        <v>7</v>
      </c>
      <c r="C2994">
        <v>20</v>
      </c>
      <c r="D2994">
        <v>252.49</v>
      </c>
    </row>
    <row r="2995" spans="1:4" x14ac:dyDescent="0.35">
      <c r="A2995" s="1">
        <v>45199</v>
      </c>
      <c r="B2995" t="s">
        <v>5</v>
      </c>
      <c r="C2995">
        <v>20</v>
      </c>
      <c r="D2995">
        <v>786.45</v>
      </c>
    </row>
    <row r="2996" spans="1:4" x14ac:dyDescent="0.35">
      <c r="A2996" s="1">
        <v>44957</v>
      </c>
      <c r="B2996" t="s">
        <v>6</v>
      </c>
      <c r="C2996">
        <v>24</v>
      </c>
      <c r="D2996">
        <v>809.93</v>
      </c>
    </row>
    <row r="2997" spans="1:4" x14ac:dyDescent="0.35">
      <c r="A2997" s="1">
        <v>45199</v>
      </c>
      <c r="B2997" t="s">
        <v>6</v>
      </c>
      <c r="D2997">
        <v>765.75</v>
      </c>
    </row>
    <row r="2998" spans="1:4" x14ac:dyDescent="0.35">
      <c r="A2998" s="1">
        <v>45169</v>
      </c>
      <c r="B2998" t="s">
        <v>7</v>
      </c>
      <c r="C2998">
        <v>19</v>
      </c>
    </row>
    <row r="2999" spans="1:4" x14ac:dyDescent="0.35">
      <c r="A2999" s="1">
        <v>45107</v>
      </c>
      <c r="B2999" t="s">
        <v>5</v>
      </c>
      <c r="C2999">
        <v>25</v>
      </c>
      <c r="D2999">
        <v>838.08</v>
      </c>
    </row>
    <row r="3000" spans="1:4" x14ac:dyDescent="0.35">
      <c r="A3000" s="1">
        <v>45199</v>
      </c>
      <c r="B3000" t="s">
        <v>5</v>
      </c>
      <c r="C3000">
        <v>19</v>
      </c>
      <c r="D3000">
        <v>589.25</v>
      </c>
    </row>
    <row r="3001" spans="1:4" x14ac:dyDescent="0.35">
      <c r="A3001" s="1">
        <v>44985</v>
      </c>
      <c r="B3001" t="s">
        <v>6</v>
      </c>
      <c r="C3001">
        <v>23</v>
      </c>
      <c r="D3001">
        <v>920.8</v>
      </c>
    </row>
    <row r="3002" spans="1:4" x14ac:dyDescent="0.35">
      <c r="A3002" s="1">
        <v>45046</v>
      </c>
      <c r="B3002" t="s">
        <v>7</v>
      </c>
      <c r="C3002">
        <v>25</v>
      </c>
      <c r="D3002">
        <v>833.25</v>
      </c>
    </row>
    <row r="3003" spans="1:4" x14ac:dyDescent="0.35">
      <c r="A3003" s="1">
        <v>45138</v>
      </c>
      <c r="B3003" t="s">
        <v>4</v>
      </c>
      <c r="C3003">
        <v>14</v>
      </c>
      <c r="D3003">
        <v>108.39</v>
      </c>
    </row>
    <row r="3004" spans="1:4" x14ac:dyDescent="0.35">
      <c r="A3004" s="1">
        <v>45138</v>
      </c>
      <c r="B3004" t="s">
        <v>8</v>
      </c>
      <c r="C3004">
        <v>17</v>
      </c>
      <c r="D3004">
        <v>444.8</v>
      </c>
    </row>
    <row r="3005" spans="1:4" x14ac:dyDescent="0.35">
      <c r="A3005" s="1">
        <v>44957</v>
      </c>
      <c r="B3005" t="s">
        <v>7</v>
      </c>
      <c r="C3005">
        <v>28</v>
      </c>
      <c r="D3005">
        <v>361.39</v>
      </c>
    </row>
    <row r="3006" spans="1:4" x14ac:dyDescent="0.35">
      <c r="A3006" s="1">
        <v>45199</v>
      </c>
      <c r="B3006" t="s">
        <v>6</v>
      </c>
      <c r="C3006">
        <v>18</v>
      </c>
      <c r="D3006">
        <v>528.46</v>
      </c>
    </row>
    <row r="3007" spans="1:4" x14ac:dyDescent="0.35">
      <c r="A3007" s="1">
        <v>45230</v>
      </c>
      <c r="B3007" t="s">
        <v>6</v>
      </c>
      <c r="C3007">
        <v>32</v>
      </c>
      <c r="D3007">
        <v>771.33</v>
      </c>
    </row>
    <row r="3008" spans="1:4" x14ac:dyDescent="0.35">
      <c r="A3008" s="1">
        <v>45046</v>
      </c>
      <c r="B3008" t="s">
        <v>8</v>
      </c>
      <c r="C3008">
        <v>27</v>
      </c>
      <c r="D3008">
        <v>628.30999999999995</v>
      </c>
    </row>
    <row r="3009" spans="1:4" x14ac:dyDescent="0.35">
      <c r="A3009" s="1">
        <v>44957</v>
      </c>
      <c r="B3009" t="s">
        <v>8</v>
      </c>
      <c r="C3009">
        <v>18</v>
      </c>
      <c r="D3009">
        <v>247.64</v>
      </c>
    </row>
    <row r="3010" spans="1:4" x14ac:dyDescent="0.35">
      <c r="A3010" s="1">
        <v>44957</v>
      </c>
      <c r="B3010" t="s">
        <v>8</v>
      </c>
      <c r="C3010">
        <v>21</v>
      </c>
      <c r="D3010">
        <v>969.88</v>
      </c>
    </row>
    <row r="3011" spans="1:4" x14ac:dyDescent="0.35">
      <c r="A3011" s="1">
        <v>45077</v>
      </c>
      <c r="B3011" t="s">
        <v>5</v>
      </c>
      <c r="C3011">
        <v>17</v>
      </c>
      <c r="D3011">
        <v>473.73</v>
      </c>
    </row>
    <row r="3012" spans="1:4" x14ac:dyDescent="0.35">
      <c r="A3012" s="1">
        <v>45291</v>
      </c>
      <c r="B3012" t="s">
        <v>5</v>
      </c>
      <c r="C3012">
        <v>25</v>
      </c>
      <c r="D3012">
        <v>44.63</v>
      </c>
    </row>
    <row r="3013" spans="1:4" x14ac:dyDescent="0.35">
      <c r="A3013" s="1">
        <v>45138</v>
      </c>
      <c r="B3013" t="s">
        <v>5</v>
      </c>
      <c r="C3013">
        <v>23</v>
      </c>
      <c r="D3013">
        <v>942.84</v>
      </c>
    </row>
    <row r="3014" spans="1:4" x14ac:dyDescent="0.35">
      <c r="A3014" s="1">
        <v>45169</v>
      </c>
      <c r="B3014" t="s">
        <v>8</v>
      </c>
      <c r="C3014">
        <v>28</v>
      </c>
      <c r="D3014">
        <v>892.14</v>
      </c>
    </row>
    <row r="3015" spans="1:4" x14ac:dyDescent="0.35">
      <c r="A3015" s="1">
        <v>45107</v>
      </c>
      <c r="B3015" t="s">
        <v>5</v>
      </c>
      <c r="C3015">
        <v>17</v>
      </c>
      <c r="D3015">
        <v>749.43</v>
      </c>
    </row>
    <row r="3016" spans="1:4" x14ac:dyDescent="0.35">
      <c r="A3016" s="1">
        <v>45230</v>
      </c>
      <c r="B3016" t="s">
        <v>8</v>
      </c>
      <c r="C3016">
        <v>13</v>
      </c>
      <c r="D3016">
        <v>634.86</v>
      </c>
    </row>
    <row r="3017" spans="1:4" x14ac:dyDescent="0.35">
      <c r="A3017" s="1">
        <v>45077</v>
      </c>
      <c r="B3017" t="s">
        <v>4</v>
      </c>
      <c r="C3017">
        <v>19</v>
      </c>
      <c r="D3017">
        <v>795.41</v>
      </c>
    </row>
    <row r="3018" spans="1:4" x14ac:dyDescent="0.35">
      <c r="A3018" s="1">
        <v>44985</v>
      </c>
      <c r="B3018" t="s">
        <v>4</v>
      </c>
      <c r="C3018">
        <v>21</v>
      </c>
      <c r="D3018">
        <v>906.9</v>
      </c>
    </row>
    <row r="3019" spans="1:4" x14ac:dyDescent="0.35">
      <c r="A3019" s="1">
        <v>44957</v>
      </c>
      <c r="B3019" t="s">
        <v>8</v>
      </c>
      <c r="C3019">
        <v>13</v>
      </c>
      <c r="D3019">
        <v>539.62</v>
      </c>
    </row>
    <row r="3020" spans="1:4" x14ac:dyDescent="0.35">
      <c r="A3020" s="1">
        <v>45016</v>
      </c>
      <c r="B3020" t="s">
        <v>4</v>
      </c>
      <c r="C3020">
        <v>21</v>
      </c>
      <c r="D3020">
        <v>760.27</v>
      </c>
    </row>
    <row r="3021" spans="1:4" x14ac:dyDescent="0.35">
      <c r="A3021" s="1">
        <v>45199</v>
      </c>
      <c r="B3021" t="s">
        <v>4</v>
      </c>
      <c r="C3021">
        <v>24</v>
      </c>
      <c r="D3021">
        <v>548.80999999999995</v>
      </c>
    </row>
    <row r="3022" spans="1:4" x14ac:dyDescent="0.35">
      <c r="A3022" s="1">
        <v>44957</v>
      </c>
      <c r="B3022" t="s">
        <v>8</v>
      </c>
      <c r="C3022">
        <v>20</v>
      </c>
      <c r="D3022">
        <v>394.91</v>
      </c>
    </row>
    <row r="3023" spans="1:4" x14ac:dyDescent="0.35">
      <c r="A3023" s="1">
        <v>45230</v>
      </c>
      <c r="B3023" t="s">
        <v>8</v>
      </c>
      <c r="C3023">
        <v>17</v>
      </c>
      <c r="D3023">
        <v>956.1</v>
      </c>
    </row>
    <row r="3024" spans="1:4" x14ac:dyDescent="0.35">
      <c r="A3024" s="1">
        <v>45169</v>
      </c>
      <c r="B3024" t="s">
        <v>7</v>
      </c>
      <c r="C3024">
        <v>27</v>
      </c>
      <c r="D3024">
        <v>211.85</v>
      </c>
    </row>
    <row r="3025" spans="1:4" x14ac:dyDescent="0.35">
      <c r="A3025" s="1">
        <v>45046</v>
      </c>
      <c r="B3025" t="s">
        <v>4</v>
      </c>
      <c r="C3025">
        <v>18</v>
      </c>
      <c r="D3025">
        <v>238.33</v>
      </c>
    </row>
    <row r="3026" spans="1:4" x14ac:dyDescent="0.35">
      <c r="A3026" s="1">
        <v>45077</v>
      </c>
      <c r="B3026" t="s">
        <v>5</v>
      </c>
      <c r="C3026">
        <v>23</v>
      </c>
      <c r="D3026">
        <v>546.99</v>
      </c>
    </row>
    <row r="3027" spans="1:4" x14ac:dyDescent="0.35">
      <c r="A3027" s="1">
        <v>45077</v>
      </c>
      <c r="B3027" t="s">
        <v>6</v>
      </c>
      <c r="C3027">
        <v>23</v>
      </c>
      <c r="D3027">
        <v>902.57</v>
      </c>
    </row>
    <row r="3028" spans="1:4" x14ac:dyDescent="0.35">
      <c r="A3028" s="1">
        <v>44985</v>
      </c>
      <c r="B3028" t="s">
        <v>6</v>
      </c>
      <c r="C3028">
        <v>16</v>
      </c>
      <c r="D3028">
        <v>401.98</v>
      </c>
    </row>
    <row r="3029" spans="1:4" x14ac:dyDescent="0.35">
      <c r="A3029" s="1">
        <v>45046</v>
      </c>
      <c r="B3029" t="s">
        <v>4</v>
      </c>
      <c r="C3029">
        <v>26</v>
      </c>
      <c r="D3029">
        <v>91.15</v>
      </c>
    </row>
    <row r="3030" spans="1:4" x14ac:dyDescent="0.35">
      <c r="A3030" s="1">
        <v>45199</v>
      </c>
      <c r="B3030" t="s">
        <v>7</v>
      </c>
      <c r="C3030">
        <v>21</v>
      </c>
      <c r="D3030">
        <v>127.97</v>
      </c>
    </row>
    <row r="3031" spans="1:4" x14ac:dyDescent="0.35">
      <c r="A3031" s="1">
        <v>45016</v>
      </c>
      <c r="B3031" t="s">
        <v>6</v>
      </c>
      <c r="C3031">
        <v>20</v>
      </c>
      <c r="D3031">
        <v>659.29</v>
      </c>
    </row>
    <row r="3032" spans="1:4" x14ac:dyDescent="0.35">
      <c r="A3032" s="1">
        <v>45199</v>
      </c>
      <c r="B3032" t="s">
        <v>5</v>
      </c>
      <c r="C3032">
        <v>20</v>
      </c>
      <c r="D3032">
        <v>676.93</v>
      </c>
    </row>
    <row r="3033" spans="1:4" x14ac:dyDescent="0.35">
      <c r="A3033" s="1">
        <v>45230</v>
      </c>
      <c r="B3033" t="s">
        <v>6</v>
      </c>
      <c r="C3033">
        <v>21</v>
      </c>
      <c r="D3033">
        <v>871.35</v>
      </c>
    </row>
    <row r="3034" spans="1:4" x14ac:dyDescent="0.35">
      <c r="A3034" s="1">
        <v>45107</v>
      </c>
      <c r="B3034" t="s">
        <v>7</v>
      </c>
      <c r="C3034">
        <v>21</v>
      </c>
      <c r="D3034">
        <v>353.7</v>
      </c>
    </row>
    <row r="3035" spans="1:4" x14ac:dyDescent="0.35">
      <c r="A3035" s="1">
        <v>45046</v>
      </c>
      <c r="B3035" t="s">
        <v>8</v>
      </c>
      <c r="C3035">
        <v>31</v>
      </c>
      <c r="D3035">
        <v>204.02</v>
      </c>
    </row>
    <row r="3036" spans="1:4" x14ac:dyDescent="0.35">
      <c r="A3036" s="1">
        <v>44957</v>
      </c>
      <c r="B3036" t="s">
        <v>4</v>
      </c>
      <c r="C3036">
        <v>210</v>
      </c>
      <c r="D3036">
        <v>157.13999999999999</v>
      </c>
    </row>
    <row r="3037" spans="1:4" x14ac:dyDescent="0.35">
      <c r="A3037" s="1">
        <v>44957</v>
      </c>
      <c r="B3037" t="s">
        <v>5</v>
      </c>
      <c r="C3037">
        <v>13</v>
      </c>
      <c r="D3037">
        <v>303.74</v>
      </c>
    </row>
    <row r="3038" spans="1:4" x14ac:dyDescent="0.35">
      <c r="A3038" s="1">
        <v>45046</v>
      </c>
      <c r="B3038" t="s">
        <v>5</v>
      </c>
      <c r="C3038">
        <v>29</v>
      </c>
      <c r="D3038">
        <v>536.91</v>
      </c>
    </row>
    <row r="3039" spans="1:4" x14ac:dyDescent="0.35">
      <c r="A3039" s="1">
        <v>45230</v>
      </c>
      <c r="B3039" t="s">
        <v>8</v>
      </c>
      <c r="C3039">
        <v>15</v>
      </c>
      <c r="D3039">
        <v>265.22000000000003</v>
      </c>
    </row>
    <row r="3040" spans="1:4" x14ac:dyDescent="0.35">
      <c r="A3040" s="1">
        <v>45199</v>
      </c>
      <c r="B3040" t="s">
        <v>6</v>
      </c>
      <c r="C3040">
        <v>16</v>
      </c>
      <c r="D3040">
        <v>909.3</v>
      </c>
    </row>
    <row r="3041" spans="1:4" x14ac:dyDescent="0.35">
      <c r="A3041" s="1">
        <v>44957</v>
      </c>
      <c r="B3041" t="s">
        <v>5</v>
      </c>
      <c r="C3041">
        <v>25</v>
      </c>
      <c r="D3041">
        <v>52.41</v>
      </c>
    </row>
    <row r="3042" spans="1:4" x14ac:dyDescent="0.35">
      <c r="A3042" s="1">
        <v>44985</v>
      </c>
      <c r="B3042" t="s">
        <v>7</v>
      </c>
      <c r="C3042">
        <v>23</v>
      </c>
      <c r="D3042">
        <v>515.74</v>
      </c>
    </row>
    <row r="3043" spans="1:4" x14ac:dyDescent="0.35">
      <c r="A3043" s="1">
        <v>45107</v>
      </c>
      <c r="B3043" t="s">
        <v>6</v>
      </c>
      <c r="C3043">
        <v>21</v>
      </c>
      <c r="D3043">
        <v>384.9</v>
      </c>
    </row>
    <row r="3044" spans="1:4" x14ac:dyDescent="0.35">
      <c r="A3044" s="1">
        <v>45077</v>
      </c>
      <c r="B3044" t="s">
        <v>4</v>
      </c>
      <c r="C3044">
        <v>20</v>
      </c>
      <c r="D3044">
        <v>114.53</v>
      </c>
    </row>
    <row r="3045" spans="1:4" x14ac:dyDescent="0.35">
      <c r="A3045" s="1">
        <v>45107</v>
      </c>
      <c r="B3045" t="s">
        <v>4</v>
      </c>
      <c r="C3045">
        <v>21</v>
      </c>
      <c r="D3045">
        <v>48.74</v>
      </c>
    </row>
    <row r="3046" spans="1:4" x14ac:dyDescent="0.35">
      <c r="A3046" s="1">
        <v>45077</v>
      </c>
      <c r="B3046" t="s">
        <v>8</v>
      </c>
      <c r="C3046">
        <v>20</v>
      </c>
      <c r="D3046">
        <v>388.81</v>
      </c>
    </row>
    <row r="3047" spans="1:4" x14ac:dyDescent="0.35">
      <c r="A3047" s="1">
        <v>45138</v>
      </c>
      <c r="B3047" t="s">
        <v>8</v>
      </c>
      <c r="C3047">
        <v>18</v>
      </c>
      <c r="D3047">
        <v>689.85</v>
      </c>
    </row>
    <row r="3048" spans="1:4" x14ac:dyDescent="0.35">
      <c r="A3048" s="1">
        <v>45107</v>
      </c>
      <c r="B3048" t="s">
        <v>5</v>
      </c>
      <c r="C3048">
        <v>19</v>
      </c>
      <c r="D3048">
        <v>511.49</v>
      </c>
    </row>
    <row r="3049" spans="1:4" x14ac:dyDescent="0.35">
      <c r="A3049" s="1">
        <v>44985</v>
      </c>
      <c r="B3049" t="s">
        <v>6</v>
      </c>
      <c r="C3049">
        <v>21</v>
      </c>
      <c r="D3049">
        <v>92.36</v>
      </c>
    </row>
    <row r="3050" spans="1:4" x14ac:dyDescent="0.35">
      <c r="A3050" s="1">
        <v>45107</v>
      </c>
      <c r="B3050" t="s">
        <v>6</v>
      </c>
      <c r="C3050">
        <v>12</v>
      </c>
      <c r="D3050">
        <v>450.16</v>
      </c>
    </row>
    <row r="3051" spans="1:4" x14ac:dyDescent="0.35">
      <c r="A3051" s="1">
        <v>45291</v>
      </c>
      <c r="B3051" t="s">
        <v>6</v>
      </c>
      <c r="C3051">
        <v>22</v>
      </c>
      <c r="D3051">
        <v>439.03</v>
      </c>
    </row>
    <row r="3052" spans="1:4" x14ac:dyDescent="0.35">
      <c r="A3052" s="1">
        <v>45016</v>
      </c>
      <c r="B3052" t="s">
        <v>8</v>
      </c>
      <c r="C3052">
        <v>20</v>
      </c>
      <c r="D3052">
        <v>269.82</v>
      </c>
    </row>
    <row r="3053" spans="1:4" x14ac:dyDescent="0.35">
      <c r="A3053" s="1">
        <v>45107</v>
      </c>
      <c r="B3053" t="s">
        <v>8</v>
      </c>
      <c r="C3053">
        <v>25</v>
      </c>
      <c r="D3053">
        <v>576.26</v>
      </c>
    </row>
    <row r="3054" spans="1:4" x14ac:dyDescent="0.35">
      <c r="A3054" s="1">
        <v>45138</v>
      </c>
      <c r="B3054" t="s">
        <v>8</v>
      </c>
      <c r="C3054">
        <v>16</v>
      </c>
      <c r="D3054">
        <v>862.12</v>
      </c>
    </row>
    <row r="3055" spans="1:4" x14ac:dyDescent="0.35">
      <c r="A3055" s="1">
        <v>45046</v>
      </c>
      <c r="B3055" t="s">
        <v>5</v>
      </c>
      <c r="C3055">
        <v>23</v>
      </c>
      <c r="D3055">
        <v>951.58</v>
      </c>
    </row>
    <row r="3056" spans="1:4" x14ac:dyDescent="0.35">
      <c r="A3056" s="1">
        <v>44957</v>
      </c>
      <c r="B3056" t="s">
        <v>4</v>
      </c>
      <c r="C3056">
        <v>25</v>
      </c>
      <c r="D3056">
        <v>652.70000000000005</v>
      </c>
    </row>
    <row r="3057" spans="1:4" x14ac:dyDescent="0.35">
      <c r="A3057" s="1">
        <v>45199</v>
      </c>
      <c r="B3057" t="s">
        <v>6</v>
      </c>
      <c r="C3057">
        <v>26</v>
      </c>
      <c r="D3057">
        <v>612.24</v>
      </c>
    </row>
    <row r="3058" spans="1:4" x14ac:dyDescent="0.35">
      <c r="A3058" s="1">
        <v>45169</v>
      </c>
      <c r="B3058" t="s">
        <v>8</v>
      </c>
      <c r="C3058">
        <v>15</v>
      </c>
      <c r="D3058">
        <v>574.94000000000005</v>
      </c>
    </row>
    <row r="3059" spans="1:4" x14ac:dyDescent="0.35">
      <c r="A3059" s="1">
        <v>45230</v>
      </c>
      <c r="B3059" t="s">
        <v>5</v>
      </c>
      <c r="C3059">
        <v>17</v>
      </c>
      <c r="D3059">
        <v>622.41</v>
      </c>
    </row>
    <row r="3060" spans="1:4" x14ac:dyDescent="0.35">
      <c r="A3060" s="1">
        <v>45016</v>
      </c>
      <c r="B3060" t="s">
        <v>4</v>
      </c>
      <c r="C3060">
        <v>16</v>
      </c>
      <c r="D3060">
        <v>697.68</v>
      </c>
    </row>
    <row r="3061" spans="1:4" x14ac:dyDescent="0.35">
      <c r="A3061" s="1">
        <v>45260</v>
      </c>
      <c r="B3061" t="s">
        <v>8</v>
      </c>
      <c r="C3061">
        <v>21</v>
      </c>
      <c r="D3061">
        <v>751.78</v>
      </c>
    </row>
    <row r="3062" spans="1:4" x14ac:dyDescent="0.35">
      <c r="A3062" s="1">
        <v>45016</v>
      </c>
      <c r="B3062" t="s">
        <v>7</v>
      </c>
      <c r="C3062">
        <v>16</v>
      </c>
      <c r="D3062">
        <v>144.87</v>
      </c>
    </row>
    <row r="3063" spans="1:4" x14ac:dyDescent="0.35">
      <c r="A3063" s="1">
        <v>45046</v>
      </c>
      <c r="B3063" t="s">
        <v>6</v>
      </c>
      <c r="C3063">
        <v>25</v>
      </c>
      <c r="D3063">
        <v>885.06</v>
      </c>
    </row>
    <row r="3064" spans="1:4" x14ac:dyDescent="0.35">
      <c r="A3064" s="1">
        <v>45016</v>
      </c>
      <c r="B3064" t="s">
        <v>4</v>
      </c>
      <c r="C3064">
        <v>20</v>
      </c>
      <c r="D3064">
        <v>566.20000000000005</v>
      </c>
    </row>
    <row r="3065" spans="1:4" x14ac:dyDescent="0.35">
      <c r="A3065" s="1">
        <v>45016</v>
      </c>
      <c r="B3065" t="s">
        <v>7</v>
      </c>
      <c r="C3065">
        <v>12</v>
      </c>
      <c r="D3065">
        <v>797.61</v>
      </c>
    </row>
    <row r="3066" spans="1:4" x14ac:dyDescent="0.35">
      <c r="A3066" s="1">
        <v>45077</v>
      </c>
      <c r="B3066" t="s">
        <v>7</v>
      </c>
      <c r="C3066">
        <v>20</v>
      </c>
      <c r="D3066">
        <v>154.19</v>
      </c>
    </row>
    <row r="3067" spans="1:4" x14ac:dyDescent="0.35">
      <c r="A3067" s="1">
        <v>45199</v>
      </c>
      <c r="B3067" t="s">
        <v>7</v>
      </c>
      <c r="C3067">
        <v>28</v>
      </c>
      <c r="D3067">
        <v>656.81</v>
      </c>
    </row>
    <row r="3068" spans="1:4" x14ac:dyDescent="0.35">
      <c r="A3068" s="1">
        <v>45291</v>
      </c>
      <c r="B3068" t="s">
        <v>4</v>
      </c>
      <c r="C3068">
        <v>26</v>
      </c>
      <c r="D3068">
        <v>269.54000000000002</v>
      </c>
    </row>
    <row r="3069" spans="1:4" x14ac:dyDescent="0.35">
      <c r="A3069" s="1">
        <v>45169</v>
      </c>
      <c r="B3069" t="s">
        <v>6</v>
      </c>
      <c r="C3069">
        <v>19</v>
      </c>
      <c r="D3069">
        <v>987.9</v>
      </c>
    </row>
    <row r="3070" spans="1:4" x14ac:dyDescent="0.35">
      <c r="A3070" s="1">
        <v>45107</v>
      </c>
      <c r="B3070" t="s">
        <v>8</v>
      </c>
      <c r="C3070">
        <v>21</v>
      </c>
      <c r="D3070">
        <v>42.8</v>
      </c>
    </row>
    <row r="3071" spans="1:4" x14ac:dyDescent="0.35">
      <c r="A3071" s="1">
        <v>45169</v>
      </c>
      <c r="B3071" t="s">
        <v>7</v>
      </c>
      <c r="D3071">
        <v>644.55999999999995</v>
      </c>
    </row>
    <row r="3072" spans="1:4" x14ac:dyDescent="0.35">
      <c r="A3072" s="1">
        <v>44957</v>
      </c>
      <c r="B3072" t="s">
        <v>6</v>
      </c>
      <c r="C3072">
        <v>21</v>
      </c>
      <c r="D3072">
        <v>776.32</v>
      </c>
    </row>
    <row r="3073" spans="1:4" x14ac:dyDescent="0.35">
      <c r="A3073" s="1">
        <v>45016</v>
      </c>
      <c r="B3073" t="s">
        <v>8</v>
      </c>
      <c r="C3073">
        <v>20</v>
      </c>
      <c r="D3073">
        <v>550.82000000000005</v>
      </c>
    </row>
    <row r="3074" spans="1:4" x14ac:dyDescent="0.35">
      <c r="A3074" s="1">
        <v>44985</v>
      </c>
      <c r="B3074" t="s">
        <v>4</v>
      </c>
      <c r="C3074">
        <v>26</v>
      </c>
      <c r="D3074">
        <v>331.8</v>
      </c>
    </row>
    <row r="3075" spans="1:4" x14ac:dyDescent="0.35">
      <c r="A3075" s="1">
        <v>45046</v>
      </c>
      <c r="B3075" t="s">
        <v>5</v>
      </c>
      <c r="C3075">
        <v>14</v>
      </c>
      <c r="D3075">
        <v>413.17</v>
      </c>
    </row>
    <row r="3076" spans="1:4" x14ac:dyDescent="0.35">
      <c r="A3076" s="1">
        <v>45199</v>
      </c>
      <c r="B3076" t="s">
        <v>7</v>
      </c>
      <c r="C3076">
        <v>23</v>
      </c>
      <c r="D3076">
        <v>458.2</v>
      </c>
    </row>
    <row r="3077" spans="1:4" x14ac:dyDescent="0.35">
      <c r="A3077" s="1">
        <v>45169</v>
      </c>
      <c r="B3077" t="s">
        <v>7</v>
      </c>
      <c r="C3077">
        <v>20</v>
      </c>
      <c r="D3077">
        <v>698.38</v>
      </c>
    </row>
    <row r="3078" spans="1:4" x14ac:dyDescent="0.35">
      <c r="A3078" s="1">
        <v>45138</v>
      </c>
      <c r="B3078" t="s">
        <v>8</v>
      </c>
      <c r="C3078">
        <v>18</v>
      </c>
      <c r="D3078">
        <v>362.13</v>
      </c>
    </row>
    <row r="3079" spans="1:4" x14ac:dyDescent="0.35">
      <c r="A3079" s="1">
        <v>45260</v>
      </c>
      <c r="B3079" t="s">
        <v>6</v>
      </c>
      <c r="C3079">
        <v>20</v>
      </c>
      <c r="D3079">
        <v>749.1</v>
      </c>
    </row>
    <row r="3080" spans="1:4" x14ac:dyDescent="0.35">
      <c r="A3080" s="1">
        <v>45291</v>
      </c>
      <c r="B3080" t="s">
        <v>4</v>
      </c>
      <c r="C3080">
        <v>16</v>
      </c>
      <c r="D3080">
        <v>367.97</v>
      </c>
    </row>
    <row r="3081" spans="1:4" x14ac:dyDescent="0.35">
      <c r="A3081" s="1">
        <v>44957</v>
      </c>
      <c r="B3081" t="s">
        <v>8</v>
      </c>
      <c r="C3081">
        <v>21</v>
      </c>
      <c r="D3081">
        <v>89.12</v>
      </c>
    </row>
    <row r="3082" spans="1:4" x14ac:dyDescent="0.35">
      <c r="A3082" s="1">
        <v>45046</v>
      </c>
      <c r="B3082" t="s">
        <v>8</v>
      </c>
      <c r="C3082">
        <v>27</v>
      </c>
      <c r="D3082">
        <v>231.26</v>
      </c>
    </row>
    <row r="3083" spans="1:4" x14ac:dyDescent="0.35">
      <c r="A3083" s="1">
        <v>45016</v>
      </c>
      <c r="B3083" t="s">
        <v>5</v>
      </c>
      <c r="C3083">
        <v>20</v>
      </c>
      <c r="D3083">
        <v>508.17</v>
      </c>
    </row>
    <row r="3084" spans="1:4" x14ac:dyDescent="0.35">
      <c r="A3084" s="1">
        <v>45138</v>
      </c>
      <c r="B3084" t="s">
        <v>5</v>
      </c>
      <c r="C3084">
        <v>24</v>
      </c>
      <c r="D3084">
        <v>364.95</v>
      </c>
    </row>
    <row r="3085" spans="1:4" x14ac:dyDescent="0.35">
      <c r="A3085" s="1">
        <v>45260</v>
      </c>
      <c r="B3085" t="s">
        <v>6</v>
      </c>
      <c r="C3085">
        <v>17</v>
      </c>
      <c r="D3085">
        <v>857.59</v>
      </c>
    </row>
    <row r="3086" spans="1:4" x14ac:dyDescent="0.35">
      <c r="A3086" s="1">
        <v>45169</v>
      </c>
      <c r="B3086" t="s">
        <v>7</v>
      </c>
      <c r="C3086">
        <v>21</v>
      </c>
      <c r="D3086">
        <v>967.35</v>
      </c>
    </row>
    <row r="3087" spans="1:4" x14ac:dyDescent="0.35">
      <c r="A3087" s="1">
        <v>45169</v>
      </c>
      <c r="B3087" t="s">
        <v>6</v>
      </c>
      <c r="C3087">
        <v>20</v>
      </c>
      <c r="D3087">
        <v>919.66</v>
      </c>
    </row>
    <row r="3088" spans="1:4" x14ac:dyDescent="0.35">
      <c r="A3088" s="1">
        <v>45046</v>
      </c>
      <c r="B3088" t="s">
        <v>5</v>
      </c>
      <c r="C3088">
        <v>17</v>
      </c>
      <c r="D3088">
        <v>127.14</v>
      </c>
    </row>
    <row r="3089" spans="1:4" x14ac:dyDescent="0.35">
      <c r="A3089" s="1">
        <v>45260</v>
      </c>
      <c r="B3089" t="s">
        <v>4</v>
      </c>
      <c r="C3089">
        <v>26</v>
      </c>
      <c r="D3089">
        <v>997.91</v>
      </c>
    </row>
    <row r="3090" spans="1:4" x14ac:dyDescent="0.35">
      <c r="A3090" s="1">
        <v>45077</v>
      </c>
      <c r="B3090" t="s">
        <v>8</v>
      </c>
      <c r="C3090">
        <v>19</v>
      </c>
      <c r="D3090">
        <v>742.53</v>
      </c>
    </row>
    <row r="3091" spans="1:4" x14ac:dyDescent="0.35">
      <c r="A3091" s="1">
        <v>44957</v>
      </c>
      <c r="B3091" t="s">
        <v>7</v>
      </c>
      <c r="C3091">
        <v>24</v>
      </c>
      <c r="D3091">
        <v>800.14</v>
      </c>
    </row>
    <row r="3092" spans="1:4" x14ac:dyDescent="0.35">
      <c r="A3092" s="1">
        <v>44985</v>
      </c>
      <c r="B3092" t="s">
        <v>7</v>
      </c>
      <c r="C3092">
        <v>16</v>
      </c>
      <c r="D3092">
        <v>246.79</v>
      </c>
    </row>
    <row r="3093" spans="1:4" x14ac:dyDescent="0.35">
      <c r="A3093" s="1">
        <v>45260</v>
      </c>
      <c r="B3093" t="s">
        <v>4</v>
      </c>
      <c r="C3093">
        <v>14</v>
      </c>
      <c r="D3093">
        <v>596.91999999999996</v>
      </c>
    </row>
    <row r="3094" spans="1:4" x14ac:dyDescent="0.35">
      <c r="A3094" s="1">
        <v>45016</v>
      </c>
      <c r="B3094" t="s">
        <v>8</v>
      </c>
      <c r="C3094">
        <v>18</v>
      </c>
      <c r="D3094">
        <v>341.94</v>
      </c>
    </row>
    <row r="3095" spans="1:4" x14ac:dyDescent="0.35">
      <c r="A3095" s="1">
        <v>45107</v>
      </c>
      <c r="B3095" t="s">
        <v>6</v>
      </c>
      <c r="C3095">
        <v>19</v>
      </c>
      <c r="D3095">
        <v>487.99</v>
      </c>
    </row>
    <row r="3096" spans="1:4" x14ac:dyDescent="0.35">
      <c r="A3096" s="1">
        <v>45107</v>
      </c>
      <c r="B3096" t="s">
        <v>6</v>
      </c>
      <c r="C3096">
        <v>31</v>
      </c>
      <c r="D3096">
        <v>908.55</v>
      </c>
    </row>
    <row r="3097" spans="1:4" x14ac:dyDescent="0.35">
      <c r="A3097" s="1">
        <v>45260</v>
      </c>
      <c r="B3097" t="s">
        <v>6</v>
      </c>
      <c r="C3097">
        <v>16</v>
      </c>
      <c r="D3097">
        <v>493.76</v>
      </c>
    </row>
    <row r="3098" spans="1:4" x14ac:dyDescent="0.35">
      <c r="A3098" s="1">
        <v>45169</v>
      </c>
      <c r="B3098" t="s">
        <v>7</v>
      </c>
      <c r="C3098">
        <v>17</v>
      </c>
      <c r="D3098">
        <v>102.26</v>
      </c>
    </row>
    <row r="3099" spans="1:4" x14ac:dyDescent="0.35">
      <c r="A3099" s="1">
        <v>45291</v>
      </c>
      <c r="B3099" t="s">
        <v>5</v>
      </c>
      <c r="C3099">
        <v>19</v>
      </c>
      <c r="D3099">
        <v>921.56</v>
      </c>
    </row>
    <row r="3100" spans="1:4" x14ac:dyDescent="0.35">
      <c r="A3100" s="1">
        <v>45199</v>
      </c>
      <c r="B3100" t="s">
        <v>7</v>
      </c>
      <c r="C3100">
        <v>24</v>
      </c>
      <c r="D3100">
        <v>374.89</v>
      </c>
    </row>
    <row r="3101" spans="1:4" x14ac:dyDescent="0.35">
      <c r="A3101" s="1">
        <v>45230</v>
      </c>
      <c r="B3101" t="s">
        <v>4</v>
      </c>
      <c r="C3101">
        <v>14</v>
      </c>
      <c r="D3101">
        <v>791.49</v>
      </c>
    </row>
    <row r="3102" spans="1:4" x14ac:dyDescent="0.35">
      <c r="A3102" s="1">
        <v>44985</v>
      </c>
      <c r="B3102" t="s">
        <v>7</v>
      </c>
      <c r="C3102">
        <v>21</v>
      </c>
      <c r="D3102">
        <v>699.18</v>
      </c>
    </row>
    <row r="3103" spans="1:4" x14ac:dyDescent="0.35">
      <c r="A3103" s="1">
        <v>44957</v>
      </c>
      <c r="B3103" t="s">
        <v>4</v>
      </c>
      <c r="C3103">
        <v>23</v>
      </c>
      <c r="D3103">
        <v>266.8</v>
      </c>
    </row>
    <row r="3104" spans="1:4" x14ac:dyDescent="0.35">
      <c r="A3104" s="1">
        <v>45107</v>
      </c>
      <c r="B3104" t="s">
        <v>8</v>
      </c>
      <c r="C3104">
        <v>15</v>
      </c>
      <c r="D3104">
        <v>265.29000000000002</v>
      </c>
    </row>
    <row r="3105" spans="1:4" x14ac:dyDescent="0.35">
      <c r="A3105" s="1">
        <v>45107</v>
      </c>
      <c r="B3105" t="s">
        <v>5</v>
      </c>
      <c r="C3105">
        <v>22</v>
      </c>
      <c r="D3105">
        <v>739.13</v>
      </c>
    </row>
    <row r="3106" spans="1:4" x14ac:dyDescent="0.35">
      <c r="A3106" s="1">
        <v>44957</v>
      </c>
      <c r="B3106" t="s">
        <v>5</v>
      </c>
      <c r="C3106">
        <v>27</v>
      </c>
      <c r="D3106">
        <v>775.41</v>
      </c>
    </row>
    <row r="3107" spans="1:4" x14ac:dyDescent="0.35">
      <c r="A3107" s="1">
        <v>45169</v>
      </c>
      <c r="B3107" t="s">
        <v>7</v>
      </c>
      <c r="C3107">
        <v>24</v>
      </c>
      <c r="D3107">
        <v>348.2</v>
      </c>
    </row>
    <row r="3108" spans="1:4" x14ac:dyDescent="0.35">
      <c r="A3108" s="1">
        <v>44985</v>
      </c>
      <c r="B3108" t="s">
        <v>6</v>
      </c>
      <c r="C3108">
        <v>18</v>
      </c>
      <c r="D3108">
        <v>682.57</v>
      </c>
    </row>
    <row r="3109" spans="1:4" x14ac:dyDescent="0.35">
      <c r="A3109" s="1">
        <v>45138</v>
      </c>
      <c r="B3109" t="s">
        <v>8</v>
      </c>
      <c r="C3109">
        <v>22</v>
      </c>
      <c r="D3109">
        <v>554.5</v>
      </c>
    </row>
    <row r="3110" spans="1:4" x14ac:dyDescent="0.35">
      <c r="A3110" s="1">
        <v>45230</v>
      </c>
      <c r="B3110" t="s">
        <v>7</v>
      </c>
      <c r="C3110">
        <v>21</v>
      </c>
      <c r="D3110">
        <v>192.11</v>
      </c>
    </row>
    <row r="3111" spans="1:4" x14ac:dyDescent="0.35">
      <c r="A3111" s="1">
        <v>45291</v>
      </c>
      <c r="B3111" t="s">
        <v>6</v>
      </c>
      <c r="C3111">
        <v>20</v>
      </c>
      <c r="D3111">
        <v>23.47</v>
      </c>
    </row>
    <row r="3112" spans="1:4" x14ac:dyDescent="0.35">
      <c r="A3112" s="1">
        <v>44985</v>
      </c>
      <c r="B3112" t="s">
        <v>6</v>
      </c>
      <c r="C3112">
        <v>18</v>
      </c>
      <c r="D3112">
        <v>938.31</v>
      </c>
    </row>
    <row r="3113" spans="1:4" x14ac:dyDescent="0.35">
      <c r="A3113" s="1">
        <v>45230</v>
      </c>
      <c r="B3113" t="s">
        <v>5</v>
      </c>
      <c r="C3113">
        <v>21</v>
      </c>
      <c r="D3113">
        <v>41.3</v>
      </c>
    </row>
    <row r="3114" spans="1:4" x14ac:dyDescent="0.35">
      <c r="A3114" s="1">
        <v>45107</v>
      </c>
      <c r="B3114" t="s">
        <v>8</v>
      </c>
      <c r="C3114">
        <v>22</v>
      </c>
      <c r="D3114">
        <v>516.4</v>
      </c>
    </row>
    <row r="3115" spans="1:4" x14ac:dyDescent="0.35">
      <c r="A3115" s="1">
        <v>45169</v>
      </c>
      <c r="B3115" t="s">
        <v>5</v>
      </c>
      <c r="C3115">
        <v>27</v>
      </c>
      <c r="D3115">
        <v>854.21</v>
      </c>
    </row>
    <row r="3116" spans="1:4" x14ac:dyDescent="0.35">
      <c r="A3116" s="1">
        <v>45169</v>
      </c>
      <c r="B3116" t="s">
        <v>4</v>
      </c>
      <c r="C3116">
        <v>16</v>
      </c>
      <c r="D3116">
        <v>933.48</v>
      </c>
    </row>
    <row r="3117" spans="1:4" x14ac:dyDescent="0.35">
      <c r="A3117" s="1">
        <v>45016</v>
      </c>
      <c r="B3117" t="s">
        <v>7</v>
      </c>
      <c r="C3117">
        <v>20</v>
      </c>
      <c r="D3117">
        <v>396.61</v>
      </c>
    </row>
    <row r="3118" spans="1:4" x14ac:dyDescent="0.35">
      <c r="A3118" s="1">
        <v>45138</v>
      </c>
      <c r="B3118" t="s">
        <v>5</v>
      </c>
      <c r="C3118">
        <v>20</v>
      </c>
      <c r="D3118">
        <v>679.03</v>
      </c>
    </row>
    <row r="3119" spans="1:4" x14ac:dyDescent="0.35">
      <c r="A3119" s="1">
        <v>44957</v>
      </c>
      <c r="B3119" t="s">
        <v>7</v>
      </c>
      <c r="C3119">
        <v>22</v>
      </c>
      <c r="D3119">
        <v>831.66</v>
      </c>
    </row>
    <row r="3120" spans="1:4" x14ac:dyDescent="0.35">
      <c r="A3120" s="1">
        <v>44985</v>
      </c>
      <c r="B3120" t="s">
        <v>6</v>
      </c>
      <c r="C3120">
        <v>26</v>
      </c>
      <c r="D3120">
        <v>924.37</v>
      </c>
    </row>
    <row r="3121" spans="1:4" x14ac:dyDescent="0.35">
      <c r="A3121" s="1">
        <v>45291</v>
      </c>
      <c r="B3121" t="s">
        <v>5</v>
      </c>
      <c r="C3121">
        <v>29</v>
      </c>
      <c r="D3121">
        <v>614.15</v>
      </c>
    </row>
    <row r="3122" spans="1:4" x14ac:dyDescent="0.35">
      <c r="A3122" s="1">
        <v>45199</v>
      </c>
      <c r="B3122" t="s">
        <v>8</v>
      </c>
      <c r="C3122">
        <v>23</v>
      </c>
      <c r="D3122">
        <v>734.45</v>
      </c>
    </row>
    <row r="3123" spans="1:4" x14ac:dyDescent="0.35">
      <c r="A3123" s="1">
        <v>45016</v>
      </c>
      <c r="B3123" t="s">
        <v>4</v>
      </c>
      <c r="C3123">
        <v>17</v>
      </c>
      <c r="D3123">
        <v>814.92</v>
      </c>
    </row>
    <row r="3124" spans="1:4" x14ac:dyDescent="0.35">
      <c r="A3124" s="1">
        <v>45107</v>
      </c>
      <c r="B3124" t="s">
        <v>5</v>
      </c>
      <c r="C3124">
        <v>21</v>
      </c>
      <c r="D3124">
        <v>951.98</v>
      </c>
    </row>
    <row r="3125" spans="1:4" x14ac:dyDescent="0.35">
      <c r="A3125" s="1">
        <v>45046</v>
      </c>
      <c r="B3125" t="s">
        <v>5</v>
      </c>
      <c r="C3125">
        <v>14</v>
      </c>
      <c r="D3125">
        <v>427.02</v>
      </c>
    </row>
    <row r="3126" spans="1:4" x14ac:dyDescent="0.35">
      <c r="A3126" s="1">
        <v>44957</v>
      </c>
      <c r="B3126" t="s">
        <v>4</v>
      </c>
      <c r="C3126">
        <v>31</v>
      </c>
      <c r="D3126">
        <v>368.44</v>
      </c>
    </row>
    <row r="3127" spans="1:4" x14ac:dyDescent="0.35">
      <c r="A3127" s="1">
        <v>44957</v>
      </c>
      <c r="B3127" t="s">
        <v>5</v>
      </c>
      <c r="C3127">
        <v>16</v>
      </c>
      <c r="D3127">
        <v>437.3</v>
      </c>
    </row>
    <row r="3128" spans="1:4" x14ac:dyDescent="0.35">
      <c r="A3128" s="1">
        <v>45138</v>
      </c>
      <c r="B3128" t="s">
        <v>4</v>
      </c>
      <c r="C3128">
        <v>25</v>
      </c>
      <c r="D3128">
        <v>435.52</v>
      </c>
    </row>
    <row r="3129" spans="1:4" x14ac:dyDescent="0.35">
      <c r="A3129" s="1">
        <v>45291</v>
      </c>
      <c r="B3129" t="s">
        <v>7</v>
      </c>
      <c r="C3129">
        <v>23</v>
      </c>
      <c r="D3129">
        <v>62.84</v>
      </c>
    </row>
    <row r="3130" spans="1:4" x14ac:dyDescent="0.35">
      <c r="A3130" s="1">
        <v>45077</v>
      </c>
      <c r="B3130" t="s">
        <v>6</v>
      </c>
      <c r="C3130">
        <v>22</v>
      </c>
      <c r="D3130">
        <v>107.77</v>
      </c>
    </row>
    <row r="3131" spans="1:4" x14ac:dyDescent="0.35">
      <c r="A3131" s="1">
        <v>45169</v>
      </c>
      <c r="B3131" t="s">
        <v>7</v>
      </c>
      <c r="C3131">
        <v>26</v>
      </c>
      <c r="D3131">
        <v>574.54999999999995</v>
      </c>
    </row>
    <row r="3132" spans="1:4" x14ac:dyDescent="0.35">
      <c r="A3132" s="1">
        <v>45230</v>
      </c>
      <c r="B3132" t="s">
        <v>6</v>
      </c>
      <c r="C3132">
        <v>25</v>
      </c>
      <c r="D3132">
        <v>539.76</v>
      </c>
    </row>
    <row r="3133" spans="1:4" x14ac:dyDescent="0.35">
      <c r="A3133" s="1">
        <v>45138</v>
      </c>
      <c r="B3133" t="s">
        <v>4</v>
      </c>
      <c r="C3133">
        <v>15</v>
      </c>
      <c r="D3133">
        <v>778.36</v>
      </c>
    </row>
    <row r="3134" spans="1:4" x14ac:dyDescent="0.35">
      <c r="A3134" s="1">
        <v>45107</v>
      </c>
      <c r="B3134" t="s">
        <v>8</v>
      </c>
      <c r="C3134">
        <v>20</v>
      </c>
      <c r="D3134">
        <v>603.64</v>
      </c>
    </row>
    <row r="3135" spans="1:4" x14ac:dyDescent="0.35">
      <c r="A3135" s="1">
        <v>45199</v>
      </c>
      <c r="B3135" t="s">
        <v>5</v>
      </c>
      <c r="C3135">
        <v>25</v>
      </c>
      <c r="D3135">
        <v>863.21</v>
      </c>
    </row>
    <row r="3136" spans="1:4" x14ac:dyDescent="0.35">
      <c r="A3136" s="1">
        <v>45107</v>
      </c>
      <c r="B3136" t="s">
        <v>4</v>
      </c>
      <c r="C3136">
        <v>25</v>
      </c>
      <c r="D3136">
        <v>977.55</v>
      </c>
    </row>
    <row r="3137" spans="1:4" x14ac:dyDescent="0.35">
      <c r="A3137" s="1">
        <v>45291</v>
      </c>
      <c r="B3137" t="s">
        <v>8</v>
      </c>
      <c r="C3137">
        <v>20</v>
      </c>
      <c r="D3137">
        <v>330.23</v>
      </c>
    </row>
    <row r="3138" spans="1:4" x14ac:dyDescent="0.35">
      <c r="A3138" s="1">
        <v>45138</v>
      </c>
      <c r="B3138" t="s">
        <v>6</v>
      </c>
      <c r="C3138">
        <v>23</v>
      </c>
      <c r="D3138">
        <v>317.60000000000002</v>
      </c>
    </row>
    <row r="3139" spans="1:4" x14ac:dyDescent="0.35">
      <c r="A3139" s="1">
        <v>45260</v>
      </c>
      <c r="B3139" t="s">
        <v>8</v>
      </c>
      <c r="C3139">
        <v>24</v>
      </c>
      <c r="D3139">
        <v>682.76</v>
      </c>
    </row>
    <row r="3140" spans="1:4" x14ac:dyDescent="0.35">
      <c r="A3140" s="1">
        <v>44957</v>
      </c>
      <c r="B3140" t="s">
        <v>6</v>
      </c>
      <c r="C3140">
        <v>18</v>
      </c>
      <c r="D3140">
        <v>159.65</v>
      </c>
    </row>
    <row r="3141" spans="1:4" x14ac:dyDescent="0.35">
      <c r="A3141" s="1">
        <v>45291</v>
      </c>
      <c r="B3141" t="s">
        <v>5</v>
      </c>
      <c r="C3141">
        <v>23</v>
      </c>
      <c r="D3141">
        <v>911.57</v>
      </c>
    </row>
    <row r="3142" spans="1:4" x14ac:dyDescent="0.35">
      <c r="A3142" s="1">
        <v>45077</v>
      </c>
      <c r="B3142" t="s">
        <v>5</v>
      </c>
      <c r="C3142">
        <v>16</v>
      </c>
      <c r="D3142">
        <v>572.53</v>
      </c>
    </row>
    <row r="3143" spans="1:4" x14ac:dyDescent="0.35">
      <c r="A3143" s="1">
        <v>45077</v>
      </c>
      <c r="B3143" t="s">
        <v>7</v>
      </c>
      <c r="C3143">
        <v>27</v>
      </c>
      <c r="D3143">
        <v>84.05</v>
      </c>
    </row>
    <row r="3144" spans="1:4" x14ac:dyDescent="0.35">
      <c r="A3144" s="1">
        <v>45230</v>
      </c>
      <c r="B3144" t="s">
        <v>7</v>
      </c>
      <c r="C3144">
        <v>23</v>
      </c>
      <c r="D3144">
        <v>632.70000000000005</v>
      </c>
    </row>
    <row r="3145" spans="1:4" x14ac:dyDescent="0.35">
      <c r="A3145" s="1">
        <v>45169</v>
      </c>
      <c r="B3145" t="s">
        <v>8</v>
      </c>
      <c r="C3145">
        <v>16</v>
      </c>
      <c r="D3145">
        <v>642.34</v>
      </c>
    </row>
    <row r="3146" spans="1:4" x14ac:dyDescent="0.35">
      <c r="A3146" s="1">
        <v>45169</v>
      </c>
      <c r="B3146" t="s">
        <v>6</v>
      </c>
      <c r="C3146">
        <v>23</v>
      </c>
      <c r="D3146">
        <v>44.74</v>
      </c>
    </row>
    <row r="3147" spans="1:4" x14ac:dyDescent="0.35">
      <c r="A3147" s="1">
        <v>45291</v>
      </c>
      <c r="B3147" t="s">
        <v>6</v>
      </c>
      <c r="C3147">
        <v>20</v>
      </c>
      <c r="D3147">
        <v>164.94</v>
      </c>
    </row>
    <row r="3148" spans="1:4" x14ac:dyDescent="0.35">
      <c r="A3148" s="1">
        <v>44985</v>
      </c>
      <c r="B3148" t="s">
        <v>8</v>
      </c>
      <c r="C3148">
        <v>26</v>
      </c>
      <c r="D3148">
        <v>699.41</v>
      </c>
    </row>
    <row r="3149" spans="1:4" x14ac:dyDescent="0.35">
      <c r="A3149" s="1">
        <v>45260</v>
      </c>
      <c r="B3149" t="s">
        <v>6</v>
      </c>
      <c r="C3149">
        <v>17</v>
      </c>
      <c r="D3149">
        <v>568.08000000000004</v>
      </c>
    </row>
    <row r="3150" spans="1:4" x14ac:dyDescent="0.35">
      <c r="A3150" s="1">
        <v>45046</v>
      </c>
      <c r="B3150" t="s">
        <v>5</v>
      </c>
      <c r="C3150">
        <v>21</v>
      </c>
      <c r="D3150">
        <v>595.15</v>
      </c>
    </row>
    <row r="3151" spans="1:4" x14ac:dyDescent="0.35">
      <c r="A3151" s="1">
        <v>44985</v>
      </c>
      <c r="B3151" t="s">
        <v>4</v>
      </c>
      <c r="C3151">
        <v>18</v>
      </c>
      <c r="D3151">
        <v>474.95</v>
      </c>
    </row>
    <row r="3152" spans="1:4" x14ac:dyDescent="0.35">
      <c r="A3152" s="1">
        <v>45107</v>
      </c>
      <c r="B3152" t="s">
        <v>5</v>
      </c>
      <c r="C3152">
        <v>18</v>
      </c>
      <c r="D3152">
        <v>807.85</v>
      </c>
    </row>
    <row r="3153" spans="1:4" x14ac:dyDescent="0.35">
      <c r="A3153" s="1">
        <v>45046</v>
      </c>
      <c r="B3153" t="s">
        <v>5</v>
      </c>
      <c r="C3153">
        <v>16</v>
      </c>
      <c r="D3153">
        <v>276.19</v>
      </c>
    </row>
    <row r="3154" spans="1:4" x14ac:dyDescent="0.35">
      <c r="A3154" s="1">
        <v>45169</v>
      </c>
      <c r="B3154" t="s">
        <v>6</v>
      </c>
      <c r="C3154">
        <v>20</v>
      </c>
    </row>
    <row r="3155" spans="1:4" x14ac:dyDescent="0.35">
      <c r="A3155" s="1">
        <v>45138</v>
      </c>
      <c r="B3155" t="s">
        <v>8</v>
      </c>
      <c r="C3155">
        <v>16</v>
      </c>
      <c r="D3155">
        <v>590.41</v>
      </c>
    </row>
    <row r="3156" spans="1:4" x14ac:dyDescent="0.35">
      <c r="A3156" s="1">
        <v>45077</v>
      </c>
      <c r="B3156" t="s">
        <v>7</v>
      </c>
      <c r="C3156">
        <v>20</v>
      </c>
      <c r="D3156">
        <v>246.3</v>
      </c>
    </row>
    <row r="3157" spans="1:4" x14ac:dyDescent="0.35">
      <c r="A3157" s="1">
        <v>45046</v>
      </c>
      <c r="B3157" t="s">
        <v>5</v>
      </c>
      <c r="C3157">
        <v>11</v>
      </c>
      <c r="D3157">
        <v>586.12</v>
      </c>
    </row>
    <row r="3158" spans="1:4" x14ac:dyDescent="0.35">
      <c r="A3158" s="1">
        <v>45077</v>
      </c>
      <c r="B3158" t="s">
        <v>5</v>
      </c>
      <c r="C3158">
        <v>18</v>
      </c>
      <c r="D3158">
        <v>505.42</v>
      </c>
    </row>
    <row r="3159" spans="1:4" x14ac:dyDescent="0.35">
      <c r="A3159" s="1">
        <v>45199</v>
      </c>
      <c r="B3159" t="s">
        <v>7</v>
      </c>
      <c r="C3159">
        <v>28</v>
      </c>
      <c r="D3159">
        <v>750.41</v>
      </c>
    </row>
    <row r="3160" spans="1:4" x14ac:dyDescent="0.35">
      <c r="A3160" s="1">
        <v>45077</v>
      </c>
      <c r="B3160" t="s">
        <v>6</v>
      </c>
      <c r="C3160">
        <v>21</v>
      </c>
      <c r="D3160">
        <v>965.17</v>
      </c>
    </row>
    <row r="3161" spans="1:4" x14ac:dyDescent="0.35">
      <c r="A3161" s="1">
        <v>45138</v>
      </c>
      <c r="B3161" t="s">
        <v>4</v>
      </c>
      <c r="C3161">
        <v>13</v>
      </c>
      <c r="D3161">
        <v>304.11</v>
      </c>
    </row>
    <row r="3162" spans="1:4" x14ac:dyDescent="0.35">
      <c r="A3162" s="1">
        <v>45260</v>
      </c>
      <c r="B3162" t="s">
        <v>8</v>
      </c>
      <c r="C3162">
        <v>26</v>
      </c>
      <c r="D3162">
        <v>898.64</v>
      </c>
    </row>
    <row r="3163" spans="1:4" x14ac:dyDescent="0.35">
      <c r="A3163" s="1">
        <v>45260</v>
      </c>
      <c r="B3163" t="s">
        <v>5</v>
      </c>
      <c r="C3163">
        <v>10</v>
      </c>
      <c r="D3163">
        <v>760.01</v>
      </c>
    </row>
    <row r="3164" spans="1:4" x14ac:dyDescent="0.35">
      <c r="A3164" s="1">
        <v>45107</v>
      </c>
      <c r="B3164" t="s">
        <v>5</v>
      </c>
      <c r="C3164">
        <v>15</v>
      </c>
      <c r="D3164">
        <v>569.75</v>
      </c>
    </row>
    <row r="3165" spans="1:4" x14ac:dyDescent="0.35">
      <c r="A3165" s="1">
        <v>44957</v>
      </c>
      <c r="B3165" t="s">
        <v>7</v>
      </c>
      <c r="C3165">
        <v>19</v>
      </c>
      <c r="D3165">
        <v>439.21</v>
      </c>
    </row>
    <row r="3166" spans="1:4" x14ac:dyDescent="0.35">
      <c r="A3166" s="1">
        <v>45138</v>
      </c>
      <c r="B3166" t="s">
        <v>5</v>
      </c>
      <c r="C3166">
        <v>21</v>
      </c>
      <c r="D3166">
        <v>332.58</v>
      </c>
    </row>
    <row r="3167" spans="1:4" x14ac:dyDescent="0.35">
      <c r="A3167" s="1">
        <v>45230</v>
      </c>
      <c r="B3167" t="s">
        <v>8</v>
      </c>
      <c r="C3167">
        <v>27</v>
      </c>
      <c r="D3167">
        <v>995.9</v>
      </c>
    </row>
    <row r="3168" spans="1:4" x14ac:dyDescent="0.35">
      <c r="A3168" s="1">
        <v>45169</v>
      </c>
      <c r="B3168" t="s">
        <v>7</v>
      </c>
      <c r="C3168">
        <v>19</v>
      </c>
      <c r="D3168">
        <v>291.72000000000003</v>
      </c>
    </row>
    <row r="3169" spans="1:4" x14ac:dyDescent="0.35">
      <c r="A3169" s="1">
        <v>45199</v>
      </c>
      <c r="B3169" t="s">
        <v>5</v>
      </c>
      <c r="C3169">
        <v>20</v>
      </c>
      <c r="D3169">
        <v>834.67</v>
      </c>
    </row>
    <row r="3170" spans="1:4" x14ac:dyDescent="0.35">
      <c r="A3170" s="1">
        <v>45077</v>
      </c>
      <c r="B3170" t="s">
        <v>4</v>
      </c>
      <c r="C3170">
        <v>22</v>
      </c>
      <c r="D3170">
        <v>523</v>
      </c>
    </row>
    <row r="3171" spans="1:4" x14ac:dyDescent="0.35">
      <c r="A3171" s="1">
        <v>45199</v>
      </c>
      <c r="B3171" t="s">
        <v>4</v>
      </c>
      <c r="C3171">
        <v>22</v>
      </c>
      <c r="D3171">
        <v>132.86000000000001</v>
      </c>
    </row>
    <row r="3172" spans="1:4" x14ac:dyDescent="0.35">
      <c r="A3172" s="1">
        <v>45230</v>
      </c>
      <c r="B3172" t="s">
        <v>6</v>
      </c>
      <c r="D3172">
        <v>476.94</v>
      </c>
    </row>
    <row r="3173" spans="1:4" x14ac:dyDescent="0.35">
      <c r="A3173" s="1">
        <v>45077</v>
      </c>
      <c r="B3173" t="s">
        <v>6</v>
      </c>
      <c r="C3173">
        <v>20</v>
      </c>
      <c r="D3173">
        <v>866.76</v>
      </c>
    </row>
    <row r="3174" spans="1:4" x14ac:dyDescent="0.35">
      <c r="A3174" s="1">
        <v>45260</v>
      </c>
      <c r="B3174" t="s">
        <v>4</v>
      </c>
      <c r="C3174">
        <v>21</v>
      </c>
      <c r="D3174">
        <v>387.36</v>
      </c>
    </row>
    <row r="3175" spans="1:4" x14ac:dyDescent="0.35">
      <c r="A3175" s="1">
        <v>45199</v>
      </c>
      <c r="B3175" t="s">
        <v>7</v>
      </c>
      <c r="C3175">
        <v>19</v>
      </c>
      <c r="D3175">
        <v>980.52</v>
      </c>
    </row>
    <row r="3176" spans="1:4" x14ac:dyDescent="0.35">
      <c r="A3176" s="1">
        <v>45199</v>
      </c>
      <c r="B3176" t="s">
        <v>6</v>
      </c>
      <c r="C3176">
        <v>25</v>
      </c>
      <c r="D3176">
        <v>148.37</v>
      </c>
    </row>
    <row r="3177" spans="1:4" x14ac:dyDescent="0.35">
      <c r="A3177" s="1">
        <v>45107</v>
      </c>
      <c r="B3177" t="s">
        <v>8</v>
      </c>
      <c r="C3177">
        <v>18</v>
      </c>
      <c r="D3177">
        <v>248.04</v>
      </c>
    </row>
    <row r="3178" spans="1:4" x14ac:dyDescent="0.35">
      <c r="A3178" s="1">
        <v>45077</v>
      </c>
      <c r="B3178" t="s">
        <v>7</v>
      </c>
      <c r="C3178">
        <v>28</v>
      </c>
      <c r="D3178">
        <v>640.27</v>
      </c>
    </row>
    <row r="3179" spans="1:4" x14ac:dyDescent="0.35">
      <c r="A3179" s="1">
        <v>45016</v>
      </c>
      <c r="B3179" t="s">
        <v>7</v>
      </c>
      <c r="C3179">
        <v>19</v>
      </c>
      <c r="D3179">
        <v>727.46</v>
      </c>
    </row>
    <row r="3180" spans="1:4" x14ac:dyDescent="0.35">
      <c r="A3180" s="1">
        <v>45077</v>
      </c>
      <c r="B3180" t="s">
        <v>5</v>
      </c>
      <c r="C3180">
        <v>18</v>
      </c>
      <c r="D3180">
        <v>298.17</v>
      </c>
    </row>
    <row r="3181" spans="1:4" x14ac:dyDescent="0.35">
      <c r="A3181" s="1">
        <v>45260</v>
      </c>
      <c r="B3181" t="s">
        <v>8</v>
      </c>
      <c r="C3181">
        <v>16</v>
      </c>
      <c r="D3181">
        <v>404.64</v>
      </c>
    </row>
    <row r="3182" spans="1:4" x14ac:dyDescent="0.35">
      <c r="A3182" s="1">
        <v>45260</v>
      </c>
      <c r="B3182" t="s">
        <v>5</v>
      </c>
      <c r="C3182">
        <v>17</v>
      </c>
      <c r="D3182">
        <v>912.62</v>
      </c>
    </row>
    <row r="3183" spans="1:4" x14ac:dyDescent="0.35">
      <c r="A3183" s="1">
        <v>45046</v>
      </c>
      <c r="B3183" t="s">
        <v>8</v>
      </c>
      <c r="C3183">
        <v>19</v>
      </c>
      <c r="D3183">
        <v>151.97999999999999</v>
      </c>
    </row>
    <row r="3184" spans="1:4" x14ac:dyDescent="0.35">
      <c r="A3184" s="1">
        <v>45138</v>
      </c>
      <c r="B3184" t="s">
        <v>4</v>
      </c>
      <c r="C3184">
        <v>25</v>
      </c>
      <c r="D3184">
        <v>547.23</v>
      </c>
    </row>
    <row r="3185" spans="1:4" x14ac:dyDescent="0.35">
      <c r="A3185" s="1">
        <v>45291</v>
      </c>
      <c r="B3185" t="s">
        <v>8</v>
      </c>
      <c r="C3185">
        <v>15</v>
      </c>
      <c r="D3185">
        <v>768.42</v>
      </c>
    </row>
    <row r="3186" spans="1:4" x14ac:dyDescent="0.35">
      <c r="A3186" s="1">
        <v>44957</v>
      </c>
      <c r="B3186" t="s">
        <v>5</v>
      </c>
      <c r="C3186">
        <v>21</v>
      </c>
      <c r="D3186">
        <v>525.20000000000005</v>
      </c>
    </row>
    <row r="3187" spans="1:4" x14ac:dyDescent="0.35">
      <c r="A3187" s="1">
        <v>45077</v>
      </c>
      <c r="B3187" t="s">
        <v>7</v>
      </c>
      <c r="C3187">
        <v>29</v>
      </c>
      <c r="D3187">
        <v>966.95</v>
      </c>
    </row>
    <row r="3188" spans="1:4" x14ac:dyDescent="0.35">
      <c r="A3188" s="1">
        <v>45291</v>
      </c>
      <c r="B3188" t="s">
        <v>4</v>
      </c>
      <c r="C3188">
        <v>19</v>
      </c>
      <c r="D3188">
        <v>251.28</v>
      </c>
    </row>
    <row r="3189" spans="1:4" x14ac:dyDescent="0.35">
      <c r="A3189" s="1">
        <v>45291</v>
      </c>
      <c r="B3189" t="s">
        <v>8</v>
      </c>
      <c r="C3189">
        <v>22</v>
      </c>
      <c r="D3189">
        <v>42.86</v>
      </c>
    </row>
    <row r="3190" spans="1:4" x14ac:dyDescent="0.35">
      <c r="A3190" s="1">
        <v>45046</v>
      </c>
      <c r="B3190" t="s">
        <v>5</v>
      </c>
      <c r="C3190">
        <v>19</v>
      </c>
    </row>
    <row r="3191" spans="1:4" x14ac:dyDescent="0.35">
      <c r="A3191" s="1">
        <v>45077</v>
      </c>
      <c r="B3191" t="s">
        <v>7</v>
      </c>
      <c r="C3191">
        <v>14</v>
      </c>
      <c r="D3191">
        <v>556.16</v>
      </c>
    </row>
    <row r="3192" spans="1:4" x14ac:dyDescent="0.35">
      <c r="A3192" s="1">
        <v>45016</v>
      </c>
      <c r="B3192" t="s">
        <v>7</v>
      </c>
      <c r="C3192">
        <v>26</v>
      </c>
      <c r="D3192">
        <v>578.63</v>
      </c>
    </row>
    <row r="3193" spans="1:4" x14ac:dyDescent="0.35">
      <c r="A3193" s="1">
        <v>45291</v>
      </c>
      <c r="B3193" t="s">
        <v>4</v>
      </c>
      <c r="C3193">
        <v>20</v>
      </c>
      <c r="D3193">
        <v>718.2</v>
      </c>
    </row>
    <row r="3194" spans="1:4" x14ac:dyDescent="0.35">
      <c r="A3194" s="1">
        <v>45291</v>
      </c>
      <c r="B3194" t="s">
        <v>7</v>
      </c>
      <c r="C3194">
        <v>12</v>
      </c>
    </row>
    <row r="3195" spans="1:4" x14ac:dyDescent="0.35">
      <c r="A3195" s="1">
        <v>45077</v>
      </c>
      <c r="B3195" t="s">
        <v>4</v>
      </c>
      <c r="C3195">
        <v>27</v>
      </c>
      <c r="D3195">
        <v>612.49</v>
      </c>
    </row>
    <row r="3196" spans="1:4" x14ac:dyDescent="0.35">
      <c r="A3196" s="1">
        <v>45077</v>
      </c>
      <c r="B3196" t="s">
        <v>4</v>
      </c>
      <c r="C3196">
        <v>18</v>
      </c>
      <c r="D3196">
        <v>532.12</v>
      </c>
    </row>
    <row r="3197" spans="1:4" x14ac:dyDescent="0.35">
      <c r="A3197" s="1">
        <v>45230</v>
      </c>
      <c r="B3197" t="s">
        <v>8</v>
      </c>
      <c r="C3197">
        <v>13</v>
      </c>
      <c r="D3197">
        <v>870.36</v>
      </c>
    </row>
    <row r="3198" spans="1:4" x14ac:dyDescent="0.35">
      <c r="A3198" s="1">
        <v>45230</v>
      </c>
      <c r="B3198" t="s">
        <v>8</v>
      </c>
      <c r="C3198">
        <v>15</v>
      </c>
      <c r="D3198">
        <v>156.86000000000001</v>
      </c>
    </row>
    <row r="3199" spans="1:4" x14ac:dyDescent="0.35">
      <c r="A3199" s="1">
        <v>45291</v>
      </c>
      <c r="B3199" t="s">
        <v>6</v>
      </c>
      <c r="C3199">
        <v>19</v>
      </c>
      <c r="D3199">
        <v>810.13</v>
      </c>
    </row>
    <row r="3200" spans="1:4" x14ac:dyDescent="0.35">
      <c r="A3200" s="1">
        <v>44985</v>
      </c>
      <c r="B3200" t="s">
        <v>7</v>
      </c>
      <c r="C3200">
        <v>12</v>
      </c>
    </row>
    <row r="3201" spans="1:4" x14ac:dyDescent="0.35">
      <c r="A3201" s="1">
        <v>45230</v>
      </c>
      <c r="B3201" t="s">
        <v>7</v>
      </c>
      <c r="C3201">
        <v>21</v>
      </c>
      <c r="D3201">
        <v>810.84</v>
      </c>
    </row>
    <row r="3202" spans="1:4" x14ac:dyDescent="0.35">
      <c r="A3202" s="1">
        <v>45046</v>
      </c>
      <c r="B3202" t="s">
        <v>4</v>
      </c>
      <c r="C3202">
        <v>28</v>
      </c>
      <c r="D3202">
        <v>934.28</v>
      </c>
    </row>
    <row r="3203" spans="1:4" x14ac:dyDescent="0.35">
      <c r="A3203" s="1">
        <v>45260</v>
      </c>
      <c r="B3203" t="s">
        <v>8</v>
      </c>
      <c r="C3203">
        <v>19</v>
      </c>
      <c r="D3203">
        <v>519.13</v>
      </c>
    </row>
    <row r="3204" spans="1:4" x14ac:dyDescent="0.35">
      <c r="A3204" s="1">
        <v>45260</v>
      </c>
      <c r="B3204" t="s">
        <v>6</v>
      </c>
      <c r="C3204">
        <v>22</v>
      </c>
      <c r="D3204">
        <v>976.07</v>
      </c>
    </row>
    <row r="3205" spans="1:4" x14ac:dyDescent="0.35">
      <c r="A3205" s="1">
        <v>45077</v>
      </c>
      <c r="B3205" t="s">
        <v>6</v>
      </c>
      <c r="C3205">
        <v>300</v>
      </c>
      <c r="D3205">
        <v>203.82</v>
      </c>
    </row>
    <row r="3206" spans="1:4" x14ac:dyDescent="0.35">
      <c r="A3206" s="1">
        <v>45260</v>
      </c>
      <c r="B3206" t="s">
        <v>4</v>
      </c>
      <c r="C3206">
        <v>23</v>
      </c>
      <c r="D3206">
        <v>212.58</v>
      </c>
    </row>
    <row r="3207" spans="1:4" x14ac:dyDescent="0.35">
      <c r="A3207" s="1">
        <v>45230</v>
      </c>
      <c r="B3207" t="s">
        <v>5</v>
      </c>
      <c r="C3207">
        <v>27</v>
      </c>
      <c r="D3207">
        <v>185.46</v>
      </c>
    </row>
    <row r="3208" spans="1:4" x14ac:dyDescent="0.35">
      <c r="A3208" s="1">
        <v>45199</v>
      </c>
      <c r="B3208" t="s">
        <v>6</v>
      </c>
      <c r="C3208">
        <v>24</v>
      </c>
      <c r="D3208">
        <v>344.52</v>
      </c>
    </row>
    <row r="3209" spans="1:4" x14ac:dyDescent="0.35">
      <c r="A3209" s="1">
        <v>45169</v>
      </c>
      <c r="B3209" t="s">
        <v>8</v>
      </c>
      <c r="C3209">
        <v>23</v>
      </c>
      <c r="D3209">
        <v>342.6</v>
      </c>
    </row>
    <row r="3210" spans="1:4" x14ac:dyDescent="0.35">
      <c r="A3210" s="1">
        <v>45107</v>
      </c>
      <c r="B3210" t="s">
        <v>6</v>
      </c>
      <c r="C3210">
        <v>14</v>
      </c>
      <c r="D3210">
        <v>936.61</v>
      </c>
    </row>
    <row r="3211" spans="1:4" x14ac:dyDescent="0.35">
      <c r="A3211" s="1">
        <v>44957</v>
      </c>
      <c r="B3211" t="s">
        <v>4</v>
      </c>
      <c r="C3211">
        <v>22</v>
      </c>
      <c r="D3211">
        <v>680.42</v>
      </c>
    </row>
    <row r="3212" spans="1:4" x14ac:dyDescent="0.35">
      <c r="A3212" s="1">
        <v>45077</v>
      </c>
      <c r="B3212" t="s">
        <v>8</v>
      </c>
      <c r="C3212">
        <v>20</v>
      </c>
      <c r="D3212">
        <v>406.58</v>
      </c>
    </row>
    <row r="3213" spans="1:4" x14ac:dyDescent="0.35">
      <c r="A3213" s="1">
        <v>45016</v>
      </c>
      <c r="B3213" t="s">
        <v>6</v>
      </c>
      <c r="C3213">
        <v>21</v>
      </c>
      <c r="D3213">
        <v>431.28</v>
      </c>
    </row>
    <row r="3214" spans="1:4" x14ac:dyDescent="0.35">
      <c r="A3214" s="1">
        <v>45107</v>
      </c>
      <c r="B3214" t="s">
        <v>6</v>
      </c>
      <c r="C3214">
        <v>18</v>
      </c>
      <c r="D3214">
        <v>710.2</v>
      </c>
    </row>
    <row r="3215" spans="1:4" x14ac:dyDescent="0.35">
      <c r="A3215" s="1">
        <v>45077</v>
      </c>
      <c r="B3215" t="s">
        <v>4</v>
      </c>
      <c r="C3215">
        <v>19</v>
      </c>
      <c r="D3215">
        <v>299.26</v>
      </c>
    </row>
    <row r="3216" spans="1:4" x14ac:dyDescent="0.35">
      <c r="A3216" s="1">
        <v>45138</v>
      </c>
      <c r="B3216" t="s">
        <v>5</v>
      </c>
      <c r="C3216">
        <v>17</v>
      </c>
      <c r="D3216">
        <v>700.17</v>
      </c>
    </row>
    <row r="3217" spans="1:4" x14ac:dyDescent="0.35">
      <c r="A3217" s="1">
        <v>44957</v>
      </c>
      <c r="B3217" t="s">
        <v>6</v>
      </c>
      <c r="C3217">
        <v>16</v>
      </c>
      <c r="D3217">
        <v>850.26</v>
      </c>
    </row>
    <row r="3218" spans="1:4" x14ac:dyDescent="0.35">
      <c r="A3218" s="1">
        <v>45138</v>
      </c>
      <c r="B3218" t="s">
        <v>8</v>
      </c>
      <c r="C3218">
        <v>22</v>
      </c>
      <c r="D3218">
        <v>705.67</v>
      </c>
    </row>
    <row r="3219" spans="1:4" x14ac:dyDescent="0.35">
      <c r="A3219" s="1">
        <v>45016</v>
      </c>
      <c r="B3219" t="s">
        <v>4</v>
      </c>
      <c r="C3219">
        <v>17</v>
      </c>
      <c r="D3219">
        <v>670.23</v>
      </c>
    </row>
    <row r="3220" spans="1:4" x14ac:dyDescent="0.35">
      <c r="A3220" s="1">
        <v>44957</v>
      </c>
      <c r="B3220" t="s">
        <v>5</v>
      </c>
      <c r="C3220">
        <v>29</v>
      </c>
      <c r="D3220">
        <v>463.05</v>
      </c>
    </row>
    <row r="3221" spans="1:4" x14ac:dyDescent="0.35">
      <c r="A3221" s="1">
        <v>45046</v>
      </c>
      <c r="B3221" t="s">
        <v>8</v>
      </c>
      <c r="C3221">
        <v>22</v>
      </c>
      <c r="D3221">
        <v>579.99</v>
      </c>
    </row>
    <row r="3222" spans="1:4" x14ac:dyDescent="0.35">
      <c r="A3222" s="1">
        <v>45230</v>
      </c>
      <c r="B3222" t="s">
        <v>7</v>
      </c>
      <c r="C3222">
        <v>21</v>
      </c>
      <c r="D3222">
        <v>309.23</v>
      </c>
    </row>
    <row r="3223" spans="1:4" x14ac:dyDescent="0.35">
      <c r="A3223" s="1">
        <v>45230</v>
      </c>
      <c r="B3223" t="s">
        <v>8</v>
      </c>
      <c r="C3223">
        <v>21</v>
      </c>
      <c r="D3223">
        <v>876.44</v>
      </c>
    </row>
    <row r="3224" spans="1:4" x14ac:dyDescent="0.35">
      <c r="A3224" s="1">
        <v>45107</v>
      </c>
      <c r="B3224" t="s">
        <v>5</v>
      </c>
      <c r="C3224">
        <v>24</v>
      </c>
      <c r="D3224">
        <v>389.88</v>
      </c>
    </row>
    <row r="3225" spans="1:4" x14ac:dyDescent="0.35">
      <c r="A3225" s="1">
        <v>45138</v>
      </c>
      <c r="B3225" t="s">
        <v>5</v>
      </c>
      <c r="C3225">
        <v>15</v>
      </c>
      <c r="D3225">
        <v>618.28</v>
      </c>
    </row>
    <row r="3226" spans="1:4" x14ac:dyDescent="0.35">
      <c r="A3226" s="1">
        <v>45291</v>
      </c>
      <c r="B3226" t="s">
        <v>5</v>
      </c>
      <c r="C3226">
        <v>16</v>
      </c>
      <c r="D3226">
        <v>230.1</v>
      </c>
    </row>
    <row r="3227" spans="1:4" x14ac:dyDescent="0.35">
      <c r="A3227" s="1">
        <v>45260</v>
      </c>
      <c r="B3227" t="s">
        <v>7</v>
      </c>
      <c r="C3227">
        <v>22</v>
      </c>
      <c r="D3227">
        <v>504.67</v>
      </c>
    </row>
    <row r="3228" spans="1:4" x14ac:dyDescent="0.35">
      <c r="A3228" s="1">
        <v>45138</v>
      </c>
      <c r="B3228" t="s">
        <v>6</v>
      </c>
      <c r="C3228">
        <v>18</v>
      </c>
      <c r="D3228">
        <v>852.91</v>
      </c>
    </row>
    <row r="3229" spans="1:4" x14ac:dyDescent="0.35">
      <c r="A3229" s="1">
        <v>45016</v>
      </c>
      <c r="B3229" t="s">
        <v>7</v>
      </c>
      <c r="C3229">
        <v>26</v>
      </c>
      <c r="D3229">
        <v>21.89</v>
      </c>
    </row>
    <row r="3230" spans="1:4" x14ac:dyDescent="0.35">
      <c r="A3230" s="1">
        <v>45199</v>
      </c>
      <c r="B3230" t="s">
        <v>7</v>
      </c>
      <c r="C3230">
        <v>16</v>
      </c>
      <c r="D3230">
        <v>528.87</v>
      </c>
    </row>
    <row r="3231" spans="1:4" x14ac:dyDescent="0.35">
      <c r="A3231" s="1">
        <v>45046</v>
      </c>
      <c r="B3231" t="s">
        <v>6</v>
      </c>
      <c r="D3231">
        <v>673.87</v>
      </c>
    </row>
    <row r="3232" spans="1:4" x14ac:dyDescent="0.35">
      <c r="A3232" s="1">
        <v>45077</v>
      </c>
      <c r="B3232" t="s">
        <v>7</v>
      </c>
      <c r="D3232">
        <v>751.8</v>
      </c>
    </row>
    <row r="3233" spans="1:4" x14ac:dyDescent="0.35">
      <c r="A3233" s="1">
        <v>45230</v>
      </c>
      <c r="B3233" t="s">
        <v>6</v>
      </c>
      <c r="C3233">
        <v>19</v>
      </c>
      <c r="D3233">
        <v>647.55999999999995</v>
      </c>
    </row>
    <row r="3234" spans="1:4" x14ac:dyDescent="0.35">
      <c r="A3234" s="1">
        <v>45046</v>
      </c>
      <c r="B3234" t="s">
        <v>8</v>
      </c>
      <c r="C3234">
        <v>13</v>
      </c>
      <c r="D3234">
        <v>542.76</v>
      </c>
    </row>
    <row r="3235" spans="1:4" x14ac:dyDescent="0.35">
      <c r="A3235" s="1">
        <v>44957</v>
      </c>
      <c r="B3235" t="s">
        <v>4</v>
      </c>
      <c r="C3235">
        <v>11</v>
      </c>
      <c r="D3235">
        <v>649.08000000000004</v>
      </c>
    </row>
    <row r="3236" spans="1:4" x14ac:dyDescent="0.35">
      <c r="A3236" s="1">
        <v>45169</v>
      </c>
      <c r="B3236" t="s">
        <v>8</v>
      </c>
      <c r="C3236">
        <v>21</v>
      </c>
      <c r="D3236">
        <v>789.23</v>
      </c>
    </row>
    <row r="3237" spans="1:4" x14ac:dyDescent="0.35">
      <c r="A3237" s="1">
        <v>45291</v>
      </c>
      <c r="B3237" t="s">
        <v>4</v>
      </c>
      <c r="C3237">
        <v>22</v>
      </c>
      <c r="D3237">
        <v>722.56</v>
      </c>
    </row>
    <row r="3238" spans="1:4" x14ac:dyDescent="0.35">
      <c r="A3238" s="1">
        <v>45169</v>
      </c>
      <c r="B3238" t="s">
        <v>8</v>
      </c>
      <c r="C3238">
        <v>26</v>
      </c>
      <c r="D3238">
        <v>440.61</v>
      </c>
    </row>
    <row r="3239" spans="1:4" x14ac:dyDescent="0.35">
      <c r="A3239" s="1">
        <v>45199</v>
      </c>
      <c r="B3239" t="s">
        <v>5</v>
      </c>
      <c r="C3239">
        <v>12</v>
      </c>
      <c r="D3239">
        <v>851.12</v>
      </c>
    </row>
    <row r="3240" spans="1:4" x14ac:dyDescent="0.35">
      <c r="A3240" s="1">
        <v>45046</v>
      </c>
      <c r="B3240" t="s">
        <v>5</v>
      </c>
      <c r="C3240">
        <v>21</v>
      </c>
      <c r="D3240">
        <v>889.23</v>
      </c>
    </row>
    <row r="3241" spans="1:4" x14ac:dyDescent="0.35">
      <c r="A3241" s="1">
        <v>45016</v>
      </c>
      <c r="B3241" t="s">
        <v>8</v>
      </c>
      <c r="C3241">
        <v>23</v>
      </c>
      <c r="D3241">
        <v>96.45</v>
      </c>
    </row>
    <row r="3242" spans="1:4" x14ac:dyDescent="0.35">
      <c r="A3242" s="1">
        <v>45260</v>
      </c>
      <c r="B3242" t="s">
        <v>5</v>
      </c>
      <c r="C3242">
        <v>24</v>
      </c>
      <c r="D3242">
        <v>391.01</v>
      </c>
    </row>
    <row r="3243" spans="1:4" x14ac:dyDescent="0.35">
      <c r="A3243" s="1">
        <v>45107</v>
      </c>
      <c r="B3243" t="s">
        <v>4</v>
      </c>
      <c r="C3243">
        <v>23</v>
      </c>
      <c r="D3243">
        <v>72.09</v>
      </c>
    </row>
    <row r="3244" spans="1:4" x14ac:dyDescent="0.35">
      <c r="A3244" s="1">
        <v>44957</v>
      </c>
      <c r="B3244" t="s">
        <v>8</v>
      </c>
      <c r="C3244">
        <v>19</v>
      </c>
      <c r="D3244">
        <v>201.01</v>
      </c>
    </row>
    <row r="3245" spans="1:4" x14ac:dyDescent="0.35">
      <c r="A3245" s="1">
        <v>45199</v>
      </c>
      <c r="B3245" t="s">
        <v>5</v>
      </c>
      <c r="C3245">
        <v>13</v>
      </c>
      <c r="D3245">
        <v>486.43</v>
      </c>
    </row>
    <row r="3246" spans="1:4" x14ac:dyDescent="0.35">
      <c r="A3246" s="1">
        <v>45046</v>
      </c>
      <c r="B3246" t="s">
        <v>6</v>
      </c>
      <c r="C3246">
        <v>16</v>
      </c>
      <c r="D3246">
        <v>844.77</v>
      </c>
    </row>
    <row r="3247" spans="1:4" x14ac:dyDescent="0.35">
      <c r="A3247" s="1">
        <v>45107</v>
      </c>
      <c r="B3247" t="s">
        <v>4</v>
      </c>
      <c r="C3247">
        <v>15</v>
      </c>
      <c r="D3247">
        <v>312.20999999999998</v>
      </c>
    </row>
    <row r="3248" spans="1:4" x14ac:dyDescent="0.35">
      <c r="A3248" s="1">
        <v>45230</v>
      </c>
      <c r="B3248" t="s">
        <v>5</v>
      </c>
      <c r="C3248">
        <v>17</v>
      </c>
      <c r="D3248">
        <v>702.96</v>
      </c>
    </row>
    <row r="3249" spans="1:4" x14ac:dyDescent="0.35">
      <c r="A3249" s="1">
        <v>45230</v>
      </c>
      <c r="B3249" t="s">
        <v>8</v>
      </c>
      <c r="C3249">
        <v>22</v>
      </c>
      <c r="D3249">
        <v>192.01</v>
      </c>
    </row>
    <row r="3250" spans="1:4" x14ac:dyDescent="0.35">
      <c r="A3250" s="1">
        <v>45291</v>
      </c>
      <c r="B3250" t="s">
        <v>5</v>
      </c>
      <c r="C3250">
        <v>19</v>
      </c>
      <c r="D3250">
        <v>496.13</v>
      </c>
    </row>
    <row r="3251" spans="1:4" x14ac:dyDescent="0.35">
      <c r="A3251" s="1">
        <v>45199</v>
      </c>
      <c r="B3251" t="s">
        <v>6</v>
      </c>
      <c r="C3251">
        <v>21</v>
      </c>
      <c r="D3251">
        <v>969.15</v>
      </c>
    </row>
    <row r="3252" spans="1:4" x14ac:dyDescent="0.35">
      <c r="A3252" s="1">
        <v>45077</v>
      </c>
      <c r="B3252" t="s">
        <v>5</v>
      </c>
      <c r="C3252">
        <v>13</v>
      </c>
      <c r="D3252">
        <v>531.23</v>
      </c>
    </row>
    <row r="3253" spans="1:4" x14ac:dyDescent="0.35">
      <c r="A3253" s="1">
        <v>45169</v>
      </c>
      <c r="B3253" t="s">
        <v>4</v>
      </c>
      <c r="C3253">
        <v>35</v>
      </c>
      <c r="D3253">
        <v>772.46</v>
      </c>
    </row>
    <row r="3254" spans="1:4" x14ac:dyDescent="0.35">
      <c r="A3254" s="1">
        <v>45291</v>
      </c>
      <c r="B3254" t="s">
        <v>5</v>
      </c>
      <c r="C3254">
        <v>13</v>
      </c>
      <c r="D3254">
        <v>608.32000000000005</v>
      </c>
    </row>
    <row r="3255" spans="1:4" x14ac:dyDescent="0.35">
      <c r="A3255" s="1">
        <v>45046</v>
      </c>
      <c r="B3255" t="s">
        <v>6</v>
      </c>
      <c r="C3255">
        <v>24</v>
      </c>
      <c r="D3255">
        <v>70.17</v>
      </c>
    </row>
    <row r="3256" spans="1:4" x14ac:dyDescent="0.35">
      <c r="A3256" s="1">
        <v>45016</v>
      </c>
      <c r="B3256" t="s">
        <v>4</v>
      </c>
      <c r="C3256">
        <v>24</v>
      </c>
      <c r="D3256">
        <v>623.47</v>
      </c>
    </row>
    <row r="3257" spans="1:4" x14ac:dyDescent="0.35">
      <c r="A3257" s="1">
        <v>45291</v>
      </c>
      <c r="B3257" t="s">
        <v>5</v>
      </c>
      <c r="C3257">
        <v>22</v>
      </c>
      <c r="D3257">
        <v>38.58</v>
      </c>
    </row>
    <row r="3258" spans="1:4" x14ac:dyDescent="0.35">
      <c r="A3258" s="1">
        <v>45077</v>
      </c>
      <c r="B3258" t="s">
        <v>4</v>
      </c>
      <c r="C3258">
        <v>16</v>
      </c>
      <c r="D3258">
        <v>639.94000000000005</v>
      </c>
    </row>
    <row r="3259" spans="1:4" x14ac:dyDescent="0.35">
      <c r="A3259" s="1">
        <v>45138</v>
      </c>
      <c r="B3259" t="s">
        <v>4</v>
      </c>
      <c r="C3259">
        <v>17</v>
      </c>
      <c r="D3259">
        <v>471.21</v>
      </c>
    </row>
    <row r="3260" spans="1:4" x14ac:dyDescent="0.35">
      <c r="A3260" s="1">
        <v>45138</v>
      </c>
      <c r="B3260" t="s">
        <v>4</v>
      </c>
      <c r="C3260">
        <v>19</v>
      </c>
      <c r="D3260">
        <v>643.35</v>
      </c>
    </row>
    <row r="3261" spans="1:4" x14ac:dyDescent="0.35">
      <c r="A3261" s="1">
        <v>45107</v>
      </c>
      <c r="B3261" t="s">
        <v>6</v>
      </c>
      <c r="C3261">
        <v>26</v>
      </c>
      <c r="D3261">
        <v>498.26</v>
      </c>
    </row>
    <row r="3262" spans="1:4" x14ac:dyDescent="0.35">
      <c r="A3262" s="1">
        <v>45260</v>
      </c>
      <c r="B3262" t="s">
        <v>4</v>
      </c>
      <c r="C3262">
        <v>19</v>
      </c>
      <c r="D3262">
        <v>938.41</v>
      </c>
    </row>
    <row r="3263" spans="1:4" x14ac:dyDescent="0.35">
      <c r="A3263" s="1">
        <v>45046</v>
      </c>
      <c r="B3263" t="s">
        <v>8</v>
      </c>
      <c r="C3263">
        <v>16</v>
      </c>
      <c r="D3263">
        <v>615.92999999999995</v>
      </c>
    </row>
    <row r="3264" spans="1:4" x14ac:dyDescent="0.35">
      <c r="A3264" s="1">
        <v>45016</v>
      </c>
      <c r="B3264" t="s">
        <v>6</v>
      </c>
      <c r="C3264">
        <v>27</v>
      </c>
      <c r="D3264">
        <v>265.92</v>
      </c>
    </row>
    <row r="3265" spans="1:4" x14ac:dyDescent="0.35">
      <c r="A3265" s="1">
        <v>45199</v>
      </c>
      <c r="B3265" t="s">
        <v>4</v>
      </c>
      <c r="C3265">
        <v>27</v>
      </c>
      <c r="D3265">
        <v>136.51</v>
      </c>
    </row>
    <row r="3266" spans="1:4" x14ac:dyDescent="0.35">
      <c r="A3266" s="1">
        <v>45230</v>
      </c>
      <c r="B3266" t="s">
        <v>8</v>
      </c>
      <c r="C3266">
        <v>14</v>
      </c>
      <c r="D3266">
        <v>83.38</v>
      </c>
    </row>
    <row r="3267" spans="1:4" x14ac:dyDescent="0.35">
      <c r="A3267" s="1">
        <v>45046</v>
      </c>
      <c r="B3267" t="s">
        <v>5</v>
      </c>
      <c r="C3267">
        <v>17</v>
      </c>
      <c r="D3267">
        <v>757.9</v>
      </c>
    </row>
    <row r="3268" spans="1:4" x14ac:dyDescent="0.35">
      <c r="A3268" s="1">
        <v>45107</v>
      </c>
      <c r="B3268" t="s">
        <v>7</v>
      </c>
      <c r="C3268">
        <v>26</v>
      </c>
      <c r="D3268">
        <v>430.09</v>
      </c>
    </row>
    <row r="3269" spans="1:4" x14ac:dyDescent="0.35">
      <c r="A3269" s="1">
        <v>45169</v>
      </c>
      <c r="B3269" t="s">
        <v>8</v>
      </c>
      <c r="C3269">
        <v>14</v>
      </c>
      <c r="D3269">
        <v>52.79</v>
      </c>
    </row>
    <row r="3270" spans="1:4" x14ac:dyDescent="0.35">
      <c r="A3270" s="1">
        <v>45016</v>
      </c>
      <c r="B3270" t="s">
        <v>8</v>
      </c>
      <c r="C3270">
        <v>24</v>
      </c>
      <c r="D3270">
        <v>14.16</v>
      </c>
    </row>
    <row r="3271" spans="1:4" x14ac:dyDescent="0.35">
      <c r="A3271" s="1">
        <v>45016</v>
      </c>
      <c r="B3271" t="s">
        <v>7</v>
      </c>
      <c r="C3271">
        <v>18</v>
      </c>
      <c r="D3271">
        <v>429.03</v>
      </c>
    </row>
    <row r="3272" spans="1:4" x14ac:dyDescent="0.35">
      <c r="A3272" s="1">
        <v>45077</v>
      </c>
      <c r="B3272" t="s">
        <v>5</v>
      </c>
      <c r="C3272">
        <v>17</v>
      </c>
      <c r="D3272">
        <v>411.17</v>
      </c>
    </row>
    <row r="3273" spans="1:4" x14ac:dyDescent="0.35">
      <c r="A3273" s="1">
        <v>45016</v>
      </c>
      <c r="B3273" t="s">
        <v>8</v>
      </c>
      <c r="C3273">
        <v>19</v>
      </c>
      <c r="D3273">
        <v>660.9</v>
      </c>
    </row>
    <row r="3274" spans="1:4" x14ac:dyDescent="0.35">
      <c r="A3274" s="1">
        <v>45291</v>
      </c>
      <c r="B3274" t="s">
        <v>6</v>
      </c>
      <c r="C3274">
        <v>25</v>
      </c>
      <c r="D3274">
        <v>358.01</v>
      </c>
    </row>
    <row r="3275" spans="1:4" x14ac:dyDescent="0.35">
      <c r="A3275" s="1">
        <v>45077</v>
      </c>
      <c r="B3275" t="s">
        <v>6</v>
      </c>
      <c r="C3275">
        <v>17</v>
      </c>
      <c r="D3275">
        <v>493.34</v>
      </c>
    </row>
    <row r="3276" spans="1:4" x14ac:dyDescent="0.35">
      <c r="A3276" s="1">
        <v>45077</v>
      </c>
      <c r="B3276" t="s">
        <v>5</v>
      </c>
      <c r="C3276">
        <v>21</v>
      </c>
      <c r="D3276">
        <v>659</v>
      </c>
    </row>
    <row r="3277" spans="1:4" x14ac:dyDescent="0.35">
      <c r="A3277" s="1">
        <v>45169</v>
      </c>
      <c r="B3277" t="s">
        <v>8</v>
      </c>
      <c r="C3277">
        <v>17</v>
      </c>
      <c r="D3277">
        <v>482.3</v>
      </c>
    </row>
    <row r="3278" spans="1:4" x14ac:dyDescent="0.35">
      <c r="A3278" s="1">
        <v>45169</v>
      </c>
      <c r="B3278" t="s">
        <v>4</v>
      </c>
      <c r="C3278">
        <v>16</v>
      </c>
      <c r="D3278">
        <v>685.82</v>
      </c>
    </row>
    <row r="3279" spans="1:4" x14ac:dyDescent="0.35">
      <c r="A3279" s="1">
        <v>45138</v>
      </c>
      <c r="B3279" t="s">
        <v>5</v>
      </c>
      <c r="C3279">
        <v>25</v>
      </c>
      <c r="D3279">
        <v>26.69</v>
      </c>
    </row>
    <row r="3280" spans="1:4" x14ac:dyDescent="0.35">
      <c r="A3280" s="1">
        <v>45016</v>
      </c>
      <c r="B3280" t="s">
        <v>7</v>
      </c>
      <c r="C3280">
        <v>20</v>
      </c>
      <c r="D3280">
        <v>827.16</v>
      </c>
    </row>
    <row r="3281" spans="1:4" x14ac:dyDescent="0.35">
      <c r="A3281" s="1">
        <v>44985</v>
      </c>
      <c r="B3281" t="s">
        <v>4</v>
      </c>
      <c r="C3281">
        <v>18</v>
      </c>
      <c r="D3281">
        <v>260.31</v>
      </c>
    </row>
    <row r="3282" spans="1:4" x14ac:dyDescent="0.35">
      <c r="A3282" s="1">
        <v>45107</v>
      </c>
      <c r="B3282" t="s">
        <v>7</v>
      </c>
      <c r="C3282">
        <v>17</v>
      </c>
      <c r="D3282">
        <v>863.63</v>
      </c>
    </row>
    <row r="3283" spans="1:4" x14ac:dyDescent="0.35">
      <c r="A3283" s="1">
        <v>45199</v>
      </c>
      <c r="B3283" t="s">
        <v>4</v>
      </c>
      <c r="C3283">
        <v>14</v>
      </c>
      <c r="D3283">
        <v>478.89</v>
      </c>
    </row>
    <row r="3284" spans="1:4" x14ac:dyDescent="0.35">
      <c r="A3284" s="1">
        <v>45230</v>
      </c>
      <c r="B3284" t="s">
        <v>5</v>
      </c>
      <c r="C3284">
        <v>21</v>
      </c>
      <c r="D3284">
        <v>219.84</v>
      </c>
    </row>
    <row r="3285" spans="1:4" x14ac:dyDescent="0.35">
      <c r="A3285" s="1">
        <v>45199</v>
      </c>
      <c r="B3285" t="s">
        <v>6</v>
      </c>
      <c r="C3285">
        <v>26</v>
      </c>
      <c r="D3285">
        <v>686.22</v>
      </c>
    </row>
    <row r="3286" spans="1:4" x14ac:dyDescent="0.35">
      <c r="A3286" s="1">
        <v>45260</v>
      </c>
      <c r="B3286" t="s">
        <v>7</v>
      </c>
      <c r="C3286">
        <v>20</v>
      </c>
      <c r="D3286">
        <v>663.4</v>
      </c>
    </row>
    <row r="3287" spans="1:4" x14ac:dyDescent="0.35">
      <c r="A3287" s="1">
        <v>45291</v>
      </c>
      <c r="B3287" t="s">
        <v>6</v>
      </c>
      <c r="C3287">
        <v>16</v>
      </c>
      <c r="D3287">
        <v>696.49</v>
      </c>
    </row>
    <row r="3288" spans="1:4" x14ac:dyDescent="0.35">
      <c r="A3288" s="1">
        <v>44985</v>
      </c>
      <c r="B3288" t="s">
        <v>6</v>
      </c>
      <c r="C3288">
        <v>20</v>
      </c>
      <c r="D3288">
        <v>16.420000000000002</v>
      </c>
    </row>
    <row r="3289" spans="1:4" x14ac:dyDescent="0.35">
      <c r="A3289" s="1">
        <v>44957</v>
      </c>
      <c r="B3289" t="s">
        <v>5</v>
      </c>
      <c r="C3289">
        <v>28</v>
      </c>
    </row>
    <row r="3290" spans="1:4" x14ac:dyDescent="0.35">
      <c r="A3290" s="1">
        <v>45138</v>
      </c>
      <c r="B3290" t="s">
        <v>4</v>
      </c>
      <c r="C3290">
        <v>17</v>
      </c>
      <c r="D3290">
        <v>769.83</v>
      </c>
    </row>
    <row r="3291" spans="1:4" x14ac:dyDescent="0.35">
      <c r="A3291" s="1">
        <v>45291</v>
      </c>
      <c r="B3291" t="s">
        <v>5</v>
      </c>
      <c r="C3291">
        <v>23</v>
      </c>
      <c r="D3291">
        <v>877.13</v>
      </c>
    </row>
    <row r="3292" spans="1:4" x14ac:dyDescent="0.35">
      <c r="A3292" s="1">
        <v>45077</v>
      </c>
      <c r="B3292" t="s">
        <v>7</v>
      </c>
      <c r="C3292">
        <v>24</v>
      </c>
      <c r="D3292">
        <v>880.97</v>
      </c>
    </row>
    <row r="3293" spans="1:4" x14ac:dyDescent="0.35">
      <c r="A3293" s="1">
        <v>44957</v>
      </c>
      <c r="B3293" t="s">
        <v>8</v>
      </c>
      <c r="C3293">
        <v>14</v>
      </c>
      <c r="D3293">
        <v>110.91</v>
      </c>
    </row>
    <row r="3294" spans="1:4" x14ac:dyDescent="0.35">
      <c r="A3294" s="1">
        <v>44957</v>
      </c>
      <c r="B3294" t="s">
        <v>5</v>
      </c>
      <c r="C3294">
        <v>16</v>
      </c>
      <c r="D3294">
        <v>346.28</v>
      </c>
    </row>
    <row r="3295" spans="1:4" x14ac:dyDescent="0.35">
      <c r="A3295" s="1">
        <v>45291</v>
      </c>
      <c r="B3295" t="s">
        <v>5</v>
      </c>
      <c r="C3295">
        <v>23</v>
      </c>
      <c r="D3295">
        <v>48.54</v>
      </c>
    </row>
    <row r="3296" spans="1:4" x14ac:dyDescent="0.35">
      <c r="A3296" s="1">
        <v>45169</v>
      </c>
      <c r="B3296" t="s">
        <v>6</v>
      </c>
      <c r="C3296">
        <v>19</v>
      </c>
      <c r="D3296">
        <v>520.89</v>
      </c>
    </row>
    <row r="3297" spans="1:4" x14ac:dyDescent="0.35">
      <c r="A3297" s="1">
        <v>45230</v>
      </c>
      <c r="B3297" t="s">
        <v>5</v>
      </c>
      <c r="C3297">
        <v>23</v>
      </c>
      <c r="D3297">
        <v>708.85</v>
      </c>
    </row>
    <row r="3298" spans="1:4" x14ac:dyDescent="0.35">
      <c r="A3298" s="1">
        <v>45077</v>
      </c>
      <c r="B3298" t="s">
        <v>7</v>
      </c>
      <c r="C3298">
        <v>26</v>
      </c>
      <c r="D3298">
        <v>360.1</v>
      </c>
    </row>
    <row r="3299" spans="1:4" x14ac:dyDescent="0.35">
      <c r="A3299" s="1">
        <v>45016</v>
      </c>
      <c r="B3299" t="s">
        <v>4</v>
      </c>
      <c r="C3299">
        <v>210</v>
      </c>
      <c r="D3299">
        <v>261.01</v>
      </c>
    </row>
    <row r="3300" spans="1:4" x14ac:dyDescent="0.35">
      <c r="A3300" s="1">
        <v>45077</v>
      </c>
      <c r="B3300" t="s">
        <v>8</v>
      </c>
      <c r="C3300">
        <v>25</v>
      </c>
      <c r="D3300">
        <v>254</v>
      </c>
    </row>
    <row r="3301" spans="1:4" x14ac:dyDescent="0.35">
      <c r="A3301" s="1">
        <v>45107</v>
      </c>
      <c r="B3301" t="s">
        <v>5</v>
      </c>
      <c r="C3301">
        <v>20</v>
      </c>
      <c r="D3301">
        <v>926.97</v>
      </c>
    </row>
    <row r="3302" spans="1:4" x14ac:dyDescent="0.35">
      <c r="A3302" s="1">
        <v>44985</v>
      </c>
      <c r="B3302" t="s">
        <v>5</v>
      </c>
      <c r="C3302">
        <v>26</v>
      </c>
      <c r="D3302">
        <v>45.82</v>
      </c>
    </row>
    <row r="3303" spans="1:4" x14ac:dyDescent="0.35">
      <c r="A3303" s="1">
        <v>45260</v>
      </c>
      <c r="B3303" t="s">
        <v>4</v>
      </c>
      <c r="C3303">
        <v>23</v>
      </c>
      <c r="D3303">
        <v>702.83</v>
      </c>
    </row>
    <row r="3304" spans="1:4" x14ac:dyDescent="0.35">
      <c r="A3304" s="1">
        <v>45077</v>
      </c>
      <c r="B3304" t="s">
        <v>5</v>
      </c>
      <c r="C3304">
        <v>15</v>
      </c>
      <c r="D3304">
        <v>629.24</v>
      </c>
    </row>
    <row r="3305" spans="1:4" x14ac:dyDescent="0.35">
      <c r="A3305" s="1">
        <v>45291</v>
      </c>
      <c r="B3305" t="s">
        <v>6</v>
      </c>
      <c r="C3305">
        <v>17</v>
      </c>
      <c r="D3305">
        <v>547.52</v>
      </c>
    </row>
    <row r="3306" spans="1:4" x14ac:dyDescent="0.35">
      <c r="A3306" s="1">
        <v>44985</v>
      </c>
      <c r="B3306" t="s">
        <v>6</v>
      </c>
      <c r="C3306">
        <v>18</v>
      </c>
      <c r="D3306">
        <v>481.04</v>
      </c>
    </row>
    <row r="3307" spans="1:4" x14ac:dyDescent="0.35">
      <c r="A3307" s="1">
        <v>45077</v>
      </c>
      <c r="B3307" t="s">
        <v>7</v>
      </c>
      <c r="C3307">
        <v>12</v>
      </c>
      <c r="D3307">
        <v>852.27</v>
      </c>
    </row>
    <row r="3308" spans="1:4" x14ac:dyDescent="0.35">
      <c r="A3308" s="1">
        <v>44957</v>
      </c>
      <c r="B3308" t="s">
        <v>7</v>
      </c>
      <c r="C3308">
        <v>25</v>
      </c>
      <c r="D3308">
        <v>398.06</v>
      </c>
    </row>
    <row r="3309" spans="1:4" x14ac:dyDescent="0.35">
      <c r="A3309" s="1">
        <v>45169</v>
      </c>
      <c r="B3309" t="s">
        <v>8</v>
      </c>
      <c r="C3309">
        <v>30</v>
      </c>
      <c r="D3309">
        <v>940.04</v>
      </c>
    </row>
    <row r="3310" spans="1:4" x14ac:dyDescent="0.35">
      <c r="A3310" s="1">
        <v>44957</v>
      </c>
      <c r="B3310" t="s">
        <v>6</v>
      </c>
      <c r="C3310">
        <v>22</v>
      </c>
      <c r="D3310">
        <v>124.65</v>
      </c>
    </row>
    <row r="3311" spans="1:4" x14ac:dyDescent="0.35">
      <c r="A3311" s="1">
        <v>45077</v>
      </c>
      <c r="B3311" t="s">
        <v>4</v>
      </c>
      <c r="C3311">
        <v>21</v>
      </c>
      <c r="D3311">
        <v>737.31</v>
      </c>
    </row>
    <row r="3312" spans="1:4" x14ac:dyDescent="0.35">
      <c r="A3312" s="1">
        <v>45138</v>
      </c>
      <c r="B3312" t="s">
        <v>7</v>
      </c>
      <c r="C3312">
        <v>22</v>
      </c>
      <c r="D3312">
        <v>852.3</v>
      </c>
    </row>
    <row r="3313" spans="1:4" x14ac:dyDescent="0.35">
      <c r="A3313" s="1">
        <v>45230</v>
      </c>
      <c r="B3313" t="s">
        <v>8</v>
      </c>
      <c r="C3313">
        <v>29</v>
      </c>
      <c r="D3313">
        <v>777.1</v>
      </c>
    </row>
    <row r="3314" spans="1:4" x14ac:dyDescent="0.35">
      <c r="A3314" s="1">
        <v>45169</v>
      </c>
      <c r="B3314" t="s">
        <v>5</v>
      </c>
      <c r="C3314">
        <v>20</v>
      </c>
      <c r="D3314">
        <v>321.27</v>
      </c>
    </row>
    <row r="3315" spans="1:4" x14ac:dyDescent="0.35">
      <c r="A3315" s="1">
        <v>44957</v>
      </c>
      <c r="B3315" t="s">
        <v>5</v>
      </c>
      <c r="C3315">
        <v>30</v>
      </c>
      <c r="D3315">
        <v>79.12</v>
      </c>
    </row>
    <row r="3316" spans="1:4" x14ac:dyDescent="0.35">
      <c r="A3316" s="1">
        <v>44957</v>
      </c>
      <c r="B3316" t="s">
        <v>5</v>
      </c>
      <c r="C3316">
        <v>28</v>
      </c>
    </row>
    <row r="3317" spans="1:4" x14ac:dyDescent="0.35">
      <c r="A3317" s="1">
        <v>45046</v>
      </c>
      <c r="B3317" t="s">
        <v>5</v>
      </c>
      <c r="C3317">
        <v>16</v>
      </c>
    </row>
    <row r="3318" spans="1:4" x14ac:dyDescent="0.35">
      <c r="A3318" s="1">
        <v>45169</v>
      </c>
      <c r="B3318" t="s">
        <v>5</v>
      </c>
      <c r="C3318">
        <v>19</v>
      </c>
      <c r="D3318">
        <v>918.46</v>
      </c>
    </row>
    <row r="3319" spans="1:4" x14ac:dyDescent="0.35">
      <c r="A3319" s="1">
        <v>45230</v>
      </c>
      <c r="B3319" t="s">
        <v>7</v>
      </c>
      <c r="C3319">
        <v>33</v>
      </c>
      <c r="D3319">
        <v>234.29</v>
      </c>
    </row>
    <row r="3320" spans="1:4" x14ac:dyDescent="0.35">
      <c r="A3320" s="1">
        <v>45230</v>
      </c>
      <c r="B3320" t="s">
        <v>8</v>
      </c>
      <c r="C3320">
        <v>17</v>
      </c>
      <c r="D3320">
        <v>779.87</v>
      </c>
    </row>
    <row r="3321" spans="1:4" x14ac:dyDescent="0.35">
      <c r="A3321" s="1">
        <v>45260</v>
      </c>
      <c r="B3321" t="s">
        <v>8</v>
      </c>
      <c r="C3321">
        <v>21</v>
      </c>
      <c r="D3321">
        <v>803.14</v>
      </c>
    </row>
    <row r="3322" spans="1:4" x14ac:dyDescent="0.35">
      <c r="A3322" s="1">
        <v>44957</v>
      </c>
      <c r="B3322" t="s">
        <v>7</v>
      </c>
      <c r="C3322">
        <v>24</v>
      </c>
      <c r="D3322">
        <v>922.63</v>
      </c>
    </row>
    <row r="3323" spans="1:4" x14ac:dyDescent="0.35">
      <c r="A3323" s="1">
        <v>45169</v>
      </c>
      <c r="B3323" t="s">
        <v>5</v>
      </c>
      <c r="C3323">
        <v>18</v>
      </c>
      <c r="D3323">
        <v>404.39</v>
      </c>
    </row>
    <row r="3324" spans="1:4" x14ac:dyDescent="0.35">
      <c r="A3324" s="1">
        <v>45199</v>
      </c>
      <c r="B3324" t="s">
        <v>8</v>
      </c>
      <c r="C3324">
        <v>17</v>
      </c>
      <c r="D3324">
        <v>570.54</v>
      </c>
    </row>
    <row r="3325" spans="1:4" x14ac:dyDescent="0.35">
      <c r="A3325" s="1">
        <v>45107</v>
      </c>
      <c r="B3325" t="s">
        <v>7</v>
      </c>
      <c r="C3325">
        <v>18</v>
      </c>
      <c r="D3325">
        <v>77.84</v>
      </c>
    </row>
    <row r="3326" spans="1:4" x14ac:dyDescent="0.35">
      <c r="A3326" s="1">
        <v>45291</v>
      </c>
      <c r="B3326" t="s">
        <v>5</v>
      </c>
      <c r="C3326">
        <v>16</v>
      </c>
      <c r="D3326">
        <v>890.15</v>
      </c>
    </row>
    <row r="3327" spans="1:4" x14ac:dyDescent="0.35">
      <c r="A3327" s="1">
        <v>45077</v>
      </c>
      <c r="B3327" t="s">
        <v>7</v>
      </c>
      <c r="C3327">
        <v>19</v>
      </c>
      <c r="D3327">
        <v>903.13</v>
      </c>
    </row>
    <row r="3328" spans="1:4" x14ac:dyDescent="0.35">
      <c r="A3328" s="1">
        <v>45230</v>
      </c>
      <c r="B3328" t="s">
        <v>7</v>
      </c>
      <c r="C3328">
        <v>16</v>
      </c>
      <c r="D3328">
        <v>610.76</v>
      </c>
    </row>
    <row r="3329" spans="1:4" x14ac:dyDescent="0.35">
      <c r="A3329" s="1">
        <v>45046</v>
      </c>
      <c r="B3329" t="s">
        <v>7</v>
      </c>
      <c r="C3329">
        <v>19</v>
      </c>
      <c r="D3329">
        <v>74.599999999999994</v>
      </c>
    </row>
    <row r="3330" spans="1:4" x14ac:dyDescent="0.35">
      <c r="A3330" s="1">
        <v>45138</v>
      </c>
      <c r="B3330" t="s">
        <v>6</v>
      </c>
      <c r="C3330">
        <v>200</v>
      </c>
      <c r="D3330">
        <v>166.48</v>
      </c>
    </row>
    <row r="3331" spans="1:4" x14ac:dyDescent="0.35">
      <c r="A3331" s="1">
        <v>44985</v>
      </c>
      <c r="B3331" t="s">
        <v>7</v>
      </c>
      <c r="C3331">
        <v>23</v>
      </c>
      <c r="D3331">
        <v>631.66</v>
      </c>
    </row>
    <row r="3332" spans="1:4" x14ac:dyDescent="0.35">
      <c r="A3332" s="1">
        <v>45077</v>
      </c>
      <c r="B3332" t="s">
        <v>8</v>
      </c>
      <c r="C3332">
        <v>19</v>
      </c>
      <c r="D3332">
        <v>478.48</v>
      </c>
    </row>
    <row r="3333" spans="1:4" x14ac:dyDescent="0.35">
      <c r="A3333" s="1">
        <v>44985</v>
      </c>
      <c r="B3333" t="s">
        <v>5</v>
      </c>
      <c r="C3333">
        <v>22</v>
      </c>
      <c r="D3333">
        <v>356.43</v>
      </c>
    </row>
    <row r="3334" spans="1:4" x14ac:dyDescent="0.35">
      <c r="A3334" s="1">
        <v>45077</v>
      </c>
      <c r="B3334" t="s">
        <v>8</v>
      </c>
      <c r="C3334">
        <v>150</v>
      </c>
      <c r="D3334">
        <v>571.28</v>
      </c>
    </row>
    <row r="3335" spans="1:4" x14ac:dyDescent="0.35">
      <c r="A3335" s="1">
        <v>45077</v>
      </c>
      <c r="B3335" t="s">
        <v>8</v>
      </c>
      <c r="C3335">
        <v>17</v>
      </c>
      <c r="D3335">
        <v>634.38</v>
      </c>
    </row>
    <row r="3336" spans="1:4" x14ac:dyDescent="0.35">
      <c r="A3336" s="1">
        <v>45016</v>
      </c>
      <c r="B3336" t="s">
        <v>8</v>
      </c>
      <c r="C3336">
        <v>21</v>
      </c>
      <c r="D3336">
        <v>613.20000000000005</v>
      </c>
    </row>
    <row r="3337" spans="1:4" x14ac:dyDescent="0.35">
      <c r="A3337" s="1">
        <v>45199</v>
      </c>
      <c r="B3337" t="s">
        <v>4</v>
      </c>
      <c r="C3337">
        <v>22</v>
      </c>
      <c r="D3337">
        <v>188.05</v>
      </c>
    </row>
    <row r="3338" spans="1:4" x14ac:dyDescent="0.35">
      <c r="A3338" s="1">
        <v>45291</v>
      </c>
      <c r="B3338" t="s">
        <v>8</v>
      </c>
      <c r="C3338">
        <v>17</v>
      </c>
      <c r="D3338">
        <v>541.98</v>
      </c>
    </row>
    <row r="3339" spans="1:4" x14ac:dyDescent="0.35">
      <c r="A3339" s="1">
        <v>45199</v>
      </c>
      <c r="B3339" t="s">
        <v>8</v>
      </c>
      <c r="C3339">
        <v>18</v>
      </c>
      <c r="D3339">
        <v>588.63</v>
      </c>
    </row>
    <row r="3340" spans="1:4" x14ac:dyDescent="0.35">
      <c r="A3340" s="1">
        <v>44985</v>
      </c>
      <c r="B3340" t="s">
        <v>5</v>
      </c>
      <c r="C3340">
        <v>23</v>
      </c>
      <c r="D3340">
        <v>542.39</v>
      </c>
    </row>
    <row r="3341" spans="1:4" x14ac:dyDescent="0.35">
      <c r="A3341" s="1">
        <v>45169</v>
      </c>
      <c r="B3341" t="s">
        <v>5</v>
      </c>
      <c r="C3341">
        <v>20</v>
      </c>
      <c r="D3341">
        <v>117.48</v>
      </c>
    </row>
    <row r="3342" spans="1:4" x14ac:dyDescent="0.35">
      <c r="A3342" s="1">
        <v>45291</v>
      </c>
      <c r="B3342" t="s">
        <v>7</v>
      </c>
      <c r="C3342">
        <v>250</v>
      </c>
      <c r="D3342">
        <v>383.22</v>
      </c>
    </row>
    <row r="3343" spans="1:4" x14ac:dyDescent="0.35">
      <c r="A3343" s="1">
        <v>45046</v>
      </c>
      <c r="B3343" t="s">
        <v>5</v>
      </c>
      <c r="C3343">
        <v>16</v>
      </c>
      <c r="D3343">
        <v>550.02</v>
      </c>
    </row>
    <row r="3344" spans="1:4" x14ac:dyDescent="0.35">
      <c r="A3344" s="1">
        <v>45199</v>
      </c>
      <c r="B3344" t="s">
        <v>4</v>
      </c>
      <c r="C3344">
        <v>16</v>
      </c>
      <c r="D3344">
        <v>540.17999999999995</v>
      </c>
    </row>
    <row r="3345" spans="1:4" x14ac:dyDescent="0.35">
      <c r="A3345" s="1">
        <v>44985</v>
      </c>
      <c r="B3345" t="s">
        <v>4</v>
      </c>
      <c r="C3345">
        <v>12</v>
      </c>
      <c r="D3345">
        <v>763.83</v>
      </c>
    </row>
    <row r="3346" spans="1:4" x14ac:dyDescent="0.35">
      <c r="A3346" s="1">
        <v>45169</v>
      </c>
      <c r="B3346" t="s">
        <v>5</v>
      </c>
      <c r="C3346">
        <v>21</v>
      </c>
      <c r="D3346">
        <v>475.19</v>
      </c>
    </row>
    <row r="3347" spans="1:4" x14ac:dyDescent="0.35">
      <c r="A3347" s="1">
        <v>45169</v>
      </c>
      <c r="B3347" t="s">
        <v>6</v>
      </c>
      <c r="C3347">
        <v>18</v>
      </c>
      <c r="D3347">
        <v>176.07</v>
      </c>
    </row>
    <row r="3348" spans="1:4" x14ac:dyDescent="0.35">
      <c r="A3348" s="1">
        <v>45138</v>
      </c>
      <c r="B3348" t="s">
        <v>6</v>
      </c>
      <c r="C3348">
        <v>27</v>
      </c>
      <c r="D3348">
        <v>404.27</v>
      </c>
    </row>
    <row r="3349" spans="1:4" x14ac:dyDescent="0.35">
      <c r="A3349" s="1">
        <v>44957</v>
      </c>
      <c r="B3349" t="s">
        <v>8</v>
      </c>
      <c r="C3349">
        <v>21</v>
      </c>
      <c r="D3349">
        <v>122.09</v>
      </c>
    </row>
    <row r="3350" spans="1:4" x14ac:dyDescent="0.35">
      <c r="A3350" s="1">
        <v>45138</v>
      </c>
      <c r="B3350" t="s">
        <v>6</v>
      </c>
      <c r="C3350">
        <v>23</v>
      </c>
      <c r="D3350">
        <v>577.59</v>
      </c>
    </row>
    <row r="3351" spans="1:4" x14ac:dyDescent="0.35">
      <c r="A3351" s="1">
        <v>44957</v>
      </c>
      <c r="B3351" t="s">
        <v>8</v>
      </c>
      <c r="C3351">
        <v>16</v>
      </c>
      <c r="D3351">
        <v>241.51</v>
      </c>
    </row>
    <row r="3352" spans="1:4" x14ac:dyDescent="0.35">
      <c r="A3352" s="1">
        <v>45230</v>
      </c>
      <c r="B3352" t="s">
        <v>6</v>
      </c>
      <c r="C3352">
        <v>23</v>
      </c>
      <c r="D3352">
        <v>88.35</v>
      </c>
    </row>
    <row r="3353" spans="1:4" x14ac:dyDescent="0.35">
      <c r="A3353" s="1">
        <v>44957</v>
      </c>
      <c r="B3353" t="s">
        <v>8</v>
      </c>
      <c r="C3353">
        <v>17</v>
      </c>
      <c r="D3353">
        <v>907.6</v>
      </c>
    </row>
    <row r="3354" spans="1:4" x14ac:dyDescent="0.35">
      <c r="A3354" s="1">
        <v>45138</v>
      </c>
      <c r="B3354" t="s">
        <v>4</v>
      </c>
      <c r="C3354">
        <v>15</v>
      </c>
      <c r="D3354">
        <v>468.2</v>
      </c>
    </row>
    <row r="3355" spans="1:4" x14ac:dyDescent="0.35">
      <c r="A3355" s="1">
        <v>45138</v>
      </c>
      <c r="B3355" t="s">
        <v>7</v>
      </c>
      <c r="C3355">
        <v>17</v>
      </c>
      <c r="D3355">
        <v>35.29</v>
      </c>
    </row>
    <row r="3356" spans="1:4" x14ac:dyDescent="0.35">
      <c r="A3356" s="1">
        <v>45169</v>
      </c>
      <c r="B3356" t="s">
        <v>4</v>
      </c>
      <c r="C3356">
        <v>19</v>
      </c>
      <c r="D3356">
        <v>617.87</v>
      </c>
    </row>
    <row r="3357" spans="1:4" x14ac:dyDescent="0.35">
      <c r="A3357" s="1">
        <v>45291</v>
      </c>
      <c r="B3357" t="s">
        <v>4</v>
      </c>
      <c r="C3357">
        <v>23</v>
      </c>
      <c r="D3357">
        <v>829.83</v>
      </c>
    </row>
    <row r="3358" spans="1:4" x14ac:dyDescent="0.35">
      <c r="A3358" s="1">
        <v>45291</v>
      </c>
      <c r="B3358" t="s">
        <v>4</v>
      </c>
      <c r="C3358">
        <v>21</v>
      </c>
      <c r="D3358">
        <v>637.01</v>
      </c>
    </row>
    <row r="3359" spans="1:4" x14ac:dyDescent="0.35">
      <c r="A3359" s="1">
        <v>45138</v>
      </c>
      <c r="B3359" t="s">
        <v>7</v>
      </c>
      <c r="C3359">
        <v>16</v>
      </c>
      <c r="D3359">
        <v>770.68</v>
      </c>
    </row>
    <row r="3360" spans="1:4" x14ac:dyDescent="0.35">
      <c r="A3360" s="1">
        <v>45016</v>
      </c>
      <c r="B3360" t="s">
        <v>5</v>
      </c>
      <c r="C3360">
        <v>170</v>
      </c>
      <c r="D3360">
        <v>85.33</v>
      </c>
    </row>
    <row r="3361" spans="1:4" x14ac:dyDescent="0.35">
      <c r="A3361" s="1">
        <v>45046</v>
      </c>
      <c r="B3361" t="s">
        <v>7</v>
      </c>
      <c r="C3361">
        <v>21</v>
      </c>
      <c r="D3361">
        <v>55.98</v>
      </c>
    </row>
    <row r="3362" spans="1:4" x14ac:dyDescent="0.35">
      <c r="A3362" s="1">
        <v>44985</v>
      </c>
      <c r="B3362" t="s">
        <v>6</v>
      </c>
      <c r="C3362">
        <v>19</v>
      </c>
      <c r="D3362">
        <v>932.04</v>
      </c>
    </row>
    <row r="3363" spans="1:4" x14ac:dyDescent="0.35">
      <c r="A3363" s="1">
        <v>45169</v>
      </c>
      <c r="B3363" t="s">
        <v>5</v>
      </c>
      <c r="C3363">
        <v>13</v>
      </c>
      <c r="D3363">
        <v>963.35</v>
      </c>
    </row>
    <row r="3364" spans="1:4" x14ac:dyDescent="0.35">
      <c r="A3364" s="1">
        <v>45291</v>
      </c>
      <c r="B3364" t="s">
        <v>5</v>
      </c>
      <c r="C3364">
        <v>27</v>
      </c>
      <c r="D3364">
        <v>489.58</v>
      </c>
    </row>
    <row r="3365" spans="1:4" x14ac:dyDescent="0.35">
      <c r="A3365" s="1">
        <v>45046</v>
      </c>
      <c r="B3365" t="s">
        <v>8</v>
      </c>
      <c r="C3365">
        <v>21</v>
      </c>
      <c r="D3365">
        <v>863.96</v>
      </c>
    </row>
    <row r="3366" spans="1:4" x14ac:dyDescent="0.35">
      <c r="A3366" s="1">
        <v>45169</v>
      </c>
      <c r="B3366" t="s">
        <v>4</v>
      </c>
      <c r="C3366">
        <v>23</v>
      </c>
      <c r="D3366">
        <v>31.43</v>
      </c>
    </row>
    <row r="3367" spans="1:4" x14ac:dyDescent="0.35">
      <c r="A3367" s="1">
        <v>45169</v>
      </c>
      <c r="B3367" t="s">
        <v>5</v>
      </c>
      <c r="C3367">
        <v>13</v>
      </c>
      <c r="D3367">
        <v>549.74</v>
      </c>
    </row>
    <row r="3368" spans="1:4" x14ac:dyDescent="0.35">
      <c r="A3368" s="1">
        <v>45016</v>
      </c>
      <c r="B3368" t="s">
        <v>4</v>
      </c>
      <c r="C3368">
        <v>12</v>
      </c>
      <c r="D3368">
        <v>193.37</v>
      </c>
    </row>
    <row r="3369" spans="1:4" x14ac:dyDescent="0.35">
      <c r="A3369" s="1">
        <v>45260</v>
      </c>
      <c r="B3369" t="s">
        <v>5</v>
      </c>
      <c r="C3369">
        <v>18</v>
      </c>
      <c r="D3369">
        <v>80.540000000000006</v>
      </c>
    </row>
    <row r="3370" spans="1:4" x14ac:dyDescent="0.35">
      <c r="A3370" s="1">
        <v>45260</v>
      </c>
      <c r="B3370" t="s">
        <v>4</v>
      </c>
      <c r="C3370">
        <v>17</v>
      </c>
      <c r="D3370">
        <v>603.87</v>
      </c>
    </row>
    <row r="3371" spans="1:4" x14ac:dyDescent="0.35">
      <c r="A3371" s="1">
        <v>45260</v>
      </c>
      <c r="B3371" t="s">
        <v>5</v>
      </c>
      <c r="C3371">
        <v>28</v>
      </c>
      <c r="D3371">
        <v>852.4</v>
      </c>
    </row>
    <row r="3372" spans="1:4" x14ac:dyDescent="0.35">
      <c r="A3372" s="1">
        <v>45107</v>
      </c>
      <c r="B3372" t="s">
        <v>4</v>
      </c>
      <c r="C3372">
        <v>25</v>
      </c>
      <c r="D3372">
        <v>507.51</v>
      </c>
    </row>
    <row r="3373" spans="1:4" x14ac:dyDescent="0.35">
      <c r="A3373" s="1">
        <v>45230</v>
      </c>
      <c r="B3373" t="s">
        <v>5</v>
      </c>
      <c r="C3373">
        <v>27</v>
      </c>
      <c r="D3373">
        <v>773.02</v>
      </c>
    </row>
    <row r="3374" spans="1:4" x14ac:dyDescent="0.35">
      <c r="A3374" s="1">
        <v>44957</v>
      </c>
      <c r="B3374" t="s">
        <v>8</v>
      </c>
      <c r="C3374">
        <v>21</v>
      </c>
      <c r="D3374">
        <v>951.52</v>
      </c>
    </row>
    <row r="3375" spans="1:4" x14ac:dyDescent="0.35">
      <c r="A3375" s="1">
        <v>45016</v>
      </c>
      <c r="B3375" t="s">
        <v>7</v>
      </c>
      <c r="C3375">
        <v>25</v>
      </c>
      <c r="D3375">
        <v>505.69</v>
      </c>
    </row>
    <row r="3376" spans="1:4" x14ac:dyDescent="0.35">
      <c r="A3376" s="1">
        <v>45016</v>
      </c>
      <c r="B3376" t="s">
        <v>5</v>
      </c>
      <c r="C3376">
        <v>19</v>
      </c>
      <c r="D3376">
        <v>999.46</v>
      </c>
    </row>
    <row r="3377" spans="1:4" x14ac:dyDescent="0.35">
      <c r="A3377" s="1">
        <v>45169</v>
      </c>
      <c r="B3377" t="s">
        <v>5</v>
      </c>
      <c r="C3377">
        <v>16</v>
      </c>
      <c r="D3377">
        <v>375.64</v>
      </c>
    </row>
    <row r="3378" spans="1:4" x14ac:dyDescent="0.35">
      <c r="A3378" s="1">
        <v>45291</v>
      </c>
      <c r="B3378" t="s">
        <v>5</v>
      </c>
      <c r="C3378">
        <v>20</v>
      </c>
      <c r="D3378">
        <v>683.46</v>
      </c>
    </row>
    <row r="3379" spans="1:4" x14ac:dyDescent="0.35">
      <c r="A3379" s="1">
        <v>45291</v>
      </c>
      <c r="B3379" t="s">
        <v>7</v>
      </c>
      <c r="C3379">
        <v>24</v>
      </c>
      <c r="D3379">
        <v>969.64</v>
      </c>
    </row>
    <row r="3380" spans="1:4" x14ac:dyDescent="0.35">
      <c r="A3380" s="1">
        <v>45016</v>
      </c>
      <c r="B3380" t="s">
        <v>5</v>
      </c>
      <c r="C3380">
        <v>17</v>
      </c>
      <c r="D3380">
        <v>234.76</v>
      </c>
    </row>
    <row r="3381" spans="1:4" x14ac:dyDescent="0.35">
      <c r="A3381" s="1">
        <v>45169</v>
      </c>
      <c r="B3381" t="s">
        <v>7</v>
      </c>
      <c r="C3381">
        <v>25</v>
      </c>
      <c r="D3381">
        <v>251.22</v>
      </c>
    </row>
    <row r="3382" spans="1:4" x14ac:dyDescent="0.35">
      <c r="A3382" s="1">
        <v>45107</v>
      </c>
      <c r="B3382" t="s">
        <v>7</v>
      </c>
      <c r="C3382">
        <v>17</v>
      </c>
      <c r="D3382">
        <v>853.83</v>
      </c>
    </row>
    <row r="3383" spans="1:4" x14ac:dyDescent="0.35">
      <c r="A3383" s="1">
        <v>45199</v>
      </c>
      <c r="B3383" t="s">
        <v>8</v>
      </c>
      <c r="C3383">
        <v>18</v>
      </c>
      <c r="D3383">
        <v>553.73</v>
      </c>
    </row>
    <row r="3384" spans="1:4" x14ac:dyDescent="0.35">
      <c r="A3384" s="1">
        <v>45230</v>
      </c>
      <c r="B3384" t="s">
        <v>7</v>
      </c>
      <c r="C3384">
        <v>170</v>
      </c>
      <c r="D3384">
        <v>780.87</v>
      </c>
    </row>
    <row r="3385" spans="1:4" x14ac:dyDescent="0.35">
      <c r="A3385" s="1">
        <v>44985</v>
      </c>
      <c r="B3385" t="s">
        <v>6</v>
      </c>
      <c r="C3385">
        <v>22</v>
      </c>
      <c r="D3385">
        <v>98.13</v>
      </c>
    </row>
    <row r="3386" spans="1:4" x14ac:dyDescent="0.35">
      <c r="A3386" s="1">
        <v>45016</v>
      </c>
      <c r="B3386" t="s">
        <v>6</v>
      </c>
      <c r="C3386">
        <v>17</v>
      </c>
      <c r="D3386">
        <v>749.5</v>
      </c>
    </row>
    <row r="3387" spans="1:4" x14ac:dyDescent="0.35">
      <c r="A3387" s="1">
        <v>45016</v>
      </c>
      <c r="B3387" t="s">
        <v>6</v>
      </c>
      <c r="C3387">
        <v>25</v>
      </c>
      <c r="D3387">
        <v>592.21</v>
      </c>
    </row>
    <row r="3388" spans="1:4" x14ac:dyDescent="0.35">
      <c r="A3388" s="1">
        <v>45138</v>
      </c>
      <c r="B3388" t="s">
        <v>5</v>
      </c>
      <c r="C3388">
        <v>18</v>
      </c>
      <c r="D3388">
        <v>544.03</v>
      </c>
    </row>
    <row r="3389" spans="1:4" x14ac:dyDescent="0.35">
      <c r="A3389" s="1">
        <v>45291</v>
      </c>
      <c r="B3389" t="s">
        <v>7</v>
      </c>
      <c r="C3389">
        <v>22</v>
      </c>
      <c r="D3389">
        <v>917.11</v>
      </c>
    </row>
    <row r="3390" spans="1:4" x14ac:dyDescent="0.35">
      <c r="A3390" s="1">
        <v>45107</v>
      </c>
      <c r="B3390" t="s">
        <v>5</v>
      </c>
      <c r="C3390">
        <v>25</v>
      </c>
      <c r="D3390">
        <v>566.17999999999995</v>
      </c>
    </row>
    <row r="3391" spans="1:4" x14ac:dyDescent="0.35">
      <c r="A3391" s="1">
        <v>45260</v>
      </c>
      <c r="B3391" t="s">
        <v>5</v>
      </c>
      <c r="C3391">
        <v>23</v>
      </c>
      <c r="D3391">
        <v>919.54</v>
      </c>
    </row>
    <row r="3392" spans="1:4" x14ac:dyDescent="0.35">
      <c r="A3392" s="1">
        <v>45077</v>
      </c>
      <c r="B3392" t="s">
        <v>6</v>
      </c>
      <c r="C3392">
        <v>19</v>
      </c>
      <c r="D3392">
        <v>386.76</v>
      </c>
    </row>
    <row r="3393" spans="1:4" x14ac:dyDescent="0.35">
      <c r="A3393" s="1">
        <v>45169</v>
      </c>
      <c r="B3393" t="s">
        <v>4</v>
      </c>
      <c r="C3393">
        <v>21</v>
      </c>
      <c r="D3393">
        <v>778.37</v>
      </c>
    </row>
    <row r="3394" spans="1:4" x14ac:dyDescent="0.35">
      <c r="A3394" s="1">
        <v>45077</v>
      </c>
      <c r="B3394" t="s">
        <v>6</v>
      </c>
      <c r="C3394">
        <v>20</v>
      </c>
      <c r="D3394">
        <v>104.71</v>
      </c>
    </row>
    <row r="3395" spans="1:4" x14ac:dyDescent="0.35">
      <c r="A3395" s="1">
        <v>45046</v>
      </c>
      <c r="B3395" t="s">
        <v>6</v>
      </c>
    </row>
    <row r="3396" spans="1:4" x14ac:dyDescent="0.35">
      <c r="A3396" s="1">
        <v>44985</v>
      </c>
      <c r="B3396" t="s">
        <v>5</v>
      </c>
      <c r="C3396">
        <v>26</v>
      </c>
      <c r="D3396">
        <v>989.31</v>
      </c>
    </row>
    <row r="3397" spans="1:4" x14ac:dyDescent="0.35">
      <c r="A3397" s="1">
        <v>44957</v>
      </c>
      <c r="B3397" t="s">
        <v>8</v>
      </c>
      <c r="C3397">
        <v>20</v>
      </c>
      <c r="D3397">
        <v>961.96</v>
      </c>
    </row>
    <row r="3398" spans="1:4" x14ac:dyDescent="0.35">
      <c r="A3398" s="1">
        <v>44985</v>
      </c>
      <c r="B3398" t="s">
        <v>8</v>
      </c>
      <c r="C3398">
        <v>26</v>
      </c>
      <c r="D3398">
        <v>537.03</v>
      </c>
    </row>
    <row r="3399" spans="1:4" x14ac:dyDescent="0.35">
      <c r="A3399" s="1">
        <v>44957</v>
      </c>
      <c r="B3399" t="s">
        <v>7</v>
      </c>
      <c r="C3399">
        <v>13</v>
      </c>
      <c r="D3399">
        <v>297.97000000000003</v>
      </c>
    </row>
    <row r="3400" spans="1:4" x14ac:dyDescent="0.35">
      <c r="A3400" s="1">
        <v>45107</v>
      </c>
      <c r="B3400" t="s">
        <v>6</v>
      </c>
      <c r="C3400">
        <v>19</v>
      </c>
      <c r="D3400">
        <v>486.87</v>
      </c>
    </row>
    <row r="3401" spans="1:4" x14ac:dyDescent="0.35">
      <c r="A3401" s="1">
        <v>45138</v>
      </c>
      <c r="B3401" t="s">
        <v>8</v>
      </c>
      <c r="C3401">
        <v>19</v>
      </c>
      <c r="D3401">
        <v>697.08</v>
      </c>
    </row>
    <row r="3402" spans="1:4" x14ac:dyDescent="0.35">
      <c r="A3402" s="1">
        <v>45077</v>
      </c>
      <c r="B3402" t="s">
        <v>7</v>
      </c>
      <c r="C3402">
        <v>13</v>
      </c>
      <c r="D3402">
        <v>855.88</v>
      </c>
    </row>
    <row r="3403" spans="1:4" x14ac:dyDescent="0.35">
      <c r="A3403" s="1">
        <v>44985</v>
      </c>
      <c r="B3403" t="s">
        <v>8</v>
      </c>
      <c r="C3403">
        <v>28</v>
      </c>
      <c r="D3403">
        <v>154.41</v>
      </c>
    </row>
    <row r="3404" spans="1:4" x14ac:dyDescent="0.35">
      <c r="A3404" s="1">
        <v>45138</v>
      </c>
      <c r="B3404" t="s">
        <v>6</v>
      </c>
      <c r="C3404">
        <v>17</v>
      </c>
      <c r="D3404">
        <v>399.01</v>
      </c>
    </row>
    <row r="3405" spans="1:4" x14ac:dyDescent="0.35">
      <c r="A3405" s="1">
        <v>45046</v>
      </c>
      <c r="B3405" t="s">
        <v>8</v>
      </c>
      <c r="C3405">
        <v>28</v>
      </c>
      <c r="D3405">
        <v>473.61</v>
      </c>
    </row>
    <row r="3406" spans="1:4" x14ac:dyDescent="0.35">
      <c r="A3406" s="1">
        <v>45077</v>
      </c>
      <c r="B3406" t="s">
        <v>8</v>
      </c>
      <c r="C3406">
        <v>23</v>
      </c>
      <c r="D3406">
        <v>986.53</v>
      </c>
    </row>
    <row r="3407" spans="1:4" x14ac:dyDescent="0.35">
      <c r="A3407" s="1">
        <v>45107</v>
      </c>
      <c r="B3407" t="s">
        <v>4</v>
      </c>
      <c r="C3407">
        <v>23</v>
      </c>
      <c r="D3407">
        <v>955.23</v>
      </c>
    </row>
    <row r="3408" spans="1:4" x14ac:dyDescent="0.35">
      <c r="A3408" s="1">
        <v>45077</v>
      </c>
      <c r="B3408" t="s">
        <v>8</v>
      </c>
      <c r="C3408">
        <v>19</v>
      </c>
      <c r="D3408">
        <v>925.35</v>
      </c>
    </row>
    <row r="3409" spans="1:4" x14ac:dyDescent="0.35">
      <c r="A3409" s="1">
        <v>45016</v>
      </c>
      <c r="B3409" t="s">
        <v>6</v>
      </c>
      <c r="C3409">
        <v>18</v>
      </c>
      <c r="D3409">
        <v>761.18</v>
      </c>
    </row>
    <row r="3410" spans="1:4" x14ac:dyDescent="0.35">
      <c r="A3410" s="1">
        <v>45291</v>
      </c>
      <c r="B3410" t="s">
        <v>5</v>
      </c>
      <c r="C3410">
        <v>28</v>
      </c>
      <c r="D3410">
        <v>692.45</v>
      </c>
    </row>
    <row r="3411" spans="1:4" x14ac:dyDescent="0.35">
      <c r="A3411" s="1">
        <v>44985</v>
      </c>
      <c r="B3411" t="s">
        <v>5</v>
      </c>
      <c r="C3411">
        <v>22</v>
      </c>
      <c r="D3411">
        <v>931.91</v>
      </c>
    </row>
    <row r="3412" spans="1:4" x14ac:dyDescent="0.35">
      <c r="A3412" s="1">
        <v>45046</v>
      </c>
      <c r="B3412" t="s">
        <v>5</v>
      </c>
      <c r="C3412">
        <v>22</v>
      </c>
      <c r="D3412">
        <v>876.8</v>
      </c>
    </row>
    <row r="3413" spans="1:4" x14ac:dyDescent="0.35">
      <c r="A3413" s="1">
        <v>45291</v>
      </c>
      <c r="B3413" t="s">
        <v>6</v>
      </c>
      <c r="D3413">
        <v>518.83000000000004</v>
      </c>
    </row>
    <row r="3414" spans="1:4" x14ac:dyDescent="0.35">
      <c r="A3414" s="1">
        <v>45260</v>
      </c>
      <c r="B3414" t="s">
        <v>6</v>
      </c>
      <c r="C3414">
        <v>17</v>
      </c>
      <c r="D3414">
        <v>128.63999999999999</v>
      </c>
    </row>
    <row r="3415" spans="1:4" x14ac:dyDescent="0.35">
      <c r="A3415" s="1">
        <v>44957</v>
      </c>
      <c r="B3415" t="s">
        <v>5</v>
      </c>
      <c r="C3415">
        <v>23</v>
      </c>
      <c r="D3415">
        <v>519.17999999999995</v>
      </c>
    </row>
    <row r="3416" spans="1:4" x14ac:dyDescent="0.35">
      <c r="A3416" s="1">
        <v>45199</v>
      </c>
      <c r="B3416" t="s">
        <v>5</v>
      </c>
      <c r="C3416">
        <v>14</v>
      </c>
      <c r="D3416">
        <v>963.76</v>
      </c>
    </row>
    <row r="3417" spans="1:4" x14ac:dyDescent="0.35">
      <c r="A3417" s="1">
        <v>45230</v>
      </c>
      <c r="B3417" t="s">
        <v>5</v>
      </c>
      <c r="C3417">
        <v>12</v>
      </c>
      <c r="D3417">
        <v>698.63</v>
      </c>
    </row>
    <row r="3418" spans="1:4" x14ac:dyDescent="0.35">
      <c r="A3418" s="1">
        <v>45016</v>
      </c>
      <c r="B3418" t="s">
        <v>4</v>
      </c>
      <c r="C3418">
        <v>21</v>
      </c>
      <c r="D3418">
        <v>985.58</v>
      </c>
    </row>
    <row r="3419" spans="1:4" x14ac:dyDescent="0.35">
      <c r="A3419" s="1">
        <v>45107</v>
      </c>
      <c r="B3419" t="s">
        <v>5</v>
      </c>
      <c r="C3419">
        <v>24</v>
      </c>
      <c r="D3419">
        <v>477.05</v>
      </c>
    </row>
    <row r="3420" spans="1:4" x14ac:dyDescent="0.35">
      <c r="A3420" s="1">
        <v>45077</v>
      </c>
      <c r="B3420" t="s">
        <v>6</v>
      </c>
      <c r="C3420">
        <v>21</v>
      </c>
      <c r="D3420">
        <v>31.59</v>
      </c>
    </row>
    <row r="3421" spans="1:4" x14ac:dyDescent="0.35">
      <c r="A3421" s="1">
        <v>44957</v>
      </c>
      <c r="B3421" t="s">
        <v>8</v>
      </c>
      <c r="C3421">
        <v>15</v>
      </c>
      <c r="D3421">
        <v>309.02999999999997</v>
      </c>
    </row>
    <row r="3422" spans="1:4" x14ac:dyDescent="0.35">
      <c r="A3422" s="1">
        <v>44985</v>
      </c>
      <c r="B3422" t="s">
        <v>4</v>
      </c>
      <c r="C3422">
        <v>23</v>
      </c>
      <c r="D3422">
        <v>708.8</v>
      </c>
    </row>
    <row r="3423" spans="1:4" x14ac:dyDescent="0.35">
      <c r="A3423" s="1">
        <v>45077</v>
      </c>
      <c r="B3423" t="s">
        <v>8</v>
      </c>
      <c r="C3423">
        <v>20</v>
      </c>
      <c r="D3423">
        <v>398.88</v>
      </c>
    </row>
    <row r="3424" spans="1:4" x14ac:dyDescent="0.35">
      <c r="A3424" s="1">
        <v>45199</v>
      </c>
      <c r="B3424" t="s">
        <v>5</v>
      </c>
      <c r="C3424">
        <v>22</v>
      </c>
      <c r="D3424">
        <v>526.65</v>
      </c>
    </row>
    <row r="3425" spans="1:4" x14ac:dyDescent="0.35">
      <c r="A3425" s="1">
        <v>45199</v>
      </c>
      <c r="B3425" t="s">
        <v>8</v>
      </c>
      <c r="C3425">
        <v>18</v>
      </c>
      <c r="D3425">
        <v>802.41</v>
      </c>
    </row>
    <row r="3426" spans="1:4" x14ac:dyDescent="0.35">
      <c r="A3426" s="1">
        <v>45138</v>
      </c>
      <c r="B3426" t="s">
        <v>6</v>
      </c>
      <c r="C3426">
        <v>17</v>
      </c>
      <c r="D3426">
        <v>774.17</v>
      </c>
    </row>
    <row r="3427" spans="1:4" x14ac:dyDescent="0.35">
      <c r="A3427" s="1">
        <v>45016</v>
      </c>
      <c r="B3427" t="s">
        <v>8</v>
      </c>
      <c r="C3427">
        <v>22</v>
      </c>
      <c r="D3427">
        <v>853.62</v>
      </c>
    </row>
    <row r="3428" spans="1:4" x14ac:dyDescent="0.35">
      <c r="A3428" s="1">
        <v>45016</v>
      </c>
      <c r="B3428" t="s">
        <v>4</v>
      </c>
      <c r="C3428">
        <v>21</v>
      </c>
      <c r="D3428">
        <v>248.28</v>
      </c>
    </row>
    <row r="3429" spans="1:4" x14ac:dyDescent="0.35">
      <c r="A3429" s="1">
        <v>45169</v>
      </c>
      <c r="B3429" t="s">
        <v>4</v>
      </c>
      <c r="C3429">
        <v>21</v>
      </c>
      <c r="D3429">
        <v>88.97</v>
      </c>
    </row>
    <row r="3430" spans="1:4" x14ac:dyDescent="0.35">
      <c r="A3430" s="1">
        <v>45199</v>
      </c>
      <c r="B3430" t="s">
        <v>6</v>
      </c>
      <c r="C3430">
        <v>14</v>
      </c>
      <c r="D3430">
        <v>286.05</v>
      </c>
    </row>
    <row r="3431" spans="1:4" x14ac:dyDescent="0.35">
      <c r="A3431" s="1">
        <v>45230</v>
      </c>
      <c r="B3431" t="s">
        <v>7</v>
      </c>
      <c r="C3431">
        <v>21</v>
      </c>
      <c r="D3431">
        <v>657.25</v>
      </c>
    </row>
    <row r="3432" spans="1:4" x14ac:dyDescent="0.35">
      <c r="A3432" s="1">
        <v>45169</v>
      </c>
      <c r="B3432" t="s">
        <v>8</v>
      </c>
      <c r="D3432">
        <v>243.96</v>
      </c>
    </row>
    <row r="3433" spans="1:4" x14ac:dyDescent="0.35">
      <c r="A3433" s="1">
        <v>45199</v>
      </c>
      <c r="B3433" t="s">
        <v>7</v>
      </c>
      <c r="C3433">
        <v>15</v>
      </c>
      <c r="D3433">
        <v>410.19</v>
      </c>
    </row>
    <row r="3434" spans="1:4" x14ac:dyDescent="0.35">
      <c r="A3434" s="1">
        <v>45230</v>
      </c>
      <c r="B3434" t="s">
        <v>8</v>
      </c>
      <c r="C3434">
        <v>22</v>
      </c>
      <c r="D3434">
        <v>837.43</v>
      </c>
    </row>
    <row r="3435" spans="1:4" x14ac:dyDescent="0.35">
      <c r="A3435" s="1">
        <v>45230</v>
      </c>
      <c r="B3435" t="s">
        <v>7</v>
      </c>
      <c r="C3435">
        <v>19</v>
      </c>
      <c r="D3435">
        <v>165.07</v>
      </c>
    </row>
    <row r="3436" spans="1:4" x14ac:dyDescent="0.35">
      <c r="A3436" s="1">
        <v>45016</v>
      </c>
      <c r="B3436" t="s">
        <v>4</v>
      </c>
      <c r="C3436">
        <v>25</v>
      </c>
      <c r="D3436">
        <v>667.93</v>
      </c>
    </row>
    <row r="3437" spans="1:4" x14ac:dyDescent="0.35">
      <c r="A3437" s="1">
        <v>44957</v>
      </c>
      <c r="B3437" t="s">
        <v>7</v>
      </c>
      <c r="C3437">
        <v>15</v>
      </c>
      <c r="D3437">
        <v>179.05</v>
      </c>
    </row>
    <row r="3438" spans="1:4" x14ac:dyDescent="0.35">
      <c r="A3438" s="1">
        <v>44985</v>
      </c>
      <c r="B3438" t="s">
        <v>8</v>
      </c>
      <c r="C3438">
        <v>19</v>
      </c>
      <c r="D3438">
        <v>650.39</v>
      </c>
    </row>
    <row r="3439" spans="1:4" x14ac:dyDescent="0.35">
      <c r="A3439" s="1">
        <v>45046</v>
      </c>
      <c r="B3439" t="s">
        <v>8</v>
      </c>
      <c r="C3439">
        <v>21</v>
      </c>
      <c r="D3439">
        <v>187.42</v>
      </c>
    </row>
    <row r="3440" spans="1:4" x14ac:dyDescent="0.35">
      <c r="A3440" s="1">
        <v>45260</v>
      </c>
      <c r="B3440" t="s">
        <v>5</v>
      </c>
      <c r="C3440">
        <v>16</v>
      </c>
      <c r="D3440">
        <v>548.80999999999995</v>
      </c>
    </row>
    <row r="3441" spans="1:4" x14ac:dyDescent="0.35">
      <c r="A3441" s="1">
        <v>45291</v>
      </c>
      <c r="B3441" t="s">
        <v>4</v>
      </c>
      <c r="C3441">
        <v>7</v>
      </c>
      <c r="D3441">
        <v>456.21</v>
      </c>
    </row>
    <row r="3442" spans="1:4" x14ac:dyDescent="0.35">
      <c r="A3442" s="1">
        <v>45230</v>
      </c>
      <c r="B3442" t="s">
        <v>8</v>
      </c>
      <c r="C3442">
        <v>19</v>
      </c>
      <c r="D3442">
        <v>296.07</v>
      </c>
    </row>
    <row r="3443" spans="1:4" x14ac:dyDescent="0.35">
      <c r="A3443" s="1">
        <v>45230</v>
      </c>
      <c r="B3443" t="s">
        <v>6</v>
      </c>
      <c r="C3443">
        <v>16</v>
      </c>
      <c r="D3443">
        <v>887.02</v>
      </c>
    </row>
    <row r="3444" spans="1:4" x14ac:dyDescent="0.35">
      <c r="A3444" s="1">
        <v>45230</v>
      </c>
      <c r="B3444" t="s">
        <v>4</v>
      </c>
      <c r="C3444">
        <v>18</v>
      </c>
      <c r="D3444">
        <v>275.07</v>
      </c>
    </row>
    <row r="3445" spans="1:4" x14ac:dyDescent="0.35">
      <c r="A3445" s="1">
        <v>45169</v>
      </c>
      <c r="B3445" t="s">
        <v>6</v>
      </c>
      <c r="C3445">
        <v>17</v>
      </c>
      <c r="D3445">
        <v>72.44</v>
      </c>
    </row>
    <row r="3446" spans="1:4" x14ac:dyDescent="0.35">
      <c r="A3446" s="1">
        <v>44957</v>
      </c>
      <c r="B3446" t="s">
        <v>8</v>
      </c>
      <c r="C3446">
        <v>20</v>
      </c>
      <c r="D3446">
        <v>166.37</v>
      </c>
    </row>
    <row r="3447" spans="1:4" x14ac:dyDescent="0.35">
      <c r="A3447" s="1">
        <v>45199</v>
      </c>
      <c r="B3447" t="s">
        <v>8</v>
      </c>
      <c r="C3447">
        <v>17</v>
      </c>
      <c r="D3447">
        <v>171.22</v>
      </c>
    </row>
    <row r="3448" spans="1:4" x14ac:dyDescent="0.35">
      <c r="A3448" s="1">
        <v>45046</v>
      </c>
      <c r="B3448" t="s">
        <v>8</v>
      </c>
      <c r="C3448">
        <v>22</v>
      </c>
      <c r="D3448">
        <v>981.79</v>
      </c>
    </row>
    <row r="3449" spans="1:4" x14ac:dyDescent="0.35">
      <c r="A3449" s="1">
        <v>45016</v>
      </c>
      <c r="B3449" t="s">
        <v>6</v>
      </c>
      <c r="C3449">
        <v>18</v>
      </c>
      <c r="D3449">
        <v>200.82</v>
      </c>
    </row>
    <row r="3450" spans="1:4" x14ac:dyDescent="0.35">
      <c r="A3450" s="1">
        <v>45138</v>
      </c>
      <c r="B3450" t="s">
        <v>6</v>
      </c>
      <c r="C3450">
        <v>24</v>
      </c>
      <c r="D3450">
        <v>994.12</v>
      </c>
    </row>
    <row r="3451" spans="1:4" x14ac:dyDescent="0.35">
      <c r="A3451" s="1">
        <v>45077</v>
      </c>
      <c r="B3451" t="s">
        <v>5</v>
      </c>
      <c r="D3451">
        <v>895.17</v>
      </c>
    </row>
    <row r="3452" spans="1:4" x14ac:dyDescent="0.35">
      <c r="A3452" s="1">
        <v>45230</v>
      </c>
      <c r="B3452" t="s">
        <v>6</v>
      </c>
      <c r="C3452">
        <v>16</v>
      </c>
      <c r="D3452">
        <v>970.59</v>
      </c>
    </row>
    <row r="3453" spans="1:4" x14ac:dyDescent="0.35">
      <c r="A3453" s="1">
        <v>45016</v>
      </c>
      <c r="B3453" t="s">
        <v>4</v>
      </c>
      <c r="C3453">
        <v>18</v>
      </c>
      <c r="D3453">
        <v>545.51</v>
      </c>
    </row>
    <row r="3454" spans="1:4" x14ac:dyDescent="0.35">
      <c r="A3454" s="1">
        <v>45107</v>
      </c>
      <c r="B3454" t="s">
        <v>4</v>
      </c>
      <c r="C3454">
        <v>16</v>
      </c>
      <c r="D3454">
        <v>652.25</v>
      </c>
    </row>
    <row r="3455" spans="1:4" x14ac:dyDescent="0.35">
      <c r="A3455" s="1">
        <v>45016</v>
      </c>
      <c r="B3455" t="s">
        <v>5</v>
      </c>
      <c r="C3455">
        <v>14</v>
      </c>
      <c r="D3455">
        <v>423.56</v>
      </c>
    </row>
    <row r="3456" spans="1:4" x14ac:dyDescent="0.35">
      <c r="A3456" s="1">
        <v>45138</v>
      </c>
      <c r="B3456" t="s">
        <v>4</v>
      </c>
      <c r="C3456">
        <v>22</v>
      </c>
      <c r="D3456">
        <v>833.14</v>
      </c>
    </row>
    <row r="3457" spans="1:4" x14ac:dyDescent="0.35">
      <c r="A3457" s="1">
        <v>45077</v>
      </c>
      <c r="B3457" t="s">
        <v>4</v>
      </c>
      <c r="C3457">
        <v>15</v>
      </c>
      <c r="D3457">
        <v>405.41</v>
      </c>
    </row>
    <row r="3458" spans="1:4" x14ac:dyDescent="0.35">
      <c r="A3458" s="1">
        <v>44957</v>
      </c>
      <c r="B3458" t="s">
        <v>8</v>
      </c>
      <c r="C3458">
        <v>13</v>
      </c>
      <c r="D3458">
        <v>837.49</v>
      </c>
    </row>
    <row r="3459" spans="1:4" x14ac:dyDescent="0.35">
      <c r="A3459" s="1">
        <v>45107</v>
      </c>
      <c r="B3459" t="s">
        <v>6</v>
      </c>
      <c r="C3459">
        <v>25</v>
      </c>
      <c r="D3459">
        <v>246.34</v>
      </c>
    </row>
    <row r="3460" spans="1:4" x14ac:dyDescent="0.35">
      <c r="A3460" s="1">
        <v>44985</v>
      </c>
      <c r="B3460" t="s">
        <v>7</v>
      </c>
      <c r="C3460">
        <v>20</v>
      </c>
      <c r="D3460">
        <v>377.4</v>
      </c>
    </row>
    <row r="3461" spans="1:4" x14ac:dyDescent="0.35">
      <c r="A3461" s="1">
        <v>45138</v>
      </c>
      <c r="B3461" t="s">
        <v>7</v>
      </c>
      <c r="C3461">
        <v>20</v>
      </c>
      <c r="D3461">
        <v>682.88</v>
      </c>
    </row>
    <row r="3462" spans="1:4" x14ac:dyDescent="0.35">
      <c r="A3462" s="1">
        <v>45199</v>
      </c>
      <c r="B3462" t="s">
        <v>5</v>
      </c>
      <c r="C3462">
        <v>15</v>
      </c>
      <c r="D3462">
        <v>507.82</v>
      </c>
    </row>
    <row r="3463" spans="1:4" x14ac:dyDescent="0.35">
      <c r="A3463" s="1">
        <v>45046</v>
      </c>
      <c r="B3463" t="s">
        <v>8</v>
      </c>
      <c r="C3463">
        <v>20</v>
      </c>
      <c r="D3463">
        <v>764.19</v>
      </c>
    </row>
    <row r="3464" spans="1:4" x14ac:dyDescent="0.35">
      <c r="A3464" s="1">
        <v>45291</v>
      </c>
      <c r="B3464" t="s">
        <v>7</v>
      </c>
      <c r="C3464">
        <v>20</v>
      </c>
      <c r="D3464">
        <v>890.39</v>
      </c>
    </row>
    <row r="3465" spans="1:4" x14ac:dyDescent="0.35">
      <c r="A3465" s="1">
        <v>45046</v>
      </c>
      <c r="B3465" t="s">
        <v>5</v>
      </c>
      <c r="C3465">
        <v>18</v>
      </c>
      <c r="D3465">
        <v>774.27</v>
      </c>
    </row>
    <row r="3466" spans="1:4" x14ac:dyDescent="0.35">
      <c r="A3466" s="1">
        <v>45199</v>
      </c>
      <c r="B3466" t="s">
        <v>5</v>
      </c>
      <c r="C3466">
        <v>24</v>
      </c>
      <c r="D3466">
        <v>434.92</v>
      </c>
    </row>
    <row r="3467" spans="1:4" x14ac:dyDescent="0.35">
      <c r="A3467" s="1">
        <v>45169</v>
      </c>
      <c r="B3467" t="s">
        <v>6</v>
      </c>
      <c r="C3467">
        <v>23</v>
      </c>
      <c r="D3467">
        <v>682.34</v>
      </c>
    </row>
    <row r="3468" spans="1:4" x14ac:dyDescent="0.35">
      <c r="A3468" s="1">
        <v>45169</v>
      </c>
      <c r="B3468" t="s">
        <v>7</v>
      </c>
      <c r="C3468">
        <v>22</v>
      </c>
      <c r="D3468">
        <v>64.84</v>
      </c>
    </row>
    <row r="3469" spans="1:4" x14ac:dyDescent="0.35">
      <c r="A3469" s="1">
        <v>45199</v>
      </c>
      <c r="B3469" t="s">
        <v>6</v>
      </c>
      <c r="C3469">
        <v>14</v>
      </c>
      <c r="D3469">
        <v>600.99</v>
      </c>
    </row>
    <row r="3470" spans="1:4" x14ac:dyDescent="0.35">
      <c r="A3470" s="1">
        <v>45046</v>
      </c>
      <c r="B3470" t="s">
        <v>7</v>
      </c>
      <c r="C3470">
        <v>25</v>
      </c>
      <c r="D3470">
        <v>155.91</v>
      </c>
    </row>
    <row r="3471" spans="1:4" x14ac:dyDescent="0.35">
      <c r="A3471" s="1">
        <v>44985</v>
      </c>
      <c r="B3471" t="s">
        <v>7</v>
      </c>
      <c r="C3471">
        <v>19</v>
      </c>
      <c r="D3471">
        <v>72.59</v>
      </c>
    </row>
    <row r="3472" spans="1:4" x14ac:dyDescent="0.35">
      <c r="A3472" s="1">
        <v>45016</v>
      </c>
      <c r="B3472" t="s">
        <v>6</v>
      </c>
      <c r="C3472">
        <v>26</v>
      </c>
      <c r="D3472">
        <v>208.26</v>
      </c>
    </row>
    <row r="3473" spans="1:4" x14ac:dyDescent="0.35">
      <c r="A3473" s="1">
        <v>45016</v>
      </c>
      <c r="B3473" t="s">
        <v>8</v>
      </c>
      <c r="C3473">
        <v>20</v>
      </c>
      <c r="D3473">
        <v>41.22</v>
      </c>
    </row>
    <row r="3474" spans="1:4" x14ac:dyDescent="0.35">
      <c r="A3474" s="1">
        <v>45230</v>
      </c>
      <c r="B3474" t="s">
        <v>7</v>
      </c>
      <c r="C3474">
        <v>15</v>
      </c>
      <c r="D3474">
        <v>465.47</v>
      </c>
    </row>
    <row r="3475" spans="1:4" x14ac:dyDescent="0.35">
      <c r="A3475" s="1">
        <v>45169</v>
      </c>
      <c r="B3475" t="s">
        <v>6</v>
      </c>
      <c r="C3475">
        <v>17</v>
      </c>
      <c r="D3475">
        <v>521.88</v>
      </c>
    </row>
    <row r="3476" spans="1:4" x14ac:dyDescent="0.35">
      <c r="A3476" s="1">
        <v>45138</v>
      </c>
      <c r="B3476" t="s">
        <v>7</v>
      </c>
      <c r="C3476">
        <v>18</v>
      </c>
      <c r="D3476">
        <v>454.6</v>
      </c>
    </row>
    <row r="3477" spans="1:4" x14ac:dyDescent="0.35">
      <c r="A3477" s="1">
        <v>45199</v>
      </c>
      <c r="B3477" t="s">
        <v>6</v>
      </c>
      <c r="C3477">
        <v>18</v>
      </c>
      <c r="D3477">
        <v>58.35</v>
      </c>
    </row>
    <row r="3478" spans="1:4" x14ac:dyDescent="0.35">
      <c r="A3478" s="1">
        <v>45046</v>
      </c>
      <c r="B3478" t="s">
        <v>6</v>
      </c>
      <c r="C3478">
        <v>11</v>
      </c>
      <c r="D3478">
        <v>93.12</v>
      </c>
    </row>
    <row r="3479" spans="1:4" x14ac:dyDescent="0.35">
      <c r="A3479" s="1">
        <v>45046</v>
      </c>
      <c r="B3479" t="s">
        <v>7</v>
      </c>
      <c r="C3479">
        <v>20</v>
      </c>
      <c r="D3479">
        <v>863.43</v>
      </c>
    </row>
    <row r="3480" spans="1:4" x14ac:dyDescent="0.35">
      <c r="A3480" s="1">
        <v>45138</v>
      </c>
      <c r="B3480" t="s">
        <v>6</v>
      </c>
    </row>
    <row r="3481" spans="1:4" x14ac:dyDescent="0.35">
      <c r="A3481" s="1">
        <v>45260</v>
      </c>
      <c r="B3481" t="s">
        <v>8</v>
      </c>
      <c r="C3481">
        <v>21</v>
      </c>
      <c r="D3481">
        <v>140.44999999999999</v>
      </c>
    </row>
    <row r="3482" spans="1:4" x14ac:dyDescent="0.35">
      <c r="A3482" s="1">
        <v>45260</v>
      </c>
      <c r="B3482" t="s">
        <v>8</v>
      </c>
      <c r="C3482">
        <v>15</v>
      </c>
      <c r="D3482">
        <v>811.66</v>
      </c>
    </row>
    <row r="3483" spans="1:4" x14ac:dyDescent="0.35">
      <c r="A3483" s="1">
        <v>45230</v>
      </c>
      <c r="B3483" t="s">
        <v>7</v>
      </c>
      <c r="C3483">
        <v>24</v>
      </c>
      <c r="D3483">
        <v>765.97</v>
      </c>
    </row>
    <row r="3484" spans="1:4" x14ac:dyDescent="0.35">
      <c r="A3484" s="1">
        <v>45230</v>
      </c>
      <c r="B3484" t="s">
        <v>4</v>
      </c>
      <c r="C3484">
        <v>18</v>
      </c>
      <c r="D3484">
        <v>595.42999999999995</v>
      </c>
    </row>
    <row r="3485" spans="1:4" x14ac:dyDescent="0.35">
      <c r="A3485" s="1">
        <v>45230</v>
      </c>
      <c r="B3485" t="s">
        <v>5</v>
      </c>
      <c r="C3485">
        <v>18</v>
      </c>
      <c r="D3485">
        <v>935.69</v>
      </c>
    </row>
    <row r="3486" spans="1:4" x14ac:dyDescent="0.35">
      <c r="A3486" s="1">
        <v>45138</v>
      </c>
      <c r="B3486" t="s">
        <v>4</v>
      </c>
      <c r="C3486">
        <v>20</v>
      </c>
      <c r="D3486">
        <v>112.17</v>
      </c>
    </row>
    <row r="3487" spans="1:4" x14ac:dyDescent="0.35">
      <c r="A3487" s="1">
        <v>45169</v>
      </c>
      <c r="B3487" t="s">
        <v>7</v>
      </c>
      <c r="C3487">
        <v>15</v>
      </c>
      <c r="D3487">
        <v>631.35</v>
      </c>
    </row>
    <row r="3488" spans="1:4" x14ac:dyDescent="0.35">
      <c r="A3488" s="1">
        <v>45107</v>
      </c>
      <c r="B3488" t="s">
        <v>7</v>
      </c>
      <c r="D3488">
        <v>560.15</v>
      </c>
    </row>
    <row r="3489" spans="1:4" x14ac:dyDescent="0.35">
      <c r="A3489" s="1">
        <v>45046</v>
      </c>
      <c r="B3489" t="s">
        <v>8</v>
      </c>
      <c r="C3489">
        <v>15</v>
      </c>
      <c r="D3489">
        <v>519.63</v>
      </c>
    </row>
    <row r="3490" spans="1:4" x14ac:dyDescent="0.35">
      <c r="A3490" s="1">
        <v>44985</v>
      </c>
      <c r="B3490" t="s">
        <v>5</v>
      </c>
      <c r="C3490">
        <v>22</v>
      </c>
      <c r="D3490">
        <v>743.41</v>
      </c>
    </row>
    <row r="3491" spans="1:4" x14ac:dyDescent="0.35">
      <c r="A3491" s="1">
        <v>45138</v>
      </c>
      <c r="B3491" t="s">
        <v>7</v>
      </c>
      <c r="C3491">
        <v>19</v>
      </c>
      <c r="D3491">
        <v>784.62</v>
      </c>
    </row>
    <row r="3492" spans="1:4" x14ac:dyDescent="0.35">
      <c r="A3492" s="1">
        <v>45199</v>
      </c>
      <c r="B3492" t="s">
        <v>6</v>
      </c>
      <c r="C3492">
        <v>22</v>
      </c>
      <c r="D3492">
        <v>524.07000000000005</v>
      </c>
    </row>
    <row r="3493" spans="1:4" x14ac:dyDescent="0.35">
      <c r="A3493" s="1">
        <v>45199</v>
      </c>
      <c r="B3493" t="s">
        <v>4</v>
      </c>
      <c r="C3493">
        <v>18</v>
      </c>
      <c r="D3493">
        <v>997.19</v>
      </c>
    </row>
    <row r="3494" spans="1:4" x14ac:dyDescent="0.35">
      <c r="A3494" s="1">
        <v>45016</v>
      </c>
      <c r="B3494" t="s">
        <v>7</v>
      </c>
      <c r="C3494">
        <v>22</v>
      </c>
      <c r="D3494">
        <v>457.34</v>
      </c>
    </row>
    <row r="3495" spans="1:4" x14ac:dyDescent="0.35">
      <c r="A3495" s="1">
        <v>44985</v>
      </c>
      <c r="B3495" t="s">
        <v>5</v>
      </c>
      <c r="C3495">
        <v>11</v>
      </c>
      <c r="D3495">
        <v>725.5</v>
      </c>
    </row>
    <row r="3496" spans="1:4" x14ac:dyDescent="0.35">
      <c r="A3496" s="1">
        <v>45169</v>
      </c>
      <c r="B3496" t="s">
        <v>4</v>
      </c>
      <c r="C3496">
        <v>20</v>
      </c>
      <c r="D3496">
        <v>27.41</v>
      </c>
    </row>
    <row r="3497" spans="1:4" x14ac:dyDescent="0.35">
      <c r="A3497" s="1">
        <v>45230</v>
      </c>
      <c r="B3497" t="s">
        <v>4</v>
      </c>
      <c r="C3497">
        <v>13</v>
      </c>
      <c r="D3497">
        <v>989.65</v>
      </c>
    </row>
    <row r="3498" spans="1:4" x14ac:dyDescent="0.35">
      <c r="A3498" s="1">
        <v>45016</v>
      </c>
      <c r="B3498" t="s">
        <v>6</v>
      </c>
      <c r="C3498">
        <v>24</v>
      </c>
      <c r="D3498">
        <v>767</v>
      </c>
    </row>
    <row r="3499" spans="1:4" x14ac:dyDescent="0.35">
      <c r="A3499" s="1">
        <v>45138</v>
      </c>
      <c r="B3499" t="s">
        <v>6</v>
      </c>
      <c r="C3499">
        <v>17</v>
      </c>
      <c r="D3499">
        <v>388.04</v>
      </c>
    </row>
    <row r="3500" spans="1:4" x14ac:dyDescent="0.35">
      <c r="A3500" s="1">
        <v>45291</v>
      </c>
      <c r="B3500" t="s">
        <v>4</v>
      </c>
      <c r="C3500">
        <v>23</v>
      </c>
      <c r="D3500">
        <v>722.49</v>
      </c>
    </row>
    <row r="3501" spans="1:4" x14ac:dyDescent="0.35">
      <c r="A3501" s="1">
        <v>45077</v>
      </c>
      <c r="B3501" t="s">
        <v>8</v>
      </c>
      <c r="C3501">
        <v>20</v>
      </c>
      <c r="D3501">
        <v>72.69</v>
      </c>
    </row>
    <row r="3502" spans="1:4" x14ac:dyDescent="0.35">
      <c r="A3502" s="1">
        <v>45291</v>
      </c>
      <c r="B3502" t="s">
        <v>6</v>
      </c>
      <c r="C3502">
        <v>20</v>
      </c>
      <c r="D3502">
        <v>14.36</v>
      </c>
    </row>
    <row r="3503" spans="1:4" x14ac:dyDescent="0.35">
      <c r="A3503" s="1">
        <v>45199</v>
      </c>
      <c r="B3503" t="s">
        <v>5</v>
      </c>
      <c r="C3503">
        <v>21</v>
      </c>
      <c r="D3503">
        <v>433.14</v>
      </c>
    </row>
    <row r="3504" spans="1:4" x14ac:dyDescent="0.35">
      <c r="A3504" s="1">
        <v>45077</v>
      </c>
      <c r="B3504" t="s">
        <v>7</v>
      </c>
      <c r="C3504">
        <v>31</v>
      </c>
      <c r="D3504">
        <v>764.61</v>
      </c>
    </row>
    <row r="3505" spans="1:4" x14ac:dyDescent="0.35">
      <c r="A3505" s="1">
        <v>45291</v>
      </c>
      <c r="B3505" t="s">
        <v>4</v>
      </c>
      <c r="C3505">
        <v>13</v>
      </c>
      <c r="D3505">
        <v>791.95</v>
      </c>
    </row>
    <row r="3506" spans="1:4" x14ac:dyDescent="0.35">
      <c r="A3506" s="1">
        <v>45169</v>
      </c>
      <c r="B3506" t="s">
        <v>8</v>
      </c>
      <c r="C3506">
        <v>19</v>
      </c>
      <c r="D3506">
        <v>742.16</v>
      </c>
    </row>
    <row r="3507" spans="1:4" x14ac:dyDescent="0.35">
      <c r="A3507" s="1">
        <v>45199</v>
      </c>
      <c r="B3507" t="s">
        <v>5</v>
      </c>
      <c r="C3507">
        <v>16</v>
      </c>
      <c r="D3507">
        <v>988.36</v>
      </c>
    </row>
    <row r="3508" spans="1:4" x14ac:dyDescent="0.35">
      <c r="A3508" s="1">
        <v>45046</v>
      </c>
      <c r="B3508" t="s">
        <v>8</v>
      </c>
      <c r="C3508">
        <v>17</v>
      </c>
      <c r="D3508">
        <v>465.9</v>
      </c>
    </row>
    <row r="3509" spans="1:4" x14ac:dyDescent="0.35">
      <c r="A3509" s="1">
        <v>45138</v>
      </c>
      <c r="B3509" t="s">
        <v>5</v>
      </c>
      <c r="C3509">
        <v>21</v>
      </c>
      <c r="D3509">
        <v>526.6</v>
      </c>
    </row>
    <row r="3510" spans="1:4" x14ac:dyDescent="0.35">
      <c r="A3510" s="1">
        <v>45138</v>
      </c>
      <c r="B3510" t="s">
        <v>8</v>
      </c>
      <c r="C3510">
        <v>19</v>
      </c>
      <c r="D3510">
        <v>555.26</v>
      </c>
    </row>
    <row r="3511" spans="1:4" x14ac:dyDescent="0.35">
      <c r="A3511" s="1">
        <v>45199</v>
      </c>
      <c r="B3511" t="s">
        <v>6</v>
      </c>
      <c r="C3511">
        <v>21</v>
      </c>
      <c r="D3511">
        <v>431.1</v>
      </c>
    </row>
    <row r="3512" spans="1:4" x14ac:dyDescent="0.35">
      <c r="A3512" s="1">
        <v>45138</v>
      </c>
      <c r="B3512" t="s">
        <v>6</v>
      </c>
      <c r="C3512">
        <v>22</v>
      </c>
      <c r="D3512">
        <v>907.2</v>
      </c>
    </row>
    <row r="3513" spans="1:4" x14ac:dyDescent="0.35">
      <c r="A3513" s="1">
        <v>45291</v>
      </c>
      <c r="B3513" t="s">
        <v>6</v>
      </c>
      <c r="C3513">
        <v>22</v>
      </c>
      <c r="D3513">
        <v>603.69000000000005</v>
      </c>
    </row>
    <row r="3514" spans="1:4" x14ac:dyDescent="0.35">
      <c r="A3514" s="1">
        <v>45046</v>
      </c>
      <c r="B3514" t="s">
        <v>6</v>
      </c>
      <c r="C3514">
        <v>21</v>
      </c>
      <c r="D3514">
        <v>834.15</v>
      </c>
    </row>
    <row r="3515" spans="1:4" x14ac:dyDescent="0.35">
      <c r="A3515" s="1">
        <v>44957</v>
      </c>
      <c r="B3515" t="s">
        <v>6</v>
      </c>
      <c r="C3515">
        <v>18</v>
      </c>
      <c r="D3515">
        <v>660.32</v>
      </c>
    </row>
    <row r="3516" spans="1:4" x14ac:dyDescent="0.35">
      <c r="A3516" s="1">
        <v>44985</v>
      </c>
      <c r="B3516" t="s">
        <v>6</v>
      </c>
      <c r="C3516">
        <v>18</v>
      </c>
      <c r="D3516">
        <v>675.5</v>
      </c>
    </row>
    <row r="3517" spans="1:4" x14ac:dyDescent="0.35">
      <c r="A3517" s="1">
        <v>45107</v>
      </c>
      <c r="B3517" t="s">
        <v>6</v>
      </c>
      <c r="C3517">
        <v>23</v>
      </c>
      <c r="D3517">
        <v>689.01</v>
      </c>
    </row>
    <row r="3518" spans="1:4" x14ac:dyDescent="0.35">
      <c r="A3518" s="1">
        <v>45230</v>
      </c>
      <c r="B3518" t="s">
        <v>8</v>
      </c>
      <c r="C3518">
        <v>20</v>
      </c>
      <c r="D3518">
        <v>237.63</v>
      </c>
    </row>
    <row r="3519" spans="1:4" x14ac:dyDescent="0.35">
      <c r="A3519" s="1">
        <v>45230</v>
      </c>
      <c r="B3519" t="s">
        <v>7</v>
      </c>
      <c r="C3519">
        <v>24</v>
      </c>
      <c r="D3519">
        <v>884.12</v>
      </c>
    </row>
    <row r="3520" spans="1:4" x14ac:dyDescent="0.35">
      <c r="A3520" s="1">
        <v>45230</v>
      </c>
      <c r="B3520" t="s">
        <v>4</v>
      </c>
      <c r="C3520">
        <v>15</v>
      </c>
      <c r="D3520">
        <v>927.45</v>
      </c>
    </row>
    <row r="3521" spans="1:4" x14ac:dyDescent="0.35">
      <c r="A3521" s="1">
        <v>45230</v>
      </c>
      <c r="B3521" t="s">
        <v>6</v>
      </c>
      <c r="C3521">
        <v>13</v>
      </c>
      <c r="D3521">
        <v>297.06</v>
      </c>
    </row>
    <row r="3522" spans="1:4" x14ac:dyDescent="0.35">
      <c r="A3522" s="1">
        <v>45230</v>
      </c>
      <c r="B3522" t="s">
        <v>8</v>
      </c>
      <c r="C3522">
        <v>20</v>
      </c>
      <c r="D3522">
        <v>574.85</v>
      </c>
    </row>
    <row r="3523" spans="1:4" x14ac:dyDescent="0.35">
      <c r="A3523" s="1">
        <v>45169</v>
      </c>
      <c r="B3523" t="s">
        <v>4</v>
      </c>
      <c r="C3523">
        <v>21</v>
      </c>
      <c r="D3523">
        <v>339.12</v>
      </c>
    </row>
    <row r="3524" spans="1:4" x14ac:dyDescent="0.35">
      <c r="A3524" s="1">
        <v>45107</v>
      </c>
      <c r="B3524" t="s">
        <v>7</v>
      </c>
      <c r="C3524">
        <v>25</v>
      </c>
      <c r="D3524">
        <v>717.35</v>
      </c>
    </row>
    <row r="3525" spans="1:4" x14ac:dyDescent="0.35">
      <c r="A3525" s="1">
        <v>45230</v>
      </c>
      <c r="B3525" t="s">
        <v>4</v>
      </c>
      <c r="C3525">
        <v>22</v>
      </c>
      <c r="D3525">
        <v>936.03</v>
      </c>
    </row>
    <row r="3526" spans="1:4" x14ac:dyDescent="0.35">
      <c r="A3526" s="1">
        <v>45230</v>
      </c>
      <c r="B3526" t="s">
        <v>4</v>
      </c>
      <c r="C3526">
        <v>21</v>
      </c>
      <c r="D3526">
        <v>762.28</v>
      </c>
    </row>
    <row r="3527" spans="1:4" x14ac:dyDescent="0.35">
      <c r="A3527" s="1">
        <v>44985</v>
      </c>
      <c r="B3527" t="s">
        <v>5</v>
      </c>
      <c r="C3527">
        <v>24</v>
      </c>
      <c r="D3527">
        <v>476.65</v>
      </c>
    </row>
    <row r="3528" spans="1:4" x14ac:dyDescent="0.35">
      <c r="A3528" s="1">
        <v>45230</v>
      </c>
      <c r="B3528" t="s">
        <v>7</v>
      </c>
      <c r="C3528">
        <v>15</v>
      </c>
      <c r="D3528">
        <v>305.7</v>
      </c>
    </row>
    <row r="3529" spans="1:4" x14ac:dyDescent="0.35">
      <c r="A3529" s="1">
        <v>45138</v>
      </c>
      <c r="B3529" t="s">
        <v>8</v>
      </c>
      <c r="C3529">
        <v>22</v>
      </c>
      <c r="D3529">
        <v>771.54</v>
      </c>
    </row>
    <row r="3530" spans="1:4" x14ac:dyDescent="0.35">
      <c r="A3530" s="1">
        <v>45077</v>
      </c>
      <c r="B3530" t="s">
        <v>8</v>
      </c>
      <c r="C3530">
        <v>26</v>
      </c>
      <c r="D3530">
        <v>626.36</v>
      </c>
    </row>
    <row r="3531" spans="1:4" x14ac:dyDescent="0.35">
      <c r="A3531" s="1">
        <v>45260</v>
      </c>
      <c r="B3531" t="s">
        <v>4</v>
      </c>
      <c r="C3531">
        <v>24</v>
      </c>
      <c r="D3531">
        <v>91.38</v>
      </c>
    </row>
    <row r="3532" spans="1:4" x14ac:dyDescent="0.35">
      <c r="A3532" s="1">
        <v>45046</v>
      </c>
      <c r="B3532" t="s">
        <v>7</v>
      </c>
      <c r="C3532">
        <v>14</v>
      </c>
      <c r="D3532">
        <v>152.35</v>
      </c>
    </row>
    <row r="3533" spans="1:4" x14ac:dyDescent="0.35">
      <c r="A3533" s="1">
        <v>45107</v>
      </c>
      <c r="B3533" t="s">
        <v>7</v>
      </c>
      <c r="C3533">
        <v>17</v>
      </c>
      <c r="D3533">
        <v>485.97</v>
      </c>
    </row>
    <row r="3534" spans="1:4" x14ac:dyDescent="0.35">
      <c r="A3534" s="1">
        <v>45016</v>
      </c>
      <c r="B3534" t="s">
        <v>8</v>
      </c>
      <c r="C3534">
        <v>13</v>
      </c>
      <c r="D3534">
        <v>806.62</v>
      </c>
    </row>
    <row r="3535" spans="1:4" x14ac:dyDescent="0.35">
      <c r="A3535" s="1">
        <v>45107</v>
      </c>
      <c r="B3535" t="s">
        <v>5</v>
      </c>
      <c r="C3535">
        <v>26</v>
      </c>
      <c r="D3535">
        <v>631.16999999999996</v>
      </c>
    </row>
    <row r="3536" spans="1:4" x14ac:dyDescent="0.35">
      <c r="A3536" s="1">
        <v>45138</v>
      </c>
      <c r="B3536" t="s">
        <v>7</v>
      </c>
      <c r="C3536">
        <v>17</v>
      </c>
      <c r="D3536">
        <v>76.88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3536"/>
  <sheetViews>
    <sheetView zoomScaleNormal="100" workbookViewId="0">
      <selection activeCell="L27" sqref="L27"/>
    </sheetView>
  </sheetViews>
  <sheetFormatPr defaultRowHeight="14.5" x14ac:dyDescent="0.35"/>
  <cols>
    <col min="1" max="2" width="12.08984375" style="1" customWidth="1"/>
    <col min="3" max="3" width="12.26953125" style="3" customWidth="1"/>
    <col min="4" max="4" width="11.6328125" style="4" customWidth="1"/>
    <col min="6" max="6" width="14.453125" style="4" customWidth="1"/>
    <col min="7" max="7" width="12.81640625" style="5" customWidth="1"/>
    <col min="9" max="9" width="9.81640625" style="5" bestFit="1" customWidth="1"/>
    <col min="10" max="11" width="9.81640625" style="5" customWidth="1"/>
    <col min="12" max="12" width="15.36328125" style="5" customWidth="1"/>
    <col min="13" max="13" width="16.6328125" customWidth="1"/>
    <col min="15" max="15" width="8.7265625" customWidth="1"/>
    <col min="16" max="16" width="17.90625" customWidth="1"/>
    <col min="18" max="18" width="16.81640625" customWidth="1"/>
    <col min="19" max="19" width="12.26953125" bestFit="1" customWidth="1"/>
  </cols>
  <sheetData>
    <row r="1" spans="1:19" x14ac:dyDescent="0.35">
      <c r="A1" s="1" t="s">
        <v>0</v>
      </c>
      <c r="B1" s="1" t="s">
        <v>18</v>
      </c>
      <c r="C1" s="3" t="s">
        <v>1</v>
      </c>
      <c r="D1" s="4" t="s">
        <v>2</v>
      </c>
      <c r="E1" t="s">
        <v>16</v>
      </c>
      <c r="F1" s="4" t="s">
        <v>17</v>
      </c>
      <c r="G1" s="5" t="s">
        <v>3</v>
      </c>
      <c r="H1" t="s">
        <v>16</v>
      </c>
      <c r="I1" s="5" t="s">
        <v>46</v>
      </c>
    </row>
    <row r="2" spans="1:19" x14ac:dyDescent="0.35">
      <c r="A2" s="1">
        <v>45107</v>
      </c>
      <c r="B2" s="1" t="str">
        <f t="shared" ref="B2:B65" si="0">TEXT(A2, "mmmm")</f>
        <v>June</v>
      </c>
      <c r="C2" s="3" t="s">
        <v>4</v>
      </c>
      <c r="D2" s="4">
        <v>26</v>
      </c>
      <c r="E2" t="str">
        <f xml:space="preserve"> IF(OR(D2 &lt; 8,D2 &gt; 32), "Yes", "No")</f>
        <v>No</v>
      </c>
      <c r="F2" s="4">
        <f t="shared" ref="F2:F65" si="1" xml:space="preserve"> IF(OR(D2 &lt; 8,D2 &gt; 32), 22, D2)</f>
        <v>26</v>
      </c>
      <c r="G2" s="5">
        <v>278.12</v>
      </c>
      <c r="H2" t="str">
        <f xml:space="preserve"> IF(OR(G2 &lt; -466.22,G2 &gt; 1486.92), "Yes", "No")</f>
        <v>No</v>
      </c>
      <c r="I2" s="5">
        <f t="shared" ref="I2:I65" si="2">PRODUCT(F2,G2)</f>
        <v>7231.12</v>
      </c>
    </row>
    <row r="3" spans="1:19" x14ac:dyDescent="0.35">
      <c r="A3" s="1">
        <v>44957</v>
      </c>
      <c r="B3" s="1" t="str">
        <f t="shared" si="0"/>
        <v>January</v>
      </c>
      <c r="C3" s="3" t="s">
        <v>4</v>
      </c>
      <c r="D3" s="4">
        <v>16</v>
      </c>
      <c r="E3" t="str">
        <f t="shared" ref="E3:E66" si="3" xml:space="preserve"> IF(OR(D3 &lt; 8,D3 &gt; 32), "Yes", "No")</f>
        <v>No</v>
      </c>
      <c r="F3" s="4">
        <f t="shared" si="1"/>
        <v>16</v>
      </c>
      <c r="G3" s="5">
        <v>880.53</v>
      </c>
      <c r="H3" t="str">
        <f t="shared" ref="H3:H66" si="4" xml:space="preserve"> IF(OR(G3 &lt; -466.22,G3 &gt; 1486.92), "Yes", "No")</f>
        <v>No</v>
      </c>
      <c r="I3" s="5">
        <f t="shared" si="2"/>
        <v>14088.48</v>
      </c>
    </row>
    <row r="4" spans="1:19" x14ac:dyDescent="0.35">
      <c r="A4" s="1">
        <v>44957</v>
      </c>
      <c r="B4" s="1" t="str">
        <f t="shared" si="0"/>
        <v>January</v>
      </c>
      <c r="C4" s="3" t="s">
        <v>5</v>
      </c>
      <c r="D4" s="4">
        <v>23</v>
      </c>
      <c r="E4" t="str">
        <f t="shared" si="3"/>
        <v>No</v>
      </c>
      <c r="F4" s="4">
        <f t="shared" si="1"/>
        <v>23</v>
      </c>
      <c r="G4" s="5">
        <v>256.86</v>
      </c>
      <c r="H4" t="str">
        <f t="shared" si="4"/>
        <v>No</v>
      </c>
      <c r="I4" s="5">
        <f t="shared" si="2"/>
        <v>5907.7800000000007</v>
      </c>
      <c r="M4" t="s">
        <v>14</v>
      </c>
      <c r="P4" t="s">
        <v>29</v>
      </c>
      <c r="R4" t="s">
        <v>30</v>
      </c>
    </row>
    <row r="5" spans="1:19" x14ac:dyDescent="0.35">
      <c r="A5" s="1">
        <v>45291</v>
      </c>
      <c r="B5" s="1" t="str">
        <f t="shared" si="0"/>
        <v>December</v>
      </c>
      <c r="C5" s="3" t="s">
        <v>4</v>
      </c>
      <c r="D5" s="4">
        <v>20</v>
      </c>
      <c r="E5" t="str">
        <f t="shared" si="3"/>
        <v>No</v>
      </c>
      <c r="F5" s="4">
        <f t="shared" si="1"/>
        <v>20</v>
      </c>
      <c r="G5" s="5">
        <v>985.02</v>
      </c>
      <c r="H5" t="str">
        <f t="shared" si="4"/>
        <v>No</v>
      </c>
      <c r="I5" s="5">
        <f t="shared" si="2"/>
        <v>19700.400000000001</v>
      </c>
      <c r="M5" t="s">
        <v>9</v>
      </c>
      <c r="N5">
        <f>_xlfn.QUARTILE.INC(D1:D3536,1)</f>
        <v>17</v>
      </c>
      <c r="P5" t="s">
        <v>19</v>
      </c>
      <c r="Q5">
        <v>20.084582743988683</v>
      </c>
      <c r="R5" t="s">
        <v>19</v>
      </c>
      <c r="S5" s="5">
        <v>509.47979349363391</v>
      </c>
    </row>
    <row r="6" spans="1:19" x14ac:dyDescent="0.35">
      <c r="A6" s="1">
        <v>45138</v>
      </c>
      <c r="B6" s="1" t="str">
        <f t="shared" si="0"/>
        <v>July</v>
      </c>
      <c r="C6" s="3" t="s">
        <v>4</v>
      </c>
      <c r="D6" s="4">
        <v>16</v>
      </c>
      <c r="E6" t="str">
        <f t="shared" si="3"/>
        <v>No</v>
      </c>
      <c r="F6" s="4">
        <f t="shared" si="1"/>
        <v>16</v>
      </c>
      <c r="G6" s="5">
        <v>471.53</v>
      </c>
      <c r="H6" t="str">
        <f t="shared" si="4"/>
        <v>No</v>
      </c>
      <c r="I6" s="5">
        <f t="shared" si="2"/>
        <v>7544.48</v>
      </c>
      <c r="M6" t="s">
        <v>10</v>
      </c>
      <c r="N6">
        <f>_xlfn.QUARTILE.INC(D1:D3536,3)</f>
        <v>23</v>
      </c>
      <c r="P6" t="s">
        <v>20</v>
      </c>
      <c r="Q6">
        <v>7.2497244099889238E-2</v>
      </c>
      <c r="R6" t="s">
        <v>20</v>
      </c>
      <c r="S6" s="5">
        <v>4.7603693653524717</v>
      </c>
    </row>
    <row r="7" spans="1:19" x14ac:dyDescent="0.35">
      <c r="A7" s="1">
        <v>44985</v>
      </c>
      <c r="B7" s="1" t="str">
        <f t="shared" si="0"/>
        <v>February</v>
      </c>
      <c r="C7" s="3" t="s">
        <v>6</v>
      </c>
      <c r="D7" s="4">
        <v>21</v>
      </c>
      <c r="E7" t="str">
        <f t="shared" si="3"/>
        <v>No</v>
      </c>
      <c r="F7" s="4">
        <f t="shared" si="1"/>
        <v>21</v>
      </c>
      <c r="G7" s="5">
        <v>527.99</v>
      </c>
      <c r="H7" t="str">
        <f t="shared" si="4"/>
        <v>No</v>
      </c>
      <c r="I7" s="5">
        <f t="shared" si="2"/>
        <v>11087.79</v>
      </c>
      <c r="M7" t="s">
        <v>11</v>
      </c>
      <c r="N7">
        <f>N6-N5</f>
        <v>6</v>
      </c>
      <c r="P7" t="s">
        <v>21</v>
      </c>
      <c r="Q7">
        <v>20</v>
      </c>
      <c r="R7" t="s">
        <v>21</v>
      </c>
      <c r="S7" s="5">
        <v>509.48</v>
      </c>
    </row>
    <row r="8" spans="1:19" x14ac:dyDescent="0.35">
      <c r="A8" s="1">
        <v>45077</v>
      </c>
      <c r="B8" s="1" t="str">
        <f t="shared" si="0"/>
        <v>May</v>
      </c>
      <c r="C8" s="3" t="s">
        <v>6</v>
      </c>
      <c r="D8" s="4">
        <v>27</v>
      </c>
      <c r="E8" t="str">
        <f t="shared" si="3"/>
        <v>No</v>
      </c>
      <c r="F8" s="4">
        <f t="shared" si="1"/>
        <v>27</v>
      </c>
      <c r="G8" s="5">
        <v>437.67</v>
      </c>
      <c r="H8" t="str">
        <f t="shared" si="4"/>
        <v>No</v>
      </c>
      <c r="I8" s="5">
        <f t="shared" si="2"/>
        <v>11817.09</v>
      </c>
      <c r="M8" t="s">
        <v>12</v>
      </c>
      <c r="N8">
        <f>N5 - (1.5 * N7)</f>
        <v>8</v>
      </c>
      <c r="P8" t="s">
        <v>22</v>
      </c>
      <c r="Q8">
        <v>22</v>
      </c>
      <c r="R8" t="s">
        <v>22</v>
      </c>
      <c r="S8" s="5">
        <v>509.48</v>
      </c>
    </row>
    <row r="9" spans="1:19" x14ac:dyDescent="0.35">
      <c r="A9" s="1">
        <v>45291</v>
      </c>
      <c r="B9" s="1" t="str">
        <f t="shared" si="0"/>
        <v>December</v>
      </c>
      <c r="C9" s="3" t="s">
        <v>5</v>
      </c>
      <c r="D9" s="4">
        <v>25</v>
      </c>
      <c r="E9" t="str">
        <f t="shared" si="3"/>
        <v>No</v>
      </c>
      <c r="F9" s="4">
        <f t="shared" si="1"/>
        <v>25</v>
      </c>
      <c r="G9" s="5">
        <v>73.73</v>
      </c>
      <c r="H9" t="str">
        <f t="shared" si="4"/>
        <v>No</v>
      </c>
      <c r="I9" s="5">
        <f t="shared" si="2"/>
        <v>1843.25</v>
      </c>
      <c r="M9" t="s">
        <v>13</v>
      </c>
      <c r="N9">
        <f>N6 + (1.5 * N7)</f>
        <v>32</v>
      </c>
      <c r="P9" t="s">
        <v>23</v>
      </c>
      <c r="Q9">
        <v>4.3103864294688243</v>
      </c>
      <c r="R9" t="s">
        <v>23</v>
      </c>
      <c r="S9" s="5">
        <v>283.03188302444397</v>
      </c>
    </row>
    <row r="10" spans="1:19" x14ac:dyDescent="0.35">
      <c r="A10" s="1">
        <v>44957</v>
      </c>
      <c r="B10" s="1" t="str">
        <f t="shared" si="0"/>
        <v>January</v>
      </c>
      <c r="C10" s="3" t="s">
        <v>7</v>
      </c>
      <c r="D10" s="4">
        <v>19</v>
      </c>
      <c r="E10" t="str">
        <f t="shared" si="3"/>
        <v>No</v>
      </c>
      <c r="F10" s="4">
        <f t="shared" si="1"/>
        <v>19</v>
      </c>
      <c r="G10" s="5">
        <v>616.91999999999996</v>
      </c>
      <c r="H10" t="str">
        <f t="shared" si="4"/>
        <v>No</v>
      </c>
      <c r="I10" s="5">
        <f t="shared" si="2"/>
        <v>11721.48</v>
      </c>
      <c r="P10" t="s">
        <v>24</v>
      </c>
      <c r="Q10">
        <v>18.579431171349004</v>
      </c>
      <c r="R10" t="s">
        <v>24</v>
      </c>
      <c r="S10" s="5">
        <v>80107.046808362546</v>
      </c>
    </row>
    <row r="11" spans="1:19" x14ac:dyDescent="0.35">
      <c r="A11" s="1">
        <v>44985</v>
      </c>
      <c r="B11" s="1" t="str">
        <f t="shared" si="0"/>
        <v>February</v>
      </c>
      <c r="C11" s="3" t="s">
        <v>4</v>
      </c>
      <c r="D11" s="4">
        <v>15</v>
      </c>
      <c r="E11" t="str">
        <f t="shared" si="3"/>
        <v>No</v>
      </c>
      <c r="F11" s="4">
        <f t="shared" si="1"/>
        <v>15</v>
      </c>
      <c r="G11" s="5">
        <v>203.87</v>
      </c>
      <c r="H11" t="str">
        <f t="shared" si="4"/>
        <v>No</v>
      </c>
      <c r="I11" s="5">
        <f t="shared" si="2"/>
        <v>3058.05</v>
      </c>
      <c r="M11" t="s">
        <v>15</v>
      </c>
      <c r="P11" t="s">
        <v>25</v>
      </c>
      <c r="Q11">
        <v>24</v>
      </c>
      <c r="R11" t="s">
        <v>25</v>
      </c>
      <c r="S11" s="5">
        <v>989.68</v>
      </c>
    </row>
    <row r="12" spans="1:19" x14ac:dyDescent="0.35">
      <c r="A12" s="1">
        <v>45291</v>
      </c>
      <c r="B12" s="1" t="str">
        <f t="shared" si="0"/>
        <v>December</v>
      </c>
      <c r="C12" s="3" t="s">
        <v>7</v>
      </c>
      <c r="D12" s="4">
        <v>25</v>
      </c>
      <c r="E12" t="str">
        <f t="shared" si="3"/>
        <v>No</v>
      </c>
      <c r="F12" s="4">
        <f t="shared" si="1"/>
        <v>25</v>
      </c>
      <c r="G12" s="5">
        <v>509.48</v>
      </c>
      <c r="H12" t="str">
        <f t="shared" si="4"/>
        <v>No</v>
      </c>
      <c r="I12" s="5">
        <f t="shared" si="2"/>
        <v>12737</v>
      </c>
      <c r="M12" t="s">
        <v>9</v>
      </c>
      <c r="N12" s="5">
        <f>_xlfn.QUARTILE.INC(G1:G3543,1)</f>
        <v>266.20999999999998</v>
      </c>
      <c r="P12" t="s">
        <v>26</v>
      </c>
      <c r="Q12">
        <v>8</v>
      </c>
      <c r="R12" t="s">
        <v>26</v>
      </c>
      <c r="S12" s="5">
        <v>10.25</v>
      </c>
    </row>
    <row r="13" spans="1:19" x14ac:dyDescent="0.35">
      <c r="A13" s="1">
        <v>45016</v>
      </c>
      <c r="B13" s="1" t="str">
        <f t="shared" si="0"/>
        <v>March</v>
      </c>
      <c r="C13" s="3" t="s">
        <v>6</v>
      </c>
      <c r="D13" s="4">
        <v>22</v>
      </c>
      <c r="E13" t="str">
        <f t="shared" si="3"/>
        <v>No</v>
      </c>
      <c r="F13" s="4">
        <f t="shared" si="1"/>
        <v>22</v>
      </c>
      <c r="G13" s="5">
        <v>62.26</v>
      </c>
      <c r="H13" t="str">
        <f t="shared" si="4"/>
        <v>No</v>
      </c>
      <c r="I13" s="5">
        <f t="shared" si="2"/>
        <v>1369.72</v>
      </c>
      <c r="M13" t="s">
        <v>10</v>
      </c>
      <c r="N13" s="5">
        <f>_xlfn.QUARTILE.INC(G1:G3536,3)</f>
        <v>754.495</v>
      </c>
      <c r="P13" t="s">
        <v>27</v>
      </c>
      <c r="Q13">
        <v>32</v>
      </c>
      <c r="R13" t="s">
        <v>27</v>
      </c>
      <c r="S13" s="5">
        <v>999.93</v>
      </c>
    </row>
    <row r="14" spans="1:19" x14ac:dyDescent="0.35">
      <c r="A14" s="1">
        <v>45169</v>
      </c>
      <c r="B14" s="1" t="str">
        <f t="shared" si="0"/>
        <v>August</v>
      </c>
      <c r="C14" s="3" t="s">
        <v>8</v>
      </c>
      <c r="D14" s="4">
        <v>24</v>
      </c>
      <c r="E14" t="str">
        <f t="shared" si="3"/>
        <v>No</v>
      </c>
      <c r="F14" s="4">
        <f t="shared" si="1"/>
        <v>24</v>
      </c>
      <c r="G14" s="5">
        <v>608.95000000000005</v>
      </c>
      <c r="H14" t="str">
        <f t="shared" si="4"/>
        <v>No</v>
      </c>
      <c r="I14" s="5">
        <f t="shared" si="2"/>
        <v>14614.800000000001</v>
      </c>
      <c r="M14" t="s">
        <v>11</v>
      </c>
      <c r="N14" s="5">
        <f>N13-N12</f>
        <v>488.28500000000003</v>
      </c>
      <c r="P14" t="s">
        <v>28</v>
      </c>
      <c r="Q14">
        <v>70999</v>
      </c>
      <c r="R14" t="s">
        <v>28</v>
      </c>
      <c r="S14" s="5">
        <v>1801011.0699999959</v>
      </c>
    </row>
    <row r="15" spans="1:19" x14ac:dyDescent="0.35">
      <c r="A15" s="1">
        <v>44957</v>
      </c>
      <c r="B15" s="1" t="str">
        <f t="shared" si="0"/>
        <v>January</v>
      </c>
      <c r="C15" s="3" t="s">
        <v>6</v>
      </c>
      <c r="D15" s="4">
        <v>230</v>
      </c>
      <c r="E15" t="str">
        <f t="shared" si="3"/>
        <v>Yes</v>
      </c>
      <c r="F15" s="4">
        <f t="shared" si="1"/>
        <v>22</v>
      </c>
      <c r="G15" s="5">
        <v>161.28</v>
      </c>
      <c r="H15" t="str">
        <f t="shared" si="4"/>
        <v>No</v>
      </c>
      <c r="I15" s="5">
        <f t="shared" si="2"/>
        <v>3548.16</v>
      </c>
    </row>
    <row r="16" spans="1:19" x14ac:dyDescent="0.35">
      <c r="A16" s="1">
        <v>44985</v>
      </c>
      <c r="B16" s="1" t="str">
        <f t="shared" si="0"/>
        <v>February</v>
      </c>
      <c r="C16" s="3" t="s">
        <v>5</v>
      </c>
      <c r="D16" s="4">
        <v>22</v>
      </c>
      <c r="E16" t="str">
        <f t="shared" si="3"/>
        <v>No</v>
      </c>
      <c r="F16" s="4">
        <f t="shared" si="1"/>
        <v>22</v>
      </c>
      <c r="G16" s="5">
        <v>222.75</v>
      </c>
      <c r="H16" t="str">
        <f t="shared" si="4"/>
        <v>No</v>
      </c>
      <c r="I16" s="5">
        <f t="shared" si="2"/>
        <v>4900.5</v>
      </c>
    </row>
    <row r="17" spans="1:9" x14ac:dyDescent="0.35">
      <c r="A17" s="1">
        <v>45260</v>
      </c>
      <c r="B17" s="1" t="str">
        <f t="shared" si="0"/>
        <v>November</v>
      </c>
      <c r="C17" s="3" t="s">
        <v>6</v>
      </c>
      <c r="D17" s="4">
        <v>30</v>
      </c>
      <c r="E17" t="str">
        <f t="shared" si="3"/>
        <v>No</v>
      </c>
      <c r="F17" s="4">
        <f t="shared" si="1"/>
        <v>30</v>
      </c>
      <c r="G17" s="5">
        <v>230.3</v>
      </c>
      <c r="H17" t="str">
        <f t="shared" si="4"/>
        <v>No</v>
      </c>
      <c r="I17" s="5">
        <f t="shared" si="2"/>
        <v>6909</v>
      </c>
    </row>
    <row r="18" spans="1:9" x14ac:dyDescent="0.35">
      <c r="A18" s="1">
        <v>45169</v>
      </c>
      <c r="B18" s="1" t="str">
        <f t="shared" si="0"/>
        <v>August</v>
      </c>
      <c r="C18" s="3" t="s">
        <v>4</v>
      </c>
      <c r="D18" s="4">
        <v>8</v>
      </c>
      <c r="E18" t="str">
        <f t="shared" si="3"/>
        <v>No</v>
      </c>
      <c r="F18" s="4">
        <f t="shared" si="1"/>
        <v>8</v>
      </c>
      <c r="G18" s="5">
        <v>903.1</v>
      </c>
      <c r="H18" t="str">
        <f t="shared" si="4"/>
        <v>No</v>
      </c>
      <c r="I18" s="5">
        <f t="shared" si="2"/>
        <v>7224.8</v>
      </c>
    </row>
    <row r="19" spans="1:9" x14ac:dyDescent="0.35">
      <c r="A19" s="1">
        <v>45230</v>
      </c>
      <c r="B19" s="1" t="str">
        <f t="shared" si="0"/>
        <v>October</v>
      </c>
      <c r="C19" s="3" t="s">
        <v>5</v>
      </c>
      <c r="D19" s="4">
        <v>24</v>
      </c>
      <c r="E19" t="str">
        <f t="shared" si="3"/>
        <v>No</v>
      </c>
      <c r="F19" s="4">
        <f t="shared" si="1"/>
        <v>24</v>
      </c>
      <c r="G19" s="5">
        <v>226.85</v>
      </c>
      <c r="H19" t="str">
        <f t="shared" si="4"/>
        <v>No</v>
      </c>
      <c r="I19" s="5">
        <f t="shared" si="2"/>
        <v>5444.4</v>
      </c>
    </row>
    <row r="20" spans="1:9" x14ac:dyDescent="0.35">
      <c r="A20" s="1">
        <v>45138</v>
      </c>
      <c r="B20" s="1" t="str">
        <f t="shared" si="0"/>
        <v>July</v>
      </c>
      <c r="C20" s="3" t="s">
        <v>7</v>
      </c>
      <c r="D20" s="4">
        <v>20</v>
      </c>
      <c r="E20" t="str">
        <f t="shared" si="3"/>
        <v>No</v>
      </c>
      <c r="F20" s="4">
        <f t="shared" si="1"/>
        <v>20</v>
      </c>
      <c r="G20" s="5">
        <v>218.36</v>
      </c>
      <c r="H20" t="str">
        <f t="shared" si="4"/>
        <v>No</v>
      </c>
      <c r="I20" s="5">
        <f t="shared" si="2"/>
        <v>4367.2000000000007</v>
      </c>
    </row>
    <row r="21" spans="1:9" x14ac:dyDescent="0.35">
      <c r="A21" s="1">
        <v>44957</v>
      </c>
      <c r="B21" s="1" t="str">
        <f t="shared" si="0"/>
        <v>January</v>
      </c>
      <c r="C21" s="3" t="s">
        <v>5</v>
      </c>
      <c r="D21" s="4">
        <v>16</v>
      </c>
      <c r="E21" t="str">
        <f t="shared" si="3"/>
        <v>No</v>
      </c>
      <c r="F21" s="4">
        <f t="shared" si="1"/>
        <v>16</v>
      </c>
      <c r="G21" s="5">
        <v>334.45</v>
      </c>
      <c r="H21" t="str">
        <f t="shared" si="4"/>
        <v>No</v>
      </c>
      <c r="I21" s="5">
        <f t="shared" si="2"/>
        <v>5351.2</v>
      </c>
    </row>
    <row r="22" spans="1:9" x14ac:dyDescent="0.35">
      <c r="A22" s="1">
        <v>45230</v>
      </c>
      <c r="B22" s="1" t="str">
        <f t="shared" si="0"/>
        <v>October</v>
      </c>
      <c r="C22" s="3" t="s">
        <v>5</v>
      </c>
      <c r="D22" s="4">
        <v>23</v>
      </c>
      <c r="E22" t="str">
        <f t="shared" si="3"/>
        <v>No</v>
      </c>
      <c r="F22" s="4">
        <f t="shared" si="1"/>
        <v>23</v>
      </c>
      <c r="G22" s="5">
        <v>307.61</v>
      </c>
      <c r="H22" t="str">
        <f t="shared" si="4"/>
        <v>No</v>
      </c>
      <c r="I22" s="5">
        <f t="shared" si="2"/>
        <v>7075.0300000000007</v>
      </c>
    </row>
    <row r="23" spans="1:9" x14ac:dyDescent="0.35">
      <c r="A23" s="1">
        <v>45291</v>
      </c>
      <c r="B23" s="1" t="str">
        <f t="shared" si="0"/>
        <v>December</v>
      </c>
      <c r="C23" s="3" t="s">
        <v>5</v>
      </c>
      <c r="D23" s="4">
        <v>18</v>
      </c>
      <c r="E23" t="str">
        <f t="shared" si="3"/>
        <v>No</v>
      </c>
      <c r="F23" s="4">
        <f t="shared" si="1"/>
        <v>18</v>
      </c>
      <c r="G23" s="5">
        <v>899.29</v>
      </c>
      <c r="H23" t="str">
        <f t="shared" si="4"/>
        <v>No</v>
      </c>
      <c r="I23" s="5">
        <f t="shared" si="2"/>
        <v>16187.22</v>
      </c>
    </row>
    <row r="24" spans="1:9" x14ac:dyDescent="0.35">
      <c r="A24" s="1">
        <v>45169</v>
      </c>
      <c r="B24" s="1" t="str">
        <f t="shared" si="0"/>
        <v>August</v>
      </c>
      <c r="C24" s="3" t="s">
        <v>8</v>
      </c>
      <c r="D24" s="4">
        <v>20</v>
      </c>
      <c r="E24" t="str">
        <f t="shared" si="3"/>
        <v>No</v>
      </c>
      <c r="F24" s="4">
        <f t="shared" si="1"/>
        <v>20</v>
      </c>
      <c r="G24" s="5">
        <v>11.31</v>
      </c>
      <c r="H24" t="str">
        <f t="shared" si="4"/>
        <v>No</v>
      </c>
      <c r="I24" s="5">
        <f t="shared" si="2"/>
        <v>226.20000000000002</v>
      </c>
    </row>
    <row r="25" spans="1:9" x14ac:dyDescent="0.35">
      <c r="A25" s="1">
        <v>44985</v>
      </c>
      <c r="B25" s="1" t="str">
        <f t="shared" si="0"/>
        <v>February</v>
      </c>
      <c r="C25" s="3" t="s">
        <v>6</v>
      </c>
      <c r="D25" s="4">
        <v>22</v>
      </c>
      <c r="E25" t="str">
        <f t="shared" si="3"/>
        <v>No</v>
      </c>
      <c r="F25" s="4">
        <f t="shared" si="1"/>
        <v>22</v>
      </c>
      <c r="G25" s="5">
        <v>958.97</v>
      </c>
      <c r="H25" t="str">
        <f t="shared" si="4"/>
        <v>No</v>
      </c>
      <c r="I25" s="5">
        <f t="shared" si="2"/>
        <v>21097.34</v>
      </c>
    </row>
    <row r="26" spans="1:9" x14ac:dyDescent="0.35">
      <c r="A26" s="1">
        <v>45291</v>
      </c>
      <c r="B26" s="1" t="str">
        <f t="shared" si="0"/>
        <v>December</v>
      </c>
      <c r="C26" s="3" t="s">
        <v>4</v>
      </c>
      <c r="D26" s="4">
        <v>21</v>
      </c>
      <c r="E26" t="str">
        <f t="shared" si="3"/>
        <v>No</v>
      </c>
      <c r="F26" s="4">
        <f t="shared" si="1"/>
        <v>21</v>
      </c>
      <c r="G26" s="5">
        <v>657.4</v>
      </c>
      <c r="H26" t="str">
        <f t="shared" si="4"/>
        <v>No</v>
      </c>
      <c r="I26" s="5">
        <f t="shared" si="2"/>
        <v>13805.4</v>
      </c>
    </row>
    <row r="27" spans="1:9" x14ac:dyDescent="0.35">
      <c r="A27" s="1">
        <v>44957</v>
      </c>
      <c r="B27" s="1" t="str">
        <f t="shared" si="0"/>
        <v>January</v>
      </c>
      <c r="C27" s="3" t="s">
        <v>7</v>
      </c>
      <c r="D27" s="4">
        <v>16</v>
      </c>
      <c r="E27" t="str">
        <f t="shared" si="3"/>
        <v>No</v>
      </c>
      <c r="F27" s="4">
        <f t="shared" si="1"/>
        <v>16</v>
      </c>
      <c r="G27" s="5">
        <v>509.48</v>
      </c>
      <c r="H27" t="str">
        <f t="shared" si="4"/>
        <v>No</v>
      </c>
      <c r="I27" s="5">
        <f t="shared" si="2"/>
        <v>8151.68</v>
      </c>
    </row>
    <row r="28" spans="1:9" x14ac:dyDescent="0.35">
      <c r="A28" s="1">
        <v>45291</v>
      </c>
      <c r="B28" s="1" t="str">
        <f t="shared" si="0"/>
        <v>December</v>
      </c>
      <c r="C28" s="3" t="s">
        <v>8</v>
      </c>
      <c r="D28" s="4">
        <v>28</v>
      </c>
      <c r="E28" t="str">
        <f t="shared" si="3"/>
        <v>No</v>
      </c>
      <c r="F28" s="4">
        <f t="shared" si="1"/>
        <v>28</v>
      </c>
      <c r="G28" s="5">
        <v>401.57</v>
      </c>
      <c r="H28" t="str">
        <f t="shared" si="4"/>
        <v>No</v>
      </c>
      <c r="I28" s="5">
        <f t="shared" si="2"/>
        <v>11243.96</v>
      </c>
    </row>
    <row r="29" spans="1:9" x14ac:dyDescent="0.35">
      <c r="A29" s="1">
        <v>45077</v>
      </c>
      <c r="B29" s="1" t="str">
        <f t="shared" si="0"/>
        <v>May</v>
      </c>
      <c r="C29" s="3" t="s">
        <v>7</v>
      </c>
      <c r="D29" s="4">
        <v>23</v>
      </c>
      <c r="E29" t="str">
        <f t="shared" si="3"/>
        <v>No</v>
      </c>
      <c r="F29" s="4">
        <f t="shared" si="1"/>
        <v>23</v>
      </c>
      <c r="G29" s="5">
        <v>167.38</v>
      </c>
      <c r="H29" t="str">
        <f t="shared" si="4"/>
        <v>No</v>
      </c>
      <c r="I29" s="5">
        <f t="shared" si="2"/>
        <v>3849.74</v>
      </c>
    </row>
    <row r="30" spans="1:9" x14ac:dyDescent="0.35">
      <c r="A30" s="1">
        <v>44985</v>
      </c>
      <c r="B30" s="1" t="str">
        <f t="shared" si="0"/>
        <v>February</v>
      </c>
      <c r="C30" s="3" t="s">
        <v>8</v>
      </c>
      <c r="D30" s="4">
        <v>20</v>
      </c>
      <c r="E30" t="str">
        <f t="shared" si="3"/>
        <v>No</v>
      </c>
      <c r="F30" s="4">
        <f t="shared" si="1"/>
        <v>20</v>
      </c>
      <c r="G30" s="5">
        <v>993.97</v>
      </c>
      <c r="H30" t="str">
        <f t="shared" si="4"/>
        <v>No</v>
      </c>
      <c r="I30" s="5">
        <f t="shared" si="2"/>
        <v>19879.400000000001</v>
      </c>
    </row>
    <row r="31" spans="1:9" x14ac:dyDescent="0.35">
      <c r="A31" s="1">
        <v>44957</v>
      </c>
      <c r="B31" s="1" t="str">
        <f t="shared" si="0"/>
        <v>January</v>
      </c>
      <c r="C31" s="3" t="s">
        <v>8</v>
      </c>
      <c r="D31" s="4">
        <v>27</v>
      </c>
      <c r="E31" t="str">
        <f t="shared" si="3"/>
        <v>No</v>
      </c>
      <c r="F31" s="4">
        <f t="shared" si="1"/>
        <v>27</v>
      </c>
      <c r="G31" s="5">
        <v>140.53</v>
      </c>
      <c r="H31" t="str">
        <f t="shared" si="4"/>
        <v>No</v>
      </c>
      <c r="I31" s="5">
        <f t="shared" si="2"/>
        <v>3794.31</v>
      </c>
    </row>
    <row r="32" spans="1:9" x14ac:dyDescent="0.35">
      <c r="A32" s="1">
        <v>45230</v>
      </c>
      <c r="B32" s="1" t="str">
        <f t="shared" si="0"/>
        <v>October</v>
      </c>
      <c r="C32" s="3" t="s">
        <v>4</v>
      </c>
      <c r="D32" s="4">
        <v>17</v>
      </c>
      <c r="E32" t="str">
        <f t="shared" si="3"/>
        <v>No</v>
      </c>
      <c r="F32" s="4">
        <f t="shared" si="1"/>
        <v>17</v>
      </c>
      <c r="G32" s="5">
        <v>675.53</v>
      </c>
      <c r="H32" t="str">
        <f t="shared" si="4"/>
        <v>No</v>
      </c>
      <c r="I32" s="5">
        <f t="shared" si="2"/>
        <v>11484.01</v>
      </c>
    </row>
    <row r="33" spans="1:9" x14ac:dyDescent="0.35">
      <c r="A33" s="1">
        <v>45169</v>
      </c>
      <c r="B33" s="1" t="str">
        <f t="shared" si="0"/>
        <v>August</v>
      </c>
      <c r="C33" s="3" t="s">
        <v>4</v>
      </c>
      <c r="D33" s="4">
        <v>21</v>
      </c>
      <c r="E33" t="str">
        <f t="shared" si="3"/>
        <v>No</v>
      </c>
      <c r="F33" s="4">
        <f t="shared" si="1"/>
        <v>21</v>
      </c>
      <c r="G33" s="5">
        <v>355.01</v>
      </c>
      <c r="H33" t="str">
        <f t="shared" si="4"/>
        <v>No</v>
      </c>
      <c r="I33" s="5">
        <f t="shared" si="2"/>
        <v>7455.21</v>
      </c>
    </row>
    <row r="34" spans="1:9" x14ac:dyDescent="0.35">
      <c r="A34" s="1">
        <v>45260</v>
      </c>
      <c r="B34" s="1" t="str">
        <f t="shared" si="0"/>
        <v>November</v>
      </c>
      <c r="C34" s="3" t="s">
        <v>4</v>
      </c>
      <c r="D34" s="4">
        <v>12</v>
      </c>
      <c r="E34" t="str">
        <f t="shared" si="3"/>
        <v>No</v>
      </c>
      <c r="F34" s="4">
        <f t="shared" si="1"/>
        <v>12</v>
      </c>
      <c r="G34" s="5">
        <v>598.61</v>
      </c>
      <c r="H34" t="str">
        <f t="shared" si="4"/>
        <v>No</v>
      </c>
      <c r="I34" s="5">
        <f t="shared" si="2"/>
        <v>7183.32</v>
      </c>
    </row>
    <row r="35" spans="1:9" x14ac:dyDescent="0.35">
      <c r="A35" s="1">
        <v>45199</v>
      </c>
      <c r="B35" s="1" t="str">
        <f t="shared" si="0"/>
        <v>September</v>
      </c>
      <c r="C35" s="3" t="s">
        <v>6</v>
      </c>
      <c r="D35" s="4">
        <v>17</v>
      </c>
      <c r="E35" t="str">
        <f t="shared" si="3"/>
        <v>No</v>
      </c>
      <c r="F35" s="4">
        <f t="shared" si="1"/>
        <v>17</v>
      </c>
      <c r="G35" s="5">
        <v>703.65</v>
      </c>
      <c r="H35" t="str">
        <f t="shared" si="4"/>
        <v>No</v>
      </c>
      <c r="I35" s="5">
        <f t="shared" si="2"/>
        <v>11962.05</v>
      </c>
    </row>
    <row r="36" spans="1:9" x14ac:dyDescent="0.35">
      <c r="A36" s="1">
        <v>45230</v>
      </c>
      <c r="B36" s="1" t="str">
        <f t="shared" si="0"/>
        <v>October</v>
      </c>
      <c r="C36" s="3" t="s">
        <v>6</v>
      </c>
      <c r="D36" s="4">
        <v>20</v>
      </c>
      <c r="E36" t="str">
        <f t="shared" si="3"/>
        <v>No</v>
      </c>
      <c r="F36" s="4">
        <f t="shared" si="1"/>
        <v>20</v>
      </c>
      <c r="G36" s="5">
        <v>396.73</v>
      </c>
      <c r="H36" t="str">
        <f t="shared" si="4"/>
        <v>No</v>
      </c>
      <c r="I36" s="5">
        <f t="shared" si="2"/>
        <v>7934.6</v>
      </c>
    </row>
    <row r="37" spans="1:9" x14ac:dyDescent="0.35">
      <c r="A37" s="1">
        <v>44957</v>
      </c>
      <c r="B37" s="1" t="str">
        <f t="shared" si="0"/>
        <v>January</v>
      </c>
      <c r="C37" s="3" t="s">
        <v>4</v>
      </c>
      <c r="D37" s="4">
        <v>22</v>
      </c>
      <c r="E37" t="str">
        <f t="shared" si="3"/>
        <v>No</v>
      </c>
      <c r="F37" s="4">
        <f t="shared" si="1"/>
        <v>22</v>
      </c>
      <c r="G37" s="5">
        <v>549.24</v>
      </c>
      <c r="H37" t="str">
        <f t="shared" si="4"/>
        <v>No</v>
      </c>
      <c r="I37" s="5">
        <f t="shared" si="2"/>
        <v>12083.28</v>
      </c>
    </row>
    <row r="38" spans="1:9" x14ac:dyDescent="0.35">
      <c r="A38" s="1">
        <v>45291</v>
      </c>
      <c r="B38" s="1" t="str">
        <f t="shared" si="0"/>
        <v>December</v>
      </c>
      <c r="C38" s="3" t="s">
        <v>4</v>
      </c>
      <c r="D38" s="4">
        <v>20</v>
      </c>
      <c r="E38" t="str">
        <f t="shared" si="3"/>
        <v>No</v>
      </c>
      <c r="F38" s="4">
        <f t="shared" si="1"/>
        <v>20</v>
      </c>
      <c r="G38" s="5">
        <v>645.59</v>
      </c>
      <c r="H38" t="str">
        <f t="shared" si="4"/>
        <v>No</v>
      </c>
      <c r="I38" s="5">
        <f t="shared" si="2"/>
        <v>12911.800000000001</v>
      </c>
    </row>
    <row r="39" spans="1:9" x14ac:dyDescent="0.35">
      <c r="A39" s="1">
        <v>45016</v>
      </c>
      <c r="B39" s="1" t="str">
        <f t="shared" si="0"/>
        <v>March</v>
      </c>
      <c r="C39" s="3" t="s">
        <v>5</v>
      </c>
      <c r="D39" s="4">
        <v>15</v>
      </c>
      <c r="E39" t="str">
        <f t="shared" si="3"/>
        <v>No</v>
      </c>
      <c r="F39" s="4">
        <f t="shared" si="1"/>
        <v>15</v>
      </c>
      <c r="G39" s="5">
        <v>896.49</v>
      </c>
      <c r="H39" t="str">
        <f t="shared" si="4"/>
        <v>No</v>
      </c>
      <c r="I39" s="5">
        <f t="shared" si="2"/>
        <v>13447.35</v>
      </c>
    </row>
    <row r="40" spans="1:9" x14ac:dyDescent="0.35">
      <c r="A40" s="1">
        <v>45016</v>
      </c>
      <c r="B40" s="1" t="str">
        <f t="shared" si="0"/>
        <v>March</v>
      </c>
      <c r="C40" s="3" t="s">
        <v>7</v>
      </c>
      <c r="D40" s="4">
        <v>24</v>
      </c>
      <c r="E40" t="str">
        <f t="shared" si="3"/>
        <v>No</v>
      </c>
      <c r="F40" s="4">
        <f t="shared" si="1"/>
        <v>24</v>
      </c>
      <c r="G40" s="5">
        <v>571</v>
      </c>
      <c r="H40" t="str">
        <f t="shared" si="4"/>
        <v>No</v>
      </c>
      <c r="I40" s="5">
        <f t="shared" si="2"/>
        <v>13704</v>
      </c>
    </row>
    <row r="41" spans="1:9" x14ac:dyDescent="0.35">
      <c r="A41" s="1">
        <v>45077</v>
      </c>
      <c r="B41" s="1" t="str">
        <f t="shared" si="0"/>
        <v>May</v>
      </c>
      <c r="C41" s="3" t="s">
        <v>8</v>
      </c>
      <c r="D41" s="4">
        <v>27</v>
      </c>
      <c r="E41" t="str">
        <f t="shared" si="3"/>
        <v>No</v>
      </c>
      <c r="F41" s="4">
        <f t="shared" si="1"/>
        <v>27</v>
      </c>
      <c r="G41" s="5">
        <v>464.65</v>
      </c>
      <c r="H41" t="str">
        <f t="shared" si="4"/>
        <v>No</v>
      </c>
      <c r="I41" s="5">
        <f t="shared" si="2"/>
        <v>12545.55</v>
      </c>
    </row>
    <row r="42" spans="1:9" x14ac:dyDescent="0.35">
      <c r="A42" s="1">
        <v>44957</v>
      </c>
      <c r="B42" s="1" t="str">
        <f t="shared" si="0"/>
        <v>January</v>
      </c>
      <c r="C42" s="3" t="s">
        <v>8</v>
      </c>
      <c r="D42" s="4">
        <v>22</v>
      </c>
      <c r="E42" t="str">
        <f t="shared" si="3"/>
        <v>No</v>
      </c>
      <c r="F42" s="4">
        <f t="shared" si="1"/>
        <v>22</v>
      </c>
      <c r="G42" s="5">
        <v>656.6</v>
      </c>
      <c r="H42" t="str">
        <f t="shared" si="4"/>
        <v>No</v>
      </c>
      <c r="I42" s="5">
        <f t="shared" si="2"/>
        <v>14445.2</v>
      </c>
    </row>
    <row r="43" spans="1:9" x14ac:dyDescent="0.35">
      <c r="A43" s="1">
        <v>45107</v>
      </c>
      <c r="B43" s="1" t="str">
        <f t="shared" si="0"/>
        <v>June</v>
      </c>
      <c r="C43" s="3" t="s">
        <v>8</v>
      </c>
      <c r="D43" s="4">
        <v>21</v>
      </c>
      <c r="E43" t="str">
        <f t="shared" si="3"/>
        <v>No</v>
      </c>
      <c r="F43" s="4">
        <f t="shared" si="1"/>
        <v>21</v>
      </c>
      <c r="G43" s="5">
        <v>215.81</v>
      </c>
      <c r="H43" t="str">
        <f t="shared" si="4"/>
        <v>No</v>
      </c>
      <c r="I43" s="5">
        <f t="shared" si="2"/>
        <v>4532.01</v>
      </c>
    </row>
    <row r="44" spans="1:9" x14ac:dyDescent="0.35">
      <c r="A44" s="1">
        <v>45199</v>
      </c>
      <c r="B44" s="1" t="str">
        <f t="shared" si="0"/>
        <v>September</v>
      </c>
      <c r="C44" s="3" t="s">
        <v>4</v>
      </c>
      <c r="D44" s="4">
        <v>17</v>
      </c>
      <c r="E44" t="str">
        <f t="shared" si="3"/>
        <v>No</v>
      </c>
      <c r="F44" s="4">
        <f t="shared" si="1"/>
        <v>17</v>
      </c>
      <c r="G44" s="5">
        <v>856.29</v>
      </c>
      <c r="H44" t="str">
        <f t="shared" si="4"/>
        <v>No</v>
      </c>
      <c r="I44" s="5">
        <f t="shared" si="2"/>
        <v>14556.93</v>
      </c>
    </row>
    <row r="45" spans="1:9" x14ac:dyDescent="0.35">
      <c r="A45" s="1">
        <v>44957</v>
      </c>
      <c r="B45" s="1" t="str">
        <f t="shared" si="0"/>
        <v>January</v>
      </c>
      <c r="C45" s="3" t="s">
        <v>7</v>
      </c>
      <c r="D45" s="4">
        <v>20</v>
      </c>
      <c r="E45" t="str">
        <f t="shared" si="3"/>
        <v>No</v>
      </c>
      <c r="F45" s="4">
        <f t="shared" si="1"/>
        <v>20</v>
      </c>
      <c r="G45" s="5">
        <v>612.99</v>
      </c>
      <c r="H45" t="str">
        <f t="shared" si="4"/>
        <v>No</v>
      </c>
      <c r="I45" s="5">
        <f t="shared" si="2"/>
        <v>12259.8</v>
      </c>
    </row>
    <row r="46" spans="1:9" x14ac:dyDescent="0.35">
      <c r="A46" s="1">
        <v>44957</v>
      </c>
      <c r="B46" s="1" t="str">
        <f t="shared" si="0"/>
        <v>January</v>
      </c>
      <c r="C46" s="3" t="s">
        <v>4</v>
      </c>
      <c r="D46" s="4">
        <v>24</v>
      </c>
      <c r="E46" t="str">
        <f t="shared" si="3"/>
        <v>No</v>
      </c>
      <c r="F46" s="4">
        <f t="shared" si="1"/>
        <v>24</v>
      </c>
      <c r="G46" s="5">
        <v>167.01</v>
      </c>
      <c r="H46" t="str">
        <f t="shared" si="4"/>
        <v>No</v>
      </c>
      <c r="I46" s="5">
        <f t="shared" si="2"/>
        <v>4008.24</v>
      </c>
    </row>
    <row r="47" spans="1:9" x14ac:dyDescent="0.35">
      <c r="A47" s="1">
        <v>45046</v>
      </c>
      <c r="B47" s="1" t="str">
        <f t="shared" si="0"/>
        <v>April</v>
      </c>
      <c r="C47" s="3" t="s">
        <v>6</v>
      </c>
      <c r="D47" s="4">
        <v>17</v>
      </c>
      <c r="E47" t="str">
        <f t="shared" si="3"/>
        <v>No</v>
      </c>
      <c r="F47" s="4">
        <f t="shared" si="1"/>
        <v>17</v>
      </c>
      <c r="G47" s="5">
        <v>844.68</v>
      </c>
      <c r="H47" t="str">
        <f t="shared" si="4"/>
        <v>No</v>
      </c>
      <c r="I47" s="5">
        <f t="shared" si="2"/>
        <v>14359.56</v>
      </c>
    </row>
    <row r="48" spans="1:9" x14ac:dyDescent="0.35">
      <c r="A48" s="1">
        <v>45107</v>
      </c>
      <c r="B48" s="1" t="str">
        <f t="shared" si="0"/>
        <v>June</v>
      </c>
      <c r="C48" s="3" t="s">
        <v>5</v>
      </c>
      <c r="D48" s="4">
        <v>15</v>
      </c>
      <c r="E48" t="str">
        <f t="shared" si="3"/>
        <v>No</v>
      </c>
      <c r="F48" s="4">
        <f t="shared" si="1"/>
        <v>15</v>
      </c>
      <c r="G48" s="5">
        <v>126.5</v>
      </c>
      <c r="H48" t="str">
        <f t="shared" si="4"/>
        <v>No</v>
      </c>
      <c r="I48" s="5">
        <f t="shared" si="2"/>
        <v>1897.5</v>
      </c>
    </row>
    <row r="49" spans="1:9" x14ac:dyDescent="0.35">
      <c r="A49" s="1">
        <v>44985</v>
      </c>
      <c r="B49" s="1" t="str">
        <f t="shared" si="0"/>
        <v>February</v>
      </c>
      <c r="C49" s="3" t="s">
        <v>8</v>
      </c>
      <c r="D49" s="4">
        <v>22</v>
      </c>
      <c r="E49" t="str">
        <f t="shared" si="3"/>
        <v>No</v>
      </c>
      <c r="F49" s="4">
        <f t="shared" si="1"/>
        <v>22</v>
      </c>
      <c r="G49" s="5">
        <v>67.11</v>
      </c>
      <c r="H49" t="str">
        <f t="shared" si="4"/>
        <v>No</v>
      </c>
      <c r="I49" s="5">
        <f t="shared" si="2"/>
        <v>1476.42</v>
      </c>
    </row>
    <row r="50" spans="1:9" x14ac:dyDescent="0.35">
      <c r="A50" s="1">
        <v>45169</v>
      </c>
      <c r="B50" s="1" t="str">
        <f t="shared" si="0"/>
        <v>August</v>
      </c>
      <c r="C50" s="3" t="s">
        <v>8</v>
      </c>
      <c r="D50" s="4">
        <v>23</v>
      </c>
      <c r="E50" t="str">
        <f t="shared" si="3"/>
        <v>No</v>
      </c>
      <c r="F50" s="4">
        <f t="shared" si="1"/>
        <v>23</v>
      </c>
      <c r="G50" s="5">
        <v>645.27</v>
      </c>
      <c r="H50" t="str">
        <f t="shared" si="4"/>
        <v>No</v>
      </c>
      <c r="I50" s="5">
        <f t="shared" si="2"/>
        <v>14841.21</v>
      </c>
    </row>
    <row r="51" spans="1:9" x14ac:dyDescent="0.35">
      <c r="A51" s="1">
        <v>45016</v>
      </c>
      <c r="B51" s="1" t="str">
        <f t="shared" si="0"/>
        <v>March</v>
      </c>
      <c r="C51" s="3" t="s">
        <v>7</v>
      </c>
      <c r="D51" s="4">
        <v>21</v>
      </c>
      <c r="E51" t="str">
        <f t="shared" si="3"/>
        <v>No</v>
      </c>
      <c r="F51" s="4">
        <f t="shared" si="1"/>
        <v>21</v>
      </c>
      <c r="G51" s="5">
        <v>663</v>
      </c>
      <c r="H51" t="str">
        <f t="shared" si="4"/>
        <v>No</v>
      </c>
      <c r="I51" s="5">
        <f t="shared" si="2"/>
        <v>13923</v>
      </c>
    </row>
    <row r="52" spans="1:9" x14ac:dyDescent="0.35">
      <c r="A52" s="1">
        <v>45138</v>
      </c>
      <c r="B52" s="1" t="str">
        <f t="shared" si="0"/>
        <v>July</v>
      </c>
      <c r="C52" s="3" t="s">
        <v>6</v>
      </c>
      <c r="D52" s="4">
        <v>16</v>
      </c>
      <c r="E52" t="str">
        <f t="shared" si="3"/>
        <v>No</v>
      </c>
      <c r="F52" s="4">
        <f t="shared" si="1"/>
        <v>16</v>
      </c>
      <c r="G52" s="5">
        <v>80.930000000000007</v>
      </c>
      <c r="H52" t="str">
        <f t="shared" si="4"/>
        <v>No</v>
      </c>
      <c r="I52" s="5">
        <f t="shared" si="2"/>
        <v>1294.8800000000001</v>
      </c>
    </row>
    <row r="53" spans="1:9" x14ac:dyDescent="0.35">
      <c r="A53" s="1">
        <v>45077</v>
      </c>
      <c r="B53" s="1" t="str">
        <f t="shared" si="0"/>
        <v>May</v>
      </c>
      <c r="C53" s="3" t="s">
        <v>7</v>
      </c>
      <c r="D53" s="4">
        <v>17</v>
      </c>
      <c r="E53" t="str">
        <f t="shared" si="3"/>
        <v>No</v>
      </c>
      <c r="F53" s="4">
        <f t="shared" si="1"/>
        <v>17</v>
      </c>
      <c r="G53" s="5">
        <v>974.2</v>
      </c>
      <c r="H53" t="str">
        <f t="shared" si="4"/>
        <v>No</v>
      </c>
      <c r="I53" s="5">
        <f t="shared" si="2"/>
        <v>16561.400000000001</v>
      </c>
    </row>
    <row r="54" spans="1:9" x14ac:dyDescent="0.35">
      <c r="A54" s="1">
        <v>45107</v>
      </c>
      <c r="B54" s="1" t="str">
        <f t="shared" si="0"/>
        <v>June</v>
      </c>
      <c r="C54" s="3" t="s">
        <v>6</v>
      </c>
      <c r="D54" s="4">
        <v>21</v>
      </c>
      <c r="E54" t="str">
        <f t="shared" si="3"/>
        <v>No</v>
      </c>
      <c r="F54" s="4">
        <f t="shared" si="1"/>
        <v>21</v>
      </c>
      <c r="G54" s="5">
        <v>65.650000000000006</v>
      </c>
      <c r="H54" t="str">
        <f t="shared" si="4"/>
        <v>No</v>
      </c>
      <c r="I54" s="5">
        <f t="shared" si="2"/>
        <v>1378.65</v>
      </c>
    </row>
    <row r="55" spans="1:9" x14ac:dyDescent="0.35">
      <c r="A55" s="1">
        <v>45138</v>
      </c>
      <c r="B55" s="1" t="str">
        <f t="shared" si="0"/>
        <v>July</v>
      </c>
      <c r="C55" s="3" t="s">
        <v>6</v>
      </c>
      <c r="D55" s="4">
        <v>19</v>
      </c>
      <c r="E55" t="str">
        <f t="shared" si="3"/>
        <v>No</v>
      </c>
      <c r="F55" s="4">
        <f t="shared" si="1"/>
        <v>19</v>
      </c>
      <c r="G55" s="5">
        <v>457.79</v>
      </c>
      <c r="H55" t="str">
        <f t="shared" si="4"/>
        <v>No</v>
      </c>
      <c r="I55" s="5">
        <f t="shared" si="2"/>
        <v>8698.01</v>
      </c>
    </row>
    <row r="56" spans="1:9" x14ac:dyDescent="0.35">
      <c r="A56" s="1">
        <v>45169</v>
      </c>
      <c r="B56" s="1" t="str">
        <f t="shared" si="0"/>
        <v>August</v>
      </c>
      <c r="C56" s="3" t="s">
        <v>8</v>
      </c>
      <c r="D56" s="4">
        <v>18</v>
      </c>
      <c r="E56" t="str">
        <f t="shared" si="3"/>
        <v>No</v>
      </c>
      <c r="F56" s="4">
        <f t="shared" si="1"/>
        <v>18</v>
      </c>
      <c r="G56" s="5">
        <v>235.03</v>
      </c>
      <c r="H56" t="str">
        <f t="shared" si="4"/>
        <v>No</v>
      </c>
      <c r="I56" s="5">
        <f t="shared" si="2"/>
        <v>4230.54</v>
      </c>
    </row>
    <row r="57" spans="1:9" x14ac:dyDescent="0.35">
      <c r="A57" s="1">
        <v>45199</v>
      </c>
      <c r="B57" s="1" t="str">
        <f t="shared" si="0"/>
        <v>September</v>
      </c>
      <c r="C57" s="3" t="s">
        <v>6</v>
      </c>
      <c r="D57" s="4">
        <v>18</v>
      </c>
      <c r="E57" t="str">
        <f t="shared" si="3"/>
        <v>No</v>
      </c>
      <c r="F57" s="4">
        <f t="shared" si="1"/>
        <v>18</v>
      </c>
      <c r="G57" s="5">
        <v>323.16000000000003</v>
      </c>
      <c r="H57" t="str">
        <f t="shared" si="4"/>
        <v>No</v>
      </c>
      <c r="I57" s="5">
        <f t="shared" si="2"/>
        <v>5816.88</v>
      </c>
    </row>
    <row r="58" spans="1:9" x14ac:dyDescent="0.35">
      <c r="A58" s="1">
        <v>45199</v>
      </c>
      <c r="B58" s="1" t="str">
        <f t="shared" si="0"/>
        <v>September</v>
      </c>
      <c r="C58" s="3" t="s">
        <v>6</v>
      </c>
      <c r="D58" s="4">
        <v>20</v>
      </c>
      <c r="E58" t="str">
        <f t="shared" si="3"/>
        <v>No</v>
      </c>
      <c r="F58" s="4">
        <f t="shared" si="1"/>
        <v>20</v>
      </c>
      <c r="G58" s="5">
        <v>586.12</v>
      </c>
      <c r="H58" t="str">
        <f t="shared" si="4"/>
        <v>No</v>
      </c>
      <c r="I58" s="5">
        <f t="shared" si="2"/>
        <v>11722.4</v>
      </c>
    </row>
    <row r="59" spans="1:9" x14ac:dyDescent="0.35">
      <c r="A59" s="1">
        <v>44985</v>
      </c>
      <c r="B59" s="1" t="str">
        <f t="shared" si="0"/>
        <v>February</v>
      </c>
      <c r="C59" s="3" t="s">
        <v>6</v>
      </c>
      <c r="D59" s="4">
        <v>25</v>
      </c>
      <c r="E59" t="str">
        <f t="shared" si="3"/>
        <v>No</v>
      </c>
      <c r="F59" s="4">
        <f t="shared" si="1"/>
        <v>25</v>
      </c>
      <c r="G59" s="5">
        <v>894.27</v>
      </c>
      <c r="H59" t="str">
        <f t="shared" si="4"/>
        <v>No</v>
      </c>
      <c r="I59" s="5">
        <f t="shared" si="2"/>
        <v>22356.75</v>
      </c>
    </row>
    <row r="60" spans="1:9" x14ac:dyDescent="0.35">
      <c r="A60" s="1">
        <v>45016</v>
      </c>
      <c r="B60" s="1" t="str">
        <f t="shared" si="0"/>
        <v>March</v>
      </c>
      <c r="C60" s="3" t="s">
        <v>7</v>
      </c>
      <c r="D60" s="4">
        <v>19</v>
      </c>
      <c r="E60" t="str">
        <f t="shared" si="3"/>
        <v>No</v>
      </c>
      <c r="F60" s="4">
        <f t="shared" si="1"/>
        <v>19</v>
      </c>
      <c r="G60" s="5">
        <v>723.79</v>
      </c>
      <c r="H60" t="str">
        <f t="shared" si="4"/>
        <v>No</v>
      </c>
      <c r="I60" s="5">
        <f t="shared" si="2"/>
        <v>13752.009999999998</v>
      </c>
    </row>
    <row r="61" spans="1:9" x14ac:dyDescent="0.35">
      <c r="A61" s="1">
        <v>45016</v>
      </c>
      <c r="B61" s="1" t="str">
        <f t="shared" si="0"/>
        <v>March</v>
      </c>
      <c r="C61" s="3" t="s">
        <v>4</v>
      </c>
      <c r="D61" s="4">
        <v>24</v>
      </c>
      <c r="E61" t="str">
        <f t="shared" si="3"/>
        <v>No</v>
      </c>
      <c r="F61" s="4">
        <f t="shared" si="1"/>
        <v>24</v>
      </c>
      <c r="G61" s="5">
        <v>822.87</v>
      </c>
      <c r="H61" t="str">
        <f t="shared" si="4"/>
        <v>No</v>
      </c>
      <c r="I61" s="5">
        <f t="shared" si="2"/>
        <v>19748.88</v>
      </c>
    </row>
    <row r="62" spans="1:9" x14ac:dyDescent="0.35">
      <c r="A62" s="1">
        <v>45107</v>
      </c>
      <c r="B62" s="1" t="str">
        <f t="shared" si="0"/>
        <v>June</v>
      </c>
      <c r="C62" s="3" t="s">
        <v>8</v>
      </c>
      <c r="D62" s="4">
        <v>20</v>
      </c>
      <c r="E62" t="str">
        <f t="shared" si="3"/>
        <v>No</v>
      </c>
      <c r="F62" s="4">
        <f t="shared" si="1"/>
        <v>20</v>
      </c>
      <c r="G62" s="5">
        <v>40.56</v>
      </c>
      <c r="H62" t="str">
        <f t="shared" si="4"/>
        <v>No</v>
      </c>
      <c r="I62" s="5">
        <f t="shared" si="2"/>
        <v>811.2</v>
      </c>
    </row>
    <row r="63" spans="1:9" x14ac:dyDescent="0.35">
      <c r="A63" s="1">
        <v>45230</v>
      </c>
      <c r="B63" s="1" t="str">
        <f t="shared" si="0"/>
        <v>October</v>
      </c>
      <c r="C63" s="3" t="s">
        <v>6</v>
      </c>
      <c r="D63" s="4">
        <v>25</v>
      </c>
      <c r="E63" t="str">
        <f t="shared" si="3"/>
        <v>No</v>
      </c>
      <c r="F63" s="4">
        <f t="shared" si="1"/>
        <v>25</v>
      </c>
      <c r="G63" s="5">
        <v>101.16</v>
      </c>
      <c r="H63" t="str">
        <f t="shared" si="4"/>
        <v>No</v>
      </c>
      <c r="I63" s="5">
        <f t="shared" si="2"/>
        <v>2529</v>
      </c>
    </row>
    <row r="64" spans="1:9" x14ac:dyDescent="0.35">
      <c r="A64" s="1">
        <v>45169</v>
      </c>
      <c r="B64" s="1" t="str">
        <f t="shared" si="0"/>
        <v>August</v>
      </c>
      <c r="C64" s="3" t="s">
        <v>7</v>
      </c>
      <c r="D64" s="4">
        <v>20</v>
      </c>
      <c r="E64" t="str">
        <f t="shared" si="3"/>
        <v>No</v>
      </c>
      <c r="F64" s="4">
        <f t="shared" si="1"/>
        <v>20</v>
      </c>
      <c r="G64" s="5">
        <v>695.07</v>
      </c>
      <c r="H64" t="str">
        <f t="shared" si="4"/>
        <v>No</v>
      </c>
      <c r="I64" s="5">
        <f t="shared" si="2"/>
        <v>13901.400000000001</v>
      </c>
    </row>
    <row r="65" spans="1:9" x14ac:dyDescent="0.35">
      <c r="A65" s="1">
        <v>45169</v>
      </c>
      <c r="B65" s="1" t="str">
        <f t="shared" si="0"/>
        <v>August</v>
      </c>
      <c r="C65" s="3" t="s">
        <v>5</v>
      </c>
      <c r="D65" s="4">
        <v>18</v>
      </c>
      <c r="E65" t="str">
        <f t="shared" si="3"/>
        <v>No</v>
      </c>
      <c r="F65" s="4">
        <f t="shared" si="1"/>
        <v>18</v>
      </c>
      <c r="G65" s="5">
        <v>351.6</v>
      </c>
      <c r="H65" t="str">
        <f t="shared" si="4"/>
        <v>No</v>
      </c>
      <c r="I65" s="5">
        <f t="shared" si="2"/>
        <v>6328.8</v>
      </c>
    </row>
    <row r="66" spans="1:9" x14ac:dyDescent="0.35">
      <c r="A66" s="1">
        <v>45291</v>
      </c>
      <c r="B66" s="1" t="str">
        <f t="shared" ref="B66:B129" si="5">TEXT(A66, "mmmm")</f>
        <v>December</v>
      </c>
      <c r="C66" s="3" t="s">
        <v>5</v>
      </c>
      <c r="D66" s="4">
        <v>190</v>
      </c>
      <c r="E66" t="str">
        <f t="shared" si="3"/>
        <v>Yes</v>
      </c>
      <c r="F66" s="4">
        <f t="shared" ref="F66:F129" si="6" xml:space="preserve"> IF(OR(D66 &lt; 8,D66 &gt; 32), 22, D66)</f>
        <v>22</v>
      </c>
      <c r="G66" s="5">
        <v>746.79</v>
      </c>
      <c r="H66" t="str">
        <f t="shared" si="4"/>
        <v>No</v>
      </c>
      <c r="I66" s="5">
        <f t="shared" ref="I66:I129" si="7">PRODUCT(F66,G66)</f>
        <v>16429.379999999997</v>
      </c>
    </row>
    <row r="67" spans="1:9" x14ac:dyDescent="0.35">
      <c r="A67" s="1">
        <v>44985</v>
      </c>
      <c r="B67" s="1" t="str">
        <f t="shared" si="5"/>
        <v>February</v>
      </c>
      <c r="C67" s="3" t="s">
        <v>5</v>
      </c>
      <c r="D67" s="4">
        <v>20</v>
      </c>
      <c r="E67" t="str">
        <f t="shared" ref="E67:E130" si="8" xml:space="preserve"> IF(OR(D67 &lt; 8,D67 &gt; 32), "Yes", "No")</f>
        <v>No</v>
      </c>
      <c r="F67" s="4">
        <f t="shared" si="6"/>
        <v>20</v>
      </c>
      <c r="G67" s="5">
        <v>304.74</v>
      </c>
      <c r="H67" t="str">
        <f t="shared" ref="H67:H130" si="9" xml:space="preserve"> IF(OR(G67 &lt; -466.22,G67 &gt; 1486.92), "Yes", "No")</f>
        <v>No</v>
      </c>
      <c r="I67" s="5">
        <f t="shared" si="7"/>
        <v>6094.8</v>
      </c>
    </row>
    <row r="68" spans="1:9" x14ac:dyDescent="0.35">
      <c r="A68" s="1">
        <v>45291</v>
      </c>
      <c r="B68" s="1" t="str">
        <f t="shared" si="5"/>
        <v>December</v>
      </c>
      <c r="C68" s="3" t="s">
        <v>5</v>
      </c>
      <c r="D68" s="4">
        <v>16</v>
      </c>
      <c r="E68" t="str">
        <f t="shared" si="8"/>
        <v>No</v>
      </c>
      <c r="F68" s="4">
        <f t="shared" si="6"/>
        <v>16</v>
      </c>
      <c r="G68" s="5">
        <v>758.32</v>
      </c>
      <c r="H68" t="str">
        <f t="shared" si="9"/>
        <v>No</v>
      </c>
      <c r="I68" s="5">
        <f t="shared" si="7"/>
        <v>12133.12</v>
      </c>
    </row>
    <row r="69" spans="1:9" x14ac:dyDescent="0.35">
      <c r="A69" s="1">
        <v>45077</v>
      </c>
      <c r="B69" s="1" t="str">
        <f t="shared" si="5"/>
        <v>May</v>
      </c>
      <c r="C69" s="3" t="s">
        <v>5</v>
      </c>
      <c r="D69" s="4">
        <v>15</v>
      </c>
      <c r="E69" t="str">
        <f t="shared" si="8"/>
        <v>No</v>
      </c>
      <c r="F69" s="4">
        <f t="shared" si="6"/>
        <v>15</v>
      </c>
      <c r="G69" s="5">
        <v>88.02</v>
      </c>
      <c r="H69" t="str">
        <f t="shared" si="9"/>
        <v>No</v>
      </c>
      <c r="I69" s="5">
        <f t="shared" si="7"/>
        <v>1320.3</v>
      </c>
    </row>
    <row r="70" spans="1:9" x14ac:dyDescent="0.35">
      <c r="A70" s="1">
        <v>44957</v>
      </c>
      <c r="B70" s="1" t="str">
        <f t="shared" si="5"/>
        <v>January</v>
      </c>
      <c r="C70" s="3" t="s">
        <v>5</v>
      </c>
      <c r="D70" s="4">
        <v>16</v>
      </c>
      <c r="E70" t="str">
        <f t="shared" si="8"/>
        <v>No</v>
      </c>
      <c r="F70" s="4">
        <f t="shared" si="6"/>
        <v>16</v>
      </c>
      <c r="G70" s="5">
        <v>979.32</v>
      </c>
      <c r="H70" t="str">
        <f t="shared" si="9"/>
        <v>No</v>
      </c>
      <c r="I70" s="5">
        <f t="shared" si="7"/>
        <v>15669.12</v>
      </c>
    </row>
    <row r="71" spans="1:9" x14ac:dyDescent="0.35">
      <c r="A71" s="1">
        <v>44957</v>
      </c>
      <c r="B71" s="1" t="str">
        <f t="shared" si="5"/>
        <v>January</v>
      </c>
      <c r="C71" s="3" t="s">
        <v>7</v>
      </c>
      <c r="D71" s="4">
        <v>24</v>
      </c>
      <c r="E71" t="str">
        <f t="shared" si="8"/>
        <v>No</v>
      </c>
      <c r="F71" s="4">
        <f t="shared" si="6"/>
        <v>24</v>
      </c>
      <c r="G71" s="5">
        <v>766.76</v>
      </c>
      <c r="H71" t="str">
        <f t="shared" si="9"/>
        <v>No</v>
      </c>
      <c r="I71" s="5">
        <f t="shared" si="7"/>
        <v>18402.239999999998</v>
      </c>
    </row>
    <row r="72" spans="1:9" x14ac:dyDescent="0.35">
      <c r="A72" s="1">
        <v>44985</v>
      </c>
      <c r="B72" s="1" t="str">
        <f t="shared" si="5"/>
        <v>February</v>
      </c>
      <c r="C72" s="3" t="s">
        <v>8</v>
      </c>
      <c r="D72" s="4">
        <v>13</v>
      </c>
      <c r="E72" t="str">
        <f t="shared" si="8"/>
        <v>No</v>
      </c>
      <c r="F72" s="4">
        <f t="shared" si="6"/>
        <v>13</v>
      </c>
      <c r="G72" s="5">
        <v>885.04</v>
      </c>
      <c r="H72" t="str">
        <f t="shared" si="9"/>
        <v>No</v>
      </c>
      <c r="I72" s="5">
        <f t="shared" si="7"/>
        <v>11505.52</v>
      </c>
    </row>
    <row r="73" spans="1:9" x14ac:dyDescent="0.35">
      <c r="A73" s="1">
        <v>45169</v>
      </c>
      <c r="B73" s="1" t="str">
        <f t="shared" si="5"/>
        <v>August</v>
      </c>
      <c r="C73" s="3" t="s">
        <v>6</v>
      </c>
      <c r="D73" s="4">
        <v>20</v>
      </c>
      <c r="E73" t="str">
        <f t="shared" si="8"/>
        <v>No</v>
      </c>
      <c r="F73" s="4">
        <f t="shared" si="6"/>
        <v>20</v>
      </c>
      <c r="G73" s="5">
        <v>92.75</v>
      </c>
      <c r="H73" t="str">
        <f t="shared" si="9"/>
        <v>No</v>
      </c>
      <c r="I73" s="5">
        <f t="shared" si="7"/>
        <v>1855</v>
      </c>
    </row>
    <row r="74" spans="1:9" x14ac:dyDescent="0.35">
      <c r="A74" s="1">
        <v>45291</v>
      </c>
      <c r="B74" s="1" t="str">
        <f t="shared" si="5"/>
        <v>December</v>
      </c>
      <c r="C74" s="3" t="s">
        <v>5</v>
      </c>
      <c r="D74" s="4">
        <v>18</v>
      </c>
      <c r="E74" t="str">
        <f t="shared" si="8"/>
        <v>No</v>
      </c>
      <c r="F74" s="4">
        <f t="shared" si="6"/>
        <v>18</v>
      </c>
      <c r="G74" s="5">
        <v>442.36</v>
      </c>
      <c r="H74" t="str">
        <f t="shared" si="9"/>
        <v>No</v>
      </c>
      <c r="I74" s="5">
        <f t="shared" si="7"/>
        <v>7962.4800000000005</v>
      </c>
    </row>
    <row r="75" spans="1:9" x14ac:dyDescent="0.35">
      <c r="A75" s="1">
        <v>45016</v>
      </c>
      <c r="B75" s="1" t="str">
        <f t="shared" si="5"/>
        <v>March</v>
      </c>
      <c r="C75" s="3" t="s">
        <v>7</v>
      </c>
      <c r="D75" s="4">
        <v>22</v>
      </c>
      <c r="E75" t="str">
        <f t="shared" si="8"/>
        <v>No</v>
      </c>
      <c r="F75" s="4">
        <f t="shared" si="6"/>
        <v>22</v>
      </c>
      <c r="G75" s="5">
        <v>13.99</v>
      </c>
      <c r="H75" t="str">
        <f t="shared" si="9"/>
        <v>No</v>
      </c>
      <c r="I75" s="5">
        <f t="shared" si="7"/>
        <v>307.78000000000003</v>
      </c>
    </row>
    <row r="76" spans="1:9" x14ac:dyDescent="0.35">
      <c r="A76" s="1">
        <v>45046</v>
      </c>
      <c r="B76" s="1" t="str">
        <f t="shared" si="5"/>
        <v>April</v>
      </c>
      <c r="C76" s="3" t="s">
        <v>7</v>
      </c>
      <c r="D76" s="4">
        <v>15</v>
      </c>
      <c r="E76" t="str">
        <f t="shared" si="8"/>
        <v>No</v>
      </c>
      <c r="F76" s="4">
        <f t="shared" si="6"/>
        <v>15</v>
      </c>
      <c r="G76" s="5">
        <v>702.25</v>
      </c>
      <c r="H76" t="str">
        <f t="shared" si="9"/>
        <v>No</v>
      </c>
      <c r="I76" s="5">
        <f t="shared" si="7"/>
        <v>10533.75</v>
      </c>
    </row>
    <row r="77" spans="1:9" x14ac:dyDescent="0.35">
      <c r="A77" s="1">
        <v>45077</v>
      </c>
      <c r="B77" s="1" t="str">
        <f t="shared" si="5"/>
        <v>May</v>
      </c>
      <c r="C77" s="3" t="s">
        <v>6</v>
      </c>
      <c r="D77" s="4">
        <v>23</v>
      </c>
      <c r="E77" t="str">
        <f t="shared" si="8"/>
        <v>No</v>
      </c>
      <c r="F77" s="4">
        <f t="shared" si="6"/>
        <v>23</v>
      </c>
      <c r="G77" s="5">
        <v>54.21</v>
      </c>
      <c r="H77" t="str">
        <f t="shared" si="9"/>
        <v>No</v>
      </c>
      <c r="I77" s="5">
        <f t="shared" si="7"/>
        <v>1246.83</v>
      </c>
    </row>
    <row r="78" spans="1:9" x14ac:dyDescent="0.35">
      <c r="A78" s="1">
        <v>45138</v>
      </c>
      <c r="B78" s="1" t="str">
        <f t="shared" si="5"/>
        <v>July</v>
      </c>
      <c r="C78" s="3" t="s">
        <v>7</v>
      </c>
      <c r="D78" s="4">
        <v>18</v>
      </c>
      <c r="E78" t="str">
        <f t="shared" si="8"/>
        <v>No</v>
      </c>
      <c r="F78" s="4">
        <f t="shared" si="6"/>
        <v>18</v>
      </c>
      <c r="G78" s="5">
        <v>889.55</v>
      </c>
      <c r="H78" t="str">
        <f t="shared" si="9"/>
        <v>No</v>
      </c>
      <c r="I78" s="5">
        <f t="shared" si="7"/>
        <v>16011.9</v>
      </c>
    </row>
    <row r="79" spans="1:9" x14ac:dyDescent="0.35">
      <c r="A79" s="1">
        <v>45016</v>
      </c>
      <c r="B79" s="1" t="str">
        <f t="shared" si="5"/>
        <v>March</v>
      </c>
      <c r="C79" s="3" t="s">
        <v>8</v>
      </c>
      <c r="D79" s="4">
        <v>21</v>
      </c>
      <c r="E79" t="str">
        <f t="shared" si="8"/>
        <v>No</v>
      </c>
      <c r="F79" s="4">
        <f t="shared" si="6"/>
        <v>21</v>
      </c>
      <c r="G79" s="5">
        <v>109.14</v>
      </c>
      <c r="H79" t="str">
        <f t="shared" si="9"/>
        <v>No</v>
      </c>
      <c r="I79" s="5">
        <f t="shared" si="7"/>
        <v>2291.94</v>
      </c>
    </row>
    <row r="80" spans="1:9" x14ac:dyDescent="0.35">
      <c r="A80" s="1">
        <v>45016</v>
      </c>
      <c r="B80" s="1" t="str">
        <f t="shared" si="5"/>
        <v>March</v>
      </c>
      <c r="C80" s="3" t="s">
        <v>8</v>
      </c>
      <c r="D80" s="4">
        <v>27</v>
      </c>
      <c r="E80" t="str">
        <f t="shared" si="8"/>
        <v>No</v>
      </c>
      <c r="F80" s="4">
        <f t="shared" si="6"/>
        <v>27</v>
      </c>
      <c r="G80" s="5">
        <v>319.11</v>
      </c>
      <c r="H80" t="str">
        <f t="shared" si="9"/>
        <v>No</v>
      </c>
      <c r="I80" s="5">
        <f t="shared" si="7"/>
        <v>8615.9700000000012</v>
      </c>
    </row>
    <row r="81" spans="1:9" x14ac:dyDescent="0.35">
      <c r="A81" s="1">
        <v>44985</v>
      </c>
      <c r="B81" s="1" t="str">
        <f t="shared" si="5"/>
        <v>February</v>
      </c>
      <c r="C81" s="3" t="s">
        <v>5</v>
      </c>
      <c r="D81" s="4">
        <v>17</v>
      </c>
      <c r="E81" t="str">
        <f t="shared" si="8"/>
        <v>No</v>
      </c>
      <c r="F81" s="4">
        <f t="shared" si="6"/>
        <v>17</v>
      </c>
      <c r="G81" s="5">
        <v>345.49</v>
      </c>
      <c r="H81" t="str">
        <f t="shared" si="9"/>
        <v>No</v>
      </c>
      <c r="I81" s="5">
        <f t="shared" si="7"/>
        <v>5873.33</v>
      </c>
    </row>
    <row r="82" spans="1:9" x14ac:dyDescent="0.35">
      <c r="A82" s="1">
        <v>45230</v>
      </c>
      <c r="B82" s="1" t="str">
        <f t="shared" si="5"/>
        <v>October</v>
      </c>
      <c r="C82" s="3" t="s">
        <v>4</v>
      </c>
      <c r="D82" s="4">
        <v>19</v>
      </c>
      <c r="E82" t="str">
        <f t="shared" si="8"/>
        <v>No</v>
      </c>
      <c r="F82" s="4">
        <f t="shared" si="6"/>
        <v>19</v>
      </c>
      <c r="G82" s="5">
        <v>444.68</v>
      </c>
      <c r="H82" t="str">
        <f t="shared" si="9"/>
        <v>No</v>
      </c>
      <c r="I82" s="5">
        <f t="shared" si="7"/>
        <v>8448.92</v>
      </c>
    </row>
    <row r="83" spans="1:9" x14ac:dyDescent="0.35">
      <c r="A83" s="1">
        <v>45107</v>
      </c>
      <c r="B83" s="1" t="str">
        <f t="shared" si="5"/>
        <v>June</v>
      </c>
      <c r="C83" s="3" t="s">
        <v>7</v>
      </c>
      <c r="D83" s="4">
        <v>19</v>
      </c>
      <c r="E83" t="str">
        <f t="shared" si="8"/>
        <v>No</v>
      </c>
      <c r="F83" s="4">
        <f t="shared" si="6"/>
        <v>19</v>
      </c>
      <c r="G83" s="5">
        <v>911.97</v>
      </c>
      <c r="H83" t="str">
        <f t="shared" si="9"/>
        <v>No</v>
      </c>
      <c r="I83" s="5">
        <f t="shared" si="7"/>
        <v>17327.43</v>
      </c>
    </row>
    <row r="84" spans="1:9" x14ac:dyDescent="0.35">
      <c r="A84" s="1">
        <v>45046</v>
      </c>
      <c r="B84" s="1" t="str">
        <f t="shared" si="5"/>
        <v>April</v>
      </c>
      <c r="C84" s="3" t="s">
        <v>8</v>
      </c>
      <c r="D84" s="4">
        <v>18</v>
      </c>
      <c r="E84" t="str">
        <f t="shared" si="8"/>
        <v>No</v>
      </c>
      <c r="F84" s="4">
        <f t="shared" si="6"/>
        <v>18</v>
      </c>
      <c r="G84" s="5">
        <v>221.58</v>
      </c>
      <c r="H84" t="str">
        <f t="shared" si="9"/>
        <v>No</v>
      </c>
      <c r="I84" s="5">
        <f t="shared" si="7"/>
        <v>3988.44</v>
      </c>
    </row>
    <row r="85" spans="1:9" x14ac:dyDescent="0.35">
      <c r="A85" s="1">
        <v>45016</v>
      </c>
      <c r="B85" s="1" t="str">
        <f t="shared" si="5"/>
        <v>March</v>
      </c>
      <c r="C85" s="3" t="s">
        <v>4</v>
      </c>
      <c r="D85" s="4">
        <v>19</v>
      </c>
      <c r="E85" t="str">
        <f t="shared" si="8"/>
        <v>No</v>
      </c>
      <c r="F85" s="4">
        <f t="shared" si="6"/>
        <v>19</v>
      </c>
      <c r="G85" s="5">
        <v>870.16</v>
      </c>
      <c r="H85" t="str">
        <f t="shared" si="9"/>
        <v>No</v>
      </c>
      <c r="I85" s="5">
        <f t="shared" si="7"/>
        <v>16533.04</v>
      </c>
    </row>
    <row r="86" spans="1:9" x14ac:dyDescent="0.35">
      <c r="A86" s="1">
        <v>45016</v>
      </c>
      <c r="B86" s="1" t="str">
        <f t="shared" si="5"/>
        <v>March</v>
      </c>
      <c r="C86" s="3" t="s">
        <v>5</v>
      </c>
      <c r="D86" s="4">
        <v>11</v>
      </c>
      <c r="E86" t="str">
        <f t="shared" si="8"/>
        <v>No</v>
      </c>
      <c r="F86" s="4">
        <f t="shared" si="6"/>
        <v>11</v>
      </c>
      <c r="G86" s="5">
        <v>800.07</v>
      </c>
      <c r="H86" t="str">
        <f t="shared" si="9"/>
        <v>No</v>
      </c>
      <c r="I86" s="5">
        <f t="shared" si="7"/>
        <v>8800.77</v>
      </c>
    </row>
    <row r="87" spans="1:9" x14ac:dyDescent="0.35">
      <c r="A87" s="1">
        <v>44957</v>
      </c>
      <c r="B87" s="1" t="str">
        <f t="shared" si="5"/>
        <v>January</v>
      </c>
      <c r="C87" s="3" t="s">
        <v>6</v>
      </c>
      <c r="D87" s="4">
        <v>26</v>
      </c>
      <c r="E87" t="str">
        <f t="shared" si="8"/>
        <v>No</v>
      </c>
      <c r="F87" s="4">
        <f t="shared" si="6"/>
        <v>26</v>
      </c>
      <c r="G87" s="5">
        <v>86.64</v>
      </c>
      <c r="H87" t="str">
        <f t="shared" si="9"/>
        <v>No</v>
      </c>
      <c r="I87" s="5">
        <f t="shared" si="7"/>
        <v>2252.64</v>
      </c>
    </row>
    <row r="88" spans="1:9" x14ac:dyDescent="0.35">
      <c r="A88" s="1">
        <v>45046</v>
      </c>
      <c r="B88" s="1" t="str">
        <f t="shared" si="5"/>
        <v>April</v>
      </c>
      <c r="C88" s="3" t="s">
        <v>8</v>
      </c>
      <c r="D88" s="4">
        <v>28</v>
      </c>
      <c r="E88" t="str">
        <f t="shared" si="8"/>
        <v>No</v>
      </c>
      <c r="F88" s="4">
        <f t="shared" si="6"/>
        <v>28</v>
      </c>
      <c r="G88" s="5">
        <v>347.05</v>
      </c>
      <c r="H88" t="str">
        <f t="shared" si="9"/>
        <v>No</v>
      </c>
      <c r="I88" s="5">
        <f t="shared" si="7"/>
        <v>9717.4</v>
      </c>
    </row>
    <row r="89" spans="1:9" x14ac:dyDescent="0.35">
      <c r="A89" s="1">
        <v>45169</v>
      </c>
      <c r="B89" s="1" t="str">
        <f t="shared" si="5"/>
        <v>August</v>
      </c>
      <c r="C89" s="3" t="s">
        <v>4</v>
      </c>
      <c r="D89" s="4">
        <v>17</v>
      </c>
      <c r="E89" t="str">
        <f t="shared" si="8"/>
        <v>No</v>
      </c>
      <c r="F89" s="4">
        <f t="shared" si="6"/>
        <v>17</v>
      </c>
      <c r="G89" s="5">
        <v>593.44000000000005</v>
      </c>
      <c r="H89" t="str">
        <f t="shared" si="9"/>
        <v>No</v>
      </c>
      <c r="I89" s="5">
        <f t="shared" si="7"/>
        <v>10088.480000000001</v>
      </c>
    </row>
    <row r="90" spans="1:9" x14ac:dyDescent="0.35">
      <c r="A90" s="1">
        <v>44985</v>
      </c>
      <c r="B90" s="1" t="str">
        <f t="shared" si="5"/>
        <v>February</v>
      </c>
      <c r="C90" s="3" t="s">
        <v>4</v>
      </c>
      <c r="D90" s="4">
        <v>16</v>
      </c>
      <c r="E90" t="str">
        <f t="shared" si="8"/>
        <v>No</v>
      </c>
      <c r="F90" s="4">
        <f t="shared" si="6"/>
        <v>16</v>
      </c>
      <c r="G90" s="5">
        <v>878.82</v>
      </c>
      <c r="H90" t="str">
        <f t="shared" si="9"/>
        <v>No</v>
      </c>
      <c r="I90" s="5">
        <f t="shared" si="7"/>
        <v>14061.12</v>
      </c>
    </row>
    <row r="91" spans="1:9" x14ac:dyDescent="0.35">
      <c r="A91" s="1">
        <v>45138</v>
      </c>
      <c r="B91" s="1" t="str">
        <f t="shared" si="5"/>
        <v>July</v>
      </c>
      <c r="C91" s="3" t="s">
        <v>8</v>
      </c>
      <c r="D91" s="4">
        <v>15</v>
      </c>
      <c r="E91" t="str">
        <f t="shared" si="8"/>
        <v>No</v>
      </c>
      <c r="F91" s="4">
        <f t="shared" si="6"/>
        <v>15</v>
      </c>
      <c r="G91" s="5">
        <v>70</v>
      </c>
      <c r="H91" t="str">
        <f t="shared" si="9"/>
        <v>No</v>
      </c>
      <c r="I91" s="5">
        <f t="shared" si="7"/>
        <v>1050</v>
      </c>
    </row>
    <row r="92" spans="1:9" x14ac:dyDescent="0.35">
      <c r="A92" s="1">
        <v>45138</v>
      </c>
      <c r="B92" s="1" t="str">
        <f t="shared" si="5"/>
        <v>July</v>
      </c>
      <c r="C92" s="3" t="s">
        <v>5</v>
      </c>
      <c r="D92" s="4">
        <v>24</v>
      </c>
      <c r="E92" t="str">
        <f t="shared" si="8"/>
        <v>No</v>
      </c>
      <c r="F92" s="4">
        <f t="shared" si="6"/>
        <v>24</v>
      </c>
      <c r="G92" s="5">
        <v>429.29</v>
      </c>
      <c r="H92" t="str">
        <f t="shared" si="9"/>
        <v>No</v>
      </c>
      <c r="I92" s="5">
        <f t="shared" si="7"/>
        <v>10302.960000000001</v>
      </c>
    </row>
    <row r="93" spans="1:9" x14ac:dyDescent="0.35">
      <c r="A93" s="1">
        <v>44957</v>
      </c>
      <c r="B93" s="1" t="str">
        <f t="shared" si="5"/>
        <v>January</v>
      </c>
      <c r="C93" s="3" t="s">
        <v>4</v>
      </c>
      <c r="D93" s="4">
        <v>14</v>
      </c>
      <c r="E93" t="str">
        <f t="shared" si="8"/>
        <v>No</v>
      </c>
      <c r="F93" s="4">
        <f t="shared" si="6"/>
        <v>14</v>
      </c>
      <c r="G93" s="5">
        <v>197.35</v>
      </c>
      <c r="H93" t="str">
        <f t="shared" si="9"/>
        <v>No</v>
      </c>
      <c r="I93" s="5">
        <f t="shared" si="7"/>
        <v>2762.9</v>
      </c>
    </row>
    <row r="94" spans="1:9" x14ac:dyDescent="0.35">
      <c r="A94" s="1">
        <v>45016</v>
      </c>
      <c r="B94" s="1" t="str">
        <f t="shared" si="5"/>
        <v>March</v>
      </c>
      <c r="C94" s="3" t="s">
        <v>4</v>
      </c>
      <c r="D94" s="4">
        <v>15</v>
      </c>
      <c r="E94" t="str">
        <f t="shared" si="8"/>
        <v>No</v>
      </c>
      <c r="F94" s="4">
        <f t="shared" si="6"/>
        <v>15</v>
      </c>
      <c r="G94" s="5">
        <v>226.06</v>
      </c>
      <c r="H94" t="str">
        <f t="shared" si="9"/>
        <v>No</v>
      </c>
      <c r="I94" s="5">
        <f t="shared" si="7"/>
        <v>3390.9</v>
      </c>
    </row>
    <row r="95" spans="1:9" x14ac:dyDescent="0.35">
      <c r="A95" s="1">
        <v>45169</v>
      </c>
      <c r="B95" s="1" t="str">
        <f t="shared" si="5"/>
        <v>August</v>
      </c>
      <c r="C95" s="3" t="s">
        <v>8</v>
      </c>
      <c r="D95" s="4">
        <v>16</v>
      </c>
      <c r="E95" t="str">
        <f t="shared" si="8"/>
        <v>No</v>
      </c>
      <c r="F95" s="4">
        <f t="shared" si="6"/>
        <v>16</v>
      </c>
      <c r="G95" s="5">
        <v>732.15</v>
      </c>
      <c r="H95" t="str">
        <f t="shared" si="9"/>
        <v>No</v>
      </c>
      <c r="I95" s="5">
        <f t="shared" si="7"/>
        <v>11714.4</v>
      </c>
    </row>
    <row r="96" spans="1:9" x14ac:dyDescent="0.35">
      <c r="A96" s="1">
        <v>45138</v>
      </c>
      <c r="B96" s="1" t="str">
        <f t="shared" si="5"/>
        <v>July</v>
      </c>
      <c r="C96" s="3" t="s">
        <v>5</v>
      </c>
      <c r="D96" s="4">
        <v>26</v>
      </c>
      <c r="E96" t="str">
        <f t="shared" si="8"/>
        <v>No</v>
      </c>
      <c r="F96" s="4">
        <f t="shared" si="6"/>
        <v>26</v>
      </c>
      <c r="G96" s="5">
        <v>383.22</v>
      </c>
      <c r="H96" t="str">
        <f t="shared" si="9"/>
        <v>No</v>
      </c>
      <c r="I96" s="5">
        <f t="shared" si="7"/>
        <v>9963.7200000000012</v>
      </c>
    </row>
    <row r="97" spans="1:9" x14ac:dyDescent="0.35">
      <c r="A97" s="1">
        <v>45107</v>
      </c>
      <c r="B97" s="1" t="str">
        <f t="shared" si="5"/>
        <v>June</v>
      </c>
      <c r="C97" s="3" t="s">
        <v>4</v>
      </c>
      <c r="D97" s="4">
        <v>14</v>
      </c>
      <c r="E97" t="str">
        <f t="shared" si="8"/>
        <v>No</v>
      </c>
      <c r="F97" s="4">
        <f t="shared" si="6"/>
        <v>14</v>
      </c>
      <c r="G97" s="5">
        <v>177.77</v>
      </c>
      <c r="H97" t="str">
        <f t="shared" si="9"/>
        <v>No</v>
      </c>
      <c r="I97" s="5">
        <f t="shared" si="7"/>
        <v>2488.7800000000002</v>
      </c>
    </row>
    <row r="98" spans="1:9" x14ac:dyDescent="0.35">
      <c r="A98" s="1">
        <v>45138</v>
      </c>
      <c r="B98" s="1" t="str">
        <f t="shared" si="5"/>
        <v>July</v>
      </c>
      <c r="C98" s="3" t="s">
        <v>6</v>
      </c>
      <c r="D98" s="4">
        <v>16</v>
      </c>
      <c r="E98" t="str">
        <f t="shared" si="8"/>
        <v>No</v>
      </c>
      <c r="F98" s="4">
        <f t="shared" si="6"/>
        <v>16</v>
      </c>
      <c r="G98" s="5">
        <v>569.57000000000005</v>
      </c>
      <c r="H98" t="str">
        <f t="shared" si="9"/>
        <v>No</v>
      </c>
      <c r="I98" s="5">
        <f t="shared" si="7"/>
        <v>9113.1200000000008</v>
      </c>
    </row>
    <row r="99" spans="1:9" x14ac:dyDescent="0.35">
      <c r="A99" s="1">
        <v>45169</v>
      </c>
      <c r="B99" s="1" t="str">
        <f t="shared" si="5"/>
        <v>August</v>
      </c>
      <c r="C99" s="3" t="s">
        <v>5</v>
      </c>
      <c r="D99" s="4">
        <v>25</v>
      </c>
      <c r="E99" t="str">
        <f t="shared" si="8"/>
        <v>No</v>
      </c>
      <c r="F99" s="4">
        <f t="shared" si="6"/>
        <v>25</v>
      </c>
      <c r="G99" s="5">
        <v>437.09</v>
      </c>
      <c r="H99" t="str">
        <f t="shared" si="9"/>
        <v>No</v>
      </c>
      <c r="I99" s="5">
        <f t="shared" si="7"/>
        <v>10927.25</v>
      </c>
    </row>
    <row r="100" spans="1:9" x14ac:dyDescent="0.35">
      <c r="A100" s="1">
        <v>45107</v>
      </c>
      <c r="B100" s="1" t="str">
        <f t="shared" si="5"/>
        <v>June</v>
      </c>
      <c r="C100" s="3" t="s">
        <v>8</v>
      </c>
      <c r="D100" s="4">
        <v>19</v>
      </c>
      <c r="E100" t="str">
        <f t="shared" si="8"/>
        <v>No</v>
      </c>
      <c r="F100" s="4">
        <f t="shared" si="6"/>
        <v>19</v>
      </c>
      <c r="G100" s="5">
        <v>755.7</v>
      </c>
      <c r="H100" t="str">
        <f t="shared" si="9"/>
        <v>No</v>
      </c>
      <c r="I100" s="5">
        <f t="shared" si="7"/>
        <v>14358.300000000001</v>
      </c>
    </row>
    <row r="101" spans="1:9" x14ac:dyDescent="0.35">
      <c r="A101" s="1">
        <v>45046</v>
      </c>
      <c r="B101" s="1" t="str">
        <f t="shared" si="5"/>
        <v>April</v>
      </c>
      <c r="C101" s="3" t="s">
        <v>4</v>
      </c>
      <c r="D101" s="4">
        <v>21</v>
      </c>
      <c r="E101" t="str">
        <f t="shared" si="8"/>
        <v>No</v>
      </c>
      <c r="F101" s="4">
        <f t="shared" si="6"/>
        <v>21</v>
      </c>
      <c r="G101" s="5">
        <v>701.74</v>
      </c>
      <c r="H101" t="str">
        <f t="shared" si="9"/>
        <v>No</v>
      </c>
      <c r="I101" s="5">
        <f t="shared" si="7"/>
        <v>14736.54</v>
      </c>
    </row>
    <row r="102" spans="1:9" x14ac:dyDescent="0.35">
      <c r="A102" s="1">
        <v>45046</v>
      </c>
      <c r="B102" s="1" t="str">
        <f t="shared" si="5"/>
        <v>April</v>
      </c>
      <c r="C102" s="3" t="s">
        <v>6</v>
      </c>
      <c r="D102" s="4">
        <v>16</v>
      </c>
      <c r="E102" t="str">
        <f t="shared" si="8"/>
        <v>No</v>
      </c>
      <c r="F102" s="4">
        <f t="shared" si="6"/>
        <v>16</v>
      </c>
      <c r="G102" s="5">
        <v>358.94</v>
      </c>
      <c r="H102" t="str">
        <f t="shared" si="9"/>
        <v>No</v>
      </c>
      <c r="I102" s="5">
        <f t="shared" si="7"/>
        <v>5743.04</v>
      </c>
    </row>
    <row r="103" spans="1:9" x14ac:dyDescent="0.35">
      <c r="A103" s="1">
        <v>45260</v>
      </c>
      <c r="B103" s="1" t="str">
        <f t="shared" si="5"/>
        <v>November</v>
      </c>
      <c r="C103" s="3" t="s">
        <v>8</v>
      </c>
      <c r="D103" s="4">
        <v>25</v>
      </c>
      <c r="E103" t="str">
        <f t="shared" si="8"/>
        <v>No</v>
      </c>
      <c r="F103" s="4">
        <f t="shared" si="6"/>
        <v>25</v>
      </c>
      <c r="G103" s="5">
        <v>424.75</v>
      </c>
      <c r="H103" t="str">
        <f t="shared" si="9"/>
        <v>No</v>
      </c>
      <c r="I103" s="5">
        <f t="shared" si="7"/>
        <v>10618.75</v>
      </c>
    </row>
    <row r="104" spans="1:9" x14ac:dyDescent="0.35">
      <c r="A104" s="1">
        <v>44957</v>
      </c>
      <c r="B104" s="1" t="str">
        <f t="shared" si="5"/>
        <v>January</v>
      </c>
      <c r="C104" s="3" t="s">
        <v>5</v>
      </c>
      <c r="D104" s="4">
        <v>22</v>
      </c>
      <c r="E104" t="str">
        <f t="shared" si="8"/>
        <v>No</v>
      </c>
      <c r="F104" s="4">
        <f t="shared" si="6"/>
        <v>22</v>
      </c>
      <c r="G104" s="5">
        <v>439.39</v>
      </c>
      <c r="H104" t="str">
        <f t="shared" si="9"/>
        <v>No</v>
      </c>
      <c r="I104" s="5">
        <f t="shared" si="7"/>
        <v>9666.58</v>
      </c>
    </row>
    <row r="105" spans="1:9" x14ac:dyDescent="0.35">
      <c r="A105" s="1">
        <v>45260</v>
      </c>
      <c r="B105" s="1" t="str">
        <f t="shared" si="5"/>
        <v>November</v>
      </c>
      <c r="C105" s="3" t="s">
        <v>5</v>
      </c>
      <c r="D105" s="4">
        <v>18</v>
      </c>
      <c r="E105" t="str">
        <f t="shared" si="8"/>
        <v>No</v>
      </c>
      <c r="F105" s="4">
        <f t="shared" si="6"/>
        <v>18</v>
      </c>
      <c r="G105" s="5">
        <v>494.44</v>
      </c>
      <c r="H105" t="str">
        <f t="shared" si="9"/>
        <v>No</v>
      </c>
      <c r="I105" s="5">
        <f t="shared" si="7"/>
        <v>8899.92</v>
      </c>
    </row>
    <row r="106" spans="1:9" x14ac:dyDescent="0.35">
      <c r="A106" s="1">
        <v>45199</v>
      </c>
      <c r="B106" s="1" t="str">
        <f t="shared" si="5"/>
        <v>September</v>
      </c>
      <c r="C106" s="3" t="s">
        <v>6</v>
      </c>
      <c r="D106" s="4">
        <v>20</v>
      </c>
      <c r="E106" t="str">
        <f t="shared" si="8"/>
        <v>No</v>
      </c>
      <c r="F106" s="4">
        <f t="shared" si="6"/>
        <v>20</v>
      </c>
      <c r="G106" s="5">
        <v>664.97</v>
      </c>
      <c r="H106" t="str">
        <f t="shared" si="9"/>
        <v>No</v>
      </c>
      <c r="I106" s="5">
        <f t="shared" si="7"/>
        <v>13299.400000000001</v>
      </c>
    </row>
    <row r="107" spans="1:9" x14ac:dyDescent="0.35">
      <c r="A107" s="1">
        <v>44985</v>
      </c>
      <c r="B107" s="1" t="str">
        <f t="shared" si="5"/>
        <v>February</v>
      </c>
      <c r="C107" s="3" t="s">
        <v>4</v>
      </c>
      <c r="D107" s="4">
        <v>13</v>
      </c>
      <c r="E107" t="str">
        <f t="shared" si="8"/>
        <v>No</v>
      </c>
      <c r="F107" s="4">
        <f t="shared" si="6"/>
        <v>13</v>
      </c>
      <c r="G107" s="5">
        <v>319.95</v>
      </c>
      <c r="H107" t="str">
        <f t="shared" si="9"/>
        <v>No</v>
      </c>
      <c r="I107" s="5">
        <f t="shared" si="7"/>
        <v>4159.3499999999995</v>
      </c>
    </row>
    <row r="108" spans="1:9" x14ac:dyDescent="0.35">
      <c r="A108" s="1">
        <v>45199</v>
      </c>
      <c r="B108" s="1" t="str">
        <f t="shared" si="5"/>
        <v>September</v>
      </c>
      <c r="C108" s="3" t="s">
        <v>5</v>
      </c>
      <c r="D108" s="4">
        <v>18</v>
      </c>
      <c r="E108" t="str">
        <f t="shared" si="8"/>
        <v>No</v>
      </c>
      <c r="F108" s="4">
        <f t="shared" si="6"/>
        <v>18</v>
      </c>
      <c r="G108" s="5">
        <v>552.85</v>
      </c>
      <c r="H108" t="str">
        <f t="shared" si="9"/>
        <v>No</v>
      </c>
      <c r="I108" s="5">
        <f t="shared" si="7"/>
        <v>9951.3000000000011</v>
      </c>
    </row>
    <row r="109" spans="1:9" x14ac:dyDescent="0.35">
      <c r="A109" s="1">
        <v>45138</v>
      </c>
      <c r="B109" s="1" t="str">
        <f t="shared" si="5"/>
        <v>July</v>
      </c>
      <c r="C109" s="3" t="s">
        <v>5</v>
      </c>
      <c r="D109" s="4">
        <v>16</v>
      </c>
      <c r="E109" t="str">
        <f t="shared" si="8"/>
        <v>No</v>
      </c>
      <c r="F109" s="4">
        <f t="shared" si="6"/>
        <v>16</v>
      </c>
      <c r="G109" s="5">
        <v>66.38</v>
      </c>
      <c r="H109" t="str">
        <f t="shared" si="9"/>
        <v>No</v>
      </c>
      <c r="I109" s="5">
        <f t="shared" si="7"/>
        <v>1062.08</v>
      </c>
    </row>
    <row r="110" spans="1:9" x14ac:dyDescent="0.35">
      <c r="A110" s="1">
        <v>45291</v>
      </c>
      <c r="B110" s="1" t="str">
        <f t="shared" si="5"/>
        <v>December</v>
      </c>
      <c r="C110" s="3" t="s">
        <v>7</v>
      </c>
      <c r="D110" s="4">
        <v>22</v>
      </c>
      <c r="E110" t="str">
        <f t="shared" si="8"/>
        <v>No</v>
      </c>
      <c r="F110" s="4">
        <f t="shared" si="6"/>
        <v>22</v>
      </c>
      <c r="G110" s="5">
        <v>592.23</v>
      </c>
      <c r="H110" t="str">
        <f t="shared" si="9"/>
        <v>No</v>
      </c>
      <c r="I110" s="5">
        <f t="shared" si="7"/>
        <v>13029.060000000001</v>
      </c>
    </row>
    <row r="111" spans="1:9" x14ac:dyDescent="0.35">
      <c r="A111" s="1">
        <v>45260</v>
      </c>
      <c r="B111" s="1" t="str">
        <f t="shared" si="5"/>
        <v>November</v>
      </c>
      <c r="C111" s="3" t="s">
        <v>4</v>
      </c>
      <c r="D111" s="4">
        <v>18</v>
      </c>
      <c r="E111" t="str">
        <f t="shared" si="8"/>
        <v>No</v>
      </c>
      <c r="F111" s="4">
        <f t="shared" si="6"/>
        <v>18</v>
      </c>
      <c r="G111" s="5">
        <v>25.49</v>
      </c>
      <c r="H111" t="str">
        <f t="shared" si="9"/>
        <v>No</v>
      </c>
      <c r="I111" s="5">
        <f t="shared" si="7"/>
        <v>458.82</v>
      </c>
    </row>
    <row r="112" spans="1:9" x14ac:dyDescent="0.35">
      <c r="A112" s="1">
        <v>45138</v>
      </c>
      <c r="B112" s="1" t="str">
        <f t="shared" si="5"/>
        <v>July</v>
      </c>
      <c r="C112" s="3" t="s">
        <v>6</v>
      </c>
      <c r="D112" s="4">
        <v>21</v>
      </c>
      <c r="E112" t="str">
        <f t="shared" si="8"/>
        <v>No</v>
      </c>
      <c r="F112" s="4">
        <f t="shared" si="6"/>
        <v>21</v>
      </c>
      <c r="G112" s="5">
        <v>206.57</v>
      </c>
      <c r="H112" t="str">
        <f t="shared" si="9"/>
        <v>No</v>
      </c>
      <c r="I112" s="5">
        <f t="shared" si="7"/>
        <v>4337.97</v>
      </c>
    </row>
    <row r="113" spans="1:9" x14ac:dyDescent="0.35">
      <c r="A113" s="1">
        <v>44985</v>
      </c>
      <c r="B113" s="1" t="str">
        <f t="shared" si="5"/>
        <v>February</v>
      </c>
      <c r="C113" s="3" t="s">
        <v>7</v>
      </c>
      <c r="D113" s="4">
        <v>24</v>
      </c>
      <c r="E113" t="str">
        <f t="shared" si="8"/>
        <v>No</v>
      </c>
      <c r="F113" s="4">
        <f t="shared" si="6"/>
        <v>24</v>
      </c>
      <c r="G113" s="5">
        <v>333.61</v>
      </c>
      <c r="H113" t="str">
        <f t="shared" si="9"/>
        <v>No</v>
      </c>
      <c r="I113" s="5">
        <f t="shared" si="7"/>
        <v>8006.64</v>
      </c>
    </row>
    <row r="114" spans="1:9" x14ac:dyDescent="0.35">
      <c r="A114" s="1">
        <v>45260</v>
      </c>
      <c r="B114" s="1" t="str">
        <f t="shared" si="5"/>
        <v>November</v>
      </c>
      <c r="C114" s="3" t="s">
        <v>7</v>
      </c>
      <c r="D114" s="4">
        <v>21</v>
      </c>
      <c r="E114" t="str">
        <f t="shared" si="8"/>
        <v>No</v>
      </c>
      <c r="F114" s="4">
        <f t="shared" si="6"/>
        <v>21</v>
      </c>
      <c r="G114" s="5">
        <v>963.57</v>
      </c>
      <c r="H114" t="str">
        <f t="shared" si="9"/>
        <v>No</v>
      </c>
      <c r="I114" s="5">
        <f t="shared" si="7"/>
        <v>20234.97</v>
      </c>
    </row>
    <row r="115" spans="1:9" x14ac:dyDescent="0.35">
      <c r="A115" s="1">
        <v>45107</v>
      </c>
      <c r="B115" s="1" t="str">
        <f t="shared" si="5"/>
        <v>June</v>
      </c>
      <c r="C115" s="3" t="s">
        <v>8</v>
      </c>
      <c r="D115" s="4">
        <v>23</v>
      </c>
      <c r="E115" t="str">
        <f t="shared" si="8"/>
        <v>No</v>
      </c>
      <c r="F115" s="4">
        <f t="shared" si="6"/>
        <v>23</v>
      </c>
      <c r="G115" s="5">
        <v>58.79</v>
      </c>
      <c r="H115" t="str">
        <f t="shared" si="9"/>
        <v>No</v>
      </c>
      <c r="I115" s="5">
        <f t="shared" si="7"/>
        <v>1352.17</v>
      </c>
    </row>
    <row r="116" spans="1:9" x14ac:dyDescent="0.35">
      <c r="A116" s="1">
        <v>45107</v>
      </c>
      <c r="B116" s="1" t="str">
        <f t="shared" si="5"/>
        <v>June</v>
      </c>
      <c r="C116" s="3" t="s">
        <v>6</v>
      </c>
      <c r="D116" s="4">
        <v>21</v>
      </c>
      <c r="E116" t="str">
        <f t="shared" si="8"/>
        <v>No</v>
      </c>
      <c r="F116" s="4">
        <f t="shared" si="6"/>
        <v>21</v>
      </c>
      <c r="G116" s="5">
        <v>559.95000000000005</v>
      </c>
      <c r="H116" t="str">
        <f t="shared" si="9"/>
        <v>No</v>
      </c>
      <c r="I116" s="5">
        <f t="shared" si="7"/>
        <v>11758.95</v>
      </c>
    </row>
    <row r="117" spans="1:9" x14ac:dyDescent="0.35">
      <c r="A117" s="1">
        <v>45260</v>
      </c>
      <c r="B117" s="1" t="str">
        <f t="shared" si="5"/>
        <v>November</v>
      </c>
      <c r="C117" s="3" t="s">
        <v>4</v>
      </c>
      <c r="D117" s="4">
        <v>19</v>
      </c>
      <c r="E117" t="str">
        <f t="shared" si="8"/>
        <v>No</v>
      </c>
      <c r="F117" s="4">
        <f t="shared" si="6"/>
        <v>19</v>
      </c>
      <c r="G117" s="5">
        <v>19.57</v>
      </c>
      <c r="H117" t="str">
        <f t="shared" si="9"/>
        <v>No</v>
      </c>
      <c r="I117" s="5">
        <f t="shared" si="7"/>
        <v>371.83</v>
      </c>
    </row>
    <row r="118" spans="1:9" x14ac:dyDescent="0.35">
      <c r="A118" s="1">
        <v>45291</v>
      </c>
      <c r="B118" s="1" t="str">
        <f t="shared" si="5"/>
        <v>December</v>
      </c>
      <c r="C118" s="3" t="s">
        <v>5</v>
      </c>
      <c r="D118" s="4">
        <v>17</v>
      </c>
      <c r="E118" t="str">
        <f t="shared" si="8"/>
        <v>No</v>
      </c>
      <c r="F118" s="4">
        <f t="shared" si="6"/>
        <v>17</v>
      </c>
      <c r="G118" s="5">
        <v>819.93</v>
      </c>
      <c r="H118" t="str">
        <f t="shared" si="9"/>
        <v>No</v>
      </c>
      <c r="I118" s="5">
        <f t="shared" si="7"/>
        <v>13938.81</v>
      </c>
    </row>
    <row r="119" spans="1:9" x14ac:dyDescent="0.35">
      <c r="A119" s="1">
        <v>45291</v>
      </c>
      <c r="B119" s="1" t="str">
        <f t="shared" si="5"/>
        <v>December</v>
      </c>
      <c r="C119" s="3" t="s">
        <v>7</v>
      </c>
      <c r="D119" s="4">
        <v>13</v>
      </c>
      <c r="E119" t="str">
        <f t="shared" si="8"/>
        <v>No</v>
      </c>
      <c r="F119" s="4">
        <f t="shared" si="6"/>
        <v>13</v>
      </c>
      <c r="G119" s="5">
        <v>540.70000000000005</v>
      </c>
      <c r="H119" t="str">
        <f t="shared" si="9"/>
        <v>No</v>
      </c>
      <c r="I119" s="5">
        <f t="shared" si="7"/>
        <v>7029.1</v>
      </c>
    </row>
    <row r="120" spans="1:9" x14ac:dyDescent="0.35">
      <c r="A120" s="1">
        <v>45138</v>
      </c>
      <c r="B120" s="1" t="str">
        <f t="shared" si="5"/>
        <v>July</v>
      </c>
      <c r="C120" s="3" t="s">
        <v>7</v>
      </c>
      <c r="D120" s="4">
        <v>30</v>
      </c>
      <c r="E120" t="str">
        <f t="shared" si="8"/>
        <v>No</v>
      </c>
      <c r="F120" s="4">
        <f t="shared" si="6"/>
        <v>30</v>
      </c>
      <c r="G120" s="5">
        <v>346.26</v>
      </c>
      <c r="H120" t="str">
        <f t="shared" si="9"/>
        <v>No</v>
      </c>
      <c r="I120" s="5">
        <f t="shared" si="7"/>
        <v>10387.799999999999</v>
      </c>
    </row>
    <row r="121" spans="1:9" x14ac:dyDescent="0.35">
      <c r="A121" s="1">
        <v>45016</v>
      </c>
      <c r="B121" s="1" t="str">
        <f t="shared" si="5"/>
        <v>March</v>
      </c>
      <c r="C121" s="3" t="s">
        <v>6</v>
      </c>
      <c r="D121" s="4">
        <v>23</v>
      </c>
      <c r="E121" t="str">
        <f t="shared" si="8"/>
        <v>No</v>
      </c>
      <c r="F121" s="4">
        <f t="shared" si="6"/>
        <v>23</v>
      </c>
      <c r="G121" s="5">
        <v>450.87</v>
      </c>
      <c r="H121" t="str">
        <f t="shared" si="9"/>
        <v>No</v>
      </c>
      <c r="I121" s="5">
        <f t="shared" si="7"/>
        <v>10370.01</v>
      </c>
    </row>
    <row r="122" spans="1:9" x14ac:dyDescent="0.35">
      <c r="A122" s="1">
        <v>45169</v>
      </c>
      <c r="B122" s="1" t="str">
        <f t="shared" si="5"/>
        <v>August</v>
      </c>
      <c r="C122" s="3" t="s">
        <v>4</v>
      </c>
      <c r="D122" s="4">
        <v>20</v>
      </c>
      <c r="E122" t="str">
        <f t="shared" si="8"/>
        <v>No</v>
      </c>
      <c r="F122" s="4">
        <f t="shared" si="6"/>
        <v>20</v>
      </c>
      <c r="G122" s="5">
        <v>509.48</v>
      </c>
      <c r="H122" t="str">
        <f t="shared" si="9"/>
        <v>No</v>
      </c>
      <c r="I122" s="5">
        <f t="shared" si="7"/>
        <v>10189.6</v>
      </c>
    </row>
    <row r="123" spans="1:9" x14ac:dyDescent="0.35">
      <c r="A123" s="1">
        <v>45046</v>
      </c>
      <c r="B123" s="1" t="str">
        <f t="shared" si="5"/>
        <v>April</v>
      </c>
      <c r="C123" s="3" t="s">
        <v>7</v>
      </c>
      <c r="D123" s="4">
        <v>17</v>
      </c>
      <c r="E123" t="str">
        <f t="shared" si="8"/>
        <v>No</v>
      </c>
      <c r="F123" s="4">
        <f t="shared" si="6"/>
        <v>17</v>
      </c>
      <c r="G123" s="5">
        <v>466.91</v>
      </c>
      <c r="H123" t="str">
        <f t="shared" si="9"/>
        <v>No</v>
      </c>
      <c r="I123" s="5">
        <f t="shared" si="7"/>
        <v>7937.47</v>
      </c>
    </row>
    <row r="124" spans="1:9" x14ac:dyDescent="0.35">
      <c r="A124" s="1">
        <v>45138</v>
      </c>
      <c r="B124" s="1" t="str">
        <f t="shared" si="5"/>
        <v>July</v>
      </c>
      <c r="C124" s="3" t="s">
        <v>5</v>
      </c>
      <c r="D124" s="4">
        <v>20</v>
      </c>
      <c r="E124" t="str">
        <f t="shared" si="8"/>
        <v>No</v>
      </c>
      <c r="F124" s="4">
        <f t="shared" si="6"/>
        <v>20</v>
      </c>
      <c r="G124" s="5">
        <v>447.1</v>
      </c>
      <c r="H124" t="str">
        <f t="shared" si="9"/>
        <v>No</v>
      </c>
      <c r="I124" s="5">
        <f t="shared" si="7"/>
        <v>8942</v>
      </c>
    </row>
    <row r="125" spans="1:9" x14ac:dyDescent="0.35">
      <c r="A125" s="1">
        <v>45107</v>
      </c>
      <c r="B125" s="1" t="str">
        <f t="shared" si="5"/>
        <v>June</v>
      </c>
      <c r="C125" s="3" t="s">
        <v>4</v>
      </c>
      <c r="D125" s="4">
        <v>23</v>
      </c>
      <c r="E125" t="str">
        <f t="shared" si="8"/>
        <v>No</v>
      </c>
      <c r="F125" s="4">
        <f t="shared" si="6"/>
        <v>23</v>
      </c>
      <c r="G125" s="5">
        <v>577.03</v>
      </c>
      <c r="H125" t="str">
        <f t="shared" si="9"/>
        <v>No</v>
      </c>
      <c r="I125" s="5">
        <f t="shared" si="7"/>
        <v>13271.689999999999</v>
      </c>
    </row>
    <row r="126" spans="1:9" x14ac:dyDescent="0.35">
      <c r="A126" s="1">
        <v>45016</v>
      </c>
      <c r="B126" s="1" t="str">
        <f t="shared" si="5"/>
        <v>March</v>
      </c>
      <c r="C126" s="3" t="s">
        <v>5</v>
      </c>
      <c r="D126" s="4">
        <v>25</v>
      </c>
      <c r="E126" t="str">
        <f t="shared" si="8"/>
        <v>No</v>
      </c>
      <c r="F126" s="4">
        <f t="shared" si="6"/>
        <v>25</v>
      </c>
      <c r="G126" s="5">
        <v>575.97</v>
      </c>
      <c r="H126" t="str">
        <f t="shared" si="9"/>
        <v>No</v>
      </c>
      <c r="I126" s="5">
        <f t="shared" si="7"/>
        <v>14399.25</v>
      </c>
    </row>
    <row r="127" spans="1:9" x14ac:dyDescent="0.35">
      <c r="A127" s="1">
        <v>45138</v>
      </c>
      <c r="B127" s="1" t="str">
        <f t="shared" si="5"/>
        <v>July</v>
      </c>
      <c r="C127" s="3" t="s">
        <v>6</v>
      </c>
      <c r="D127" s="4">
        <v>15</v>
      </c>
      <c r="E127" t="str">
        <f t="shared" si="8"/>
        <v>No</v>
      </c>
      <c r="F127" s="4">
        <f t="shared" si="6"/>
        <v>15</v>
      </c>
      <c r="G127" s="5">
        <v>881.78</v>
      </c>
      <c r="H127" t="str">
        <f t="shared" si="9"/>
        <v>No</v>
      </c>
      <c r="I127" s="5">
        <f t="shared" si="7"/>
        <v>13226.699999999999</v>
      </c>
    </row>
    <row r="128" spans="1:9" x14ac:dyDescent="0.35">
      <c r="A128" s="1">
        <v>45230</v>
      </c>
      <c r="B128" s="1" t="str">
        <f t="shared" si="5"/>
        <v>October</v>
      </c>
      <c r="C128" s="3" t="s">
        <v>6</v>
      </c>
      <c r="D128" s="4">
        <v>16</v>
      </c>
      <c r="E128" t="str">
        <f t="shared" si="8"/>
        <v>No</v>
      </c>
      <c r="F128" s="4">
        <f t="shared" si="6"/>
        <v>16</v>
      </c>
      <c r="G128" s="5">
        <v>304.12</v>
      </c>
      <c r="H128" t="str">
        <f t="shared" si="9"/>
        <v>No</v>
      </c>
      <c r="I128" s="5">
        <f t="shared" si="7"/>
        <v>4865.92</v>
      </c>
    </row>
    <row r="129" spans="1:9" x14ac:dyDescent="0.35">
      <c r="A129" s="1">
        <v>45138</v>
      </c>
      <c r="B129" s="1" t="str">
        <f t="shared" si="5"/>
        <v>July</v>
      </c>
      <c r="C129" s="3" t="s">
        <v>7</v>
      </c>
      <c r="D129" s="4">
        <v>26</v>
      </c>
      <c r="E129" t="str">
        <f t="shared" si="8"/>
        <v>No</v>
      </c>
      <c r="F129" s="4">
        <f t="shared" si="6"/>
        <v>26</v>
      </c>
      <c r="G129" s="5">
        <v>47.54</v>
      </c>
      <c r="H129" t="str">
        <f t="shared" si="9"/>
        <v>No</v>
      </c>
      <c r="I129" s="5">
        <f t="shared" si="7"/>
        <v>1236.04</v>
      </c>
    </row>
    <row r="130" spans="1:9" x14ac:dyDescent="0.35">
      <c r="A130" s="1">
        <v>45077</v>
      </c>
      <c r="B130" s="1" t="str">
        <f t="shared" ref="B130:B193" si="10">TEXT(A130, "mmmm")</f>
        <v>May</v>
      </c>
      <c r="C130" s="3" t="s">
        <v>5</v>
      </c>
      <c r="D130" s="4">
        <v>17</v>
      </c>
      <c r="E130" t="str">
        <f t="shared" si="8"/>
        <v>No</v>
      </c>
      <c r="F130" s="4">
        <f t="shared" ref="F130:F193" si="11" xml:space="preserve"> IF(OR(D130 &lt; 8,D130 &gt; 32), 22, D130)</f>
        <v>17</v>
      </c>
      <c r="G130" s="5">
        <v>71.63</v>
      </c>
      <c r="H130" t="str">
        <f t="shared" si="9"/>
        <v>No</v>
      </c>
      <c r="I130" s="5">
        <f t="shared" ref="I130:I193" si="12">PRODUCT(F130,G130)</f>
        <v>1217.71</v>
      </c>
    </row>
    <row r="131" spans="1:9" x14ac:dyDescent="0.35">
      <c r="A131" s="1">
        <v>44957</v>
      </c>
      <c r="B131" s="1" t="str">
        <f t="shared" si="10"/>
        <v>January</v>
      </c>
      <c r="C131" s="3" t="s">
        <v>4</v>
      </c>
      <c r="D131" s="4">
        <v>18</v>
      </c>
      <c r="E131" t="str">
        <f t="shared" ref="E131:E194" si="13" xml:space="preserve"> IF(OR(D131 &lt; 8,D131 &gt; 32), "Yes", "No")</f>
        <v>No</v>
      </c>
      <c r="F131" s="4">
        <f t="shared" si="11"/>
        <v>18</v>
      </c>
      <c r="G131" s="5">
        <v>647.20000000000005</v>
      </c>
      <c r="H131" t="str">
        <f t="shared" ref="H131:H194" si="14" xml:space="preserve"> IF(OR(G131 &lt; -466.22,G131 &gt; 1486.92), "Yes", "No")</f>
        <v>No</v>
      </c>
      <c r="I131" s="5">
        <f t="shared" si="12"/>
        <v>11649.6</v>
      </c>
    </row>
    <row r="132" spans="1:9" x14ac:dyDescent="0.35">
      <c r="A132" s="1">
        <v>45046</v>
      </c>
      <c r="B132" s="1" t="str">
        <f t="shared" si="10"/>
        <v>April</v>
      </c>
      <c r="C132" s="3" t="s">
        <v>7</v>
      </c>
      <c r="D132" s="4">
        <v>18</v>
      </c>
      <c r="E132" t="str">
        <f t="shared" si="13"/>
        <v>No</v>
      </c>
      <c r="F132" s="4">
        <f t="shared" si="11"/>
        <v>18</v>
      </c>
      <c r="G132" s="5">
        <v>509.48</v>
      </c>
      <c r="H132" t="str">
        <f t="shared" si="14"/>
        <v>No</v>
      </c>
      <c r="I132" s="5">
        <f t="shared" si="12"/>
        <v>9170.64</v>
      </c>
    </row>
    <row r="133" spans="1:9" x14ac:dyDescent="0.35">
      <c r="A133" s="1">
        <v>45107</v>
      </c>
      <c r="B133" s="1" t="str">
        <f t="shared" si="10"/>
        <v>June</v>
      </c>
      <c r="C133" s="3" t="s">
        <v>7</v>
      </c>
      <c r="D133" s="4">
        <v>15</v>
      </c>
      <c r="E133" t="str">
        <f t="shared" si="13"/>
        <v>No</v>
      </c>
      <c r="F133" s="4">
        <f t="shared" si="11"/>
        <v>15</v>
      </c>
      <c r="G133" s="5">
        <v>709.84</v>
      </c>
      <c r="H133" t="str">
        <f t="shared" si="14"/>
        <v>No</v>
      </c>
      <c r="I133" s="5">
        <f t="shared" si="12"/>
        <v>10647.6</v>
      </c>
    </row>
    <row r="134" spans="1:9" x14ac:dyDescent="0.35">
      <c r="A134" s="1">
        <v>45016</v>
      </c>
      <c r="B134" s="1" t="str">
        <f t="shared" si="10"/>
        <v>March</v>
      </c>
      <c r="C134" s="3" t="s">
        <v>7</v>
      </c>
      <c r="D134" s="4">
        <v>15</v>
      </c>
      <c r="E134" t="str">
        <f t="shared" si="13"/>
        <v>No</v>
      </c>
      <c r="F134" s="4">
        <f t="shared" si="11"/>
        <v>15</v>
      </c>
      <c r="G134" s="5">
        <v>928.34</v>
      </c>
      <c r="H134" t="str">
        <f t="shared" si="14"/>
        <v>No</v>
      </c>
      <c r="I134" s="5">
        <f t="shared" si="12"/>
        <v>13925.1</v>
      </c>
    </row>
    <row r="135" spans="1:9" x14ac:dyDescent="0.35">
      <c r="A135" s="1">
        <v>45291</v>
      </c>
      <c r="B135" s="1" t="str">
        <f t="shared" si="10"/>
        <v>December</v>
      </c>
      <c r="C135" s="3" t="s">
        <v>8</v>
      </c>
      <c r="D135" s="4">
        <v>12</v>
      </c>
      <c r="E135" t="str">
        <f t="shared" si="13"/>
        <v>No</v>
      </c>
      <c r="F135" s="4">
        <f t="shared" si="11"/>
        <v>12</v>
      </c>
      <c r="G135" s="5">
        <v>194.55</v>
      </c>
      <c r="H135" t="str">
        <f t="shared" si="14"/>
        <v>No</v>
      </c>
      <c r="I135" s="5">
        <f t="shared" si="12"/>
        <v>2334.6000000000004</v>
      </c>
    </row>
    <row r="136" spans="1:9" x14ac:dyDescent="0.35">
      <c r="A136" s="1">
        <v>45016</v>
      </c>
      <c r="B136" s="1" t="str">
        <f t="shared" si="10"/>
        <v>March</v>
      </c>
      <c r="C136" s="3" t="s">
        <v>5</v>
      </c>
      <c r="D136" s="4">
        <v>18</v>
      </c>
      <c r="E136" t="str">
        <f t="shared" si="13"/>
        <v>No</v>
      </c>
      <c r="F136" s="4">
        <f t="shared" si="11"/>
        <v>18</v>
      </c>
      <c r="G136" s="5">
        <v>49.72</v>
      </c>
      <c r="H136" t="str">
        <f t="shared" si="14"/>
        <v>No</v>
      </c>
      <c r="I136" s="5">
        <f t="shared" si="12"/>
        <v>894.96</v>
      </c>
    </row>
    <row r="137" spans="1:9" x14ac:dyDescent="0.35">
      <c r="A137" s="1">
        <v>45107</v>
      </c>
      <c r="B137" s="1" t="str">
        <f t="shared" si="10"/>
        <v>June</v>
      </c>
      <c r="C137" s="3" t="s">
        <v>7</v>
      </c>
      <c r="D137" s="4">
        <v>24</v>
      </c>
      <c r="E137" t="str">
        <f t="shared" si="13"/>
        <v>No</v>
      </c>
      <c r="F137" s="4">
        <f t="shared" si="11"/>
        <v>24</v>
      </c>
      <c r="G137" s="5">
        <v>498.36</v>
      </c>
      <c r="H137" t="str">
        <f t="shared" si="14"/>
        <v>No</v>
      </c>
      <c r="I137" s="5">
        <f t="shared" si="12"/>
        <v>11960.64</v>
      </c>
    </row>
    <row r="138" spans="1:9" x14ac:dyDescent="0.35">
      <c r="A138" s="1">
        <v>45199</v>
      </c>
      <c r="B138" s="1" t="str">
        <f t="shared" si="10"/>
        <v>September</v>
      </c>
      <c r="C138" s="3" t="s">
        <v>7</v>
      </c>
      <c r="D138" s="4">
        <v>23</v>
      </c>
      <c r="E138" t="str">
        <f t="shared" si="13"/>
        <v>No</v>
      </c>
      <c r="F138" s="4">
        <f t="shared" si="11"/>
        <v>23</v>
      </c>
      <c r="G138" s="5">
        <v>871.7</v>
      </c>
      <c r="H138" t="str">
        <f t="shared" si="14"/>
        <v>No</v>
      </c>
      <c r="I138" s="5">
        <f t="shared" si="12"/>
        <v>20049.100000000002</v>
      </c>
    </row>
    <row r="139" spans="1:9" x14ac:dyDescent="0.35">
      <c r="A139" s="1">
        <v>45107</v>
      </c>
      <c r="B139" s="1" t="str">
        <f t="shared" si="10"/>
        <v>June</v>
      </c>
      <c r="C139" s="3" t="s">
        <v>6</v>
      </c>
      <c r="D139" s="4">
        <v>16</v>
      </c>
      <c r="E139" t="str">
        <f t="shared" si="13"/>
        <v>No</v>
      </c>
      <c r="F139" s="4">
        <f t="shared" si="11"/>
        <v>16</v>
      </c>
      <c r="G139" s="5">
        <v>231.93</v>
      </c>
      <c r="H139" t="str">
        <f t="shared" si="14"/>
        <v>No</v>
      </c>
      <c r="I139" s="5">
        <f t="shared" si="12"/>
        <v>3710.88</v>
      </c>
    </row>
    <row r="140" spans="1:9" x14ac:dyDescent="0.35">
      <c r="A140" s="1">
        <v>44985</v>
      </c>
      <c r="B140" s="1" t="str">
        <f t="shared" si="10"/>
        <v>February</v>
      </c>
      <c r="C140" s="3" t="s">
        <v>7</v>
      </c>
      <c r="D140" s="4">
        <v>19</v>
      </c>
      <c r="E140" t="str">
        <f t="shared" si="13"/>
        <v>No</v>
      </c>
      <c r="F140" s="4">
        <f t="shared" si="11"/>
        <v>19</v>
      </c>
      <c r="G140" s="5">
        <v>10.85</v>
      </c>
      <c r="H140" t="str">
        <f t="shared" si="14"/>
        <v>No</v>
      </c>
      <c r="I140" s="5">
        <f t="shared" si="12"/>
        <v>206.15</v>
      </c>
    </row>
    <row r="141" spans="1:9" x14ac:dyDescent="0.35">
      <c r="A141" s="1">
        <v>45077</v>
      </c>
      <c r="B141" s="1" t="str">
        <f t="shared" si="10"/>
        <v>May</v>
      </c>
      <c r="C141" s="3" t="s">
        <v>6</v>
      </c>
      <c r="D141" s="4">
        <v>29</v>
      </c>
      <c r="E141" t="str">
        <f t="shared" si="13"/>
        <v>No</v>
      </c>
      <c r="F141" s="4">
        <f t="shared" si="11"/>
        <v>29</v>
      </c>
      <c r="G141" s="5">
        <v>20.5</v>
      </c>
      <c r="H141" t="str">
        <f t="shared" si="14"/>
        <v>No</v>
      </c>
      <c r="I141" s="5">
        <f t="shared" si="12"/>
        <v>594.5</v>
      </c>
    </row>
    <row r="142" spans="1:9" x14ac:dyDescent="0.35">
      <c r="A142" s="1">
        <v>45107</v>
      </c>
      <c r="B142" s="1" t="str">
        <f t="shared" si="10"/>
        <v>June</v>
      </c>
      <c r="C142" s="3" t="s">
        <v>5</v>
      </c>
      <c r="D142" s="4">
        <v>18</v>
      </c>
      <c r="E142" t="str">
        <f t="shared" si="13"/>
        <v>No</v>
      </c>
      <c r="F142" s="4">
        <f t="shared" si="11"/>
        <v>18</v>
      </c>
      <c r="G142" s="5">
        <v>748.5</v>
      </c>
      <c r="H142" t="str">
        <f t="shared" si="14"/>
        <v>No</v>
      </c>
      <c r="I142" s="5">
        <f t="shared" si="12"/>
        <v>13473</v>
      </c>
    </row>
    <row r="143" spans="1:9" x14ac:dyDescent="0.35">
      <c r="A143" s="1">
        <v>44985</v>
      </c>
      <c r="B143" s="1" t="str">
        <f t="shared" si="10"/>
        <v>February</v>
      </c>
      <c r="C143" s="3" t="s">
        <v>6</v>
      </c>
      <c r="D143" s="4">
        <v>12</v>
      </c>
      <c r="E143" t="str">
        <f t="shared" si="13"/>
        <v>No</v>
      </c>
      <c r="F143" s="4">
        <f t="shared" si="11"/>
        <v>12</v>
      </c>
      <c r="G143" s="5">
        <v>120.43</v>
      </c>
      <c r="H143" t="str">
        <f t="shared" si="14"/>
        <v>No</v>
      </c>
      <c r="I143" s="5">
        <f t="shared" si="12"/>
        <v>1445.16</v>
      </c>
    </row>
    <row r="144" spans="1:9" x14ac:dyDescent="0.35">
      <c r="A144" s="1">
        <v>45046</v>
      </c>
      <c r="B144" s="1" t="str">
        <f t="shared" si="10"/>
        <v>April</v>
      </c>
      <c r="C144" s="3" t="s">
        <v>5</v>
      </c>
      <c r="D144" s="4">
        <v>19</v>
      </c>
      <c r="E144" t="str">
        <f t="shared" si="13"/>
        <v>No</v>
      </c>
      <c r="F144" s="4">
        <f t="shared" si="11"/>
        <v>19</v>
      </c>
      <c r="G144" s="5">
        <v>943.03</v>
      </c>
      <c r="H144" t="str">
        <f t="shared" si="14"/>
        <v>No</v>
      </c>
      <c r="I144" s="5">
        <f t="shared" si="12"/>
        <v>17917.57</v>
      </c>
    </row>
    <row r="145" spans="1:9" x14ac:dyDescent="0.35">
      <c r="A145" s="1">
        <v>45260</v>
      </c>
      <c r="B145" s="1" t="str">
        <f t="shared" si="10"/>
        <v>November</v>
      </c>
      <c r="C145" s="3" t="s">
        <v>7</v>
      </c>
      <c r="D145" s="4">
        <v>18</v>
      </c>
      <c r="E145" t="str">
        <f t="shared" si="13"/>
        <v>No</v>
      </c>
      <c r="F145" s="4">
        <f t="shared" si="11"/>
        <v>18</v>
      </c>
      <c r="G145" s="5">
        <v>264.54000000000002</v>
      </c>
      <c r="H145" t="str">
        <f t="shared" si="14"/>
        <v>No</v>
      </c>
      <c r="I145" s="5">
        <f t="shared" si="12"/>
        <v>4761.72</v>
      </c>
    </row>
    <row r="146" spans="1:9" x14ac:dyDescent="0.35">
      <c r="A146" s="1">
        <v>45260</v>
      </c>
      <c r="B146" s="1" t="str">
        <f t="shared" si="10"/>
        <v>November</v>
      </c>
      <c r="C146" s="3" t="s">
        <v>7</v>
      </c>
      <c r="D146" s="4">
        <v>21</v>
      </c>
      <c r="E146" t="str">
        <f t="shared" si="13"/>
        <v>No</v>
      </c>
      <c r="F146" s="4">
        <f t="shared" si="11"/>
        <v>21</v>
      </c>
      <c r="G146" s="5">
        <v>587.78</v>
      </c>
      <c r="H146" t="str">
        <f t="shared" si="14"/>
        <v>No</v>
      </c>
      <c r="I146" s="5">
        <f t="shared" si="12"/>
        <v>12343.38</v>
      </c>
    </row>
    <row r="147" spans="1:9" x14ac:dyDescent="0.35">
      <c r="A147" s="1">
        <v>45107</v>
      </c>
      <c r="B147" s="1" t="str">
        <f t="shared" si="10"/>
        <v>June</v>
      </c>
      <c r="C147" s="3" t="s">
        <v>6</v>
      </c>
      <c r="D147" s="4">
        <v>19</v>
      </c>
      <c r="E147" t="str">
        <f t="shared" si="13"/>
        <v>No</v>
      </c>
      <c r="F147" s="4">
        <f t="shared" si="11"/>
        <v>19</v>
      </c>
      <c r="G147" s="5">
        <v>931.18</v>
      </c>
      <c r="H147" t="str">
        <f t="shared" si="14"/>
        <v>No</v>
      </c>
      <c r="I147" s="5">
        <f t="shared" si="12"/>
        <v>17692.419999999998</v>
      </c>
    </row>
    <row r="148" spans="1:9" x14ac:dyDescent="0.35">
      <c r="A148" s="1">
        <v>45046</v>
      </c>
      <c r="B148" s="1" t="str">
        <f t="shared" si="10"/>
        <v>April</v>
      </c>
      <c r="C148" s="3" t="s">
        <v>4</v>
      </c>
      <c r="D148" s="4">
        <v>17</v>
      </c>
      <c r="E148" t="str">
        <f t="shared" si="13"/>
        <v>No</v>
      </c>
      <c r="F148" s="4">
        <f t="shared" si="11"/>
        <v>17</v>
      </c>
      <c r="G148" s="5">
        <v>496.35</v>
      </c>
      <c r="H148" t="str">
        <f t="shared" si="14"/>
        <v>No</v>
      </c>
      <c r="I148" s="5">
        <f t="shared" si="12"/>
        <v>8437.9500000000007</v>
      </c>
    </row>
    <row r="149" spans="1:9" x14ac:dyDescent="0.35">
      <c r="A149" s="1">
        <v>45230</v>
      </c>
      <c r="B149" s="1" t="str">
        <f t="shared" si="10"/>
        <v>October</v>
      </c>
      <c r="C149" s="3" t="s">
        <v>5</v>
      </c>
      <c r="D149" s="4">
        <v>23</v>
      </c>
      <c r="E149" t="str">
        <f t="shared" si="13"/>
        <v>No</v>
      </c>
      <c r="F149" s="4">
        <f t="shared" si="11"/>
        <v>23</v>
      </c>
      <c r="G149" s="5">
        <v>399.01</v>
      </c>
      <c r="H149" t="str">
        <f t="shared" si="14"/>
        <v>No</v>
      </c>
      <c r="I149" s="5">
        <f t="shared" si="12"/>
        <v>9177.23</v>
      </c>
    </row>
    <row r="150" spans="1:9" x14ac:dyDescent="0.35">
      <c r="A150" s="1">
        <v>45107</v>
      </c>
      <c r="B150" s="1" t="str">
        <f t="shared" si="10"/>
        <v>June</v>
      </c>
      <c r="C150" s="3" t="s">
        <v>5</v>
      </c>
      <c r="D150" s="4">
        <v>14</v>
      </c>
      <c r="E150" t="str">
        <f t="shared" si="13"/>
        <v>No</v>
      </c>
      <c r="F150" s="4">
        <f t="shared" si="11"/>
        <v>14</v>
      </c>
      <c r="G150" s="5">
        <v>615.88</v>
      </c>
      <c r="H150" t="str">
        <f t="shared" si="14"/>
        <v>No</v>
      </c>
      <c r="I150" s="5">
        <f t="shared" si="12"/>
        <v>8622.32</v>
      </c>
    </row>
    <row r="151" spans="1:9" x14ac:dyDescent="0.35">
      <c r="A151" s="1">
        <v>45199</v>
      </c>
      <c r="B151" s="1" t="str">
        <f t="shared" si="10"/>
        <v>September</v>
      </c>
      <c r="C151" s="3" t="s">
        <v>4</v>
      </c>
      <c r="D151" s="4">
        <v>19</v>
      </c>
      <c r="E151" t="str">
        <f t="shared" si="13"/>
        <v>No</v>
      </c>
      <c r="F151" s="4">
        <f t="shared" si="11"/>
        <v>19</v>
      </c>
      <c r="G151" s="5">
        <v>268.22000000000003</v>
      </c>
      <c r="H151" t="str">
        <f t="shared" si="14"/>
        <v>No</v>
      </c>
      <c r="I151" s="5">
        <f t="shared" si="12"/>
        <v>5096.18</v>
      </c>
    </row>
    <row r="152" spans="1:9" x14ac:dyDescent="0.35">
      <c r="A152" s="1">
        <v>45138</v>
      </c>
      <c r="B152" s="1" t="str">
        <f t="shared" si="10"/>
        <v>July</v>
      </c>
      <c r="C152" s="3" t="s">
        <v>7</v>
      </c>
      <c r="D152" s="4">
        <v>15</v>
      </c>
      <c r="E152" t="str">
        <f t="shared" si="13"/>
        <v>No</v>
      </c>
      <c r="F152" s="4">
        <f t="shared" si="11"/>
        <v>15</v>
      </c>
      <c r="G152" s="5">
        <v>194.27</v>
      </c>
      <c r="H152" t="str">
        <f t="shared" si="14"/>
        <v>No</v>
      </c>
      <c r="I152" s="5">
        <f t="shared" si="12"/>
        <v>2914.05</v>
      </c>
    </row>
    <row r="153" spans="1:9" x14ac:dyDescent="0.35">
      <c r="A153" s="1">
        <v>45169</v>
      </c>
      <c r="B153" s="1" t="str">
        <f t="shared" si="10"/>
        <v>August</v>
      </c>
      <c r="C153" s="3" t="s">
        <v>5</v>
      </c>
      <c r="D153" s="4">
        <v>14</v>
      </c>
      <c r="E153" t="str">
        <f t="shared" si="13"/>
        <v>No</v>
      </c>
      <c r="F153" s="4">
        <f t="shared" si="11"/>
        <v>14</v>
      </c>
      <c r="G153" s="5">
        <v>870.76</v>
      </c>
      <c r="H153" t="str">
        <f t="shared" si="14"/>
        <v>No</v>
      </c>
      <c r="I153" s="5">
        <f t="shared" si="12"/>
        <v>12190.64</v>
      </c>
    </row>
    <row r="154" spans="1:9" x14ac:dyDescent="0.35">
      <c r="A154" s="1">
        <v>45291</v>
      </c>
      <c r="B154" s="1" t="str">
        <f t="shared" si="10"/>
        <v>December</v>
      </c>
      <c r="C154" s="3" t="s">
        <v>7</v>
      </c>
      <c r="D154" s="4">
        <v>22</v>
      </c>
      <c r="E154" t="str">
        <f t="shared" si="13"/>
        <v>No</v>
      </c>
      <c r="F154" s="4">
        <f t="shared" si="11"/>
        <v>22</v>
      </c>
      <c r="G154" s="5">
        <v>185.35</v>
      </c>
      <c r="H154" t="str">
        <f t="shared" si="14"/>
        <v>No</v>
      </c>
      <c r="I154" s="5">
        <f t="shared" si="12"/>
        <v>4077.7</v>
      </c>
    </row>
    <row r="155" spans="1:9" x14ac:dyDescent="0.35">
      <c r="A155" s="1">
        <v>44957</v>
      </c>
      <c r="B155" s="1" t="str">
        <f t="shared" si="10"/>
        <v>January</v>
      </c>
      <c r="C155" s="3" t="s">
        <v>7</v>
      </c>
      <c r="D155" s="4">
        <v>20</v>
      </c>
      <c r="E155" t="str">
        <f t="shared" si="13"/>
        <v>No</v>
      </c>
      <c r="F155" s="4">
        <f t="shared" si="11"/>
        <v>20</v>
      </c>
      <c r="G155" s="5">
        <v>509.48</v>
      </c>
      <c r="H155" t="str">
        <f t="shared" si="14"/>
        <v>No</v>
      </c>
      <c r="I155" s="5">
        <f t="shared" si="12"/>
        <v>10189.6</v>
      </c>
    </row>
    <row r="156" spans="1:9" x14ac:dyDescent="0.35">
      <c r="A156" s="1">
        <v>45230</v>
      </c>
      <c r="B156" s="1" t="str">
        <f t="shared" si="10"/>
        <v>October</v>
      </c>
      <c r="C156" s="3" t="s">
        <v>4</v>
      </c>
      <c r="D156" s="4">
        <v>27</v>
      </c>
      <c r="E156" t="str">
        <f t="shared" si="13"/>
        <v>No</v>
      </c>
      <c r="F156" s="4">
        <f t="shared" si="11"/>
        <v>27</v>
      </c>
      <c r="G156" s="5">
        <v>341.77</v>
      </c>
      <c r="H156" t="str">
        <f t="shared" si="14"/>
        <v>No</v>
      </c>
      <c r="I156" s="5">
        <f t="shared" si="12"/>
        <v>9227.7899999999991</v>
      </c>
    </row>
    <row r="157" spans="1:9" x14ac:dyDescent="0.35">
      <c r="A157" s="1">
        <v>45107</v>
      </c>
      <c r="B157" s="1" t="str">
        <f t="shared" si="10"/>
        <v>June</v>
      </c>
      <c r="C157" s="3" t="s">
        <v>7</v>
      </c>
      <c r="D157" s="4">
        <v>27</v>
      </c>
      <c r="E157" t="str">
        <f t="shared" si="13"/>
        <v>No</v>
      </c>
      <c r="F157" s="4">
        <f t="shared" si="11"/>
        <v>27</v>
      </c>
      <c r="G157" s="5">
        <v>98.74</v>
      </c>
      <c r="H157" t="str">
        <f t="shared" si="14"/>
        <v>No</v>
      </c>
      <c r="I157" s="5">
        <f t="shared" si="12"/>
        <v>2665.98</v>
      </c>
    </row>
    <row r="158" spans="1:9" x14ac:dyDescent="0.35">
      <c r="A158" s="1">
        <v>45077</v>
      </c>
      <c r="B158" s="1" t="str">
        <f t="shared" si="10"/>
        <v>May</v>
      </c>
      <c r="C158" s="3" t="s">
        <v>8</v>
      </c>
      <c r="D158" s="4">
        <v>190</v>
      </c>
      <c r="E158" t="str">
        <f t="shared" si="13"/>
        <v>Yes</v>
      </c>
      <c r="F158" s="4">
        <f t="shared" si="11"/>
        <v>22</v>
      </c>
      <c r="G158" s="5">
        <v>512.61</v>
      </c>
      <c r="H158" t="str">
        <f t="shared" si="14"/>
        <v>No</v>
      </c>
      <c r="I158" s="5">
        <f t="shared" si="12"/>
        <v>11277.42</v>
      </c>
    </row>
    <row r="159" spans="1:9" x14ac:dyDescent="0.35">
      <c r="A159" s="1">
        <v>45077</v>
      </c>
      <c r="B159" s="1" t="str">
        <f t="shared" si="10"/>
        <v>May</v>
      </c>
      <c r="C159" s="3" t="s">
        <v>7</v>
      </c>
      <c r="D159" s="4">
        <v>21</v>
      </c>
      <c r="E159" t="str">
        <f t="shared" si="13"/>
        <v>No</v>
      </c>
      <c r="F159" s="4">
        <f t="shared" si="11"/>
        <v>21</v>
      </c>
      <c r="G159" s="5">
        <v>837.18</v>
      </c>
      <c r="H159" t="str">
        <f t="shared" si="14"/>
        <v>No</v>
      </c>
      <c r="I159" s="5">
        <f t="shared" si="12"/>
        <v>17580.78</v>
      </c>
    </row>
    <row r="160" spans="1:9" x14ac:dyDescent="0.35">
      <c r="A160" s="1">
        <v>45169</v>
      </c>
      <c r="B160" s="1" t="str">
        <f t="shared" si="10"/>
        <v>August</v>
      </c>
      <c r="C160" s="3" t="s">
        <v>8</v>
      </c>
      <c r="D160" s="4">
        <v>31</v>
      </c>
      <c r="E160" t="str">
        <f t="shared" si="13"/>
        <v>No</v>
      </c>
      <c r="F160" s="4">
        <f t="shared" si="11"/>
        <v>31</v>
      </c>
      <c r="G160" s="5">
        <v>456.11</v>
      </c>
      <c r="H160" t="str">
        <f t="shared" si="14"/>
        <v>No</v>
      </c>
      <c r="I160" s="5">
        <f t="shared" si="12"/>
        <v>14139.41</v>
      </c>
    </row>
    <row r="161" spans="1:9" x14ac:dyDescent="0.35">
      <c r="A161" s="1">
        <v>45260</v>
      </c>
      <c r="B161" s="1" t="str">
        <f t="shared" si="10"/>
        <v>November</v>
      </c>
      <c r="C161" s="3" t="s">
        <v>5</v>
      </c>
      <c r="D161" s="4">
        <v>20</v>
      </c>
      <c r="E161" t="str">
        <f t="shared" si="13"/>
        <v>No</v>
      </c>
      <c r="F161" s="4">
        <f t="shared" si="11"/>
        <v>20</v>
      </c>
      <c r="G161" s="5">
        <v>646.4</v>
      </c>
      <c r="H161" t="str">
        <f t="shared" si="14"/>
        <v>No</v>
      </c>
      <c r="I161" s="5">
        <f t="shared" si="12"/>
        <v>12928</v>
      </c>
    </row>
    <row r="162" spans="1:9" x14ac:dyDescent="0.35">
      <c r="A162" s="1">
        <v>44957</v>
      </c>
      <c r="B162" s="1" t="str">
        <f t="shared" si="10"/>
        <v>January</v>
      </c>
      <c r="C162" s="3" t="s">
        <v>5</v>
      </c>
      <c r="D162" s="4">
        <v>23</v>
      </c>
      <c r="E162" t="str">
        <f t="shared" si="13"/>
        <v>No</v>
      </c>
      <c r="F162" s="4">
        <f t="shared" si="11"/>
        <v>23</v>
      </c>
      <c r="G162" s="5">
        <v>38.229999999999997</v>
      </c>
      <c r="H162" t="str">
        <f t="shared" si="14"/>
        <v>No</v>
      </c>
      <c r="I162" s="5">
        <f t="shared" si="12"/>
        <v>879.29</v>
      </c>
    </row>
    <row r="163" spans="1:9" x14ac:dyDescent="0.35">
      <c r="A163" s="1">
        <v>45077</v>
      </c>
      <c r="B163" s="1" t="str">
        <f t="shared" si="10"/>
        <v>May</v>
      </c>
      <c r="C163" s="3" t="s">
        <v>6</v>
      </c>
      <c r="D163" s="4">
        <v>26</v>
      </c>
      <c r="E163" t="str">
        <f t="shared" si="13"/>
        <v>No</v>
      </c>
      <c r="F163" s="4">
        <f t="shared" si="11"/>
        <v>26</v>
      </c>
      <c r="G163" s="5">
        <v>785.15</v>
      </c>
      <c r="H163" t="str">
        <f t="shared" si="14"/>
        <v>No</v>
      </c>
      <c r="I163" s="5">
        <f t="shared" si="12"/>
        <v>20413.899999999998</v>
      </c>
    </row>
    <row r="164" spans="1:9" x14ac:dyDescent="0.35">
      <c r="A164" s="1">
        <v>45046</v>
      </c>
      <c r="B164" s="1" t="str">
        <f t="shared" si="10"/>
        <v>April</v>
      </c>
      <c r="C164" s="3" t="s">
        <v>6</v>
      </c>
      <c r="D164" s="4">
        <v>16</v>
      </c>
      <c r="E164" t="str">
        <f t="shared" si="13"/>
        <v>No</v>
      </c>
      <c r="F164" s="4">
        <f t="shared" si="11"/>
        <v>16</v>
      </c>
      <c r="G164" s="5">
        <v>772.78</v>
      </c>
      <c r="H164" t="str">
        <f t="shared" si="14"/>
        <v>No</v>
      </c>
      <c r="I164" s="5">
        <f t="shared" si="12"/>
        <v>12364.48</v>
      </c>
    </row>
    <row r="165" spans="1:9" x14ac:dyDescent="0.35">
      <c r="A165" s="1">
        <v>45016</v>
      </c>
      <c r="B165" s="1" t="str">
        <f t="shared" si="10"/>
        <v>March</v>
      </c>
      <c r="C165" s="3" t="s">
        <v>7</v>
      </c>
      <c r="D165" s="4">
        <v>17</v>
      </c>
      <c r="E165" t="str">
        <f t="shared" si="13"/>
        <v>No</v>
      </c>
      <c r="F165" s="4">
        <f t="shared" si="11"/>
        <v>17</v>
      </c>
      <c r="G165" s="5">
        <v>32.46</v>
      </c>
      <c r="H165" t="str">
        <f t="shared" si="14"/>
        <v>No</v>
      </c>
      <c r="I165" s="5">
        <f t="shared" si="12"/>
        <v>551.82000000000005</v>
      </c>
    </row>
    <row r="166" spans="1:9" x14ac:dyDescent="0.35">
      <c r="A166" s="1">
        <v>45138</v>
      </c>
      <c r="B166" s="1" t="str">
        <f t="shared" si="10"/>
        <v>July</v>
      </c>
      <c r="C166" s="3" t="s">
        <v>8</v>
      </c>
      <c r="D166" s="4">
        <v>15</v>
      </c>
      <c r="E166" t="str">
        <f t="shared" si="13"/>
        <v>No</v>
      </c>
      <c r="F166" s="4">
        <f t="shared" si="11"/>
        <v>15</v>
      </c>
      <c r="G166" s="5">
        <v>552.54999999999995</v>
      </c>
      <c r="H166" t="str">
        <f t="shared" si="14"/>
        <v>No</v>
      </c>
      <c r="I166" s="5">
        <f t="shared" si="12"/>
        <v>8288.25</v>
      </c>
    </row>
    <row r="167" spans="1:9" x14ac:dyDescent="0.35">
      <c r="A167" s="1">
        <v>45046</v>
      </c>
      <c r="B167" s="1" t="str">
        <f t="shared" si="10"/>
        <v>April</v>
      </c>
      <c r="C167" s="3" t="s">
        <v>5</v>
      </c>
      <c r="D167" s="4">
        <v>15</v>
      </c>
      <c r="E167" t="str">
        <f t="shared" si="13"/>
        <v>No</v>
      </c>
      <c r="F167" s="4">
        <f t="shared" si="11"/>
        <v>15</v>
      </c>
      <c r="G167" s="5">
        <v>442.99</v>
      </c>
      <c r="H167" t="str">
        <f t="shared" si="14"/>
        <v>No</v>
      </c>
      <c r="I167" s="5">
        <f t="shared" si="12"/>
        <v>6644.85</v>
      </c>
    </row>
    <row r="168" spans="1:9" x14ac:dyDescent="0.35">
      <c r="A168" s="1">
        <v>45077</v>
      </c>
      <c r="B168" s="1" t="str">
        <f t="shared" si="10"/>
        <v>May</v>
      </c>
      <c r="C168" s="3" t="s">
        <v>4</v>
      </c>
      <c r="D168" s="4">
        <v>19</v>
      </c>
      <c r="E168" t="str">
        <f t="shared" si="13"/>
        <v>No</v>
      </c>
      <c r="F168" s="4">
        <f t="shared" si="11"/>
        <v>19</v>
      </c>
      <c r="G168" s="5">
        <v>727.22</v>
      </c>
      <c r="H168" t="str">
        <f t="shared" si="14"/>
        <v>No</v>
      </c>
      <c r="I168" s="5">
        <f t="shared" si="12"/>
        <v>13817.18</v>
      </c>
    </row>
    <row r="169" spans="1:9" x14ac:dyDescent="0.35">
      <c r="A169" s="1">
        <v>45046</v>
      </c>
      <c r="B169" s="1" t="str">
        <f t="shared" si="10"/>
        <v>April</v>
      </c>
      <c r="C169" s="3" t="s">
        <v>6</v>
      </c>
      <c r="D169" s="4">
        <v>13</v>
      </c>
      <c r="E169" t="str">
        <f t="shared" si="13"/>
        <v>No</v>
      </c>
      <c r="F169" s="4">
        <f t="shared" si="11"/>
        <v>13</v>
      </c>
      <c r="G169" s="5">
        <v>810.93</v>
      </c>
      <c r="H169" t="str">
        <f t="shared" si="14"/>
        <v>No</v>
      </c>
      <c r="I169" s="5">
        <f t="shared" si="12"/>
        <v>10542.09</v>
      </c>
    </row>
    <row r="170" spans="1:9" x14ac:dyDescent="0.35">
      <c r="A170" s="1">
        <v>45046</v>
      </c>
      <c r="B170" s="1" t="str">
        <f t="shared" si="10"/>
        <v>April</v>
      </c>
      <c r="C170" s="3" t="s">
        <v>6</v>
      </c>
      <c r="D170" s="4">
        <v>25</v>
      </c>
      <c r="E170" t="str">
        <f t="shared" si="13"/>
        <v>No</v>
      </c>
      <c r="F170" s="4">
        <f t="shared" si="11"/>
        <v>25</v>
      </c>
      <c r="G170" s="5">
        <v>329.86</v>
      </c>
      <c r="H170" t="str">
        <f t="shared" si="14"/>
        <v>No</v>
      </c>
      <c r="I170" s="5">
        <f t="shared" si="12"/>
        <v>8246.5</v>
      </c>
    </row>
    <row r="171" spans="1:9" x14ac:dyDescent="0.35">
      <c r="A171" s="1">
        <v>44985</v>
      </c>
      <c r="B171" s="1" t="str">
        <f t="shared" si="10"/>
        <v>February</v>
      </c>
      <c r="C171" s="3" t="s">
        <v>5</v>
      </c>
      <c r="D171" s="4">
        <v>23</v>
      </c>
      <c r="E171" t="str">
        <f t="shared" si="13"/>
        <v>No</v>
      </c>
      <c r="F171" s="4">
        <f t="shared" si="11"/>
        <v>23</v>
      </c>
      <c r="G171" s="5">
        <v>808.05</v>
      </c>
      <c r="H171" t="str">
        <f t="shared" si="14"/>
        <v>No</v>
      </c>
      <c r="I171" s="5">
        <f t="shared" si="12"/>
        <v>18585.149999999998</v>
      </c>
    </row>
    <row r="172" spans="1:9" x14ac:dyDescent="0.35">
      <c r="A172" s="1">
        <v>45199</v>
      </c>
      <c r="B172" s="1" t="str">
        <f t="shared" si="10"/>
        <v>September</v>
      </c>
      <c r="C172" s="3" t="s">
        <v>6</v>
      </c>
      <c r="D172" s="4">
        <v>23</v>
      </c>
      <c r="E172" t="str">
        <f t="shared" si="13"/>
        <v>No</v>
      </c>
      <c r="F172" s="4">
        <f t="shared" si="11"/>
        <v>23</v>
      </c>
      <c r="G172" s="5">
        <v>92.83</v>
      </c>
      <c r="H172" t="str">
        <f t="shared" si="14"/>
        <v>No</v>
      </c>
      <c r="I172" s="5">
        <f t="shared" si="12"/>
        <v>2135.09</v>
      </c>
    </row>
    <row r="173" spans="1:9" x14ac:dyDescent="0.35">
      <c r="A173" s="1">
        <v>45077</v>
      </c>
      <c r="B173" s="1" t="str">
        <f t="shared" si="10"/>
        <v>May</v>
      </c>
      <c r="C173" s="3" t="s">
        <v>7</v>
      </c>
      <c r="D173" s="4">
        <v>20</v>
      </c>
      <c r="E173" t="str">
        <f t="shared" si="13"/>
        <v>No</v>
      </c>
      <c r="F173" s="4">
        <f t="shared" si="11"/>
        <v>20</v>
      </c>
      <c r="G173" s="5">
        <v>950.3</v>
      </c>
      <c r="H173" t="str">
        <f t="shared" si="14"/>
        <v>No</v>
      </c>
      <c r="I173" s="5">
        <f t="shared" si="12"/>
        <v>19006</v>
      </c>
    </row>
    <row r="174" spans="1:9" x14ac:dyDescent="0.35">
      <c r="A174" s="1">
        <v>45138</v>
      </c>
      <c r="B174" s="1" t="str">
        <f t="shared" si="10"/>
        <v>July</v>
      </c>
      <c r="C174" s="3" t="s">
        <v>6</v>
      </c>
      <c r="D174" s="4">
        <v>18</v>
      </c>
      <c r="E174" t="str">
        <f t="shared" si="13"/>
        <v>No</v>
      </c>
      <c r="F174" s="4">
        <f t="shared" si="11"/>
        <v>18</v>
      </c>
      <c r="G174" s="5">
        <v>240.82</v>
      </c>
      <c r="H174" t="str">
        <f t="shared" si="14"/>
        <v>No</v>
      </c>
      <c r="I174" s="5">
        <f t="shared" si="12"/>
        <v>4334.76</v>
      </c>
    </row>
    <row r="175" spans="1:9" x14ac:dyDescent="0.35">
      <c r="A175" s="1">
        <v>45260</v>
      </c>
      <c r="B175" s="1" t="str">
        <f t="shared" si="10"/>
        <v>November</v>
      </c>
      <c r="C175" s="3" t="s">
        <v>8</v>
      </c>
      <c r="D175" s="4">
        <v>18</v>
      </c>
      <c r="E175" t="str">
        <f t="shared" si="13"/>
        <v>No</v>
      </c>
      <c r="F175" s="4">
        <f t="shared" si="11"/>
        <v>18</v>
      </c>
      <c r="G175" s="5">
        <v>209.17</v>
      </c>
      <c r="H175" t="str">
        <f t="shared" si="14"/>
        <v>No</v>
      </c>
      <c r="I175" s="5">
        <f t="shared" si="12"/>
        <v>3765.06</v>
      </c>
    </row>
    <row r="176" spans="1:9" x14ac:dyDescent="0.35">
      <c r="A176" s="1">
        <v>44985</v>
      </c>
      <c r="B176" s="1" t="str">
        <f t="shared" si="10"/>
        <v>February</v>
      </c>
      <c r="C176" s="3" t="s">
        <v>6</v>
      </c>
      <c r="D176" s="4">
        <v>30</v>
      </c>
      <c r="E176" t="str">
        <f t="shared" si="13"/>
        <v>No</v>
      </c>
      <c r="F176" s="4">
        <f t="shared" si="11"/>
        <v>30</v>
      </c>
      <c r="G176" s="5">
        <v>61.04</v>
      </c>
      <c r="H176" t="str">
        <f t="shared" si="14"/>
        <v>No</v>
      </c>
      <c r="I176" s="5">
        <f t="shared" si="12"/>
        <v>1831.2</v>
      </c>
    </row>
    <row r="177" spans="1:9" x14ac:dyDescent="0.35">
      <c r="A177" s="1">
        <v>45260</v>
      </c>
      <c r="B177" s="1" t="str">
        <f t="shared" si="10"/>
        <v>November</v>
      </c>
      <c r="C177" s="3" t="s">
        <v>6</v>
      </c>
      <c r="D177" s="4">
        <v>25</v>
      </c>
      <c r="E177" t="str">
        <f t="shared" si="13"/>
        <v>No</v>
      </c>
      <c r="F177" s="4">
        <f t="shared" si="11"/>
        <v>25</v>
      </c>
      <c r="G177" s="5">
        <v>845.89</v>
      </c>
      <c r="H177" t="str">
        <f t="shared" si="14"/>
        <v>No</v>
      </c>
      <c r="I177" s="5">
        <f t="shared" si="12"/>
        <v>21147.25</v>
      </c>
    </row>
    <row r="178" spans="1:9" x14ac:dyDescent="0.35">
      <c r="A178" s="1">
        <v>45199</v>
      </c>
      <c r="B178" s="1" t="str">
        <f t="shared" si="10"/>
        <v>September</v>
      </c>
      <c r="C178" s="3" t="s">
        <v>6</v>
      </c>
      <c r="D178" s="4">
        <v>24</v>
      </c>
      <c r="E178" t="str">
        <f t="shared" si="13"/>
        <v>No</v>
      </c>
      <c r="F178" s="4">
        <f t="shared" si="11"/>
        <v>24</v>
      </c>
      <c r="G178" s="5">
        <v>108.66</v>
      </c>
      <c r="H178" t="str">
        <f t="shared" si="14"/>
        <v>No</v>
      </c>
      <c r="I178" s="5">
        <f t="shared" si="12"/>
        <v>2607.84</v>
      </c>
    </row>
    <row r="179" spans="1:9" x14ac:dyDescent="0.35">
      <c r="A179" s="1">
        <v>44957</v>
      </c>
      <c r="B179" s="1" t="str">
        <f t="shared" si="10"/>
        <v>January</v>
      </c>
      <c r="C179" s="3" t="s">
        <v>7</v>
      </c>
      <c r="D179" s="4">
        <v>22</v>
      </c>
      <c r="E179" t="str">
        <f t="shared" si="13"/>
        <v>No</v>
      </c>
      <c r="F179" s="4">
        <f t="shared" si="11"/>
        <v>22</v>
      </c>
      <c r="G179" s="5">
        <v>117.47</v>
      </c>
      <c r="H179" t="str">
        <f t="shared" si="14"/>
        <v>No</v>
      </c>
      <c r="I179" s="5">
        <f t="shared" si="12"/>
        <v>2584.34</v>
      </c>
    </row>
    <row r="180" spans="1:9" x14ac:dyDescent="0.35">
      <c r="A180" s="1">
        <v>45199</v>
      </c>
      <c r="B180" s="1" t="str">
        <f t="shared" si="10"/>
        <v>September</v>
      </c>
      <c r="C180" s="3" t="s">
        <v>8</v>
      </c>
      <c r="D180" s="4">
        <v>20</v>
      </c>
      <c r="E180" t="str">
        <f t="shared" si="13"/>
        <v>No</v>
      </c>
      <c r="F180" s="4">
        <f t="shared" si="11"/>
        <v>20</v>
      </c>
      <c r="G180" s="5">
        <v>980.2</v>
      </c>
      <c r="H180" t="str">
        <f t="shared" si="14"/>
        <v>No</v>
      </c>
      <c r="I180" s="5">
        <f t="shared" si="12"/>
        <v>19604</v>
      </c>
    </row>
    <row r="181" spans="1:9" x14ac:dyDescent="0.35">
      <c r="A181" s="1">
        <v>44985</v>
      </c>
      <c r="B181" s="1" t="str">
        <f t="shared" si="10"/>
        <v>February</v>
      </c>
      <c r="C181" s="3" t="s">
        <v>7</v>
      </c>
      <c r="D181" s="4">
        <v>21</v>
      </c>
      <c r="E181" t="str">
        <f t="shared" si="13"/>
        <v>No</v>
      </c>
      <c r="F181" s="4">
        <f t="shared" si="11"/>
        <v>21</v>
      </c>
      <c r="G181" s="5">
        <v>55.46</v>
      </c>
      <c r="H181" t="str">
        <f t="shared" si="14"/>
        <v>No</v>
      </c>
      <c r="I181" s="5">
        <f t="shared" si="12"/>
        <v>1164.6600000000001</v>
      </c>
    </row>
    <row r="182" spans="1:9" x14ac:dyDescent="0.35">
      <c r="A182" s="1">
        <v>45260</v>
      </c>
      <c r="B182" s="1" t="str">
        <f t="shared" si="10"/>
        <v>November</v>
      </c>
      <c r="C182" s="3" t="s">
        <v>6</v>
      </c>
      <c r="D182" s="4">
        <v>24</v>
      </c>
      <c r="E182" t="str">
        <f t="shared" si="13"/>
        <v>No</v>
      </c>
      <c r="F182" s="4">
        <f t="shared" si="11"/>
        <v>24</v>
      </c>
      <c r="G182" s="5">
        <v>505.26</v>
      </c>
      <c r="H182" t="str">
        <f t="shared" si="14"/>
        <v>No</v>
      </c>
      <c r="I182" s="5">
        <f t="shared" si="12"/>
        <v>12126.24</v>
      </c>
    </row>
    <row r="183" spans="1:9" x14ac:dyDescent="0.35">
      <c r="A183" s="1">
        <v>44985</v>
      </c>
      <c r="B183" s="1" t="str">
        <f t="shared" si="10"/>
        <v>February</v>
      </c>
      <c r="C183" s="3" t="s">
        <v>8</v>
      </c>
      <c r="D183" s="4">
        <v>28</v>
      </c>
      <c r="E183" t="str">
        <f t="shared" si="13"/>
        <v>No</v>
      </c>
      <c r="F183" s="4">
        <f t="shared" si="11"/>
        <v>28</v>
      </c>
      <c r="G183" s="5">
        <v>634.45000000000005</v>
      </c>
      <c r="H183" t="str">
        <f t="shared" si="14"/>
        <v>No</v>
      </c>
      <c r="I183" s="5">
        <f t="shared" si="12"/>
        <v>17764.600000000002</v>
      </c>
    </row>
    <row r="184" spans="1:9" x14ac:dyDescent="0.35">
      <c r="A184" s="1">
        <v>45291</v>
      </c>
      <c r="B184" s="1" t="str">
        <f t="shared" si="10"/>
        <v>December</v>
      </c>
      <c r="C184" s="3" t="s">
        <v>5</v>
      </c>
      <c r="D184" s="4">
        <v>20</v>
      </c>
      <c r="E184" t="str">
        <f t="shared" si="13"/>
        <v>No</v>
      </c>
      <c r="F184" s="4">
        <f t="shared" si="11"/>
        <v>20</v>
      </c>
      <c r="G184" s="5">
        <v>663.78</v>
      </c>
      <c r="H184" t="str">
        <f t="shared" si="14"/>
        <v>No</v>
      </c>
      <c r="I184" s="5">
        <f t="shared" si="12"/>
        <v>13275.599999999999</v>
      </c>
    </row>
    <row r="185" spans="1:9" x14ac:dyDescent="0.35">
      <c r="A185" s="1">
        <v>45230</v>
      </c>
      <c r="B185" s="1" t="str">
        <f t="shared" si="10"/>
        <v>October</v>
      </c>
      <c r="C185" s="3" t="s">
        <v>8</v>
      </c>
      <c r="D185" s="4">
        <v>13</v>
      </c>
      <c r="E185" t="str">
        <f t="shared" si="13"/>
        <v>No</v>
      </c>
      <c r="F185" s="4">
        <f t="shared" si="11"/>
        <v>13</v>
      </c>
      <c r="G185" s="5">
        <v>252.36</v>
      </c>
      <c r="H185" t="str">
        <f t="shared" si="14"/>
        <v>No</v>
      </c>
      <c r="I185" s="5">
        <f t="shared" si="12"/>
        <v>3280.6800000000003</v>
      </c>
    </row>
    <row r="186" spans="1:9" x14ac:dyDescent="0.35">
      <c r="A186" s="1">
        <v>45016</v>
      </c>
      <c r="B186" s="1" t="str">
        <f t="shared" si="10"/>
        <v>March</v>
      </c>
      <c r="C186" s="3" t="s">
        <v>4</v>
      </c>
      <c r="D186" s="4">
        <v>23</v>
      </c>
      <c r="E186" t="str">
        <f t="shared" si="13"/>
        <v>No</v>
      </c>
      <c r="F186" s="4">
        <f t="shared" si="11"/>
        <v>23</v>
      </c>
      <c r="G186" s="5">
        <v>341.32</v>
      </c>
      <c r="H186" t="str">
        <f t="shared" si="14"/>
        <v>No</v>
      </c>
      <c r="I186" s="5">
        <f t="shared" si="12"/>
        <v>7850.36</v>
      </c>
    </row>
    <row r="187" spans="1:9" x14ac:dyDescent="0.35">
      <c r="A187" s="1">
        <v>44957</v>
      </c>
      <c r="B187" s="1" t="str">
        <f t="shared" si="10"/>
        <v>January</v>
      </c>
      <c r="C187" s="3" t="s">
        <v>5</v>
      </c>
      <c r="D187" s="4">
        <v>17</v>
      </c>
      <c r="E187" t="str">
        <f t="shared" si="13"/>
        <v>No</v>
      </c>
      <c r="F187" s="4">
        <f t="shared" si="11"/>
        <v>17</v>
      </c>
      <c r="G187" s="5">
        <v>890.21</v>
      </c>
      <c r="H187" t="str">
        <f t="shared" si="14"/>
        <v>No</v>
      </c>
      <c r="I187" s="5">
        <f t="shared" si="12"/>
        <v>15133.57</v>
      </c>
    </row>
    <row r="188" spans="1:9" x14ac:dyDescent="0.35">
      <c r="A188" s="1">
        <v>45107</v>
      </c>
      <c r="B188" s="1" t="str">
        <f t="shared" si="10"/>
        <v>June</v>
      </c>
      <c r="C188" s="3" t="s">
        <v>6</v>
      </c>
      <c r="D188" s="4">
        <v>19</v>
      </c>
      <c r="E188" t="str">
        <f t="shared" si="13"/>
        <v>No</v>
      </c>
      <c r="F188" s="4">
        <f t="shared" si="11"/>
        <v>19</v>
      </c>
      <c r="G188" s="5">
        <v>509.48</v>
      </c>
      <c r="H188" t="str">
        <f t="shared" si="14"/>
        <v>No</v>
      </c>
      <c r="I188" s="5">
        <f t="shared" si="12"/>
        <v>9680.1200000000008</v>
      </c>
    </row>
    <row r="189" spans="1:9" x14ac:dyDescent="0.35">
      <c r="A189" s="1">
        <v>45138</v>
      </c>
      <c r="B189" s="1" t="str">
        <f t="shared" si="10"/>
        <v>July</v>
      </c>
      <c r="C189" s="3" t="s">
        <v>6</v>
      </c>
      <c r="D189" s="4">
        <v>15</v>
      </c>
      <c r="E189" t="str">
        <f t="shared" si="13"/>
        <v>No</v>
      </c>
      <c r="F189" s="4">
        <f t="shared" si="11"/>
        <v>15</v>
      </c>
      <c r="G189" s="5">
        <v>270.19</v>
      </c>
      <c r="H189" t="str">
        <f t="shared" si="14"/>
        <v>No</v>
      </c>
      <c r="I189" s="5">
        <f t="shared" si="12"/>
        <v>4052.85</v>
      </c>
    </row>
    <row r="190" spans="1:9" x14ac:dyDescent="0.35">
      <c r="A190" s="1">
        <v>45199</v>
      </c>
      <c r="B190" s="1" t="str">
        <f t="shared" si="10"/>
        <v>September</v>
      </c>
      <c r="C190" s="3" t="s">
        <v>6</v>
      </c>
      <c r="D190" s="4">
        <v>17</v>
      </c>
      <c r="E190" t="str">
        <f t="shared" si="13"/>
        <v>No</v>
      </c>
      <c r="F190" s="4">
        <f t="shared" si="11"/>
        <v>17</v>
      </c>
      <c r="G190" s="5">
        <v>740.11</v>
      </c>
      <c r="H190" t="str">
        <f t="shared" si="14"/>
        <v>No</v>
      </c>
      <c r="I190" s="5">
        <f t="shared" si="12"/>
        <v>12581.87</v>
      </c>
    </row>
    <row r="191" spans="1:9" x14ac:dyDescent="0.35">
      <c r="A191" s="1">
        <v>44957</v>
      </c>
      <c r="B191" s="1" t="str">
        <f t="shared" si="10"/>
        <v>January</v>
      </c>
      <c r="C191" s="3" t="s">
        <v>4</v>
      </c>
      <c r="D191" s="4">
        <v>27</v>
      </c>
      <c r="E191" t="str">
        <f t="shared" si="13"/>
        <v>No</v>
      </c>
      <c r="F191" s="4">
        <f t="shared" si="11"/>
        <v>27</v>
      </c>
      <c r="G191" s="5">
        <v>844.29</v>
      </c>
      <c r="H191" t="str">
        <f t="shared" si="14"/>
        <v>No</v>
      </c>
      <c r="I191" s="5">
        <f t="shared" si="12"/>
        <v>22795.829999999998</v>
      </c>
    </row>
    <row r="192" spans="1:9" x14ac:dyDescent="0.35">
      <c r="A192" s="1">
        <v>45169</v>
      </c>
      <c r="B192" s="1" t="str">
        <f t="shared" si="10"/>
        <v>August</v>
      </c>
      <c r="C192" s="3" t="s">
        <v>5</v>
      </c>
      <c r="D192" s="4">
        <v>22</v>
      </c>
      <c r="E192" t="str">
        <f t="shared" si="13"/>
        <v>No</v>
      </c>
      <c r="F192" s="4">
        <f t="shared" si="11"/>
        <v>22</v>
      </c>
      <c r="G192" s="5">
        <v>176.94</v>
      </c>
      <c r="H192" t="str">
        <f t="shared" si="14"/>
        <v>No</v>
      </c>
      <c r="I192" s="5">
        <f t="shared" si="12"/>
        <v>3892.68</v>
      </c>
    </row>
    <row r="193" spans="1:9" x14ac:dyDescent="0.35">
      <c r="A193" s="1">
        <v>45077</v>
      </c>
      <c r="B193" s="1" t="str">
        <f t="shared" si="10"/>
        <v>May</v>
      </c>
      <c r="C193" s="3" t="s">
        <v>4</v>
      </c>
      <c r="D193" s="4">
        <v>21</v>
      </c>
      <c r="E193" t="str">
        <f t="shared" si="13"/>
        <v>No</v>
      </c>
      <c r="F193" s="4">
        <f t="shared" si="11"/>
        <v>21</v>
      </c>
      <c r="G193" s="5">
        <v>953.24</v>
      </c>
      <c r="H193" t="str">
        <f t="shared" si="14"/>
        <v>No</v>
      </c>
      <c r="I193" s="5">
        <f t="shared" si="12"/>
        <v>20018.04</v>
      </c>
    </row>
    <row r="194" spans="1:9" x14ac:dyDescent="0.35">
      <c r="A194" s="1">
        <v>45230</v>
      </c>
      <c r="B194" s="1" t="str">
        <f t="shared" ref="B194:B257" si="15">TEXT(A194, "mmmm")</f>
        <v>October</v>
      </c>
      <c r="C194" s="3" t="s">
        <v>5</v>
      </c>
      <c r="D194" s="4">
        <v>22</v>
      </c>
      <c r="E194" t="str">
        <f t="shared" si="13"/>
        <v>No</v>
      </c>
      <c r="F194" s="4">
        <f t="shared" ref="F194:F257" si="16" xml:space="preserve"> IF(OR(D194 &lt; 8,D194 &gt; 32), 22, D194)</f>
        <v>22</v>
      </c>
      <c r="G194" s="5">
        <v>599.37</v>
      </c>
      <c r="H194" t="str">
        <f t="shared" si="14"/>
        <v>No</v>
      </c>
      <c r="I194" s="5">
        <f t="shared" ref="I194:I257" si="17">PRODUCT(F194,G194)</f>
        <v>13186.14</v>
      </c>
    </row>
    <row r="195" spans="1:9" x14ac:dyDescent="0.35">
      <c r="A195" s="1">
        <v>45291</v>
      </c>
      <c r="B195" s="1" t="str">
        <f t="shared" si="15"/>
        <v>December</v>
      </c>
      <c r="C195" s="3" t="s">
        <v>8</v>
      </c>
      <c r="D195" s="4">
        <v>28</v>
      </c>
      <c r="E195" t="str">
        <f t="shared" ref="E195:E258" si="18" xml:space="preserve"> IF(OR(D195 &lt; 8,D195 &gt; 32), "Yes", "No")</f>
        <v>No</v>
      </c>
      <c r="F195" s="4">
        <f t="shared" si="16"/>
        <v>28</v>
      </c>
      <c r="G195" s="5">
        <v>578.09</v>
      </c>
      <c r="H195" t="str">
        <f t="shared" ref="H195:H258" si="19" xml:space="preserve"> IF(OR(G195 &lt; -466.22,G195 &gt; 1486.92), "Yes", "No")</f>
        <v>No</v>
      </c>
      <c r="I195" s="5">
        <f t="shared" si="17"/>
        <v>16186.52</v>
      </c>
    </row>
    <row r="196" spans="1:9" x14ac:dyDescent="0.35">
      <c r="A196" s="1">
        <v>45230</v>
      </c>
      <c r="B196" s="1" t="str">
        <f t="shared" si="15"/>
        <v>October</v>
      </c>
      <c r="C196" s="3" t="s">
        <v>7</v>
      </c>
      <c r="D196" s="4">
        <v>18</v>
      </c>
      <c r="E196" t="str">
        <f t="shared" si="18"/>
        <v>No</v>
      </c>
      <c r="F196" s="4">
        <f t="shared" si="16"/>
        <v>18</v>
      </c>
      <c r="G196" s="5">
        <v>54.32</v>
      </c>
      <c r="H196" t="str">
        <f t="shared" si="19"/>
        <v>No</v>
      </c>
      <c r="I196" s="5">
        <f t="shared" si="17"/>
        <v>977.76</v>
      </c>
    </row>
    <row r="197" spans="1:9" x14ac:dyDescent="0.35">
      <c r="A197" s="1">
        <v>45230</v>
      </c>
      <c r="B197" s="1" t="str">
        <f t="shared" si="15"/>
        <v>October</v>
      </c>
      <c r="C197" s="3" t="s">
        <v>4</v>
      </c>
      <c r="D197" s="4">
        <v>16</v>
      </c>
      <c r="E197" t="str">
        <f t="shared" si="18"/>
        <v>No</v>
      </c>
      <c r="F197" s="4">
        <f t="shared" si="16"/>
        <v>16</v>
      </c>
      <c r="G197" s="5">
        <v>761.09</v>
      </c>
      <c r="H197" t="str">
        <f t="shared" si="19"/>
        <v>No</v>
      </c>
      <c r="I197" s="5">
        <f t="shared" si="17"/>
        <v>12177.44</v>
      </c>
    </row>
    <row r="198" spans="1:9" x14ac:dyDescent="0.35">
      <c r="A198" s="1">
        <v>45107</v>
      </c>
      <c r="B198" s="1" t="str">
        <f t="shared" si="15"/>
        <v>June</v>
      </c>
      <c r="C198" s="3" t="s">
        <v>4</v>
      </c>
      <c r="D198" s="4">
        <v>15</v>
      </c>
      <c r="E198" t="str">
        <f t="shared" si="18"/>
        <v>No</v>
      </c>
      <c r="F198" s="4">
        <f t="shared" si="16"/>
        <v>15</v>
      </c>
      <c r="G198" s="5">
        <v>860.83</v>
      </c>
      <c r="H198" t="str">
        <f t="shared" si="19"/>
        <v>No</v>
      </c>
      <c r="I198" s="5">
        <f t="shared" si="17"/>
        <v>12912.45</v>
      </c>
    </row>
    <row r="199" spans="1:9" x14ac:dyDescent="0.35">
      <c r="A199" s="1">
        <v>45291</v>
      </c>
      <c r="B199" s="1" t="str">
        <f t="shared" si="15"/>
        <v>December</v>
      </c>
      <c r="C199" s="3" t="s">
        <v>4</v>
      </c>
      <c r="D199" s="4">
        <v>21</v>
      </c>
      <c r="E199" t="str">
        <f t="shared" si="18"/>
        <v>No</v>
      </c>
      <c r="F199" s="4">
        <f t="shared" si="16"/>
        <v>21</v>
      </c>
      <c r="G199" s="5">
        <v>79.010000000000005</v>
      </c>
      <c r="H199" t="str">
        <f t="shared" si="19"/>
        <v>No</v>
      </c>
      <c r="I199" s="5">
        <f t="shared" si="17"/>
        <v>1659.21</v>
      </c>
    </row>
    <row r="200" spans="1:9" x14ac:dyDescent="0.35">
      <c r="A200" s="1">
        <v>44957</v>
      </c>
      <c r="B200" s="1" t="str">
        <f t="shared" si="15"/>
        <v>January</v>
      </c>
      <c r="C200" s="3" t="s">
        <v>7</v>
      </c>
      <c r="D200" s="4">
        <v>22</v>
      </c>
      <c r="E200" t="str">
        <f t="shared" si="18"/>
        <v>No</v>
      </c>
      <c r="F200" s="4">
        <f t="shared" si="16"/>
        <v>22</v>
      </c>
      <c r="G200" s="5">
        <v>863.4</v>
      </c>
      <c r="H200" t="str">
        <f t="shared" si="19"/>
        <v>No</v>
      </c>
      <c r="I200" s="5">
        <f t="shared" si="17"/>
        <v>18994.8</v>
      </c>
    </row>
    <row r="201" spans="1:9" x14ac:dyDescent="0.35">
      <c r="A201" s="1">
        <v>45169</v>
      </c>
      <c r="B201" s="1" t="str">
        <f t="shared" si="15"/>
        <v>August</v>
      </c>
      <c r="C201" s="3" t="s">
        <v>6</v>
      </c>
      <c r="D201" s="4">
        <v>25</v>
      </c>
      <c r="E201" t="str">
        <f t="shared" si="18"/>
        <v>No</v>
      </c>
      <c r="F201" s="4">
        <f t="shared" si="16"/>
        <v>25</v>
      </c>
      <c r="G201" s="5">
        <v>707.79</v>
      </c>
      <c r="H201" t="str">
        <f t="shared" si="19"/>
        <v>No</v>
      </c>
      <c r="I201" s="5">
        <f t="shared" si="17"/>
        <v>17694.75</v>
      </c>
    </row>
    <row r="202" spans="1:9" x14ac:dyDescent="0.35">
      <c r="A202" s="1">
        <v>45107</v>
      </c>
      <c r="B202" s="1" t="str">
        <f t="shared" si="15"/>
        <v>June</v>
      </c>
      <c r="C202" s="3" t="s">
        <v>4</v>
      </c>
      <c r="D202" s="4">
        <v>22</v>
      </c>
      <c r="E202" t="str">
        <f t="shared" si="18"/>
        <v>No</v>
      </c>
      <c r="F202" s="4">
        <f t="shared" si="16"/>
        <v>22</v>
      </c>
      <c r="G202" s="5">
        <v>107.23</v>
      </c>
      <c r="H202" t="str">
        <f t="shared" si="19"/>
        <v>No</v>
      </c>
      <c r="I202" s="5">
        <f t="shared" si="17"/>
        <v>2359.06</v>
      </c>
    </row>
    <row r="203" spans="1:9" x14ac:dyDescent="0.35">
      <c r="A203" s="1">
        <v>45107</v>
      </c>
      <c r="B203" s="1" t="str">
        <f t="shared" si="15"/>
        <v>June</v>
      </c>
      <c r="C203" s="3" t="s">
        <v>5</v>
      </c>
      <c r="D203" s="4">
        <v>20</v>
      </c>
      <c r="E203" t="str">
        <f t="shared" si="18"/>
        <v>No</v>
      </c>
      <c r="F203" s="4">
        <f t="shared" si="16"/>
        <v>20</v>
      </c>
      <c r="G203" s="5">
        <v>509.48</v>
      </c>
      <c r="H203" t="str">
        <f t="shared" si="19"/>
        <v>No</v>
      </c>
      <c r="I203" s="5">
        <f t="shared" si="17"/>
        <v>10189.6</v>
      </c>
    </row>
    <row r="204" spans="1:9" x14ac:dyDescent="0.35">
      <c r="A204" s="1">
        <v>45199</v>
      </c>
      <c r="B204" s="1" t="str">
        <f t="shared" si="15"/>
        <v>September</v>
      </c>
      <c r="C204" s="3" t="s">
        <v>7</v>
      </c>
      <c r="D204" s="4">
        <v>20</v>
      </c>
      <c r="E204" t="str">
        <f t="shared" si="18"/>
        <v>No</v>
      </c>
      <c r="F204" s="4">
        <f t="shared" si="16"/>
        <v>20</v>
      </c>
      <c r="G204" s="5">
        <v>288.52999999999997</v>
      </c>
      <c r="H204" t="str">
        <f t="shared" si="19"/>
        <v>No</v>
      </c>
      <c r="I204" s="5">
        <f t="shared" si="17"/>
        <v>5770.5999999999995</v>
      </c>
    </row>
    <row r="205" spans="1:9" x14ac:dyDescent="0.35">
      <c r="A205" s="1">
        <v>45169</v>
      </c>
      <c r="B205" s="1" t="str">
        <f t="shared" si="15"/>
        <v>August</v>
      </c>
      <c r="C205" s="3" t="s">
        <v>5</v>
      </c>
      <c r="D205" s="4">
        <v>19</v>
      </c>
      <c r="E205" t="str">
        <f t="shared" si="18"/>
        <v>No</v>
      </c>
      <c r="F205" s="4">
        <f t="shared" si="16"/>
        <v>19</v>
      </c>
      <c r="G205" s="5">
        <v>756.99</v>
      </c>
      <c r="H205" t="str">
        <f t="shared" si="19"/>
        <v>No</v>
      </c>
      <c r="I205" s="5">
        <f t="shared" si="17"/>
        <v>14382.81</v>
      </c>
    </row>
    <row r="206" spans="1:9" x14ac:dyDescent="0.35">
      <c r="A206" s="1">
        <v>45107</v>
      </c>
      <c r="B206" s="1" t="str">
        <f t="shared" si="15"/>
        <v>June</v>
      </c>
      <c r="C206" s="3" t="s">
        <v>8</v>
      </c>
      <c r="D206" s="4">
        <v>13</v>
      </c>
      <c r="E206" t="str">
        <f t="shared" si="18"/>
        <v>No</v>
      </c>
      <c r="F206" s="4">
        <f t="shared" si="16"/>
        <v>13</v>
      </c>
      <c r="G206" s="5">
        <v>537.71</v>
      </c>
      <c r="H206" t="str">
        <f t="shared" si="19"/>
        <v>No</v>
      </c>
      <c r="I206" s="5">
        <f t="shared" si="17"/>
        <v>6990.2300000000005</v>
      </c>
    </row>
    <row r="207" spans="1:9" x14ac:dyDescent="0.35">
      <c r="A207" s="1">
        <v>44957</v>
      </c>
      <c r="B207" s="1" t="str">
        <f t="shared" si="15"/>
        <v>January</v>
      </c>
      <c r="C207" s="3" t="s">
        <v>6</v>
      </c>
      <c r="D207" s="4">
        <v>22</v>
      </c>
      <c r="E207" t="str">
        <f t="shared" si="18"/>
        <v>No</v>
      </c>
      <c r="F207" s="4">
        <f t="shared" si="16"/>
        <v>22</v>
      </c>
      <c r="G207" s="5">
        <v>663.57</v>
      </c>
      <c r="H207" t="str">
        <f t="shared" si="19"/>
        <v>No</v>
      </c>
      <c r="I207" s="5">
        <f t="shared" si="17"/>
        <v>14598.54</v>
      </c>
    </row>
    <row r="208" spans="1:9" x14ac:dyDescent="0.35">
      <c r="A208" s="1">
        <v>44957</v>
      </c>
      <c r="B208" s="1" t="str">
        <f t="shared" si="15"/>
        <v>January</v>
      </c>
      <c r="C208" s="3" t="s">
        <v>6</v>
      </c>
      <c r="D208" s="4">
        <v>24</v>
      </c>
      <c r="E208" t="str">
        <f t="shared" si="18"/>
        <v>No</v>
      </c>
      <c r="F208" s="4">
        <f t="shared" si="16"/>
        <v>24</v>
      </c>
      <c r="G208" s="5">
        <v>516.4</v>
      </c>
      <c r="H208" t="str">
        <f t="shared" si="19"/>
        <v>No</v>
      </c>
      <c r="I208" s="5">
        <f t="shared" si="17"/>
        <v>12393.599999999999</v>
      </c>
    </row>
    <row r="209" spans="1:9" x14ac:dyDescent="0.35">
      <c r="A209" s="1">
        <v>45260</v>
      </c>
      <c r="B209" s="1" t="str">
        <f t="shared" si="15"/>
        <v>November</v>
      </c>
      <c r="C209" s="3" t="s">
        <v>7</v>
      </c>
      <c r="D209" s="4">
        <v>14</v>
      </c>
      <c r="E209" t="str">
        <f t="shared" si="18"/>
        <v>No</v>
      </c>
      <c r="F209" s="4">
        <f t="shared" si="16"/>
        <v>14</v>
      </c>
      <c r="G209" s="5">
        <v>227.13</v>
      </c>
      <c r="H209" t="str">
        <f t="shared" si="19"/>
        <v>No</v>
      </c>
      <c r="I209" s="5">
        <f t="shared" si="17"/>
        <v>3179.8199999999997</v>
      </c>
    </row>
    <row r="210" spans="1:9" x14ac:dyDescent="0.35">
      <c r="A210" s="1">
        <v>45169</v>
      </c>
      <c r="B210" s="1" t="str">
        <f t="shared" si="15"/>
        <v>August</v>
      </c>
      <c r="C210" s="3" t="s">
        <v>6</v>
      </c>
      <c r="D210" s="4">
        <v>16</v>
      </c>
      <c r="E210" t="str">
        <f t="shared" si="18"/>
        <v>No</v>
      </c>
      <c r="F210" s="4">
        <f t="shared" si="16"/>
        <v>16</v>
      </c>
      <c r="G210" s="5">
        <v>407.63</v>
      </c>
      <c r="H210" t="str">
        <f t="shared" si="19"/>
        <v>No</v>
      </c>
      <c r="I210" s="5">
        <f t="shared" si="17"/>
        <v>6522.08</v>
      </c>
    </row>
    <row r="211" spans="1:9" x14ac:dyDescent="0.35">
      <c r="A211" s="1">
        <v>45291</v>
      </c>
      <c r="B211" s="1" t="str">
        <f t="shared" si="15"/>
        <v>December</v>
      </c>
      <c r="C211" s="3" t="s">
        <v>6</v>
      </c>
      <c r="D211" s="4">
        <v>22</v>
      </c>
      <c r="E211" t="str">
        <f t="shared" si="18"/>
        <v>No</v>
      </c>
      <c r="F211" s="4">
        <f t="shared" si="16"/>
        <v>22</v>
      </c>
      <c r="G211" s="5">
        <v>463.88</v>
      </c>
      <c r="H211" t="str">
        <f t="shared" si="19"/>
        <v>No</v>
      </c>
      <c r="I211" s="5">
        <f t="shared" si="17"/>
        <v>10205.36</v>
      </c>
    </row>
    <row r="212" spans="1:9" x14ac:dyDescent="0.35">
      <c r="A212" s="1">
        <v>45291</v>
      </c>
      <c r="B212" s="1" t="str">
        <f t="shared" si="15"/>
        <v>December</v>
      </c>
      <c r="C212" s="3" t="s">
        <v>7</v>
      </c>
      <c r="D212" s="4">
        <v>22</v>
      </c>
      <c r="E212" t="str">
        <f t="shared" si="18"/>
        <v>No</v>
      </c>
      <c r="F212" s="4">
        <f t="shared" si="16"/>
        <v>22</v>
      </c>
      <c r="G212" s="5">
        <v>818.96</v>
      </c>
      <c r="H212" t="str">
        <f t="shared" si="19"/>
        <v>No</v>
      </c>
      <c r="I212" s="5">
        <f t="shared" si="17"/>
        <v>18017.120000000003</v>
      </c>
    </row>
    <row r="213" spans="1:9" x14ac:dyDescent="0.35">
      <c r="A213" s="1">
        <v>44957</v>
      </c>
      <c r="B213" s="1" t="str">
        <f t="shared" si="15"/>
        <v>January</v>
      </c>
      <c r="C213" s="3" t="s">
        <v>5</v>
      </c>
      <c r="D213" s="4">
        <v>22</v>
      </c>
      <c r="E213" t="str">
        <f t="shared" si="18"/>
        <v>No</v>
      </c>
      <c r="F213" s="4">
        <f t="shared" si="16"/>
        <v>22</v>
      </c>
      <c r="G213" s="5">
        <v>516.33000000000004</v>
      </c>
      <c r="H213" t="str">
        <f t="shared" si="19"/>
        <v>No</v>
      </c>
      <c r="I213" s="5">
        <f t="shared" si="17"/>
        <v>11359.26</v>
      </c>
    </row>
    <row r="214" spans="1:9" x14ac:dyDescent="0.35">
      <c r="A214" s="1">
        <v>45291</v>
      </c>
      <c r="B214" s="1" t="str">
        <f t="shared" si="15"/>
        <v>December</v>
      </c>
      <c r="C214" s="3" t="s">
        <v>8</v>
      </c>
      <c r="D214" s="4">
        <v>18</v>
      </c>
      <c r="E214" t="str">
        <f t="shared" si="18"/>
        <v>No</v>
      </c>
      <c r="F214" s="4">
        <f t="shared" si="16"/>
        <v>18</v>
      </c>
      <c r="G214" s="5">
        <v>677.1</v>
      </c>
      <c r="H214" t="str">
        <f t="shared" si="19"/>
        <v>No</v>
      </c>
      <c r="I214" s="5">
        <f t="shared" si="17"/>
        <v>12187.800000000001</v>
      </c>
    </row>
    <row r="215" spans="1:9" x14ac:dyDescent="0.35">
      <c r="A215" s="1">
        <v>45077</v>
      </c>
      <c r="B215" s="1" t="str">
        <f t="shared" si="15"/>
        <v>May</v>
      </c>
      <c r="C215" s="3" t="s">
        <v>4</v>
      </c>
      <c r="D215" s="4">
        <v>20</v>
      </c>
      <c r="E215" t="str">
        <f t="shared" si="18"/>
        <v>No</v>
      </c>
      <c r="F215" s="4">
        <f t="shared" si="16"/>
        <v>20</v>
      </c>
      <c r="G215" s="5">
        <v>885.35</v>
      </c>
      <c r="H215" t="str">
        <f t="shared" si="19"/>
        <v>No</v>
      </c>
      <c r="I215" s="5">
        <f t="shared" si="17"/>
        <v>17707</v>
      </c>
    </row>
    <row r="216" spans="1:9" x14ac:dyDescent="0.35">
      <c r="A216" s="1">
        <v>45260</v>
      </c>
      <c r="B216" s="1" t="str">
        <f t="shared" si="15"/>
        <v>November</v>
      </c>
      <c r="C216" s="3" t="s">
        <v>4</v>
      </c>
      <c r="D216" s="4">
        <v>10</v>
      </c>
      <c r="E216" t="str">
        <f t="shared" si="18"/>
        <v>No</v>
      </c>
      <c r="F216" s="4">
        <f t="shared" si="16"/>
        <v>10</v>
      </c>
      <c r="G216" s="5">
        <v>784.24</v>
      </c>
      <c r="H216" t="str">
        <f t="shared" si="19"/>
        <v>No</v>
      </c>
      <c r="I216" s="5">
        <f t="shared" si="17"/>
        <v>7842.4</v>
      </c>
    </row>
    <row r="217" spans="1:9" x14ac:dyDescent="0.35">
      <c r="A217" s="1">
        <v>45046</v>
      </c>
      <c r="B217" s="1" t="str">
        <f t="shared" si="15"/>
        <v>April</v>
      </c>
      <c r="C217" s="3" t="s">
        <v>5</v>
      </c>
      <c r="D217" s="4">
        <v>21</v>
      </c>
      <c r="E217" t="str">
        <f t="shared" si="18"/>
        <v>No</v>
      </c>
      <c r="F217" s="4">
        <f t="shared" si="16"/>
        <v>21</v>
      </c>
      <c r="G217" s="5">
        <v>441.04</v>
      </c>
      <c r="H217" t="str">
        <f t="shared" si="19"/>
        <v>No</v>
      </c>
      <c r="I217" s="5">
        <f t="shared" si="17"/>
        <v>9261.84</v>
      </c>
    </row>
    <row r="218" spans="1:9" x14ac:dyDescent="0.35">
      <c r="A218" s="1">
        <v>44985</v>
      </c>
      <c r="B218" s="1" t="str">
        <f t="shared" si="15"/>
        <v>February</v>
      </c>
      <c r="C218" s="3" t="s">
        <v>6</v>
      </c>
      <c r="D218" s="4">
        <v>16</v>
      </c>
      <c r="E218" t="str">
        <f t="shared" si="18"/>
        <v>No</v>
      </c>
      <c r="F218" s="4">
        <f t="shared" si="16"/>
        <v>16</v>
      </c>
      <c r="G218" s="5">
        <v>509.48</v>
      </c>
      <c r="H218" t="str">
        <f t="shared" si="19"/>
        <v>No</v>
      </c>
      <c r="I218" s="5">
        <f t="shared" si="17"/>
        <v>8151.68</v>
      </c>
    </row>
    <row r="219" spans="1:9" x14ac:dyDescent="0.35">
      <c r="A219" s="1">
        <v>45077</v>
      </c>
      <c r="B219" s="1" t="str">
        <f t="shared" si="15"/>
        <v>May</v>
      </c>
      <c r="C219" s="3" t="s">
        <v>8</v>
      </c>
      <c r="D219" s="4">
        <v>26</v>
      </c>
      <c r="E219" t="str">
        <f t="shared" si="18"/>
        <v>No</v>
      </c>
      <c r="F219" s="4">
        <f t="shared" si="16"/>
        <v>26</v>
      </c>
      <c r="G219" s="5">
        <v>662.9</v>
      </c>
      <c r="H219" t="str">
        <f t="shared" si="19"/>
        <v>No</v>
      </c>
      <c r="I219" s="5">
        <f t="shared" si="17"/>
        <v>17235.399999999998</v>
      </c>
    </row>
    <row r="220" spans="1:9" x14ac:dyDescent="0.35">
      <c r="A220" s="1">
        <v>45291</v>
      </c>
      <c r="B220" s="1" t="str">
        <f t="shared" si="15"/>
        <v>December</v>
      </c>
      <c r="C220" s="3" t="s">
        <v>5</v>
      </c>
      <c r="D220" s="4">
        <v>18</v>
      </c>
      <c r="E220" t="str">
        <f t="shared" si="18"/>
        <v>No</v>
      </c>
      <c r="F220" s="4">
        <f t="shared" si="16"/>
        <v>18</v>
      </c>
      <c r="G220" s="5">
        <v>802.16</v>
      </c>
      <c r="H220" t="str">
        <f t="shared" si="19"/>
        <v>No</v>
      </c>
      <c r="I220" s="5">
        <f t="shared" si="17"/>
        <v>14438.88</v>
      </c>
    </row>
    <row r="221" spans="1:9" x14ac:dyDescent="0.35">
      <c r="A221" s="1">
        <v>45107</v>
      </c>
      <c r="B221" s="1" t="str">
        <f t="shared" si="15"/>
        <v>June</v>
      </c>
      <c r="C221" s="3" t="s">
        <v>4</v>
      </c>
      <c r="D221" s="4">
        <v>23</v>
      </c>
      <c r="E221" t="str">
        <f t="shared" si="18"/>
        <v>No</v>
      </c>
      <c r="F221" s="4">
        <f t="shared" si="16"/>
        <v>23</v>
      </c>
      <c r="G221" s="5">
        <v>955.23</v>
      </c>
      <c r="H221" t="str">
        <f t="shared" si="19"/>
        <v>No</v>
      </c>
      <c r="I221" s="5">
        <f t="shared" si="17"/>
        <v>21970.29</v>
      </c>
    </row>
    <row r="222" spans="1:9" x14ac:dyDescent="0.35">
      <c r="A222" s="1">
        <v>44985</v>
      </c>
      <c r="B222" s="1" t="str">
        <f t="shared" si="15"/>
        <v>February</v>
      </c>
      <c r="C222" s="3" t="s">
        <v>4</v>
      </c>
      <c r="D222" s="4">
        <v>18</v>
      </c>
      <c r="E222" t="str">
        <f t="shared" si="18"/>
        <v>No</v>
      </c>
      <c r="F222" s="4">
        <f t="shared" si="16"/>
        <v>18</v>
      </c>
      <c r="G222" s="5">
        <v>487.65</v>
      </c>
      <c r="H222" t="str">
        <f t="shared" si="19"/>
        <v>No</v>
      </c>
      <c r="I222" s="5">
        <f t="shared" si="17"/>
        <v>8777.6999999999989</v>
      </c>
    </row>
    <row r="223" spans="1:9" x14ac:dyDescent="0.35">
      <c r="A223" s="1">
        <v>45016</v>
      </c>
      <c r="B223" s="1" t="str">
        <f t="shared" si="15"/>
        <v>March</v>
      </c>
      <c r="C223" s="3" t="s">
        <v>8</v>
      </c>
      <c r="D223" s="4">
        <v>17</v>
      </c>
      <c r="E223" t="str">
        <f t="shared" si="18"/>
        <v>No</v>
      </c>
      <c r="F223" s="4">
        <f t="shared" si="16"/>
        <v>17</v>
      </c>
      <c r="G223" s="5">
        <v>815.61</v>
      </c>
      <c r="H223" t="str">
        <f t="shared" si="19"/>
        <v>No</v>
      </c>
      <c r="I223" s="5">
        <f t="shared" si="17"/>
        <v>13865.37</v>
      </c>
    </row>
    <row r="224" spans="1:9" x14ac:dyDescent="0.35">
      <c r="A224" s="1">
        <v>45107</v>
      </c>
      <c r="B224" s="1" t="str">
        <f t="shared" si="15"/>
        <v>June</v>
      </c>
      <c r="C224" s="3" t="s">
        <v>7</v>
      </c>
      <c r="D224" s="4">
        <v>19</v>
      </c>
      <c r="E224" t="str">
        <f t="shared" si="18"/>
        <v>No</v>
      </c>
      <c r="F224" s="4">
        <f t="shared" si="16"/>
        <v>19</v>
      </c>
      <c r="G224" s="5">
        <v>672.8</v>
      </c>
      <c r="H224" t="str">
        <f t="shared" si="19"/>
        <v>No</v>
      </c>
      <c r="I224" s="5">
        <f t="shared" si="17"/>
        <v>12783.199999999999</v>
      </c>
    </row>
    <row r="225" spans="1:9" x14ac:dyDescent="0.35">
      <c r="A225" s="1">
        <v>45230</v>
      </c>
      <c r="B225" s="1" t="str">
        <f t="shared" si="15"/>
        <v>October</v>
      </c>
      <c r="C225" s="3" t="s">
        <v>5</v>
      </c>
      <c r="D225" s="4">
        <v>16</v>
      </c>
      <c r="E225" t="str">
        <f t="shared" si="18"/>
        <v>No</v>
      </c>
      <c r="F225" s="4">
        <f t="shared" si="16"/>
        <v>16</v>
      </c>
      <c r="G225" s="5">
        <v>972.19</v>
      </c>
      <c r="H225" t="str">
        <f t="shared" si="19"/>
        <v>No</v>
      </c>
      <c r="I225" s="5">
        <f t="shared" si="17"/>
        <v>15555.04</v>
      </c>
    </row>
    <row r="226" spans="1:9" x14ac:dyDescent="0.35">
      <c r="A226" s="1">
        <v>44985</v>
      </c>
      <c r="B226" s="1" t="str">
        <f t="shared" si="15"/>
        <v>February</v>
      </c>
      <c r="C226" s="3" t="s">
        <v>4</v>
      </c>
      <c r="D226" s="4">
        <v>22</v>
      </c>
      <c r="E226" t="str">
        <f t="shared" si="18"/>
        <v>No</v>
      </c>
      <c r="F226" s="4">
        <f t="shared" si="16"/>
        <v>22</v>
      </c>
      <c r="G226" s="5">
        <v>139.87</v>
      </c>
      <c r="H226" t="str">
        <f t="shared" si="19"/>
        <v>No</v>
      </c>
      <c r="I226" s="5">
        <f t="shared" si="17"/>
        <v>3077.1400000000003</v>
      </c>
    </row>
    <row r="227" spans="1:9" x14ac:dyDescent="0.35">
      <c r="A227" s="1">
        <v>45138</v>
      </c>
      <c r="B227" s="1" t="str">
        <f t="shared" si="15"/>
        <v>July</v>
      </c>
      <c r="C227" s="3" t="s">
        <v>5</v>
      </c>
      <c r="D227" s="4">
        <v>23</v>
      </c>
      <c r="E227" t="str">
        <f t="shared" si="18"/>
        <v>No</v>
      </c>
      <c r="F227" s="4">
        <f t="shared" si="16"/>
        <v>23</v>
      </c>
      <c r="G227" s="5">
        <v>845.05</v>
      </c>
      <c r="H227" t="str">
        <f t="shared" si="19"/>
        <v>No</v>
      </c>
      <c r="I227" s="5">
        <f t="shared" si="17"/>
        <v>19436.149999999998</v>
      </c>
    </row>
    <row r="228" spans="1:9" x14ac:dyDescent="0.35">
      <c r="A228" s="1">
        <v>45077</v>
      </c>
      <c r="B228" s="1" t="str">
        <f t="shared" si="15"/>
        <v>May</v>
      </c>
      <c r="C228" s="3" t="s">
        <v>7</v>
      </c>
      <c r="D228" s="4">
        <v>20</v>
      </c>
      <c r="E228" t="str">
        <f t="shared" si="18"/>
        <v>No</v>
      </c>
      <c r="F228" s="4">
        <f t="shared" si="16"/>
        <v>20</v>
      </c>
      <c r="G228" s="5">
        <v>584.24</v>
      </c>
      <c r="H228" t="str">
        <f t="shared" si="19"/>
        <v>No</v>
      </c>
      <c r="I228" s="5">
        <f t="shared" si="17"/>
        <v>11684.8</v>
      </c>
    </row>
    <row r="229" spans="1:9" x14ac:dyDescent="0.35">
      <c r="A229" s="1">
        <v>45046</v>
      </c>
      <c r="B229" s="1" t="str">
        <f t="shared" si="15"/>
        <v>April</v>
      </c>
      <c r="C229" s="3" t="s">
        <v>8</v>
      </c>
      <c r="D229" s="4">
        <v>230</v>
      </c>
      <c r="E229" t="str">
        <f t="shared" si="18"/>
        <v>Yes</v>
      </c>
      <c r="F229" s="4">
        <f t="shared" si="16"/>
        <v>22</v>
      </c>
      <c r="G229" s="5">
        <v>407.2</v>
      </c>
      <c r="H229" t="str">
        <f t="shared" si="19"/>
        <v>No</v>
      </c>
      <c r="I229" s="5">
        <f t="shared" si="17"/>
        <v>8958.4</v>
      </c>
    </row>
    <row r="230" spans="1:9" x14ac:dyDescent="0.35">
      <c r="A230" s="1">
        <v>45291</v>
      </c>
      <c r="B230" s="1" t="str">
        <f t="shared" si="15"/>
        <v>December</v>
      </c>
      <c r="C230" s="3" t="s">
        <v>5</v>
      </c>
      <c r="D230" s="4">
        <v>13</v>
      </c>
      <c r="E230" t="str">
        <f t="shared" si="18"/>
        <v>No</v>
      </c>
      <c r="F230" s="4">
        <f t="shared" si="16"/>
        <v>13</v>
      </c>
      <c r="G230" s="5">
        <v>803.42</v>
      </c>
      <c r="H230" t="str">
        <f t="shared" si="19"/>
        <v>No</v>
      </c>
      <c r="I230" s="5">
        <f t="shared" si="17"/>
        <v>10444.459999999999</v>
      </c>
    </row>
    <row r="231" spans="1:9" x14ac:dyDescent="0.35">
      <c r="A231" s="1">
        <v>44957</v>
      </c>
      <c r="B231" s="1" t="str">
        <f t="shared" si="15"/>
        <v>January</v>
      </c>
      <c r="C231" s="3" t="s">
        <v>6</v>
      </c>
      <c r="D231" s="4">
        <v>27</v>
      </c>
      <c r="E231" t="str">
        <f t="shared" si="18"/>
        <v>No</v>
      </c>
      <c r="F231" s="4">
        <f t="shared" si="16"/>
        <v>27</v>
      </c>
      <c r="G231" s="5">
        <v>424.07</v>
      </c>
      <c r="H231" t="str">
        <f t="shared" si="19"/>
        <v>No</v>
      </c>
      <c r="I231" s="5">
        <f t="shared" si="17"/>
        <v>11449.89</v>
      </c>
    </row>
    <row r="232" spans="1:9" x14ac:dyDescent="0.35">
      <c r="A232" s="1">
        <v>45138</v>
      </c>
      <c r="B232" s="1" t="str">
        <f t="shared" si="15"/>
        <v>July</v>
      </c>
      <c r="C232" s="3" t="s">
        <v>8</v>
      </c>
      <c r="D232" s="4">
        <v>16</v>
      </c>
      <c r="E232" t="str">
        <f t="shared" si="18"/>
        <v>No</v>
      </c>
      <c r="F232" s="4">
        <f t="shared" si="16"/>
        <v>16</v>
      </c>
      <c r="G232" s="5">
        <v>613.6</v>
      </c>
      <c r="H232" t="str">
        <f t="shared" si="19"/>
        <v>No</v>
      </c>
      <c r="I232" s="5">
        <f t="shared" si="17"/>
        <v>9817.6</v>
      </c>
    </row>
    <row r="233" spans="1:9" x14ac:dyDescent="0.35">
      <c r="A233" s="1">
        <v>45016</v>
      </c>
      <c r="B233" s="1" t="str">
        <f t="shared" si="15"/>
        <v>March</v>
      </c>
      <c r="C233" s="3" t="s">
        <v>6</v>
      </c>
      <c r="D233" s="4">
        <v>22</v>
      </c>
      <c r="E233" t="str">
        <f t="shared" si="18"/>
        <v>No</v>
      </c>
      <c r="F233" s="4">
        <f t="shared" si="16"/>
        <v>22</v>
      </c>
      <c r="G233" s="5">
        <v>610.05999999999995</v>
      </c>
      <c r="H233" t="str">
        <f t="shared" si="19"/>
        <v>No</v>
      </c>
      <c r="I233" s="5">
        <f t="shared" si="17"/>
        <v>13421.32</v>
      </c>
    </row>
    <row r="234" spans="1:9" x14ac:dyDescent="0.35">
      <c r="A234" s="1">
        <v>45138</v>
      </c>
      <c r="B234" s="1" t="str">
        <f t="shared" si="15"/>
        <v>July</v>
      </c>
      <c r="C234" s="3" t="s">
        <v>7</v>
      </c>
      <c r="D234" s="4">
        <v>14</v>
      </c>
      <c r="E234" t="str">
        <f t="shared" si="18"/>
        <v>No</v>
      </c>
      <c r="F234" s="4">
        <f t="shared" si="16"/>
        <v>14</v>
      </c>
      <c r="G234" s="5">
        <v>165.27</v>
      </c>
      <c r="H234" t="str">
        <f t="shared" si="19"/>
        <v>No</v>
      </c>
      <c r="I234" s="5">
        <f t="shared" si="17"/>
        <v>2313.7800000000002</v>
      </c>
    </row>
    <row r="235" spans="1:9" x14ac:dyDescent="0.35">
      <c r="A235" s="1">
        <v>45169</v>
      </c>
      <c r="B235" s="1" t="str">
        <f t="shared" si="15"/>
        <v>August</v>
      </c>
      <c r="C235" s="3" t="s">
        <v>6</v>
      </c>
      <c r="D235" s="4">
        <v>25</v>
      </c>
      <c r="E235" t="str">
        <f t="shared" si="18"/>
        <v>No</v>
      </c>
      <c r="F235" s="4">
        <f t="shared" si="16"/>
        <v>25</v>
      </c>
      <c r="G235" s="5">
        <v>301.49</v>
      </c>
      <c r="H235" t="str">
        <f t="shared" si="19"/>
        <v>No</v>
      </c>
      <c r="I235" s="5">
        <f t="shared" si="17"/>
        <v>7537.25</v>
      </c>
    </row>
    <row r="236" spans="1:9" x14ac:dyDescent="0.35">
      <c r="A236" s="1">
        <v>45046</v>
      </c>
      <c r="B236" s="1" t="str">
        <f t="shared" si="15"/>
        <v>April</v>
      </c>
      <c r="C236" s="3" t="s">
        <v>4</v>
      </c>
      <c r="D236" s="4">
        <v>21</v>
      </c>
      <c r="E236" t="str">
        <f t="shared" si="18"/>
        <v>No</v>
      </c>
      <c r="F236" s="4">
        <f t="shared" si="16"/>
        <v>21</v>
      </c>
      <c r="G236" s="5">
        <v>733.23</v>
      </c>
      <c r="H236" t="str">
        <f t="shared" si="19"/>
        <v>No</v>
      </c>
      <c r="I236" s="5">
        <f t="shared" si="17"/>
        <v>15397.83</v>
      </c>
    </row>
    <row r="237" spans="1:9" x14ac:dyDescent="0.35">
      <c r="A237" s="1">
        <v>44985</v>
      </c>
      <c r="B237" s="1" t="str">
        <f t="shared" si="15"/>
        <v>February</v>
      </c>
      <c r="C237" s="3" t="s">
        <v>7</v>
      </c>
      <c r="D237" s="4">
        <v>26</v>
      </c>
      <c r="E237" t="str">
        <f t="shared" si="18"/>
        <v>No</v>
      </c>
      <c r="F237" s="4">
        <f t="shared" si="16"/>
        <v>26</v>
      </c>
      <c r="G237" s="5">
        <v>60.73</v>
      </c>
      <c r="H237" t="str">
        <f t="shared" si="19"/>
        <v>No</v>
      </c>
      <c r="I237" s="5">
        <f t="shared" si="17"/>
        <v>1578.98</v>
      </c>
    </row>
    <row r="238" spans="1:9" x14ac:dyDescent="0.35">
      <c r="A238" s="1">
        <v>45016</v>
      </c>
      <c r="B238" s="1" t="str">
        <f t="shared" si="15"/>
        <v>March</v>
      </c>
      <c r="C238" s="3" t="s">
        <v>6</v>
      </c>
      <c r="D238" s="4">
        <v>20</v>
      </c>
      <c r="E238" t="str">
        <f t="shared" si="18"/>
        <v>No</v>
      </c>
      <c r="F238" s="4">
        <f t="shared" si="16"/>
        <v>20</v>
      </c>
      <c r="G238" s="5">
        <v>887.57</v>
      </c>
      <c r="H238" t="str">
        <f t="shared" si="19"/>
        <v>No</v>
      </c>
      <c r="I238" s="5">
        <f t="shared" si="17"/>
        <v>17751.400000000001</v>
      </c>
    </row>
    <row r="239" spans="1:9" x14ac:dyDescent="0.35">
      <c r="A239" s="1">
        <v>45107</v>
      </c>
      <c r="B239" s="1" t="str">
        <f t="shared" si="15"/>
        <v>June</v>
      </c>
      <c r="C239" s="3" t="s">
        <v>8</v>
      </c>
      <c r="D239" s="4">
        <v>19</v>
      </c>
      <c r="E239" t="str">
        <f t="shared" si="18"/>
        <v>No</v>
      </c>
      <c r="F239" s="4">
        <f t="shared" si="16"/>
        <v>19</v>
      </c>
      <c r="G239" s="5">
        <v>910.44</v>
      </c>
      <c r="H239" t="str">
        <f t="shared" si="19"/>
        <v>No</v>
      </c>
      <c r="I239" s="5">
        <f t="shared" si="17"/>
        <v>17298.36</v>
      </c>
    </row>
    <row r="240" spans="1:9" x14ac:dyDescent="0.35">
      <c r="A240" s="1">
        <v>45138</v>
      </c>
      <c r="B240" s="1" t="str">
        <f t="shared" si="15"/>
        <v>July</v>
      </c>
      <c r="C240" s="3" t="s">
        <v>7</v>
      </c>
      <c r="D240" s="4">
        <v>26</v>
      </c>
      <c r="E240" t="str">
        <f t="shared" si="18"/>
        <v>No</v>
      </c>
      <c r="F240" s="4">
        <f t="shared" si="16"/>
        <v>26</v>
      </c>
      <c r="G240" s="5">
        <v>189</v>
      </c>
      <c r="H240" t="str">
        <f t="shared" si="19"/>
        <v>No</v>
      </c>
      <c r="I240" s="5">
        <f t="shared" si="17"/>
        <v>4914</v>
      </c>
    </row>
    <row r="241" spans="1:9" x14ac:dyDescent="0.35">
      <c r="A241" s="1">
        <v>45291</v>
      </c>
      <c r="B241" s="1" t="str">
        <f t="shared" si="15"/>
        <v>December</v>
      </c>
      <c r="C241" s="3" t="s">
        <v>8</v>
      </c>
      <c r="D241" s="4">
        <v>20</v>
      </c>
      <c r="E241" t="str">
        <f t="shared" si="18"/>
        <v>No</v>
      </c>
      <c r="F241" s="4">
        <f t="shared" si="16"/>
        <v>20</v>
      </c>
      <c r="G241" s="5">
        <v>654.89</v>
      </c>
      <c r="H241" t="str">
        <f t="shared" si="19"/>
        <v>No</v>
      </c>
      <c r="I241" s="5">
        <f t="shared" si="17"/>
        <v>13097.8</v>
      </c>
    </row>
    <row r="242" spans="1:9" x14ac:dyDescent="0.35">
      <c r="A242" s="1">
        <v>45016</v>
      </c>
      <c r="B242" s="1" t="str">
        <f t="shared" si="15"/>
        <v>March</v>
      </c>
      <c r="C242" s="3" t="s">
        <v>5</v>
      </c>
      <c r="D242" s="4">
        <v>13</v>
      </c>
      <c r="E242" t="str">
        <f t="shared" si="18"/>
        <v>No</v>
      </c>
      <c r="F242" s="4">
        <f t="shared" si="16"/>
        <v>13</v>
      </c>
      <c r="G242" s="5">
        <v>103.28</v>
      </c>
      <c r="H242" t="str">
        <f t="shared" si="19"/>
        <v>No</v>
      </c>
      <c r="I242" s="5">
        <f t="shared" si="17"/>
        <v>1342.64</v>
      </c>
    </row>
    <row r="243" spans="1:9" x14ac:dyDescent="0.35">
      <c r="A243" s="1">
        <v>44957</v>
      </c>
      <c r="B243" s="1" t="str">
        <f t="shared" si="15"/>
        <v>January</v>
      </c>
      <c r="C243" s="3" t="s">
        <v>7</v>
      </c>
      <c r="D243" s="4">
        <v>19</v>
      </c>
      <c r="E243" t="str">
        <f t="shared" si="18"/>
        <v>No</v>
      </c>
      <c r="F243" s="4">
        <f t="shared" si="16"/>
        <v>19</v>
      </c>
      <c r="G243" s="5">
        <v>387.34</v>
      </c>
      <c r="H243" t="str">
        <f t="shared" si="19"/>
        <v>No</v>
      </c>
      <c r="I243" s="5">
        <f t="shared" si="17"/>
        <v>7359.4599999999991</v>
      </c>
    </row>
    <row r="244" spans="1:9" x14ac:dyDescent="0.35">
      <c r="A244" s="1">
        <v>45199</v>
      </c>
      <c r="B244" s="1" t="str">
        <f t="shared" si="15"/>
        <v>September</v>
      </c>
      <c r="C244" s="3" t="s">
        <v>8</v>
      </c>
      <c r="D244" s="4">
        <v>21</v>
      </c>
      <c r="E244" t="str">
        <f t="shared" si="18"/>
        <v>No</v>
      </c>
      <c r="F244" s="4">
        <f t="shared" si="16"/>
        <v>21</v>
      </c>
      <c r="G244" s="5">
        <v>238.84</v>
      </c>
      <c r="H244" t="str">
        <f t="shared" si="19"/>
        <v>No</v>
      </c>
      <c r="I244" s="5">
        <f t="shared" si="17"/>
        <v>5015.6400000000003</v>
      </c>
    </row>
    <row r="245" spans="1:9" x14ac:dyDescent="0.35">
      <c r="A245" s="1">
        <v>45230</v>
      </c>
      <c r="B245" s="1" t="str">
        <f t="shared" si="15"/>
        <v>October</v>
      </c>
      <c r="C245" s="3" t="s">
        <v>7</v>
      </c>
      <c r="D245" s="4">
        <v>9</v>
      </c>
      <c r="E245" t="str">
        <f t="shared" si="18"/>
        <v>No</v>
      </c>
      <c r="F245" s="4">
        <f t="shared" si="16"/>
        <v>9</v>
      </c>
      <c r="G245" s="5">
        <v>332.41</v>
      </c>
      <c r="H245" t="str">
        <f t="shared" si="19"/>
        <v>No</v>
      </c>
      <c r="I245" s="5">
        <f t="shared" si="17"/>
        <v>2991.69</v>
      </c>
    </row>
    <row r="246" spans="1:9" x14ac:dyDescent="0.35">
      <c r="A246" s="1">
        <v>44985</v>
      </c>
      <c r="B246" s="1" t="str">
        <f t="shared" si="15"/>
        <v>February</v>
      </c>
      <c r="C246" s="3" t="s">
        <v>6</v>
      </c>
      <c r="D246" s="4">
        <v>16</v>
      </c>
      <c r="E246" t="str">
        <f t="shared" si="18"/>
        <v>No</v>
      </c>
      <c r="F246" s="4">
        <f t="shared" si="16"/>
        <v>16</v>
      </c>
      <c r="G246" s="5">
        <v>353.92</v>
      </c>
      <c r="H246" t="str">
        <f t="shared" si="19"/>
        <v>No</v>
      </c>
      <c r="I246" s="5">
        <f t="shared" si="17"/>
        <v>5662.72</v>
      </c>
    </row>
    <row r="247" spans="1:9" x14ac:dyDescent="0.35">
      <c r="A247" s="1">
        <v>45107</v>
      </c>
      <c r="B247" s="1" t="str">
        <f t="shared" si="15"/>
        <v>June</v>
      </c>
      <c r="C247" s="3" t="s">
        <v>8</v>
      </c>
      <c r="D247" s="4">
        <v>22</v>
      </c>
      <c r="E247" t="str">
        <f t="shared" si="18"/>
        <v>No</v>
      </c>
      <c r="F247" s="4">
        <f t="shared" si="16"/>
        <v>22</v>
      </c>
      <c r="G247" s="5">
        <v>509.48</v>
      </c>
      <c r="H247" t="str">
        <f t="shared" si="19"/>
        <v>No</v>
      </c>
      <c r="I247" s="5">
        <f t="shared" si="17"/>
        <v>11208.560000000001</v>
      </c>
    </row>
    <row r="248" spans="1:9" x14ac:dyDescent="0.35">
      <c r="A248" s="1">
        <v>45107</v>
      </c>
      <c r="B248" s="1" t="str">
        <f t="shared" si="15"/>
        <v>June</v>
      </c>
      <c r="C248" s="3" t="s">
        <v>7</v>
      </c>
      <c r="D248" s="4">
        <v>21</v>
      </c>
      <c r="E248" t="str">
        <f t="shared" si="18"/>
        <v>No</v>
      </c>
      <c r="F248" s="4">
        <f t="shared" si="16"/>
        <v>21</v>
      </c>
      <c r="G248" s="5">
        <v>648.99</v>
      </c>
      <c r="H248" t="str">
        <f t="shared" si="19"/>
        <v>No</v>
      </c>
      <c r="I248" s="5">
        <f t="shared" si="17"/>
        <v>13628.79</v>
      </c>
    </row>
    <row r="249" spans="1:9" x14ac:dyDescent="0.35">
      <c r="A249" s="1">
        <v>45138</v>
      </c>
      <c r="B249" s="1" t="str">
        <f t="shared" si="15"/>
        <v>July</v>
      </c>
      <c r="C249" s="3" t="s">
        <v>8</v>
      </c>
      <c r="D249" s="4">
        <v>17</v>
      </c>
      <c r="E249" t="str">
        <f t="shared" si="18"/>
        <v>No</v>
      </c>
      <c r="F249" s="4">
        <f t="shared" si="16"/>
        <v>17</v>
      </c>
      <c r="G249" s="5">
        <v>612.64</v>
      </c>
      <c r="H249" t="str">
        <f t="shared" si="19"/>
        <v>No</v>
      </c>
      <c r="I249" s="5">
        <f t="shared" si="17"/>
        <v>10414.879999999999</v>
      </c>
    </row>
    <row r="250" spans="1:9" x14ac:dyDescent="0.35">
      <c r="A250" s="1">
        <v>45016</v>
      </c>
      <c r="B250" s="1" t="str">
        <f t="shared" si="15"/>
        <v>March</v>
      </c>
      <c r="C250" s="3" t="s">
        <v>7</v>
      </c>
      <c r="D250" s="4">
        <v>15</v>
      </c>
      <c r="E250" t="str">
        <f t="shared" si="18"/>
        <v>No</v>
      </c>
      <c r="F250" s="4">
        <f t="shared" si="16"/>
        <v>15</v>
      </c>
      <c r="G250" s="5">
        <v>749.62</v>
      </c>
      <c r="H250" t="str">
        <f t="shared" si="19"/>
        <v>No</v>
      </c>
      <c r="I250" s="5">
        <f t="shared" si="17"/>
        <v>11244.3</v>
      </c>
    </row>
    <row r="251" spans="1:9" x14ac:dyDescent="0.35">
      <c r="A251" s="1">
        <v>45107</v>
      </c>
      <c r="B251" s="1" t="str">
        <f t="shared" si="15"/>
        <v>June</v>
      </c>
      <c r="C251" s="3" t="s">
        <v>6</v>
      </c>
      <c r="D251" s="4">
        <v>19</v>
      </c>
      <c r="E251" t="str">
        <f t="shared" si="18"/>
        <v>No</v>
      </c>
      <c r="F251" s="4">
        <f t="shared" si="16"/>
        <v>19</v>
      </c>
      <c r="G251" s="5">
        <v>555.42999999999995</v>
      </c>
      <c r="H251" t="str">
        <f t="shared" si="19"/>
        <v>No</v>
      </c>
      <c r="I251" s="5">
        <f t="shared" si="17"/>
        <v>10553.169999999998</v>
      </c>
    </row>
    <row r="252" spans="1:9" x14ac:dyDescent="0.35">
      <c r="A252" s="1">
        <v>45016</v>
      </c>
      <c r="B252" s="1" t="str">
        <f t="shared" si="15"/>
        <v>March</v>
      </c>
      <c r="C252" s="3" t="s">
        <v>8</v>
      </c>
      <c r="D252" s="4">
        <v>28</v>
      </c>
      <c r="E252" t="str">
        <f t="shared" si="18"/>
        <v>No</v>
      </c>
      <c r="F252" s="4">
        <f t="shared" si="16"/>
        <v>28</v>
      </c>
      <c r="G252" s="5">
        <v>299.67</v>
      </c>
      <c r="H252" t="str">
        <f t="shared" si="19"/>
        <v>No</v>
      </c>
      <c r="I252" s="5">
        <f t="shared" si="17"/>
        <v>8390.76</v>
      </c>
    </row>
    <row r="253" spans="1:9" x14ac:dyDescent="0.35">
      <c r="A253" s="1">
        <v>45077</v>
      </c>
      <c r="B253" s="1" t="str">
        <f t="shared" si="15"/>
        <v>May</v>
      </c>
      <c r="C253" s="3" t="s">
        <v>4</v>
      </c>
      <c r="D253" s="4">
        <v>17</v>
      </c>
      <c r="E253" t="str">
        <f t="shared" si="18"/>
        <v>No</v>
      </c>
      <c r="F253" s="4">
        <f t="shared" si="16"/>
        <v>17</v>
      </c>
      <c r="G253" s="5">
        <v>582.36</v>
      </c>
      <c r="H253" t="str">
        <f t="shared" si="19"/>
        <v>No</v>
      </c>
      <c r="I253" s="5">
        <f t="shared" si="17"/>
        <v>9900.1200000000008</v>
      </c>
    </row>
    <row r="254" spans="1:9" x14ac:dyDescent="0.35">
      <c r="A254" s="1">
        <v>45169</v>
      </c>
      <c r="B254" s="1" t="str">
        <f t="shared" si="15"/>
        <v>August</v>
      </c>
      <c r="C254" s="3" t="s">
        <v>6</v>
      </c>
      <c r="D254" s="4">
        <v>25</v>
      </c>
      <c r="E254" t="str">
        <f t="shared" si="18"/>
        <v>No</v>
      </c>
      <c r="F254" s="4">
        <f t="shared" si="16"/>
        <v>25</v>
      </c>
      <c r="G254" s="5">
        <v>49.53</v>
      </c>
      <c r="H254" t="str">
        <f t="shared" si="19"/>
        <v>No</v>
      </c>
      <c r="I254" s="5">
        <f t="shared" si="17"/>
        <v>1238.25</v>
      </c>
    </row>
    <row r="255" spans="1:9" x14ac:dyDescent="0.35">
      <c r="A255" s="1">
        <v>45260</v>
      </c>
      <c r="B255" s="1" t="str">
        <f t="shared" si="15"/>
        <v>November</v>
      </c>
      <c r="C255" s="3" t="s">
        <v>6</v>
      </c>
      <c r="D255" s="4">
        <v>6</v>
      </c>
      <c r="E255" t="str">
        <f t="shared" si="18"/>
        <v>Yes</v>
      </c>
      <c r="F255" s="4">
        <f t="shared" si="16"/>
        <v>22</v>
      </c>
      <c r="G255" s="5">
        <v>687.14</v>
      </c>
      <c r="H255" t="str">
        <f t="shared" si="19"/>
        <v>No</v>
      </c>
      <c r="I255" s="5">
        <f t="shared" si="17"/>
        <v>15117.08</v>
      </c>
    </row>
    <row r="256" spans="1:9" x14ac:dyDescent="0.35">
      <c r="A256" s="1">
        <v>44985</v>
      </c>
      <c r="B256" s="1" t="str">
        <f t="shared" si="15"/>
        <v>February</v>
      </c>
      <c r="C256" s="3" t="s">
        <v>4</v>
      </c>
      <c r="D256" s="4">
        <v>18</v>
      </c>
      <c r="E256" t="str">
        <f t="shared" si="18"/>
        <v>No</v>
      </c>
      <c r="F256" s="4">
        <f t="shared" si="16"/>
        <v>18</v>
      </c>
      <c r="G256" s="5">
        <v>814.33</v>
      </c>
      <c r="H256" t="str">
        <f t="shared" si="19"/>
        <v>No</v>
      </c>
      <c r="I256" s="5">
        <f t="shared" si="17"/>
        <v>14657.94</v>
      </c>
    </row>
    <row r="257" spans="1:9" x14ac:dyDescent="0.35">
      <c r="A257" s="1">
        <v>45199</v>
      </c>
      <c r="B257" s="1" t="str">
        <f t="shared" si="15"/>
        <v>September</v>
      </c>
      <c r="C257" s="3" t="s">
        <v>6</v>
      </c>
      <c r="D257" s="4">
        <v>17</v>
      </c>
      <c r="E257" t="str">
        <f t="shared" si="18"/>
        <v>No</v>
      </c>
      <c r="F257" s="4">
        <f t="shared" si="16"/>
        <v>17</v>
      </c>
      <c r="G257" s="5">
        <v>298.74</v>
      </c>
      <c r="H257" t="str">
        <f t="shared" si="19"/>
        <v>No</v>
      </c>
      <c r="I257" s="5">
        <f t="shared" si="17"/>
        <v>5078.58</v>
      </c>
    </row>
    <row r="258" spans="1:9" x14ac:dyDescent="0.35">
      <c r="A258" s="1">
        <v>45077</v>
      </c>
      <c r="B258" s="1" t="str">
        <f t="shared" ref="B258:B321" si="20">TEXT(A258, "mmmm")</f>
        <v>May</v>
      </c>
      <c r="C258" s="3" t="s">
        <v>7</v>
      </c>
      <c r="D258" s="4">
        <v>19</v>
      </c>
      <c r="E258" t="str">
        <f t="shared" si="18"/>
        <v>No</v>
      </c>
      <c r="F258" s="4">
        <f t="shared" ref="F258:F321" si="21" xml:space="preserve"> IF(OR(D258 &lt; 8,D258 &gt; 32), 22, D258)</f>
        <v>19</v>
      </c>
      <c r="G258" s="5">
        <v>529.63</v>
      </c>
      <c r="H258" t="str">
        <f t="shared" si="19"/>
        <v>No</v>
      </c>
      <c r="I258" s="5">
        <f t="shared" ref="I258:I321" si="22">PRODUCT(F258,G258)</f>
        <v>10062.969999999999</v>
      </c>
    </row>
    <row r="259" spans="1:9" x14ac:dyDescent="0.35">
      <c r="A259" s="1">
        <v>44985</v>
      </c>
      <c r="B259" s="1" t="str">
        <f t="shared" si="20"/>
        <v>February</v>
      </c>
      <c r="C259" s="3" t="s">
        <v>5</v>
      </c>
      <c r="D259" s="4">
        <v>16</v>
      </c>
      <c r="E259" t="str">
        <f t="shared" ref="E259:E322" si="23" xml:space="preserve"> IF(OR(D259 &lt; 8,D259 &gt; 32), "Yes", "No")</f>
        <v>No</v>
      </c>
      <c r="F259" s="4">
        <f t="shared" si="21"/>
        <v>16</v>
      </c>
      <c r="G259" s="5">
        <v>909.98</v>
      </c>
      <c r="H259" t="str">
        <f t="shared" ref="H259:H322" si="24" xml:space="preserve"> IF(OR(G259 &lt; -466.22,G259 &gt; 1486.92), "Yes", "No")</f>
        <v>No</v>
      </c>
      <c r="I259" s="5">
        <f t="shared" si="22"/>
        <v>14559.68</v>
      </c>
    </row>
    <row r="260" spans="1:9" x14ac:dyDescent="0.35">
      <c r="A260" s="1">
        <v>45169</v>
      </c>
      <c r="B260" s="1" t="str">
        <f t="shared" si="20"/>
        <v>August</v>
      </c>
      <c r="C260" s="3" t="s">
        <v>8</v>
      </c>
      <c r="D260" s="4">
        <v>26</v>
      </c>
      <c r="E260" t="str">
        <f t="shared" si="23"/>
        <v>No</v>
      </c>
      <c r="F260" s="4">
        <f t="shared" si="21"/>
        <v>26</v>
      </c>
      <c r="G260" s="5">
        <v>570.07000000000005</v>
      </c>
      <c r="H260" t="str">
        <f t="shared" si="24"/>
        <v>No</v>
      </c>
      <c r="I260" s="5">
        <f t="shared" si="22"/>
        <v>14821.820000000002</v>
      </c>
    </row>
    <row r="261" spans="1:9" x14ac:dyDescent="0.35">
      <c r="A261" s="1">
        <v>44985</v>
      </c>
      <c r="B261" s="1" t="str">
        <f t="shared" si="20"/>
        <v>February</v>
      </c>
      <c r="C261" s="3" t="s">
        <v>5</v>
      </c>
      <c r="D261" s="4">
        <v>19</v>
      </c>
      <c r="E261" t="str">
        <f t="shared" si="23"/>
        <v>No</v>
      </c>
      <c r="F261" s="4">
        <f t="shared" si="21"/>
        <v>19</v>
      </c>
      <c r="G261" s="5">
        <v>279.94</v>
      </c>
      <c r="H261" t="str">
        <f t="shared" si="24"/>
        <v>No</v>
      </c>
      <c r="I261" s="5">
        <f t="shared" si="22"/>
        <v>5318.86</v>
      </c>
    </row>
    <row r="262" spans="1:9" x14ac:dyDescent="0.35">
      <c r="A262" s="1">
        <v>45230</v>
      </c>
      <c r="B262" s="1" t="str">
        <f t="shared" si="20"/>
        <v>October</v>
      </c>
      <c r="C262" s="3" t="s">
        <v>6</v>
      </c>
      <c r="D262" s="4">
        <v>18</v>
      </c>
      <c r="E262" t="str">
        <f t="shared" si="23"/>
        <v>No</v>
      </c>
      <c r="F262" s="4">
        <f t="shared" si="21"/>
        <v>18</v>
      </c>
      <c r="G262" s="5">
        <v>329.13</v>
      </c>
      <c r="H262" t="str">
        <f t="shared" si="24"/>
        <v>No</v>
      </c>
      <c r="I262" s="5">
        <f t="shared" si="22"/>
        <v>5924.34</v>
      </c>
    </row>
    <row r="263" spans="1:9" x14ac:dyDescent="0.35">
      <c r="A263" s="1">
        <v>45291</v>
      </c>
      <c r="B263" s="1" t="str">
        <f t="shared" si="20"/>
        <v>December</v>
      </c>
      <c r="C263" s="3" t="s">
        <v>4</v>
      </c>
      <c r="D263" s="4">
        <v>29</v>
      </c>
      <c r="E263" t="str">
        <f t="shared" si="23"/>
        <v>No</v>
      </c>
      <c r="F263" s="4">
        <f t="shared" si="21"/>
        <v>29</v>
      </c>
      <c r="G263" s="5">
        <v>593.15</v>
      </c>
      <c r="H263" t="str">
        <f t="shared" si="24"/>
        <v>No</v>
      </c>
      <c r="I263" s="5">
        <f t="shared" si="22"/>
        <v>17201.349999999999</v>
      </c>
    </row>
    <row r="264" spans="1:9" x14ac:dyDescent="0.35">
      <c r="A264" s="1">
        <v>45260</v>
      </c>
      <c r="B264" s="1" t="str">
        <f t="shared" si="20"/>
        <v>November</v>
      </c>
      <c r="C264" s="3" t="s">
        <v>5</v>
      </c>
      <c r="D264" s="4">
        <v>28</v>
      </c>
      <c r="E264" t="str">
        <f t="shared" si="23"/>
        <v>No</v>
      </c>
      <c r="F264" s="4">
        <f t="shared" si="21"/>
        <v>28</v>
      </c>
      <c r="G264" s="5">
        <v>190.77</v>
      </c>
      <c r="H264" t="str">
        <f t="shared" si="24"/>
        <v>No</v>
      </c>
      <c r="I264" s="5">
        <f t="shared" si="22"/>
        <v>5341.56</v>
      </c>
    </row>
    <row r="265" spans="1:9" x14ac:dyDescent="0.35">
      <c r="A265" s="1">
        <v>45230</v>
      </c>
      <c r="B265" s="1" t="str">
        <f t="shared" si="20"/>
        <v>October</v>
      </c>
      <c r="C265" s="3" t="s">
        <v>8</v>
      </c>
      <c r="D265" s="4">
        <v>17</v>
      </c>
      <c r="E265" t="str">
        <f t="shared" si="23"/>
        <v>No</v>
      </c>
      <c r="F265" s="4">
        <f t="shared" si="21"/>
        <v>17</v>
      </c>
      <c r="G265" s="5">
        <v>503.46</v>
      </c>
      <c r="H265" t="str">
        <f t="shared" si="24"/>
        <v>No</v>
      </c>
      <c r="I265" s="5">
        <f t="shared" si="22"/>
        <v>8558.82</v>
      </c>
    </row>
    <row r="266" spans="1:9" x14ac:dyDescent="0.35">
      <c r="A266" s="1">
        <v>45291</v>
      </c>
      <c r="B266" s="1" t="str">
        <f t="shared" si="20"/>
        <v>December</v>
      </c>
      <c r="C266" s="3" t="s">
        <v>6</v>
      </c>
      <c r="D266" s="4">
        <v>19</v>
      </c>
      <c r="E266" t="str">
        <f t="shared" si="23"/>
        <v>No</v>
      </c>
      <c r="F266" s="4">
        <f t="shared" si="21"/>
        <v>19</v>
      </c>
      <c r="G266" s="5">
        <v>387.71</v>
      </c>
      <c r="H266" t="str">
        <f t="shared" si="24"/>
        <v>No</v>
      </c>
      <c r="I266" s="5">
        <f t="shared" si="22"/>
        <v>7366.49</v>
      </c>
    </row>
    <row r="267" spans="1:9" x14ac:dyDescent="0.35">
      <c r="A267" s="1">
        <v>45260</v>
      </c>
      <c r="B267" s="1" t="str">
        <f t="shared" si="20"/>
        <v>November</v>
      </c>
      <c r="C267" s="3" t="s">
        <v>7</v>
      </c>
      <c r="D267" s="4">
        <v>18</v>
      </c>
      <c r="E267" t="str">
        <f t="shared" si="23"/>
        <v>No</v>
      </c>
      <c r="F267" s="4">
        <f t="shared" si="21"/>
        <v>18</v>
      </c>
      <c r="G267" s="5">
        <v>942.27</v>
      </c>
      <c r="H267" t="str">
        <f t="shared" si="24"/>
        <v>No</v>
      </c>
      <c r="I267" s="5">
        <f t="shared" si="22"/>
        <v>16960.86</v>
      </c>
    </row>
    <row r="268" spans="1:9" x14ac:dyDescent="0.35">
      <c r="A268" s="1">
        <v>45046</v>
      </c>
      <c r="B268" s="1" t="str">
        <f t="shared" si="20"/>
        <v>April</v>
      </c>
      <c r="C268" s="3" t="s">
        <v>6</v>
      </c>
      <c r="D268" s="4">
        <v>24</v>
      </c>
      <c r="E268" t="str">
        <f t="shared" si="23"/>
        <v>No</v>
      </c>
      <c r="F268" s="4">
        <f t="shared" si="21"/>
        <v>24</v>
      </c>
      <c r="G268" s="5">
        <v>332.72</v>
      </c>
      <c r="H268" t="str">
        <f t="shared" si="24"/>
        <v>No</v>
      </c>
      <c r="I268" s="5">
        <f t="shared" si="22"/>
        <v>7985.2800000000007</v>
      </c>
    </row>
    <row r="269" spans="1:9" x14ac:dyDescent="0.35">
      <c r="A269" s="1">
        <v>45107</v>
      </c>
      <c r="B269" s="1" t="str">
        <f t="shared" si="20"/>
        <v>June</v>
      </c>
      <c r="C269" s="3" t="s">
        <v>6</v>
      </c>
      <c r="D269" s="4">
        <v>22</v>
      </c>
      <c r="E269" t="str">
        <f t="shared" si="23"/>
        <v>No</v>
      </c>
      <c r="F269" s="4">
        <f t="shared" si="21"/>
        <v>22</v>
      </c>
      <c r="G269" s="5">
        <v>497.02</v>
      </c>
      <c r="H269" t="str">
        <f t="shared" si="24"/>
        <v>No</v>
      </c>
      <c r="I269" s="5">
        <f t="shared" si="22"/>
        <v>10934.439999999999</v>
      </c>
    </row>
    <row r="270" spans="1:9" x14ac:dyDescent="0.35">
      <c r="A270" s="1">
        <v>44985</v>
      </c>
      <c r="B270" s="1" t="str">
        <f t="shared" si="20"/>
        <v>February</v>
      </c>
      <c r="C270" s="3" t="s">
        <v>7</v>
      </c>
      <c r="D270" s="4">
        <v>18</v>
      </c>
      <c r="E270" t="str">
        <f t="shared" si="23"/>
        <v>No</v>
      </c>
      <c r="F270" s="4">
        <f t="shared" si="21"/>
        <v>18</v>
      </c>
      <c r="G270" s="5">
        <v>102.32</v>
      </c>
      <c r="H270" t="str">
        <f t="shared" si="24"/>
        <v>No</v>
      </c>
      <c r="I270" s="5">
        <f t="shared" si="22"/>
        <v>1841.7599999999998</v>
      </c>
    </row>
    <row r="271" spans="1:9" x14ac:dyDescent="0.35">
      <c r="A271" s="1">
        <v>44957</v>
      </c>
      <c r="B271" s="1" t="str">
        <f t="shared" si="20"/>
        <v>January</v>
      </c>
      <c r="C271" s="3" t="s">
        <v>4</v>
      </c>
      <c r="D271" s="4">
        <v>22</v>
      </c>
      <c r="E271" t="str">
        <f t="shared" si="23"/>
        <v>No</v>
      </c>
      <c r="F271" s="4">
        <f t="shared" si="21"/>
        <v>22</v>
      </c>
      <c r="G271" s="5">
        <v>660.82</v>
      </c>
      <c r="H271" t="str">
        <f t="shared" si="24"/>
        <v>No</v>
      </c>
      <c r="I271" s="5">
        <f t="shared" si="22"/>
        <v>14538.04</v>
      </c>
    </row>
    <row r="272" spans="1:9" x14ac:dyDescent="0.35">
      <c r="A272" s="1">
        <v>45138</v>
      </c>
      <c r="B272" s="1" t="str">
        <f t="shared" si="20"/>
        <v>July</v>
      </c>
      <c r="C272" s="3" t="s">
        <v>4</v>
      </c>
      <c r="D272" s="4">
        <v>17</v>
      </c>
      <c r="E272" t="str">
        <f t="shared" si="23"/>
        <v>No</v>
      </c>
      <c r="F272" s="4">
        <f t="shared" si="21"/>
        <v>17</v>
      </c>
      <c r="G272" s="5">
        <v>421.4</v>
      </c>
      <c r="H272" t="str">
        <f t="shared" si="24"/>
        <v>No</v>
      </c>
      <c r="I272" s="5">
        <f t="shared" si="22"/>
        <v>7163.7999999999993</v>
      </c>
    </row>
    <row r="273" spans="1:9" x14ac:dyDescent="0.35">
      <c r="A273" s="1">
        <v>45138</v>
      </c>
      <c r="B273" s="1" t="str">
        <f t="shared" si="20"/>
        <v>July</v>
      </c>
      <c r="C273" s="3" t="s">
        <v>6</v>
      </c>
      <c r="D273" s="4">
        <v>24</v>
      </c>
      <c r="E273" t="str">
        <f t="shared" si="23"/>
        <v>No</v>
      </c>
      <c r="F273" s="4">
        <f t="shared" si="21"/>
        <v>24</v>
      </c>
      <c r="G273" s="5">
        <v>128.11000000000001</v>
      </c>
      <c r="H273" t="str">
        <f t="shared" si="24"/>
        <v>No</v>
      </c>
      <c r="I273" s="5">
        <f t="shared" si="22"/>
        <v>3074.6400000000003</v>
      </c>
    </row>
    <row r="274" spans="1:9" x14ac:dyDescent="0.35">
      <c r="A274" s="1">
        <v>45169</v>
      </c>
      <c r="B274" s="1" t="str">
        <f t="shared" si="20"/>
        <v>August</v>
      </c>
      <c r="C274" s="3" t="s">
        <v>6</v>
      </c>
      <c r="D274" s="4">
        <v>17</v>
      </c>
      <c r="E274" t="str">
        <f t="shared" si="23"/>
        <v>No</v>
      </c>
      <c r="F274" s="4">
        <f t="shared" si="21"/>
        <v>17</v>
      </c>
      <c r="G274" s="5">
        <v>796.5</v>
      </c>
      <c r="H274" t="str">
        <f t="shared" si="24"/>
        <v>No</v>
      </c>
      <c r="I274" s="5">
        <f t="shared" si="22"/>
        <v>13540.5</v>
      </c>
    </row>
    <row r="275" spans="1:9" x14ac:dyDescent="0.35">
      <c r="A275" s="1">
        <v>45199</v>
      </c>
      <c r="B275" s="1" t="str">
        <f t="shared" si="20"/>
        <v>September</v>
      </c>
      <c r="C275" s="3" t="s">
        <v>4</v>
      </c>
      <c r="D275" s="4">
        <v>24</v>
      </c>
      <c r="E275" t="str">
        <f t="shared" si="23"/>
        <v>No</v>
      </c>
      <c r="F275" s="4">
        <f t="shared" si="21"/>
        <v>24</v>
      </c>
      <c r="G275" s="5">
        <v>223.65</v>
      </c>
      <c r="H275" t="str">
        <f t="shared" si="24"/>
        <v>No</v>
      </c>
      <c r="I275" s="5">
        <f t="shared" si="22"/>
        <v>5367.6</v>
      </c>
    </row>
    <row r="276" spans="1:9" x14ac:dyDescent="0.35">
      <c r="A276" s="1">
        <v>45016</v>
      </c>
      <c r="B276" s="1" t="str">
        <f t="shared" si="20"/>
        <v>March</v>
      </c>
      <c r="C276" s="3" t="s">
        <v>5</v>
      </c>
      <c r="D276" s="4">
        <v>19</v>
      </c>
      <c r="E276" t="str">
        <f t="shared" si="23"/>
        <v>No</v>
      </c>
      <c r="F276" s="4">
        <f t="shared" si="21"/>
        <v>19</v>
      </c>
      <c r="G276" s="5">
        <v>809.42</v>
      </c>
      <c r="H276" t="str">
        <f t="shared" si="24"/>
        <v>No</v>
      </c>
      <c r="I276" s="5">
        <f t="shared" si="22"/>
        <v>15378.98</v>
      </c>
    </row>
    <row r="277" spans="1:9" x14ac:dyDescent="0.35">
      <c r="A277" s="1">
        <v>45016</v>
      </c>
      <c r="B277" s="1" t="str">
        <f t="shared" si="20"/>
        <v>March</v>
      </c>
      <c r="C277" s="3" t="s">
        <v>5</v>
      </c>
      <c r="D277" s="4">
        <v>17</v>
      </c>
      <c r="E277" t="str">
        <f t="shared" si="23"/>
        <v>No</v>
      </c>
      <c r="F277" s="4">
        <f t="shared" si="21"/>
        <v>17</v>
      </c>
      <c r="G277" s="5">
        <v>220.8</v>
      </c>
      <c r="H277" t="str">
        <f t="shared" si="24"/>
        <v>No</v>
      </c>
      <c r="I277" s="5">
        <f t="shared" si="22"/>
        <v>3753.6000000000004</v>
      </c>
    </row>
    <row r="278" spans="1:9" x14ac:dyDescent="0.35">
      <c r="A278" s="1">
        <v>45046</v>
      </c>
      <c r="B278" s="1" t="str">
        <f t="shared" si="20"/>
        <v>April</v>
      </c>
      <c r="C278" s="3" t="s">
        <v>6</v>
      </c>
      <c r="D278" s="4">
        <v>24</v>
      </c>
      <c r="E278" t="str">
        <f t="shared" si="23"/>
        <v>No</v>
      </c>
      <c r="F278" s="4">
        <f t="shared" si="21"/>
        <v>24</v>
      </c>
      <c r="G278" s="5">
        <v>895.58</v>
      </c>
      <c r="H278" t="str">
        <f t="shared" si="24"/>
        <v>No</v>
      </c>
      <c r="I278" s="5">
        <f t="shared" si="22"/>
        <v>21493.920000000002</v>
      </c>
    </row>
    <row r="279" spans="1:9" x14ac:dyDescent="0.35">
      <c r="A279" s="1">
        <v>45260</v>
      </c>
      <c r="B279" s="1" t="str">
        <f t="shared" si="20"/>
        <v>November</v>
      </c>
      <c r="C279" s="3" t="s">
        <v>7</v>
      </c>
      <c r="D279" s="4">
        <v>22</v>
      </c>
      <c r="E279" t="str">
        <f t="shared" si="23"/>
        <v>No</v>
      </c>
      <c r="F279" s="4">
        <f t="shared" si="21"/>
        <v>22</v>
      </c>
      <c r="G279" s="5">
        <v>218.08</v>
      </c>
      <c r="H279" t="str">
        <f t="shared" si="24"/>
        <v>No</v>
      </c>
      <c r="I279" s="5">
        <f t="shared" si="22"/>
        <v>4797.76</v>
      </c>
    </row>
    <row r="280" spans="1:9" x14ac:dyDescent="0.35">
      <c r="A280" s="1">
        <v>45169</v>
      </c>
      <c r="B280" s="1" t="str">
        <f t="shared" si="20"/>
        <v>August</v>
      </c>
      <c r="C280" s="3" t="s">
        <v>5</v>
      </c>
      <c r="D280" s="4">
        <v>25</v>
      </c>
      <c r="E280" t="str">
        <f t="shared" si="23"/>
        <v>No</v>
      </c>
      <c r="F280" s="4">
        <f t="shared" si="21"/>
        <v>25</v>
      </c>
      <c r="G280" s="5">
        <v>486.68</v>
      </c>
      <c r="H280" t="str">
        <f t="shared" si="24"/>
        <v>No</v>
      </c>
      <c r="I280" s="5">
        <f t="shared" si="22"/>
        <v>12167</v>
      </c>
    </row>
    <row r="281" spans="1:9" x14ac:dyDescent="0.35">
      <c r="A281" s="1">
        <v>45291</v>
      </c>
      <c r="B281" s="1" t="str">
        <f t="shared" si="20"/>
        <v>December</v>
      </c>
      <c r="C281" s="3" t="s">
        <v>5</v>
      </c>
      <c r="D281" s="4">
        <v>18</v>
      </c>
      <c r="E281" t="str">
        <f t="shared" si="23"/>
        <v>No</v>
      </c>
      <c r="F281" s="4">
        <f t="shared" si="21"/>
        <v>18</v>
      </c>
      <c r="G281" s="5">
        <v>807.87</v>
      </c>
      <c r="H281" t="str">
        <f t="shared" si="24"/>
        <v>No</v>
      </c>
      <c r="I281" s="5">
        <f t="shared" si="22"/>
        <v>14541.66</v>
      </c>
    </row>
    <row r="282" spans="1:9" x14ac:dyDescent="0.35">
      <c r="A282" s="1">
        <v>45138</v>
      </c>
      <c r="B282" s="1" t="str">
        <f t="shared" si="20"/>
        <v>July</v>
      </c>
      <c r="C282" s="3" t="s">
        <v>4</v>
      </c>
      <c r="D282" s="4">
        <v>19</v>
      </c>
      <c r="E282" t="str">
        <f t="shared" si="23"/>
        <v>No</v>
      </c>
      <c r="F282" s="4">
        <f t="shared" si="21"/>
        <v>19</v>
      </c>
      <c r="G282" s="5">
        <v>902.12</v>
      </c>
      <c r="H282" t="str">
        <f t="shared" si="24"/>
        <v>No</v>
      </c>
      <c r="I282" s="5">
        <f t="shared" si="22"/>
        <v>17140.28</v>
      </c>
    </row>
    <row r="283" spans="1:9" x14ac:dyDescent="0.35">
      <c r="A283" s="1">
        <v>45291</v>
      </c>
      <c r="B283" s="1" t="str">
        <f t="shared" si="20"/>
        <v>December</v>
      </c>
      <c r="C283" s="3" t="s">
        <v>8</v>
      </c>
      <c r="D283" s="4">
        <v>13</v>
      </c>
      <c r="E283" t="str">
        <f t="shared" si="23"/>
        <v>No</v>
      </c>
      <c r="F283" s="4">
        <f t="shared" si="21"/>
        <v>13</v>
      </c>
      <c r="G283" s="5">
        <v>266.41000000000003</v>
      </c>
      <c r="H283" t="str">
        <f t="shared" si="24"/>
        <v>No</v>
      </c>
      <c r="I283" s="5">
        <f t="shared" si="22"/>
        <v>3463.3300000000004</v>
      </c>
    </row>
    <row r="284" spans="1:9" x14ac:dyDescent="0.35">
      <c r="A284" s="1">
        <v>45138</v>
      </c>
      <c r="B284" s="1" t="str">
        <f t="shared" si="20"/>
        <v>July</v>
      </c>
      <c r="C284" s="3" t="s">
        <v>7</v>
      </c>
      <c r="D284" s="4">
        <v>25</v>
      </c>
      <c r="E284" t="str">
        <f t="shared" si="23"/>
        <v>No</v>
      </c>
      <c r="F284" s="4">
        <f t="shared" si="21"/>
        <v>25</v>
      </c>
      <c r="G284" s="5">
        <v>158.84</v>
      </c>
      <c r="H284" t="str">
        <f t="shared" si="24"/>
        <v>No</v>
      </c>
      <c r="I284" s="5">
        <f t="shared" si="22"/>
        <v>3971</v>
      </c>
    </row>
    <row r="285" spans="1:9" x14ac:dyDescent="0.35">
      <c r="A285" s="1">
        <v>45291</v>
      </c>
      <c r="B285" s="1" t="str">
        <f t="shared" si="20"/>
        <v>December</v>
      </c>
      <c r="C285" s="3" t="s">
        <v>8</v>
      </c>
      <c r="D285" s="4">
        <v>21</v>
      </c>
      <c r="E285" t="str">
        <f t="shared" si="23"/>
        <v>No</v>
      </c>
      <c r="F285" s="4">
        <f t="shared" si="21"/>
        <v>21</v>
      </c>
      <c r="G285" s="5">
        <v>154.91</v>
      </c>
      <c r="H285" t="str">
        <f t="shared" si="24"/>
        <v>No</v>
      </c>
      <c r="I285" s="5">
        <f t="shared" si="22"/>
        <v>3253.11</v>
      </c>
    </row>
    <row r="286" spans="1:9" x14ac:dyDescent="0.35">
      <c r="A286" s="1">
        <v>45016</v>
      </c>
      <c r="B286" s="1" t="str">
        <f t="shared" si="20"/>
        <v>March</v>
      </c>
      <c r="C286" s="3" t="s">
        <v>4</v>
      </c>
      <c r="D286" s="4">
        <v>23</v>
      </c>
      <c r="E286" t="str">
        <f t="shared" si="23"/>
        <v>No</v>
      </c>
      <c r="F286" s="4">
        <f t="shared" si="21"/>
        <v>23</v>
      </c>
      <c r="G286" s="5">
        <v>537.75</v>
      </c>
      <c r="H286" t="str">
        <f t="shared" si="24"/>
        <v>No</v>
      </c>
      <c r="I286" s="5">
        <f t="shared" si="22"/>
        <v>12368.25</v>
      </c>
    </row>
    <row r="287" spans="1:9" x14ac:dyDescent="0.35">
      <c r="A287" s="1">
        <v>45016</v>
      </c>
      <c r="B287" s="1" t="str">
        <f t="shared" si="20"/>
        <v>March</v>
      </c>
      <c r="C287" s="3" t="s">
        <v>8</v>
      </c>
      <c r="D287" s="4">
        <v>14</v>
      </c>
      <c r="E287" t="str">
        <f t="shared" si="23"/>
        <v>No</v>
      </c>
      <c r="F287" s="4">
        <f t="shared" si="21"/>
        <v>14</v>
      </c>
      <c r="G287" s="5">
        <v>644.79</v>
      </c>
      <c r="H287" t="str">
        <f t="shared" si="24"/>
        <v>No</v>
      </c>
      <c r="I287" s="5">
        <f t="shared" si="22"/>
        <v>9027.06</v>
      </c>
    </row>
    <row r="288" spans="1:9" x14ac:dyDescent="0.35">
      <c r="A288" s="1">
        <v>45291</v>
      </c>
      <c r="B288" s="1" t="str">
        <f t="shared" si="20"/>
        <v>December</v>
      </c>
      <c r="C288" s="3" t="s">
        <v>5</v>
      </c>
      <c r="D288" s="4">
        <v>15</v>
      </c>
      <c r="E288" t="str">
        <f t="shared" si="23"/>
        <v>No</v>
      </c>
      <c r="F288" s="4">
        <f t="shared" si="21"/>
        <v>15</v>
      </c>
      <c r="G288" s="5">
        <v>971.08</v>
      </c>
      <c r="H288" t="str">
        <f t="shared" si="24"/>
        <v>No</v>
      </c>
      <c r="I288" s="5">
        <f t="shared" si="22"/>
        <v>14566.2</v>
      </c>
    </row>
    <row r="289" spans="1:9" x14ac:dyDescent="0.35">
      <c r="A289" s="1">
        <v>45046</v>
      </c>
      <c r="B289" s="1" t="str">
        <f t="shared" si="20"/>
        <v>April</v>
      </c>
      <c r="C289" s="3" t="s">
        <v>6</v>
      </c>
      <c r="D289" s="4">
        <v>18</v>
      </c>
      <c r="E289" t="str">
        <f t="shared" si="23"/>
        <v>No</v>
      </c>
      <c r="F289" s="4">
        <f t="shared" si="21"/>
        <v>18</v>
      </c>
      <c r="G289" s="5">
        <v>780.89</v>
      </c>
      <c r="H289" t="str">
        <f t="shared" si="24"/>
        <v>No</v>
      </c>
      <c r="I289" s="5">
        <f t="shared" si="22"/>
        <v>14056.02</v>
      </c>
    </row>
    <row r="290" spans="1:9" x14ac:dyDescent="0.35">
      <c r="A290" s="1">
        <v>45046</v>
      </c>
      <c r="B290" s="1" t="str">
        <f t="shared" si="20"/>
        <v>April</v>
      </c>
      <c r="C290" s="3" t="s">
        <v>8</v>
      </c>
      <c r="D290" s="4">
        <v>16</v>
      </c>
      <c r="E290" t="str">
        <f t="shared" si="23"/>
        <v>No</v>
      </c>
      <c r="F290" s="4">
        <f t="shared" si="21"/>
        <v>16</v>
      </c>
      <c r="G290" s="5">
        <v>178.73</v>
      </c>
      <c r="H290" t="str">
        <f t="shared" si="24"/>
        <v>No</v>
      </c>
      <c r="I290" s="5">
        <f t="shared" si="22"/>
        <v>2859.68</v>
      </c>
    </row>
    <row r="291" spans="1:9" x14ac:dyDescent="0.35">
      <c r="A291" s="1">
        <v>44985</v>
      </c>
      <c r="B291" s="1" t="str">
        <f t="shared" si="20"/>
        <v>February</v>
      </c>
      <c r="C291" s="3" t="s">
        <v>8</v>
      </c>
      <c r="D291" s="4">
        <v>15</v>
      </c>
      <c r="E291" t="str">
        <f t="shared" si="23"/>
        <v>No</v>
      </c>
      <c r="F291" s="4">
        <f t="shared" si="21"/>
        <v>15</v>
      </c>
      <c r="G291" s="5">
        <v>637.1</v>
      </c>
      <c r="H291" t="str">
        <f t="shared" si="24"/>
        <v>No</v>
      </c>
      <c r="I291" s="5">
        <f t="shared" si="22"/>
        <v>9556.5</v>
      </c>
    </row>
    <row r="292" spans="1:9" x14ac:dyDescent="0.35">
      <c r="A292" s="1">
        <v>45016</v>
      </c>
      <c r="B292" s="1" t="str">
        <f t="shared" si="20"/>
        <v>March</v>
      </c>
      <c r="C292" s="3" t="s">
        <v>7</v>
      </c>
      <c r="D292" s="4">
        <v>22</v>
      </c>
      <c r="E292" t="str">
        <f t="shared" si="23"/>
        <v>No</v>
      </c>
      <c r="F292" s="4">
        <f t="shared" si="21"/>
        <v>22</v>
      </c>
      <c r="G292" s="5">
        <v>71.62</v>
      </c>
      <c r="H292" t="str">
        <f t="shared" si="24"/>
        <v>No</v>
      </c>
      <c r="I292" s="5">
        <f t="shared" si="22"/>
        <v>1575.64</v>
      </c>
    </row>
    <row r="293" spans="1:9" x14ac:dyDescent="0.35">
      <c r="A293" s="1">
        <v>45291</v>
      </c>
      <c r="B293" s="1" t="str">
        <f t="shared" si="20"/>
        <v>December</v>
      </c>
      <c r="C293" s="3" t="s">
        <v>8</v>
      </c>
      <c r="D293" s="4">
        <v>23</v>
      </c>
      <c r="E293" t="str">
        <f t="shared" si="23"/>
        <v>No</v>
      </c>
      <c r="F293" s="4">
        <f t="shared" si="21"/>
        <v>23</v>
      </c>
      <c r="G293" s="5">
        <v>850.18</v>
      </c>
      <c r="H293" t="str">
        <f t="shared" si="24"/>
        <v>No</v>
      </c>
      <c r="I293" s="5">
        <f t="shared" si="22"/>
        <v>19554.14</v>
      </c>
    </row>
    <row r="294" spans="1:9" x14ac:dyDescent="0.35">
      <c r="A294" s="1">
        <v>45016</v>
      </c>
      <c r="B294" s="1" t="str">
        <f t="shared" si="20"/>
        <v>March</v>
      </c>
      <c r="C294" s="3" t="s">
        <v>4</v>
      </c>
      <c r="D294" s="4">
        <v>19</v>
      </c>
      <c r="E294" t="str">
        <f t="shared" si="23"/>
        <v>No</v>
      </c>
      <c r="F294" s="4">
        <f t="shared" si="21"/>
        <v>19</v>
      </c>
      <c r="G294" s="5">
        <v>592.79999999999995</v>
      </c>
      <c r="H294" t="str">
        <f t="shared" si="24"/>
        <v>No</v>
      </c>
      <c r="I294" s="5">
        <f t="shared" si="22"/>
        <v>11263.199999999999</v>
      </c>
    </row>
    <row r="295" spans="1:9" x14ac:dyDescent="0.35">
      <c r="A295" s="1">
        <v>45291</v>
      </c>
      <c r="B295" s="1" t="str">
        <f t="shared" si="20"/>
        <v>December</v>
      </c>
      <c r="C295" s="3" t="s">
        <v>7</v>
      </c>
      <c r="D295" s="4">
        <v>25</v>
      </c>
      <c r="E295" t="str">
        <f t="shared" si="23"/>
        <v>No</v>
      </c>
      <c r="F295" s="4">
        <f t="shared" si="21"/>
        <v>25</v>
      </c>
      <c r="G295" s="5">
        <v>969.32</v>
      </c>
      <c r="H295" t="str">
        <f t="shared" si="24"/>
        <v>No</v>
      </c>
      <c r="I295" s="5">
        <f t="shared" si="22"/>
        <v>24233</v>
      </c>
    </row>
    <row r="296" spans="1:9" x14ac:dyDescent="0.35">
      <c r="A296" s="1">
        <v>45077</v>
      </c>
      <c r="B296" s="1" t="str">
        <f t="shared" si="20"/>
        <v>May</v>
      </c>
      <c r="C296" s="3" t="s">
        <v>8</v>
      </c>
      <c r="D296" s="4">
        <v>14</v>
      </c>
      <c r="E296" t="str">
        <f t="shared" si="23"/>
        <v>No</v>
      </c>
      <c r="F296" s="4">
        <f t="shared" si="21"/>
        <v>14</v>
      </c>
      <c r="G296" s="5">
        <v>743.7</v>
      </c>
      <c r="H296" t="str">
        <f t="shared" si="24"/>
        <v>No</v>
      </c>
      <c r="I296" s="5">
        <f t="shared" si="22"/>
        <v>10411.800000000001</v>
      </c>
    </row>
    <row r="297" spans="1:9" x14ac:dyDescent="0.35">
      <c r="A297" s="1">
        <v>45199</v>
      </c>
      <c r="B297" s="1" t="str">
        <f t="shared" si="20"/>
        <v>September</v>
      </c>
      <c r="C297" s="3" t="s">
        <v>5</v>
      </c>
      <c r="D297" s="4">
        <v>21</v>
      </c>
      <c r="E297" t="str">
        <f t="shared" si="23"/>
        <v>No</v>
      </c>
      <c r="F297" s="4">
        <f t="shared" si="21"/>
        <v>21</v>
      </c>
      <c r="G297" s="5">
        <v>909.21</v>
      </c>
      <c r="H297" t="str">
        <f t="shared" si="24"/>
        <v>No</v>
      </c>
      <c r="I297" s="5">
        <f t="shared" si="22"/>
        <v>19093.41</v>
      </c>
    </row>
    <row r="298" spans="1:9" x14ac:dyDescent="0.35">
      <c r="A298" s="1">
        <v>45199</v>
      </c>
      <c r="B298" s="1" t="str">
        <f t="shared" si="20"/>
        <v>September</v>
      </c>
      <c r="C298" s="3" t="s">
        <v>6</v>
      </c>
      <c r="D298" s="4">
        <v>24</v>
      </c>
      <c r="E298" t="str">
        <f t="shared" si="23"/>
        <v>No</v>
      </c>
      <c r="F298" s="4">
        <f t="shared" si="21"/>
        <v>24</v>
      </c>
      <c r="G298" s="5">
        <v>185.84</v>
      </c>
      <c r="H298" t="str">
        <f t="shared" si="24"/>
        <v>No</v>
      </c>
      <c r="I298" s="5">
        <f t="shared" si="22"/>
        <v>4460.16</v>
      </c>
    </row>
    <row r="299" spans="1:9" x14ac:dyDescent="0.35">
      <c r="A299" s="1">
        <v>45199</v>
      </c>
      <c r="B299" s="1" t="str">
        <f t="shared" si="20"/>
        <v>September</v>
      </c>
      <c r="C299" s="3" t="s">
        <v>7</v>
      </c>
      <c r="D299" s="4">
        <v>20</v>
      </c>
      <c r="E299" t="str">
        <f t="shared" si="23"/>
        <v>No</v>
      </c>
      <c r="F299" s="4">
        <f t="shared" si="21"/>
        <v>20</v>
      </c>
      <c r="G299" s="5">
        <v>175.31</v>
      </c>
      <c r="H299" t="str">
        <f t="shared" si="24"/>
        <v>No</v>
      </c>
      <c r="I299" s="5">
        <f t="shared" si="22"/>
        <v>3506.2</v>
      </c>
    </row>
    <row r="300" spans="1:9" x14ac:dyDescent="0.35">
      <c r="A300" s="1">
        <v>45046</v>
      </c>
      <c r="B300" s="1" t="str">
        <f t="shared" si="20"/>
        <v>April</v>
      </c>
      <c r="C300" s="3" t="s">
        <v>8</v>
      </c>
      <c r="D300" s="4">
        <v>28</v>
      </c>
      <c r="E300" t="str">
        <f t="shared" si="23"/>
        <v>No</v>
      </c>
      <c r="F300" s="4">
        <f t="shared" si="21"/>
        <v>28</v>
      </c>
      <c r="G300" s="5">
        <v>335.07</v>
      </c>
      <c r="H300" t="str">
        <f t="shared" si="24"/>
        <v>No</v>
      </c>
      <c r="I300" s="5">
        <f t="shared" si="22"/>
        <v>9381.9599999999991</v>
      </c>
    </row>
    <row r="301" spans="1:9" x14ac:dyDescent="0.35">
      <c r="A301" s="1">
        <v>44985</v>
      </c>
      <c r="B301" s="1" t="str">
        <f t="shared" si="20"/>
        <v>February</v>
      </c>
      <c r="C301" s="3" t="s">
        <v>8</v>
      </c>
      <c r="D301" s="4">
        <v>10</v>
      </c>
      <c r="E301" t="str">
        <f t="shared" si="23"/>
        <v>No</v>
      </c>
      <c r="F301" s="4">
        <f t="shared" si="21"/>
        <v>10</v>
      </c>
      <c r="G301" s="5">
        <v>991.01</v>
      </c>
      <c r="H301" t="str">
        <f t="shared" si="24"/>
        <v>No</v>
      </c>
      <c r="I301" s="5">
        <f t="shared" si="22"/>
        <v>9910.1</v>
      </c>
    </row>
    <row r="302" spans="1:9" x14ac:dyDescent="0.35">
      <c r="A302" s="1">
        <v>45016</v>
      </c>
      <c r="B302" s="1" t="str">
        <f t="shared" si="20"/>
        <v>March</v>
      </c>
      <c r="C302" s="3" t="s">
        <v>6</v>
      </c>
      <c r="D302" s="4">
        <v>17</v>
      </c>
      <c r="E302" t="str">
        <f t="shared" si="23"/>
        <v>No</v>
      </c>
      <c r="F302" s="4">
        <f t="shared" si="21"/>
        <v>17</v>
      </c>
      <c r="G302" s="5">
        <v>520.58000000000004</v>
      </c>
      <c r="H302" t="str">
        <f t="shared" si="24"/>
        <v>No</v>
      </c>
      <c r="I302" s="5">
        <f t="shared" si="22"/>
        <v>8849.86</v>
      </c>
    </row>
    <row r="303" spans="1:9" x14ac:dyDescent="0.35">
      <c r="A303" s="1">
        <v>45199</v>
      </c>
      <c r="B303" s="1" t="str">
        <f t="shared" si="20"/>
        <v>September</v>
      </c>
      <c r="C303" s="3" t="s">
        <v>4</v>
      </c>
      <c r="D303" s="4">
        <v>21</v>
      </c>
      <c r="E303" t="str">
        <f t="shared" si="23"/>
        <v>No</v>
      </c>
      <c r="F303" s="4">
        <f t="shared" si="21"/>
        <v>21</v>
      </c>
      <c r="G303" s="5">
        <v>211.13</v>
      </c>
      <c r="H303" t="str">
        <f t="shared" si="24"/>
        <v>No</v>
      </c>
      <c r="I303" s="5">
        <f t="shared" si="22"/>
        <v>4433.7299999999996</v>
      </c>
    </row>
    <row r="304" spans="1:9" x14ac:dyDescent="0.35">
      <c r="A304" s="1">
        <v>45077</v>
      </c>
      <c r="B304" s="1" t="str">
        <f t="shared" si="20"/>
        <v>May</v>
      </c>
      <c r="C304" s="3" t="s">
        <v>6</v>
      </c>
      <c r="D304" s="4">
        <v>16</v>
      </c>
      <c r="E304" t="str">
        <f t="shared" si="23"/>
        <v>No</v>
      </c>
      <c r="F304" s="4">
        <f t="shared" si="21"/>
        <v>16</v>
      </c>
      <c r="G304" s="5">
        <v>183.7</v>
      </c>
      <c r="H304" t="str">
        <f t="shared" si="24"/>
        <v>No</v>
      </c>
      <c r="I304" s="5">
        <f t="shared" si="22"/>
        <v>2939.2</v>
      </c>
    </row>
    <row r="305" spans="1:9" x14ac:dyDescent="0.35">
      <c r="A305" s="1">
        <v>45046</v>
      </c>
      <c r="B305" s="1" t="str">
        <f t="shared" si="20"/>
        <v>April</v>
      </c>
      <c r="C305" s="3" t="s">
        <v>6</v>
      </c>
      <c r="D305" s="4">
        <v>15</v>
      </c>
      <c r="E305" t="str">
        <f t="shared" si="23"/>
        <v>No</v>
      </c>
      <c r="F305" s="4">
        <f t="shared" si="21"/>
        <v>15</v>
      </c>
      <c r="G305" s="5">
        <v>468.7</v>
      </c>
      <c r="H305" t="str">
        <f t="shared" si="24"/>
        <v>No</v>
      </c>
      <c r="I305" s="5">
        <f t="shared" si="22"/>
        <v>7030.5</v>
      </c>
    </row>
    <row r="306" spans="1:9" x14ac:dyDescent="0.35">
      <c r="A306" s="1">
        <v>44957</v>
      </c>
      <c r="B306" s="1" t="str">
        <f t="shared" si="20"/>
        <v>January</v>
      </c>
      <c r="C306" s="3" t="s">
        <v>4</v>
      </c>
      <c r="D306" s="4">
        <v>17</v>
      </c>
      <c r="E306" t="str">
        <f t="shared" si="23"/>
        <v>No</v>
      </c>
      <c r="F306" s="4">
        <f t="shared" si="21"/>
        <v>17</v>
      </c>
      <c r="G306" s="5">
        <v>915.67</v>
      </c>
      <c r="H306" t="str">
        <f t="shared" si="24"/>
        <v>No</v>
      </c>
      <c r="I306" s="5">
        <f t="shared" si="22"/>
        <v>15566.39</v>
      </c>
    </row>
    <row r="307" spans="1:9" x14ac:dyDescent="0.35">
      <c r="A307" s="1">
        <v>45046</v>
      </c>
      <c r="B307" s="1" t="str">
        <f t="shared" si="20"/>
        <v>April</v>
      </c>
      <c r="C307" s="3" t="s">
        <v>8</v>
      </c>
      <c r="D307" s="4">
        <v>19</v>
      </c>
      <c r="E307" t="str">
        <f t="shared" si="23"/>
        <v>No</v>
      </c>
      <c r="F307" s="4">
        <f t="shared" si="21"/>
        <v>19</v>
      </c>
      <c r="G307" s="5">
        <v>445.91</v>
      </c>
      <c r="H307" t="str">
        <f t="shared" si="24"/>
        <v>No</v>
      </c>
      <c r="I307" s="5">
        <f t="shared" si="22"/>
        <v>8472.2900000000009</v>
      </c>
    </row>
    <row r="308" spans="1:9" x14ac:dyDescent="0.35">
      <c r="A308" s="1">
        <v>45107</v>
      </c>
      <c r="B308" s="1" t="str">
        <f t="shared" si="20"/>
        <v>June</v>
      </c>
      <c r="C308" s="3" t="s">
        <v>8</v>
      </c>
      <c r="D308" s="4">
        <v>14</v>
      </c>
      <c r="E308" t="str">
        <f t="shared" si="23"/>
        <v>No</v>
      </c>
      <c r="F308" s="4">
        <f t="shared" si="21"/>
        <v>14</v>
      </c>
      <c r="G308" s="5">
        <v>857.07</v>
      </c>
      <c r="H308" t="str">
        <f t="shared" si="24"/>
        <v>No</v>
      </c>
      <c r="I308" s="5">
        <f t="shared" si="22"/>
        <v>11998.980000000001</v>
      </c>
    </row>
    <row r="309" spans="1:9" x14ac:dyDescent="0.35">
      <c r="A309" s="1">
        <v>45260</v>
      </c>
      <c r="B309" s="1" t="str">
        <f t="shared" si="20"/>
        <v>November</v>
      </c>
      <c r="C309" s="3" t="s">
        <v>5</v>
      </c>
      <c r="D309" s="4">
        <v>18</v>
      </c>
      <c r="E309" t="str">
        <f t="shared" si="23"/>
        <v>No</v>
      </c>
      <c r="F309" s="4">
        <f t="shared" si="21"/>
        <v>18</v>
      </c>
      <c r="G309" s="5">
        <v>435.05</v>
      </c>
      <c r="H309" t="str">
        <f t="shared" si="24"/>
        <v>No</v>
      </c>
      <c r="I309" s="5">
        <f t="shared" si="22"/>
        <v>7830.9000000000005</v>
      </c>
    </row>
    <row r="310" spans="1:9" x14ac:dyDescent="0.35">
      <c r="A310" s="1">
        <v>45138</v>
      </c>
      <c r="B310" s="1" t="str">
        <f t="shared" si="20"/>
        <v>July</v>
      </c>
      <c r="C310" s="3" t="s">
        <v>5</v>
      </c>
      <c r="D310" s="4">
        <v>20</v>
      </c>
      <c r="E310" t="str">
        <f t="shared" si="23"/>
        <v>No</v>
      </c>
      <c r="F310" s="4">
        <f t="shared" si="21"/>
        <v>20</v>
      </c>
      <c r="G310" s="5">
        <v>675.84</v>
      </c>
      <c r="H310" t="str">
        <f t="shared" si="24"/>
        <v>No</v>
      </c>
      <c r="I310" s="5">
        <f t="shared" si="22"/>
        <v>13516.800000000001</v>
      </c>
    </row>
    <row r="311" spans="1:9" x14ac:dyDescent="0.35">
      <c r="A311" s="1">
        <v>45169</v>
      </c>
      <c r="B311" s="1" t="str">
        <f t="shared" si="20"/>
        <v>August</v>
      </c>
      <c r="C311" s="3" t="s">
        <v>7</v>
      </c>
      <c r="D311" s="4">
        <v>15</v>
      </c>
      <c r="E311" t="str">
        <f t="shared" si="23"/>
        <v>No</v>
      </c>
      <c r="F311" s="4">
        <f t="shared" si="21"/>
        <v>15</v>
      </c>
      <c r="G311" s="5">
        <v>354.61</v>
      </c>
      <c r="H311" t="str">
        <f t="shared" si="24"/>
        <v>No</v>
      </c>
      <c r="I311" s="5">
        <f t="shared" si="22"/>
        <v>5319.1500000000005</v>
      </c>
    </row>
    <row r="312" spans="1:9" x14ac:dyDescent="0.35">
      <c r="A312" s="1">
        <v>45138</v>
      </c>
      <c r="B312" s="1" t="str">
        <f t="shared" si="20"/>
        <v>July</v>
      </c>
      <c r="C312" s="3" t="s">
        <v>8</v>
      </c>
      <c r="D312" s="4">
        <v>190</v>
      </c>
      <c r="E312" t="str">
        <f t="shared" si="23"/>
        <v>Yes</v>
      </c>
      <c r="F312" s="4">
        <f t="shared" si="21"/>
        <v>22</v>
      </c>
      <c r="G312" s="5">
        <v>632.57000000000005</v>
      </c>
      <c r="H312" t="str">
        <f t="shared" si="24"/>
        <v>No</v>
      </c>
      <c r="I312" s="5">
        <f t="shared" si="22"/>
        <v>13916.54</v>
      </c>
    </row>
    <row r="313" spans="1:9" x14ac:dyDescent="0.35">
      <c r="A313" s="1">
        <v>45199</v>
      </c>
      <c r="B313" s="1" t="str">
        <f t="shared" si="20"/>
        <v>September</v>
      </c>
      <c r="C313" s="3" t="s">
        <v>7</v>
      </c>
      <c r="D313" s="4">
        <v>29</v>
      </c>
      <c r="E313" t="str">
        <f t="shared" si="23"/>
        <v>No</v>
      </c>
      <c r="F313" s="4">
        <f t="shared" si="21"/>
        <v>29</v>
      </c>
      <c r="G313" s="5">
        <v>433.42</v>
      </c>
      <c r="H313" t="str">
        <f t="shared" si="24"/>
        <v>No</v>
      </c>
      <c r="I313" s="5">
        <f t="shared" si="22"/>
        <v>12569.18</v>
      </c>
    </row>
    <row r="314" spans="1:9" x14ac:dyDescent="0.35">
      <c r="A314" s="1">
        <v>45046</v>
      </c>
      <c r="B314" s="1" t="str">
        <f t="shared" si="20"/>
        <v>April</v>
      </c>
      <c r="C314" s="3" t="s">
        <v>7</v>
      </c>
      <c r="D314" s="4">
        <v>22</v>
      </c>
      <c r="E314" t="str">
        <f t="shared" si="23"/>
        <v>No</v>
      </c>
      <c r="F314" s="4">
        <f t="shared" si="21"/>
        <v>22</v>
      </c>
      <c r="G314" s="5">
        <v>38.700000000000003</v>
      </c>
      <c r="H314" t="str">
        <f t="shared" si="24"/>
        <v>No</v>
      </c>
      <c r="I314" s="5">
        <f t="shared" si="22"/>
        <v>851.40000000000009</v>
      </c>
    </row>
    <row r="315" spans="1:9" x14ac:dyDescent="0.35">
      <c r="A315" s="1">
        <v>45260</v>
      </c>
      <c r="B315" s="1" t="str">
        <f t="shared" si="20"/>
        <v>November</v>
      </c>
      <c r="C315" s="3" t="s">
        <v>8</v>
      </c>
      <c r="D315" s="4">
        <v>16</v>
      </c>
      <c r="E315" t="str">
        <f t="shared" si="23"/>
        <v>No</v>
      </c>
      <c r="F315" s="4">
        <f t="shared" si="21"/>
        <v>16</v>
      </c>
      <c r="G315" s="5">
        <v>495.51</v>
      </c>
      <c r="H315" t="str">
        <f t="shared" si="24"/>
        <v>No</v>
      </c>
      <c r="I315" s="5">
        <f t="shared" si="22"/>
        <v>7928.16</v>
      </c>
    </row>
    <row r="316" spans="1:9" x14ac:dyDescent="0.35">
      <c r="A316" s="1">
        <v>45199</v>
      </c>
      <c r="B316" s="1" t="str">
        <f t="shared" si="20"/>
        <v>September</v>
      </c>
      <c r="C316" s="3" t="s">
        <v>7</v>
      </c>
      <c r="D316" s="4">
        <v>19</v>
      </c>
      <c r="E316" t="str">
        <f t="shared" si="23"/>
        <v>No</v>
      </c>
      <c r="F316" s="4">
        <f t="shared" si="21"/>
        <v>19</v>
      </c>
      <c r="G316" s="5">
        <v>499.64</v>
      </c>
      <c r="H316" t="str">
        <f t="shared" si="24"/>
        <v>No</v>
      </c>
      <c r="I316" s="5">
        <f t="shared" si="22"/>
        <v>9493.16</v>
      </c>
    </row>
    <row r="317" spans="1:9" x14ac:dyDescent="0.35">
      <c r="A317" s="1">
        <v>45016</v>
      </c>
      <c r="B317" s="1" t="str">
        <f t="shared" si="20"/>
        <v>March</v>
      </c>
      <c r="C317" s="3" t="s">
        <v>7</v>
      </c>
      <c r="D317" s="4">
        <v>16</v>
      </c>
      <c r="E317" t="str">
        <f t="shared" si="23"/>
        <v>No</v>
      </c>
      <c r="F317" s="4">
        <f t="shared" si="21"/>
        <v>16</v>
      </c>
      <c r="G317" s="5">
        <v>931.72</v>
      </c>
      <c r="H317" t="str">
        <f t="shared" si="24"/>
        <v>No</v>
      </c>
      <c r="I317" s="5">
        <f t="shared" si="22"/>
        <v>14907.52</v>
      </c>
    </row>
    <row r="318" spans="1:9" x14ac:dyDescent="0.35">
      <c r="A318" s="1">
        <v>45046</v>
      </c>
      <c r="B318" s="1" t="str">
        <f t="shared" si="20"/>
        <v>April</v>
      </c>
      <c r="C318" s="3" t="s">
        <v>4</v>
      </c>
      <c r="D318" s="4">
        <v>21</v>
      </c>
      <c r="E318" t="str">
        <f t="shared" si="23"/>
        <v>No</v>
      </c>
      <c r="F318" s="4">
        <f t="shared" si="21"/>
        <v>21</v>
      </c>
      <c r="G318" s="5">
        <v>606.70000000000005</v>
      </c>
      <c r="H318" t="str">
        <f t="shared" si="24"/>
        <v>No</v>
      </c>
      <c r="I318" s="5">
        <f t="shared" si="22"/>
        <v>12740.7</v>
      </c>
    </row>
    <row r="319" spans="1:9" x14ac:dyDescent="0.35">
      <c r="A319" s="1">
        <v>45077</v>
      </c>
      <c r="B319" s="1" t="str">
        <f t="shared" si="20"/>
        <v>May</v>
      </c>
      <c r="C319" s="3" t="s">
        <v>6</v>
      </c>
      <c r="D319" s="4">
        <v>22</v>
      </c>
      <c r="E319" t="str">
        <f t="shared" si="23"/>
        <v>No</v>
      </c>
      <c r="F319" s="4">
        <f t="shared" si="21"/>
        <v>22</v>
      </c>
      <c r="G319" s="5">
        <v>967.58</v>
      </c>
      <c r="H319" t="str">
        <f t="shared" si="24"/>
        <v>No</v>
      </c>
      <c r="I319" s="5">
        <f t="shared" si="22"/>
        <v>21286.760000000002</v>
      </c>
    </row>
    <row r="320" spans="1:9" x14ac:dyDescent="0.35">
      <c r="A320" s="1">
        <v>45169</v>
      </c>
      <c r="B320" s="1" t="str">
        <f t="shared" si="20"/>
        <v>August</v>
      </c>
      <c r="C320" s="3" t="s">
        <v>8</v>
      </c>
      <c r="D320" s="4">
        <v>11</v>
      </c>
      <c r="E320" t="str">
        <f t="shared" si="23"/>
        <v>No</v>
      </c>
      <c r="F320" s="4">
        <f t="shared" si="21"/>
        <v>11</v>
      </c>
      <c r="G320" s="5">
        <v>11.41</v>
      </c>
      <c r="H320" t="str">
        <f t="shared" si="24"/>
        <v>No</v>
      </c>
      <c r="I320" s="5">
        <f t="shared" si="22"/>
        <v>125.51</v>
      </c>
    </row>
    <row r="321" spans="1:9" x14ac:dyDescent="0.35">
      <c r="A321" s="1">
        <v>45291</v>
      </c>
      <c r="B321" s="1" t="str">
        <f t="shared" si="20"/>
        <v>December</v>
      </c>
      <c r="C321" s="3" t="s">
        <v>7</v>
      </c>
      <c r="D321" s="4">
        <v>24</v>
      </c>
      <c r="E321" t="str">
        <f t="shared" si="23"/>
        <v>No</v>
      </c>
      <c r="F321" s="4">
        <f t="shared" si="21"/>
        <v>24</v>
      </c>
      <c r="G321" s="5">
        <v>174.01</v>
      </c>
      <c r="H321" t="str">
        <f t="shared" si="24"/>
        <v>No</v>
      </c>
      <c r="I321" s="5">
        <f t="shared" si="22"/>
        <v>4176.24</v>
      </c>
    </row>
    <row r="322" spans="1:9" x14ac:dyDescent="0.35">
      <c r="A322" s="1">
        <v>45169</v>
      </c>
      <c r="B322" s="1" t="str">
        <f t="shared" ref="B322:B385" si="25">TEXT(A322, "mmmm")</f>
        <v>August</v>
      </c>
      <c r="C322" s="3" t="s">
        <v>7</v>
      </c>
      <c r="D322" s="4">
        <v>14</v>
      </c>
      <c r="E322" t="str">
        <f t="shared" si="23"/>
        <v>No</v>
      </c>
      <c r="F322" s="4">
        <f t="shared" ref="F322:F385" si="26" xml:space="preserve"> IF(OR(D322 &lt; 8,D322 &gt; 32), 22, D322)</f>
        <v>14</v>
      </c>
      <c r="G322" s="5">
        <v>824.31</v>
      </c>
      <c r="H322" t="str">
        <f t="shared" si="24"/>
        <v>No</v>
      </c>
      <c r="I322" s="5">
        <f t="shared" ref="I322:I385" si="27">PRODUCT(F322,G322)</f>
        <v>11540.34</v>
      </c>
    </row>
    <row r="323" spans="1:9" x14ac:dyDescent="0.35">
      <c r="A323" s="1">
        <v>44985</v>
      </c>
      <c r="B323" s="1" t="str">
        <f t="shared" si="25"/>
        <v>February</v>
      </c>
      <c r="C323" s="3" t="s">
        <v>6</v>
      </c>
      <c r="D323" s="4">
        <v>20</v>
      </c>
      <c r="E323" t="str">
        <f t="shared" ref="E323:E386" si="28" xml:space="preserve"> IF(OR(D323 &lt; 8,D323 &gt; 32), "Yes", "No")</f>
        <v>No</v>
      </c>
      <c r="F323" s="4">
        <f t="shared" si="26"/>
        <v>20</v>
      </c>
      <c r="G323" s="5">
        <v>882.44</v>
      </c>
      <c r="H323" t="str">
        <f t="shared" ref="H323:H386" si="29" xml:space="preserve"> IF(OR(G323 &lt; -466.22,G323 &gt; 1486.92), "Yes", "No")</f>
        <v>No</v>
      </c>
      <c r="I323" s="5">
        <f t="shared" si="27"/>
        <v>17648.800000000003</v>
      </c>
    </row>
    <row r="324" spans="1:9" x14ac:dyDescent="0.35">
      <c r="A324" s="1">
        <v>45260</v>
      </c>
      <c r="B324" s="1" t="str">
        <f t="shared" si="25"/>
        <v>November</v>
      </c>
      <c r="C324" s="3" t="s">
        <v>7</v>
      </c>
      <c r="D324" s="4">
        <v>27</v>
      </c>
      <c r="E324" t="str">
        <f t="shared" si="28"/>
        <v>No</v>
      </c>
      <c r="F324" s="4">
        <f t="shared" si="26"/>
        <v>27</v>
      </c>
      <c r="G324" s="5">
        <v>784.79</v>
      </c>
      <c r="H324" t="str">
        <f t="shared" si="29"/>
        <v>No</v>
      </c>
      <c r="I324" s="5">
        <f t="shared" si="27"/>
        <v>21189.329999999998</v>
      </c>
    </row>
    <row r="325" spans="1:9" x14ac:dyDescent="0.35">
      <c r="A325" s="1">
        <v>44957</v>
      </c>
      <c r="B325" s="1" t="str">
        <f t="shared" si="25"/>
        <v>January</v>
      </c>
      <c r="C325" s="3" t="s">
        <v>7</v>
      </c>
      <c r="D325" s="4">
        <v>13</v>
      </c>
      <c r="E325" t="str">
        <f t="shared" si="28"/>
        <v>No</v>
      </c>
      <c r="F325" s="4">
        <f t="shared" si="26"/>
        <v>13</v>
      </c>
      <c r="G325" s="5">
        <v>289.67</v>
      </c>
      <c r="H325" t="str">
        <f t="shared" si="29"/>
        <v>No</v>
      </c>
      <c r="I325" s="5">
        <f t="shared" si="27"/>
        <v>3765.71</v>
      </c>
    </row>
    <row r="326" spans="1:9" x14ac:dyDescent="0.35">
      <c r="A326" s="1">
        <v>44957</v>
      </c>
      <c r="B326" s="1" t="str">
        <f t="shared" si="25"/>
        <v>January</v>
      </c>
      <c r="C326" s="3" t="s">
        <v>7</v>
      </c>
      <c r="D326" s="4">
        <v>29</v>
      </c>
      <c r="E326" t="str">
        <f t="shared" si="28"/>
        <v>No</v>
      </c>
      <c r="F326" s="4">
        <f t="shared" si="26"/>
        <v>29</v>
      </c>
      <c r="G326" s="5">
        <v>724.26</v>
      </c>
      <c r="H326" t="str">
        <f t="shared" si="29"/>
        <v>No</v>
      </c>
      <c r="I326" s="5">
        <f t="shared" si="27"/>
        <v>21003.54</v>
      </c>
    </row>
    <row r="327" spans="1:9" x14ac:dyDescent="0.35">
      <c r="A327" s="1">
        <v>45169</v>
      </c>
      <c r="B327" s="1" t="str">
        <f t="shared" si="25"/>
        <v>August</v>
      </c>
      <c r="C327" s="3" t="s">
        <v>7</v>
      </c>
      <c r="D327" s="4">
        <v>19</v>
      </c>
      <c r="E327" t="str">
        <f t="shared" si="28"/>
        <v>No</v>
      </c>
      <c r="F327" s="4">
        <f t="shared" si="26"/>
        <v>19</v>
      </c>
      <c r="G327" s="5">
        <v>939.49</v>
      </c>
      <c r="H327" t="str">
        <f t="shared" si="29"/>
        <v>No</v>
      </c>
      <c r="I327" s="5">
        <f t="shared" si="27"/>
        <v>17850.310000000001</v>
      </c>
    </row>
    <row r="328" spans="1:9" x14ac:dyDescent="0.35">
      <c r="A328" s="1">
        <v>45230</v>
      </c>
      <c r="B328" s="1" t="str">
        <f t="shared" si="25"/>
        <v>October</v>
      </c>
      <c r="C328" s="3" t="s">
        <v>8</v>
      </c>
      <c r="D328" s="4">
        <v>17</v>
      </c>
      <c r="E328" t="str">
        <f t="shared" si="28"/>
        <v>No</v>
      </c>
      <c r="F328" s="4">
        <f t="shared" si="26"/>
        <v>17</v>
      </c>
      <c r="G328" s="5">
        <v>976.47</v>
      </c>
      <c r="H328" t="str">
        <f t="shared" si="29"/>
        <v>No</v>
      </c>
      <c r="I328" s="5">
        <f t="shared" si="27"/>
        <v>16599.990000000002</v>
      </c>
    </row>
    <row r="329" spans="1:9" x14ac:dyDescent="0.35">
      <c r="A329" s="1">
        <v>45138</v>
      </c>
      <c r="B329" s="1" t="str">
        <f t="shared" si="25"/>
        <v>July</v>
      </c>
      <c r="C329" s="3" t="s">
        <v>8</v>
      </c>
      <c r="D329" s="4">
        <v>22</v>
      </c>
      <c r="E329" t="str">
        <f t="shared" si="28"/>
        <v>No</v>
      </c>
      <c r="F329" s="4">
        <f t="shared" si="26"/>
        <v>22</v>
      </c>
      <c r="G329" s="5">
        <v>212.4</v>
      </c>
      <c r="H329" t="str">
        <f t="shared" si="29"/>
        <v>No</v>
      </c>
      <c r="I329" s="5">
        <f t="shared" si="27"/>
        <v>4672.8</v>
      </c>
    </row>
    <row r="330" spans="1:9" x14ac:dyDescent="0.35">
      <c r="A330" s="1">
        <v>45169</v>
      </c>
      <c r="B330" s="1" t="str">
        <f t="shared" si="25"/>
        <v>August</v>
      </c>
      <c r="C330" s="3" t="s">
        <v>6</v>
      </c>
      <c r="D330" s="4">
        <v>17</v>
      </c>
      <c r="E330" t="str">
        <f t="shared" si="28"/>
        <v>No</v>
      </c>
      <c r="F330" s="4">
        <f t="shared" si="26"/>
        <v>17</v>
      </c>
      <c r="G330" s="5">
        <v>956.93</v>
      </c>
      <c r="H330" t="str">
        <f t="shared" si="29"/>
        <v>No</v>
      </c>
      <c r="I330" s="5">
        <f t="shared" si="27"/>
        <v>16267.81</v>
      </c>
    </row>
    <row r="331" spans="1:9" x14ac:dyDescent="0.35">
      <c r="A331" s="1">
        <v>45046</v>
      </c>
      <c r="B331" s="1" t="str">
        <f t="shared" si="25"/>
        <v>April</v>
      </c>
      <c r="C331" s="3" t="s">
        <v>7</v>
      </c>
      <c r="D331" s="4">
        <v>23</v>
      </c>
      <c r="E331" t="str">
        <f t="shared" si="28"/>
        <v>No</v>
      </c>
      <c r="F331" s="4">
        <f t="shared" si="26"/>
        <v>23</v>
      </c>
      <c r="G331" s="5">
        <v>615.1</v>
      </c>
      <c r="H331" t="str">
        <f t="shared" si="29"/>
        <v>No</v>
      </c>
      <c r="I331" s="5">
        <f t="shared" si="27"/>
        <v>14147.300000000001</v>
      </c>
    </row>
    <row r="332" spans="1:9" x14ac:dyDescent="0.35">
      <c r="A332" s="1">
        <v>45077</v>
      </c>
      <c r="B332" s="1" t="str">
        <f t="shared" si="25"/>
        <v>May</v>
      </c>
      <c r="C332" s="3" t="s">
        <v>6</v>
      </c>
      <c r="D332" s="4">
        <v>22</v>
      </c>
      <c r="E332" t="str">
        <f t="shared" si="28"/>
        <v>No</v>
      </c>
      <c r="F332" s="4">
        <f t="shared" si="26"/>
        <v>22</v>
      </c>
      <c r="G332" s="5">
        <v>62.06</v>
      </c>
      <c r="H332" t="str">
        <f t="shared" si="29"/>
        <v>No</v>
      </c>
      <c r="I332" s="5">
        <f t="shared" si="27"/>
        <v>1365.3200000000002</v>
      </c>
    </row>
    <row r="333" spans="1:9" x14ac:dyDescent="0.35">
      <c r="A333" s="1">
        <v>45077</v>
      </c>
      <c r="B333" s="1" t="str">
        <f t="shared" si="25"/>
        <v>May</v>
      </c>
      <c r="C333" s="3" t="s">
        <v>7</v>
      </c>
      <c r="D333" s="4">
        <v>13</v>
      </c>
      <c r="E333" t="str">
        <f t="shared" si="28"/>
        <v>No</v>
      </c>
      <c r="F333" s="4">
        <f t="shared" si="26"/>
        <v>13</v>
      </c>
      <c r="G333" s="5">
        <v>651.1</v>
      </c>
      <c r="H333" t="str">
        <f t="shared" si="29"/>
        <v>No</v>
      </c>
      <c r="I333" s="5">
        <f t="shared" si="27"/>
        <v>8464.3000000000011</v>
      </c>
    </row>
    <row r="334" spans="1:9" x14ac:dyDescent="0.35">
      <c r="A334" s="1">
        <v>45016</v>
      </c>
      <c r="B334" s="1" t="str">
        <f t="shared" si="25"/>
        <v>March</v>
      </c>
      <c r="C334" s="3" t="s">
        <v>8</v>
      </c>
      <c r="D334" s="4">
        <v>18</v>
      </c>
      <c r="E334" t="str">
        <f t="shared" si="28"/>
        <v>No</v>
      </c>
      <c r="F334" s="4">
        <f t="shared" si="26"/>
        <v>18</v>
      </c>
      <c r="G334" s="5">
        <v>824.14</v>
      </c>
      <c r="H334" t="str">
        <f t="shared" si="29"/>
        <v>No</v>
      </c>
      <c r="I334" s="5">
        <f t="shared" si="27"/>
        <v>14834.52</v>
      </c>
    </row>
    <row r="335" spans="1:9" x14ac:dyDescent="0.35">
      <c r="A335" s="1">
        <v>44957</v>
      </c>
      <c r="B335" s="1" t="str">
        <f t="shared" si="25"/>
        <v>January</v>
      </c>
      <c r="C335" s="3" t="s">
        <v>5</v>
      </c>
      <c r="D335" s="4">
        <v>23</v>
      </c>
      <c r="E335" t="str">
        <f t="shared" si="28"/>
        <v>No</v>
      </c>
      <c r="F335" s="4">
        <f t="shared" si="26"/>
        <v>23</v>
      </c>
      <c r="G335" s="5">
        <v>239.67</v>
      </c>
      <c r="H335" t="str">
        <f t="shared" si="29"/>
        <v>No</v>
      </c>
      <c r="I335" s="5">
        <f t="shared" si="27"/>
        <v>5512.41</v>
      </c>
    </row>
    <row r="336" spans="1:9" x14ac:dyDescent="0.35">
      <c r="A336" s="1">
        <v>45169</v>
      </c>
      <c r="B336" s="1" t="str">
        <f t="shared" si="25"/>
        <v>August</v>
      </c>
      <c r="C336" s="3" t="s">
        <v>8</v>
      </c>
      <c r="D336" s="4">
        <v>25</v>
      </c>
      <c r="E336" t="str">
        <f t="shared" si="28"/>
        <v>No</v>
      </c>
      <c r="F336" s="4">
        <f t="shared" si="26"/>
        <v>25</v>
      </c>
      <c r="G336" s="5">
        <v>462.97</v>
      </c>
      <c r="H336" t="str">
        <f t="shared" si="29"/>
        <v>No</v>
      </c>
      <c r="I336" s="5">
        <f t="shared" si="27"/>
        <v>11574.25</v>
      </c>
    </row>
    <row r="337" spans="1:9" x14ac:dyDescent="0.35">
      <c r="A337" s="1">
        <v>45016</v>
      </c>
      <c r="B337" s="1" t="str">
        <f t="shared" si="25"/>
        <v>March</v>
      </c>
      <c r="C337" s="3" t="s">
        <v>6</v>
      </c>
      <c r="D337" s="4">
        <v>25</v>
      </c>
      <c r="E337" t="str">
        <f t="shared" si="28"/>
        <v>No</v>
      </c>
      <c r="F337" s="4">
        <f t="shared" si="26"/>
        <v>25</v>
      </c>
      <c r="G337" s="5">
        <v>134.13</v>
      </c>
      <c r="H337" t="str">
        <f t="shared" si="29"/>
        <v>No</v>
      </c>
      <c r="I337" s="5">
        <f t="shared" si="27"/>
        <v>3353.25</v>
      </c>
    </row>
    <row r="338" spans="1:9" x14ac:dyDescent="0.35">
      <c r="A338" s="1">
        <v>45046</v>
      </c>
      <c r="B338" s="1" t="str">
        <f t="shared" si="25"/>
        <v>April</v>
      </c>
      <c r="C338" s="3" t="s">
        <v>6</v>
      </c>
      <c r="D338" s="4">
        <v>17</v>
      </c>
      <c r="E338" t="str">
        <f t="shared" si="28"/>
        <v>No</v>
      </c>
      <c r="F338" s="4">
        <f t="shared" si="26"/>
        <v>17</v>
      </c>
      <c r="G338" s="5">
        <v>959.42</v>
      </c>
      <c r="H338" t="str">
        <f t="shared" si="29"/>
        <v>No</v>
      </c>
      <c r="I338" s="5">
        <f t="shared" si="27"/>
        <v>16310.14</v>
      </c>
    </row>
    <row r="339" spans="1:9" x14ac:dyDescent="0.35">
      <c r="A339" s="1">
        <v>45199</v>
      </c>
      <c r="B339" s="1" t="str">
        <f t="shared" si="25"/>
        <v>September</v>
      </c>
      <c r="C339" s="3" t="s">
        <v>7</v>
      </c>
      <c r="D339" s="4">
        <v>17</v>
      </c>
      <c r="E339" t="str">
        <f t="shared" si="28"/>
        <v>No</v>
      </c>
      <c r="F339" s="4">
        <f t="shared" si="26"/>
        <v>17</v>
      </c>
      <c r="G339" s="5">
        <v>693.23</v>
      </c>
      <c r="H339" t="str">
        <f t="shared" si="29"/>
        <v>No</v>
      </c>
      <c r="I339" s="5">
        <f t="shared" si="27"/>
        <v>11784.91</v>
      </c>
    </row>
    <row r="340" spans="1:9" x14ac:dyDescent="0.35">
      <c r="A340" s="1">
        <v>45199</v>
      </c>
      <c r="B340" s="1" t="str">
        <f t="shared" si="25"/>
        <v>September</v>
      </c>
      <c r="C340" s="3" t="s">
        <v>7</v>
      </c>
      <c r="D340" s="4">
        <v>21</v>
      </c>
      <c r="E340" t="str">
        <f t="shared" si="28"/>
        <v>No</v>
      </c>
      <c r="F340" s="4">
        <f t="shared" si="26"/>
        <v>21</v>
      </c>
      <c r="G340" s="5">
        <v>915.67</v>
      </c>
      <c r="H340" t="str">
        <f t="shared" si="29"/>
        <v>No</v>
      </c>
      <c r="I340" s="5">
        <f t="shared" si="27"/>
        <v>19229.07</v>
      </c>
    </row>
    <row r="341" spans="1:9" x14ac:dyDescent="0.35">
      <c r="A341" s="1">
        <v>45046</v>
      </c>
      <c r="B341" s="1" t="str">
        <f t="shared" si="25"/>
        <v>April</v>
      </c>
      <c r="C341" s="3" t="s">
        <v>5</v>
      </c>
      <c r="D341" s="4">
        <v>16</v>
      </c>
      <c r="E341" t="str">
        <f t="shared" si="28"/>
        <v>No</v>
      </c>
      <c r="F341" s="4">
        <f t="shared" si="26"/>
        <v>16</v>
      </c>
      <c r="G341" s="5">
        <v>280.58</v>
      </c>
      <c r="H341" t="str">
        <f t="shared" si="29"/>
        <v>No</v>
      </c>
      <c r="I341" s="5">
        <f t="shared" si="27"/>
        <v>4489.28</v>
      </c>
    </row>
    <row r="342" spans="1:9" x14ac:dyDescent="0.35">
      <c r="A342" s="1">
        <v>45230</v>
      </c>
      <c r="B342" s="1" t="str">
        <f t="shared" si="25"/>
        <v>October</v>
      </c>
      <c r="C342" s="3" t="s">
        <v>4</v>
      </c>
      <c r="D342" s="4">
        <v>19</v>
      </c>
      <c r="E342" t="str">
        <f t="shared" si="28"/>
        <v>No</v>
      </c>
      <c r="F342" s="4">
        <f t="shared" si="26"/>
        <v>19</v>
      </c>
      <c r="G342" s="5">
        <v>414.92</v>
      </c>
      <c r="H342" t="str">
        <f t="shared" si="29"/>
        <v>No</v>
      </c>
      <c r="I342" s="5">
        <f t="shared" si="27"/>
        <v>7883.4800000000005</v>
      </c>
    </row>
    <row r="343" spans="1:9" x14ac:dyDescent="0.35">
      <c r="A343" s="1">
        <v>45107</v>
      </c>
      <c r="B343" s="1" t="str">
        <f t="shared" si="25"/>
        <v>June</v>
      </c>
      <c r="C343" s="3" t="s">
        <v>4</v>
      </c>
      <c r="D343" s="4">
        <v>24</v>
      </c>
      <c r="E343" t="str">
        <f t="shared" si="28"/>
        <v>No</v>
      </c>
      <c r="F343" s="4">
        <f t="shared" si="26"/>
        <v>24</v>
      </c>
      <c r="G343" s="5">
        <v>932.6</v>
      </c>
      <c r="H343" t="str">
        <f t="shared" si="29"/>
        <v>No</v>
      </c>
      <c r="I343" s="5">
        <f t="shared" si="27"/>
        <v>22382.400000000001</v>
      </c>
    </row>
    <row r="344" spans="1:9" x14ac:dyDescent="0.35">
      <c r="A344" s="1">
        <v>45230</v>
      </c>
      <c r="B344" s="1" t="str">
        <f t="shared" si="25"/>
        <v>October</v>
      </c>
      <c r="C344" s="3" t="s">
        <v>7</v>
      </c>
      <c r="D344" s="4">
        <v>23</v>
      </c>
      <c r="E344" t="str">
        <f t="shared" si="28"/>
        <v>No</v>
      </c>
      <c r="F344" s="4">
        <f t="shared" si="26"/>
        <v>23</v>
      </c>
      <c r="G344" s="5">
        <v>509.48</v>
      </c>
      <c r="H344" t="str">
        <f t="shared" si="29"/>
        <v>No</v>
      </c>
      <c r="I344" s="5">
        <f t="shared" si="27"/>
        <v>11718.04</v>
      </c>
    </row>
    <row r="345" spans="1:9" x14ac:dyDescent="0.35">
      <c r="A345" s="1">
        <v>45138</v>
      </c>
      <c r="B345" s="1" t="str">
        <f t="shared" si="25"/>
        <v>July</v>
      </c>
      <c r="C345" s="3" t="s">
        <v>4</v>
      </c>
      <c r="D345" s="4">
        <v>24</v>
      </c>
      <c r="E345" t="str">
        <f t="shared" si="28"/>
        <v>No</v>
      </c>
      <c r="F345" s="4">
        <f t="shared" si="26"/>
        <v>24</v>
      </c>
      <c r="G345" s="5">
        <v>167.58</v>
      </c>
      <c r="H345" t="str">
        <f t="shared" si="29"/>
        <v>No</v>
      </c>
      <c r="I345" s="5">
        <f t="shared" si="27"/>
        <v>4021.92</v>
      </c>
    </row>
    <row r="346" spans="1:9" x14ac:dyDescent="0.35">
      <c r="A346" s="1">
        <v>45107</v>
      </c>
      <c r="B346" s="1" t="str">
        <f t="shared" si="25"/>
        <v>June</v>
      </c>
      <c r="C346" s="3" t="s">
        <v>4</v>
      </c>
      <c r="D346" s="4">
        <v>19</v>
      </c>
      <c r="E346" t="str">
        <f t="shared" si="28"/>
        <v>No</v>
      </c>
      <c r="F346" s="4">
        <f t="shared" si="26"/>
        <v>19</v>
      </c>
      <c r="G346" s="5">
        <v>264.51</v>
      </c>
      <c r="H346" t="str">
        <f t="shared" si="29"/>
        <v>No</v>
      </c>
      <c r="I346" s="5">
        <f t="shared" si="27"/>
        <v>5025.6899999999996</v>
      </c>
    </row>
    <row r="347" spans="1:9" x14ac:dyDescent="0.35">
      <c r="A347" s="1">
        <v>45169</v>
      </c>
      <c r="B347" s="1" t="str">
        <f t="shared" si="25"/>
        <v>August</v>
      </c>
      <c r="C347" s="3" t="s">
        <v>8</v>
      </c>
      <c r="D347" s="4">
        <v>8</v>
      </c>
      <c r="E347" t="str">
        <f t="shared" si="28"/>
        <v>No</v>
      </c>
      <c r="F347" s="4">
        <f t="shared" si="26"/>
        <v>8</v>
      </c>
      <c r="G347" s="5">
        <v>150.69</v>
      </c>
      <c r="H347" t="str">
        <f t="shared" si="29"/>
        <v>No</v>
      </c>
      <c r="I347" s="5">
        <f t="shared" si="27"/>
        <v>1205.52</v>
      </c>
    </row>
    <row r="348" spans="1:9" x14ac:dyDescent="0.35">
      <c r="A348" s="1">
        <v>45260</v>
      </c>
      <c r="B348" s="1" t="str">
        <f t="shared" si="25"/>
        <v>November</v>
      </c>
      <c r="C348" s="3" t="s">
        <v>7</v>
      </c>
      <c r="D348" s="4">
        <v>21</v>
      </c>
      <c r="E348" t="str">
        <f t="shared" si="28"/>
        <v>No</v>
      </c>
      <c r="F348" s="4">
        <f t="shared" si="26"/>
        <v>21</v>
      </c>
      <c r="G348" s="5">
        <v>765.54</v>
      </c>
      <c r="H348" t="str">
        <f t="shared" si="29"/>
        <v>No</v>
      </c>
      <c r="I348" s="5">
        <f t="shared" si="27"/>
        <v>16076.34</v>
      </c>
    </row>
    <row r="349" spans="1:9" x14ac:dyDescent="0.35">
      <c r="A349" s="1">
        <v>44985</v>
      </c>
      <c r="B349" s="1" t="str">
        <f t="shared" si="25"/>
        <v>February</v>
      </c>
      <c r="C349" s="3" t="s">
        <v>7</v>
      </c>
      <c r="D349" s="4">
        <v>31</v>
      </c>
      <c r="E349" t="str">
        <f t="shared" si="28"/>
        <v>No</v>
      </c>
      <c r="F349" s="4">
        <f t="shared" si="26"/>
        <v>31</v>
      </c>
      <c r="G349" s="5">
        <v>369.5</v>
      </c>
      <c r="H349" t="str">
        <f t="shared" si="29"/>
        <v>No</v>
      </c>
      <c r="I349" s="5">
        <f t="shared" si="27"/>
        <v>11454.5</v>
      </c>
    </row>
    <row r="350" spans="1:9" x14ac:dyDescent="0.35">
      <c r="A350" s="1">
        <v>44985</v>
      </c>
      <c r="B350" s="1" t="str">
        <f t="shared" si="25"/>
        <v>February</v>
      </c>
      <c r="C350" s="3" t="s">
        <v>7</v>
      </c>
      <c r="D350" s="4">
        <v>19</v>
      </c>
      <c r="E350" t="str">
        <f t="shared" si="28"/>
        <v>No</v>
      </c>
      <c r="F350" s="4">
        <f t="shared" si="26"/>
        <v>19</v>
      </c>
      <c r="G350" s="5">
        <v>615.41999999999996</v>
      </c>
      <c r="H350" t="str">
        <f t="shared" si="29"/>
        <v>No</v>
      </c>
      <c r="I350" s="5">
        <f t="shared" si="27"/>
        <v>11692.98</v>
      </c>
    </row>
    <row r="351" spans="1:9" x14ac:dyDescent="0.35">
      <c r="A351" s="1">
        <v>45169</v>
      </c>
      <c r="B351" s="1" t="str">
        <f t="shared" si="25"/>
        <v>August</v>
      </c>
      <c r="C351" s="3" t="s">
        <v>4</v>
      </c>
      <c r="D351" s="4">
        <v>22</v>
      </c>
      <c r="E351" t="str">
        <f t="shared" si="28"/>
        <v>No</v>
      </c>
      <c r="F351" s="4">
        <f t="shared" si="26"/>
        <v>22</v>
      </c>
      <c r="G351" s="5">
        <v>145.38999999999999</v>
      </c>
      <c r="H351" t="str">
        <f t="shared" si="29"/>
        <v>No</v>
      </c>
      <c r="I351" s="5">
        <f t="shared" si="27"/>
        <v>3198.58</v>
      </c>
    </row>
    <row r="352" spans="1:9" x14ac:dyDescent="0.35">
      <c r="A352" s="1">
        <v>45107</v>
      </c>
      <c r="B352" s="1" t="str">
        <f t="shared" si="25"/>
        <v>June</v>
      </c>
      <c r="C352" s="3" t="s">
        <v>7</v>
      </c>
      <c r="D352" s="4">
        <v>25</v>
      </c>
      <c r="E352" t="str">
        <f t="shared" si="28"/>
        <v>No</v>
      </c>
      <c r="F352" s="4">
        <f t="shared" si="26"/>
        <v>25</v>
      </c>
      <c r="G352" s="5">
        <v>244.59</v>
      </c>
      <c r="H352" t="str">
        <f t="shared" si="29"/>
        <v>No</v>
      </c>
      <c r="I352" s="5">
        <f t="shared" si="27"/>
        <v>6114.75</v>
      </c>
    </row>
    <row r="353" spans="1:9" x14ac:dyDescent="0.35">
      <c r="A353" s="1">
        <v>45199</v>
      </c>
      <c r="B353" s="1" t="str">
        <f t="shared" si="25"/>
        <v>September</v>
      </c>
      <c r="C353" s="3" t="s">
        <v>5</v>
      </c>
      <c r="D353" s="4">
        <v>23</v>
      </c>
      <c r="E353" t="str">
        <f t="shared" si="28"/>
        <v>No</v>
      </c>
      <c r="F353" s="4">
        <f t="shared" si="26"/>
        <v>23</v>
      </c>
      <c r="G353" s="5">
        <v>532.16999999999996</v>
      </c>
      <c r="H353" t="str">
        <f t="shared" si="29"/>
        <v>No</v>
      </c>
      <c r="I353" s="5">
        <f t="shared" si="27"/>
        <v>12239.91</v>
      </c>
    </row>
    <row r="354" spans="1:9" x14ac:dyDescent="0.35">
      <c r="A354" s="1">
        <v>45199</v>
      </c>
      <c r="B354" s="1" t="str">
        <f t="shared" si="25"/>
        <v>September</v>
      </c>
      <c r="C354" s="3" t="s">
        <v>6</v>
      </c>
      <c r="D354" s="4">
        <v>20</v>
      </c>
      <c r="E354" t="str">
        <f t="shared" si="28"/>
        <v>No</v>
      </c>
      <c r="F354" s="4">
        <f t="shared" si="26"/>
        <v>20</v>
      </c>
      <c r="G354" s="5">
        <v>272.5</v>
      </c>
      <c r="H354" t="str">
        <f t="shared" si="29"/>
        <v>No</v>
      </c>
      <c r="I354" s="5">
        <f t="shared" si="27"/>
        <v>5450</v>
      </c>
    </row>
    <row r="355" spans="1:9" x14ac:dyDescent="0.35">
      <c r="A355" s="1">
        <v>45107</v>
      </c>
      <c r="B355" s="1" t="str">
        <f t="shared" si="25"/>
        <v>June</v>
      </c>
      <c r="C355" s="3" t="s">
        <v>4</v>
      </c>
      <c r="D355" s="4">
        <v>20</v>
      </c>
      <c r="E355" t="str">
        <f t="shared" si="28"/>
        <v>No</v>
      </c>
      <c r="F355" s="4">
        <f t="shared" si="26"/>
        <v>20</v>
      </c>
      <c r="G355" s="5">
        <v>516.71</v>
      </c>
      <c r="H355" t="str">
        <f t="shared" si="29"/>
        <v>No</v>
      </c>
      <c r="I355" s="5">
        <f t="shared" si="27"/>
        <v>10334.200000000001</v>
      </c>
    </row>
    <row r="356" spans="1:9" x14ac:dyDescent="0.35">
      <c r="A356" s="1">
        <v>45230</v>
      </c>
      <c r="B356" s="1" t="str">
        <f t="shared" si="25"/>
        <v>October</v>
      </c>
      <c r="C356" s="3" t="s">
        <v>5</v>
      </c>
      <c r="D356" s="4">
        <v>200</v>
      </c>
      <c r="E356" t="str">
        <f t="shared" si="28"/>
        <v>Yes</v>
      </c>
      <c r="F356" s="4">
        <f t="shared" si="26"/>
        <v>22</v>
      </c>
      <c r="G356" s="5">
        <v>10.55</v>
      </c>
      <c r="H356" t="str">
        <f t="shared" si="29"/>
        <v>No</v>
      </c>
      <c r="I356" s="5">
        <f t="shared" si="27"/>
        <v>232.10000000000002</v>
      </c>
    </row>
    <row r="357" spans="1:9" x14ac:dyDescent="0.35">
      <c r="A357" s="1">
        <v>45199</v>
      </c>
      <c r="B357" s="1" t="str">
        <f t="shared" si="25"/>
        <v>September</v>
      </c>
      <c r="C357" s="3" t="s">
        <v>5</v>
      </c>
      <c r="D357" s="4">
        <v>26</v>
      </c>
      <c r="E357" t="str">
        <f t="shared" si="28"/>
        <v>No</v>
      </c>
      <c r="F357" s="4">
        <f t="shared" si="26"/>
        <v>26</v>
      </c>
      <c r="G357" s="5">
        <v>707.74</v>
      </c>
      <c r="H357" t="str">
        <f t="shared" si="29"/>
        <v>No</v>
      </c>
      <c r="I357" s="5">
        <f t="shared" si="27"/>
        <v>18401.240000000002</v>
      </c>
    </row>
    <row r="358" spans="1:9" x14ac:dyDescent="0.35">
      <c r="A358" s="1">
        <v>45291</v>
      </c>
      <c r="B358" s="1" t="str">
        <f t="shared" si="25"/>
        <v>December</v>
      </c>
      <c r="C358" s="3" t="s">
        <v>7</v>
      </c>
      <c r="D358" s="4">
        <v>17</v>
      </c>
      <c r="E358" t="str">
        <f t="shared" si="28"/>
        <v>No</v>
      </c>
      <c r="F358" s="4">
        <f t="shared" si="26"/>
        <v>17</v>
      </c>
      <c r="G358" s="5">
        <v>387.33</v>
      </c>
      <c r="H358" t="str">
        <f t="shared" si="29"/>
        <v>No</v>
      </c>
      <c r="I358" s="5">
        <f t="shared" si="27"/>
        <v>6584.61</v>
      </c>
    </row>
    <row r="359" spans="1:9" x14ac:dyDescent="0.35">
      <c r="A359" s="1">
        <v>44957</v>
      </c>
      <c r="B359" s="1" t="str">
        <f t="shared" si="25"/>
        <v>January</v>
      </c>
      <c r="C359" s="3" t="s">
        <v>7</v>
      </c>
      <c r="D359" s="4">
        <v>22</v>
      </c>
      <c r="E359" t="str">
        <f t="shared" si="28"/>
        <v>No</v>
      </c>
      <c r="F359" s="4">
        <f t="shared" si="26"/>
        <v>22</v>
      </c>
      <c r="G359" s="5">
        <v>931.4</v>
      </c>
      <c r="H359" t="str">
        <f t="shared" si="29"/>
        <v>No</v>
      </c>
      <c r="I359" s="5">
        <f t="shared" si="27"/>
        <v>20490.8</v>
      </c>
    </row>
    <row r="360" spans="1:9" x14ac:dyDescent="0.35">
      <c r="A360" s="1">
        <v>44957</v>
      </c>
      <c r="B360" s="1" t="str">
        <f t="shared" si="25"/>
        <v>January</v>
      </c>
      <c r="C360" s="3" t="s">
        <v>4</v>
      </c>
      <c r="D360" s="4">
        <v>17</v>
      </c>
      <c r="E360" t="str">
        <f t="shared" si="28"/>
        <v>No</v>
      </c>
      <c r="F360" s="4">
        <f t="shared" si="26"/>
        <v>17</v>
      </c>
      <c r="G360" s="5">
        <v>673.62</v>
      </c>
      <c r="H360" t="str">
        <f t="shared" si="29"/>
        <v>No</v>
      </c>
      <c r="I360" s="5">
        <f t="shared" si="27"/>
        <v>11451.54</v>
      </c>
    </row>
    <row r="361" spans="1:9" x14ac:dyDescent="0.35">
      <c r="A361" s="1">
        <v>45230</v>
      </c>
      <c r="B361" s="1" t="str">
        <f t="shared" si="25"/>
        <v>October</v>
      </c>
      <c r="C361" s="3" t="s">
        <v>6</v>
      </c>
      <c r="D361" s="4">
        <v>22</v>
      </c>
      <c r="E361" t="str">
        <f t="shared" si="28"/>
        <v>No</v>
      </c>
      <c r="F361" s="4">
        <f t="shared" si="26"/>
        <v>22</v>
      </c>
      <c r="G361" s="5">
        <v>505.15</v>
      </c>
      <c r="H361" t="str">
        <f t="shared" si="29"/>
        <v>No</v>
      </c>
      <c r="I361" s="5">
        <f t="shared" si="27"/>
        <v>11113.3</v>
      </c>
    </row>
    <row r="362" spans="1:9" x14ac:dyDescent="0.35">
      <c r="A362" s="1">
        <v>45291</v>
      </c>
      <c r="B362" s="1" t="str">
        <f t="shared" si="25"/>
        <v>December</v>
      </c>
      <c r="C362" s="3" t="s">
        <v>4</v>
      </c>
      <c r="D362" s="4">
        <v>17</v>
      </c>
      <c r="E362" t="str">
        <f t="shared" si="28"/>
        <v>No</v>
      </c>
      <c r="F362" s="4">
        <f t="shared" si="26"/>
        <v>17</v>
      </c>
      <c r="G362" s="5">
        <v>333.49</v>
      </c>
      <c r="H362" t="str">
        <f t="shared" si="29"/>
        <v>No</v>
      </c>
      <c r="I362" s="5">
        <f t="shared" si="27"/>
        <v>5669.33</v>
      </c>
    </row>
    <row r="363" spans="1:9" x14ac:dyDescent="0.35">
      <c r="A363" s="1">
        <v>44985</v>
      </c>
      <c r="B363" s="1" t="str">
        <f t="shared" si="25"/>
        <v>February</v>
      </c>
      <c r="C363" s="3" t="s">
        <v>6</v>
      </c>
      <c r="D363" s="4">
        <v>18</v>
      </c>
      <c r="E363" t="str">
        <f t="shared" si="28"/>
        <v>No</v>
      </c>
      <c r="F363" s="4">
        <f t="shared" si="26"/>
        <v>18</v>
      </c>
      <c r="G363" s="5">
        <v>693.6</v>
      </c>
      <c r="H363" t="str">
        <f t="shared" si="29"/>
        <v>No</v>
      </c>
      <c r="I363" s="5">
        <f t="shared" si="27"/>
        <v>12484.800000000001</v>
      </c>
    </row>
    <row r="364" spans="1:9" x14ac:dyDescent="0.35">
      <c r="A364" s="1">
        <v>45046</v>
      </c>
      <c r="B364" s="1" t="str">
        <f t="shared" si="25"/>
        <v>April</v>
      </c>
      <c r="C364" s="3" t="s">
        <v>5</v>
      </c>
      <c r="D364" s="4">
        <v>29</v>
      </c>
      <c r="E364" t="str">
        <f t="shared" si="28"/>
        <v>No</v>
      </c>
      <c r="F364" s="4">
        <f t="shared" si="26"/>
        <v>29</v>
      </c>
      <c r="G364" s="5">
        <v>959.2</v>
      </c>
      <c r="H364" t="str">
        <f t="shared" si="29"/>
        <v>No</v>
      </c>
      <c r="I364" s="5">
        <f t="shared" si="27"/>
        <v>27816.800000000003</v>
      </c>
    </row>
    <row r="365" spans="1:9" x14ac:dyDescent="0.35">
      <c r="A365" s="1">
        <v>45046</v>
      </c>
      <c r="B365" s="1" t="str">
        <f t="shared" si="25"/>
        <v>April</v>
      </c>
      <c r="C365" s="3" t="s">
        <v>7</v>
      </c>
      <c r="D365" s="4">
        <v>24</v>
      </c>
      <c r="E365" t="str">
        <f t="shared" si="28"/>
        <v>No</v>
      </c>
      <c r="F365" s="4">
        <f t="shared" si="26"/>
        <v>24</v>
      </c>
      <c r="G365" s="5">
        <v>34.22</v>
      </c>
      <c r="H365" t="str">
        <f t="shared" si="29"/>
        <v>No</v>
      </c>
      <c r="I365" s="5">
        <f t="shared" si="27"/>
        <v>821.28</v>
      </c>
    </row>
    <row r="366" spans="1:9" x14ac:dyDescent="0.35">
      <c r="A366" s="1">
        <v>45199</v>
      </c>
      <c r="B366" s="1" t="str">
        <f t="shared" si="25"/>
        <v>September</v>
      </c>
      <c r="C366" s="3" t="s">
        <v>6</v>
      </c>
      <c r="D366" s="4">
        <v>17</v>
      </c>
      <c r="E366" t="str">
        <f t="shared" si="28"/>
        <v>No</v>
      </c>
      <c r="F366" s="4">
        <f t="shared" si="26"/>
        <v>17</v>
      </c>
      <c r="G366" s="5">
        <v>437.24</v>
      </c>
      <c r="H366" t="str">
        <f t="shared" si="29"/>
        <v>No</v>
      </c>
      <c r="I366" s="5">
        <f t="shared" si="27"/>
        <v>7433.08</v>
      </c>
    </row>
    <row r="367" spans="1:9" x14ac:dyDescent="0.35">
      <c r="A367" s="1">
        <v>45291</v>
      </c>
      <c r="B367" s="1" t="str">
        <f t="shared" si="25"/>
        <v>December</v>
      </c>
      <c r="C367" s="3" t="s">
        <v>5</v>
      </c>
      <c r="D367" s="4">
        <v>15</v>
      </c>
      <c r="E367" t="str">
        <f t="shared" si="28"/>
        <v>No</v>
      </c>
      <c r="F367" s="4">
        <f t="shared" si="26"/>
        <v>15</v>
      </c>
      <c r="G367" s="5">
        <v>446.74</v>
      </c>
      <c r="H367" t="str">
        <f t="shared" si="29"/>
        <v>No</v>
      </c>
      <c r="I367" s="5">
        <f t="shared" si="27"/>
        <v>6701.1</v>
      </c>
    </row>
    <row r="368" spans="1:9" x14ac:dyDescent="0.35">
      <c r="A368" s="1">
        <v>45138</v>
      </c>
      <c r="B368" s="1" t="str">
        <f t="shared" si="25"/>
        <v>July</v>
      </c>
      <c r="C368" s="3" t="s">
        <v>7</v>
      </c>
      <c r="D368" s="4">
        <v>22</v>
      </c>
      <c r="E368" t="str">
        <f t="shared" si="28"/>
        <v>No</v>
      </c>
      <c r="F368" s="4">
        <f t="shared" si="26"/>
        <v>22</v>
      </c>
      <c r="G368" s="5">
        <v>15.87</v>
      </c>
      <c r="H368" t="str">
        <f t="shared" si="29"/>
        <v>No</v>
      </c>
      <c r="I368" s="5">
        <f t="shared" si="27"/>
        <v>349.14</v>
      </c>
    </row>
    <row r="369" spans="1:9" x14ac:dyDescent="0.35">
      <c r="A369" s="1">
        <v>45046</v>
      </c>
      <c r="B369" s="1" t="str">
        <f t="shared" si="25"/>
        <v>April</v>
      </c>
      <c r="C369" s="3" t="s">
        <v>8</v>
      </c>
      <c r="D369" s="4">
        <v>17</v>
      </c>
      <c r="E369" t="str">
        <f t="shared" si="28"/>
        <v>No</v>
      </c>
      <c r="F369" s="4">
        <f t="shared" si="26"/>
        <v>17</v>
      </c>
      <c r="G369" s="5">
        <v>422.51</v>
      </c>
      <c r="H369" t="str">
        <f t="shared" si="29"/>
        <v>No</v>
      </c>
      <c r="I369" s="5">
        <f t="shared" si="27"/>
        <v>7182.67</v>
      </c>
    </row>
    <row r="370" spans="1:9" x14ac:dyDescent="0.35">
      <c r="A370" s="1">
        <v>44985</v>
      </c>
      <c r="B370" s="1" t="str">
        <f t="shared" si="25"/>
        <v>February</v>
      </c>
      <c r="C370" s="3" t="s">
        <v>5</v>
      </c>
      <c r="D370" s="4">
        <v>23</v>
      </c>
      <c r="E370" t="str">
        <f t="shared" si="28"/>
        <v>No</v>
      </c>
      <c r="F370" s="4">
        <f t="shared" si="26"/>
        <v>23</v>
      </c>
      <c r="G370" s="5">
        <v>659.6</v>
      </c>
      <c r="H370" t="str">
        <f t="shared" si="29"/>
        <v>No</v>
      </c>
      <c r="I370" s="5">
        <f t="shared" si="27"/>
        <v>15170.800000000001</v>
      </c>
    </row>
    <row r="371" spans="1:9" x14ac:dyDescent="0.35">
      <c r="A371" s="1">
        <v>45291</v>
      </c>
      <c r="B371" s="1" t="str">
        <f t="shared" si="25"/>
        <v>December</v>
      </c>
      <c r="C371" s="3" t="s">
        <v>7</v>
      </c>
      <c r="D371" s="4">
        <v>19</v>
      </c>
      <c r="E371" t="str">
        <f t="shared" si="28"/>
        <v>No</v>
      </c>
      <c r="F371" s="4">
        <f t="shared" si="26"/>
        <v>19</v>
      </c>
      <c r="G371" s="5">
        <v>877.53</v>
      </c>
      <c r="H371" t="str">
        <f t="shared" si="29"/>
        <v>No</v>
      </c>
      <c r="I371" s="5">
        <f t="shared" si="27"/>
        <v>16673.07</v>
      </c>
    </row>
    <row r="372" spans="1:9" x14ac:dyDescent="0.35">
      <c r="A372" s="1">
        <v>45291</v>
      </c>
      <c r="B372" s="1" t="str">
        <f t="shared" si="25"/>
        <v>December</v>
      </c>
      <c r="C372" s="3" t="s">
        <v>4</v>
      </c>
      <c r="D372" s="4">
        <v>11</v>
      </c>
      <c r="E372" t="str">
        <f t="shared" si="28"/>
        <v>No</v>
      </c>
      <c r="F372" s="4">
        <f t="shared" si="26"/>
        <v>11</v>
      </c>
      <c r="G372" s="5">
        <v>981.73</v>
      </c>
      <c r="H372" t="str">
        <f t="shared" si="29"/>
        <v>No</v>
      </c>
      <c r="I372" s="5">
        <f t="shared" si="27"/>
        <v>10799.03</v>
      </c>
    </row>
    <row r="373" spans="1:9" x14ac:dyDescent="0.35">
      <c r="A373" s="1">
        <v>45199</v>
      </c>
      <c r="B373" s="1" t="str">
        <f t="shared" si="25"/>
        <v>September</v>
      </c>
      <c r="C373" s="3" t="s">
        <v>8</v>
      </c>
      <c r="D373" s="4">
        <v>28</v>
      </c>
      <c r="E373" t="str">
        <f t="shared" si="28"/>
        <v>No</v>
      </c>
      <c r="F373" s="4">
        <f t="shared" si="26"/>
        <v>28</v>
      </c>
      <c r="G373" s="5">
        <v>856.79</v>
      </c>
      <c r="H373" t="str">
        <f t="shared" si="29"/>
        <v>No</v>
      </c>
      <c r="I373" s="5">
        <f t="shared" si="27"/>
        <v>23990.12</v>
      </c>
    </row>
    <row r="374" spans="1:9" x14ac:dyDescent="0.35">
      <c r="A374" s="1">
        <v>45046</v>
      </c>
      <c r="B374" s="1" t="str">
        <f t="shared" si="25"/>
        <v>April</v>
      </c>
      <c r="C374" s="3" t="s">
        <v>4</v>
      </c>
      <c r="D374" s="4">
        <v>17</v>
      </c>
      <c r="E374" t="str">
        <f t="shared" si="28"/>
        <v>No</v>
      </c>
      <c r="F374" s="4">
        <f t="shared" si="26"/>
        <v>17</v>
      </c>
      <c r="G374" s="5">
        <v>926.82</v>
      </c>
      <c r="H374" t="str">
        <f t="shared" si="29"/>
        <v>No</v>
      </c>
      <c r="I374" s="5">
        <f t="shared" si="27"/>
        <v>15755.94</v>
      </c>
    </row>
    <row r="375" spans="1:9" x14ac:dyDescent="0.35">
      <c r="A375" s="1">
        <v>45260</v>
      </c>
      <c r="B375" s="1" t="str">
        <f t="shared" si="25"/>
        <v>November</v>
      </c>
      <c r="C375" s="3" t="s">
        <v>5</v>
      </c>
      <c r="D375" s="4">
        <v>21</v>
      </c>
      <c r="E375" t="str">
        <f t="shared" si="28"/>
        <v>No</v>
      </c>
      <c r="F375" s="4">
        <f t="shared" si="26"/>
        <v>21</v>
      </c>
      <c r="G375" s="5">
        <v>131.65</v>
      </c>
      <c r="H375" t="str">
        <f t="shared" si="29"/>
        <v>No</v>
      </c>
      <c r="I375" s="5">
        <f t="shared" si="27"/>
        <v>2764.65</v>
      </c>
    </row>
    <row r="376" spans="1:9" x14ac:dyDescent="0.35">
      <c r="A376" s="1">
        <v>45107</v>
      </c>
      <c r="B376" s="1" t="str">
        <f t="shared" si="25"/>
        <v>June</v>
      </c>
      <c r="C376" s="3" t="s">
        <v>5</v>
      </c>
      <c r="D376" s="4">
        <v>19</v>
      </c>
      <c r="E376" t="str">
        <f t="shared" si="28"/>
        <v>No</v>
      </c>
      <c r="F376" s="4">
        <f t="shared" si="26"/>
        <v>19</v>
      </c>
      <c r="G376" s="5">
        <v>670.33</v>
      </c>
      <c r="H376" t="str">
        <f t="shared" si="29"/>
        <v>No</v>
      </c>
      <c r="I376" s="5">
        <f t="shared" si="27"/>
        <v>12736.27</v>
      </c>
    </row>
    <row r="377" spans="1:9" x14ac:dyDescent="0.35">
      <c r="A377" s="1">
        <v>45046</v>
      </c>
      <c r="B377" s="1" t="str">
        <f t="shared" si="25"/>
        <v>April</v>
      </c>
      <c r="C377" s="3" t="s">
        <v>6</v>
      </c>
      <c r="D377" s="4">
        <v>20</v>
      </c>
      <c r="E377" t="str">
        <f t="shared" si="28"/>
        <v>No</v>
      </c>
      <c r="F377" s="4">
        <f t="shared" si="26"/>
        <v>20</v>
      </c>
      <c r="G377" s="5">
        <v>510.81</v>
      </c>
      <c r="H377" t="str">
        <f t="shared" si="29"/>
        <v>No</v>
      </c>
      <c r="I377" s="5">
        <f t="shared" si="27"/>
        <v>10216.200000000001</v>
      </c>
    </row>
    <row r="378" spans="1:9" x14ac:dyDescent="0.35">
      <c r="A378" s="1">
        <v>45199</v>
      </c>
      <c r="B378" s="1" t="str">
        <f t="shared" si="25"/>
        <v>September</v>
      </c>
      <c r="C378" s="3" t="s">
        <v>6</v>
      </c>
      <c r="D378" s="4">
        <v>26</v>
      </c>
      <c r="E378" t="str">
        <f t="shared" si="28"/>
        <v>No</v>
      </c>
      <c r="F378" s="4">
        <f t="shared" si="26"/>
        <v>26</v>
      </c>
      <c r="G378" s="5">
        <v>409.64</v>
      </c>
      <c r="H378" t="str">
        <f t="shared" si="29"/>
        <v>No</v>
      </c>
      <c r="I378" s="5">
        <f t="shared" si="27"/>
        <v>10650.64</v>
      </c>
    </row>
    <row r="379" spans="1:9" x14ac:dyDescent="0.35">
      <c r="A379" s="1">
        <v>45107</v>
      </c>
      <c r="B379" s="1" t="str">
        <f t="shared" si="25"/>
        <v>June</v>
      </c>
      <c r="C379" s="3" t="s">
        <v>7</v>
      </c>
      <c r="D379" s="4">
        <v>26</v>
      </c>
      <c r="E379" t="str">
        <f t="shared" si="28"/>
        <v>No</v>
      </c>
      <c r="F379" s="4">
        <f t="shared" si="26"/>
        <v>26</v>
      </c>
      <c r="G379" s="5">
        <v>272.26</v>
      </c>
      <c r="H379" t="str">
        <f t="shared" si="29"/>
        <v>No</v>
      </c>
      <c r="I379" s="5">
        <f t="shared" si="27"/>
        <v>7078.76</v>
      </c>
    </row>
    <row r="380" spans="1:9" x14ac:dyDescent="0.35">
      <c r="A380" s="1">
        <v>45199</v>
      </c>
      <c r="B380" s="1" t="str">
        <f t="shared" si="25"/>
        <v>September</v>
      </c>
      <c r="C380" s="3" t="s">
        <v>7</v>
      </c>
      <c r="D380" s="4">
        <v>15</v>
      </c>
      <c r="E380" t="str">
        <f t="shared" si="28"/>
        <v>No</v>
      </c>
      <c r="F380" s="4">
        <f t="shared" si="26"/>
        <v>15</v>
      </c>
      <c r="G380" s="5">
        <v>413.52</v>
      </c>
      <c r="H380" t="str">
        <f t="shared" si="29"/>
        <v>No</v>
      </c>
      <c r="I380" s="5">
        <f t="shared" si="27"/>
        <v>6202.7999999999993</v>
      </c>
    </row>
    <row r="381" spans="1:9" x14ac:dyDescent="0.35">
      <c r="A381" s="1">
        <v>45077</v>
      </c>
      <c r="B381" s="1" t="str">
        <f t="shared" si="25"/>
        <v>May</v>
      </c>
      <c r="C381" s="3" t="s">
        <v>4</v>
      </c>
      <c r="D381" s="4">
        <v>19</v>
      </c>
      <c r="E381" t="str">
        <f t="shared" si="28"/>
        <v>No</v>
      </c>
      <c r="F381" s="4">
        <f t="shared" si="26"/>
        <v>19</v>
      </c>
      <c r="G381" s="5">
        <v>46.98</v>
      </c>
      <c r="H381" t="str">
        <f t="shared" si="29"/>
        <v>No</v>
      </c>
      <c r="I381" s="5">
        <f t="shared" si="27"/>
        <v>892.61999999999989</v>
      </c>
    </row>
    <row r="382" spans="1:9" x14ac:dyDescent="0.35">
      <c r="A382" s="1">
        <v>45077</v>
      </c>
      <c r="B382" s="1" t="str">
        <f t="shared" si="25"/>
        <v>May</v>
      </c>
      <c r="C382" s="3" t="s">
        <v>4</v>
      </c>
      <c r="D382" s="4">
        <v>14</v>
      </c>
      <c r="E382" t="str">
        <f t="shared" si="28"/>
        <v>No</v>
      </c>
      <c r="F382" s="4">
        <f t="shared" si="26"/>
        <v>14</v>
      </c>
      <c r="G382" s="5">
        <v>915.38</v>
      </c>
      <c r="H382" t="str">
        <f t="shared" si="29"/>
        <v>No</v>
      </c>
      <c r="I382" s="5">
        <f t="shared" si="27"/>
        <v>12815.32</v>
      </c>
    </row>
    <row r="383" spans="1:9" x14ac:dyDescent="0.35">
      <c r="A383" s="1">
        <v>45016</v>
      </c>
      <c r="B383" s="1" t="str">
        <f t="shared" si="25"/>
        <v>March</v>
      </c>
      <c r="C383" s="3" t="s">
        <v>5</v>
      </c>
      <c r="D383" s="4">
        <v>24</v>
      </c>
      <c r="E383" t="str">
        <f t="shared" si="28"/>
        <v>No</v>
      </c>
      <c r="F383" s="4">
        <f t="shared" si="26"/>
        <v>24</v>
      </c>
      <c r="G383" s="5">
        <v>436.09</v>
      </c>
      <c r="H383" t="str">
        <f t="shared" si="29"/>
        <v>No</v>
      </c>
      <c r="I383" s="5">
        <f t="shared" si="27"/>
        <v>10466.16</v>
      </c>
    </row>
    <row r="384" spans="1:9" x14ac:dyDescent="0.35">
      <c r="A384" s="1">
        <v>45016</v>
      </c>
      <c r="B384" s="1" t="str">
        <f t="shared" si="25"/>
        <v>March</v>
      </c>
      <c r="C384" s="3" t="s">
        <v>8</v>
      </c>
      <c r="D384" s="4">
        <v>20</v>
      </c>
      <c r="E384" t="str">
        <f t="shared" si="28"/>
        <v>No</v>
      </c>
      <c r="F384" s="4">
        <f t="shared" si="26"/>
        <v>20</v>
      </c>
      <c r="G384" s="5">
        <v>670.09</v>
      </c>
      <c r="H384" t="str">
        <f t="shared" si="29"/>
        <v>No</v>
      </c>
      <c r="I384" s="5">
        <f t="shared" si="27"/>
        <v>13401.800000000001</v>
      </c>
    </row>
    <row r="385" spans="1:9" x14ac:dyDescent="0.35">
      <c r="A385" s="1">
        <v>45169</v>
      </c>
      <c r="B385" s="1" t="str">
        <f t="shared" si="25"/>
        <v>August</v>
      </c>
      <c r="C385" s="3" t="s">
        <v>5</v>
      </c>
      <c r="D385" s="4">
        <v>21</v>
      </c>
      <c r="E385" t="str">
        <f t="shared" si="28"/>
        <v>No</v>
      </c>
      <c r="F385" s="4">
        <f t="shared" si="26"/>
        <v>21</v>
      </c>
      <c r="G385" s="5">
        <v>429.45</v>
      </c>
      <c r="H385" t="str">
        <f t="shared" si="29"/>
        <v>No</v>
      </c>
      <c r="I385" s="5">
        <f t="shared" si="27"/>
        <v>9018.4499999999989</v>
      </c>
    </row>
    <row r="386" spans="1:9" x14ac:dyDescent="0.35">
      <c r="A386" s="1">
        <v>45291</v>
      </c>
      <c r="B386" s="1" t="str">
        <f t="shared" ref="B386:B449" si="30">TEXT(A386, "mmmm")</f>
        <v>December</v>
      </c>
      <c r="C386" s="3" t="s">
        <v>8</v>
      </c>
      <c r="D386" s="4">
        <v>23</v>
      </c>
      <c r="E386" t="str">
        <f t="shared" si="28"/>
        <v>No</v>
      </c>
      <c r="F386" s="4">
        <f t="shared" ref="F386:F449" si="31" xml:space="preserve"> IF(OR(D386 &lt; 8,D386 &gt; 32), 22, D386)</f>
        <v>23</v>
      </c>
      <c r="G386" s="5">
        <v>414.99</v>
      </c>
      <c r="H386" t="str">
        <f t="shared" si="29"/>
        <v>No</v>
      </c>
      <c r="I386" s="5">
        <f t="shared" ref="I386:I449" si="32">PRODUCT(F386,G386)</f>
        <v>9544.77</v>
      </c>
    </row>
    <row r="387" spans="1:9" x14ac:dyDescent="0.35">
      <c r="A387" s="1">
        <v>45016</v>
      </c>
      <c r="B387" s="1" t="str">
        <f t="shared" si="30"/>
        <v>March</v>
      </c>
      <c r="C387" s="3" t="s">
        <v>7</v>
      </c>
      <c r="D387" s="4">
        <v>25</v>
      </c>
      <c r="E387" t="str">
        <f t="shared" ref="E387:E450" si="33" xml:space="preserve"> IF(OR(D387 &lt; 8,D387 &gt; 32), "Yes", "No")</f>
        <v>No</v>
      </c>
      <c r="F387" s="4">
        <f t="shared" si="31"/>
        <v>25</v>
      </c>
      <c r="G387" s="5">
        <v>614.4</v>
      </c>
      <c r="H387" t="str">
        <f t="shared" ref="H387:H450" si="34" xml:space="preserve"> IF(OR(G387 &lt; -466.22,G387 &gt; 1486.92), "Yes", "No")</f>
        <v>No</v>
      </c>
      <c r="I387" s="5">
        <f t="shared" si="32"/>
        <v>15360</v>
      </c>
    </row>
    <row r="388" spans="1:9" x14ac:dyDescent="0.35">
      <c r="A388" s="1">
        <v>45230</v>
      </c>
      <c r="B388" s="1" t="str">
        <f t="shared" si="30"/>
        <v>October</v>
      </c>
      <c r="C388" s="3" t="s">
        <v>8</v>
      </c>
      <c r="D388" s="4">
        <v>21</v>
      </c>
      <c r="E388" t="str">
        <f t="shared" si="33"/>
        <v>No</v>
      </c>
      <c r="F388" s="4">
        <f t="shared" si="31"/>
        <v>21</v>
      </c>
      <c r="G388" s="5">
        <v>297.39</v>
      </c>
      <c r="H388" t="str">
        <f t="shared" si="34"/>
        <v>No</v>
      </c>
      <c r="I388" s="5">
        <f t="shared" si="32"/>
        <v>6245.19</v>
      </c>
    </row>
    <row r="389" spans="1:9" x14ac:dyDescent="0.35">
      <c r="A389" s="1">
        <v>44957</v>
      </c>
      <c r="B389" s="1" t="str">
        <f t="shared" si="30"/>
        <v>January</v>
      </c>
      <c r="C389" s="3" t="s">
        <v>4</v>
      </c>
      <c r="D389" s="4">
        <v>17</v>
      </c>
      <c r="E389" t="str">
        <f t="shared" si="33"/>
        <v>No</v>
      </c>
      <c r="F389" s="4">
        <f t="shared" si="31"/>
        <v>17</v>
      </c>
      <c r="G389" s="5">
        <v>641.97</v>
      </c>
      <c r="H389" t="str">
        <f t="shared" si="34"/>
        <v>No</v>
      </c>
      <c r="I389" s="5">
        <f t="shared" si="32"/>
        <v>10913.49</v>
      </c>
    </row>
    <row r="390" spans="1:9" x14ac:dyDescent="0.35">
      <c r="A390" s="1">
        <v>45291</v>
      </c>
      <c r="B390" s="1" t="str">
        <f t="shared" si="30"/>
        <v>December</v>
      </c>
      <c r="C390" s="3" t="s">
        <v>4</v>
      </c>
      <c r="D390" s="4">
        <v>22</v>
      </c>
      <c r="E390" t="str">
        <f t="shared" si="33"/>
        <v>No</v>
      </c>
      <c r="F390" s="4">
        <f t="shared" si="31"/>
        <v>22</v>
      </c>
      <c r="G390" s="5">
        <v>411.47</v>
      </c>
      <c r="H390" t="str">
        <f t="shared" si="34"/>
        <v>No</v>
      </c>
      <c r="I390" s="5">
        <f t="shared" si="32"/>
        <v>9052.34</v>
      </c>
    </row>
    <row r="391" spans="1:9" x14ac:dyDescent="0.35">
      <c r="A391" s="1">
        <v>45077</v>
      </c>
      <c r="B391" s="1" t="str">
        <f t="shared" si="30"/>
        <v>May</v>
      </c>
      <c r="C391" s="3" t="s">
        <v>8</v>
      </c>
      <c r="D391" s="4">
        <v>15</v>
      </c>
      <c r="E391" t="str">
        <f t="shared" si="33"/>
        <v>No</v>
      </c>
      <c r="F391" s="4">
        <f t="shared" si="31"/>
        <v>15</v>
      </c>
      <c r="G391" s="5">
        <v>510.71</v>
      </c>
      <c r="H391" t="str">
        <f t="shared" si="34"/>
        <v>No</v>
      </c>
      <c r="I391" s="5">
        <f t="shared" si="32"/>
        <v>7660.65</v>
      </c>
    </row>
    <row r="392" spans="1:9" x14ac:dyDescent="0.35">
      <c r="A392" s="1">
        <v>45169</v>
      </c>
      <c r="B392" s="1" t="str">
        <f t="shared" si="30"/>
        <v>August</v>
      </c>
      <c r="C392" s="3" t="s">
        <v>4</v>
      </c>
      <c r="D392" s="4">
        <v>24</v>
      </c>
      <c r="E392" t="str">
        <f t="shared" si="33"/>
        <v>No</v>
      </c>
      <c r="F392" s="4">
        <f t="shared" si="31"/>
        <v>24</v>
      </c>
      <c r="G392" s="5">
        <v>974.01</v>
      </c>
      <c r="H392" t="str">
        <f t="shared" si="34"/>
        <v>No</v>
      </c>
      <c r="I392" s="5">
        <f t="shared" si="32"/>
        <v>23376.239999999998</v>
      </c>
    </row>
    <row r="393" spans="1:9" x14ac:dyDescent="0.35">
      <c r="A393" s="1">
        <v>45260</v>
      </c>
      <c r="B393" s="1" t="str">
        <f t="shared" si="30"/>
        <v>November</v>
      </c>
      <c r="C393" s="3" t="s">
        <v>5</v>
      </c>
      <c r="D393" s="4">
        <v>19</v>
      </c>
      <c r="E393" t="str">
        <f t="shared" si="33"/>
        <v>No</v>
      </c>
      <c r="F393" s="4">
        <f t="shared" si="31"/>
        <v>19</v>
      </c>
      <c r="G393" s="5">
        <v>966.29</v>
      </c>
      <c r="H393" t="str">
        <f t="shared" si="34"/>
        <v>No</v>
      </c>
      <c r="I393" s="5">
        <f t="shared" si="32"/>
        <v>18359.509999999998</v>
      </c>
    </row>
    <row r="394" spans="1:9" x14ac:dyDescent="0.35">
      <c r="A394" s="1">
        <v>45230</v>
      </c>
      <c r="B394" s="1" t="str">
        <f t="shared" si="30"/>
        <v>October</v>
      </c>
      <c r="C394" s="3" t="s">
        <v>7</v>
      </c>
      <c r="D394" s="4">
        <v>17</v>
      </c>
      <c r="E394" t="str">
        <f t="shared" si="33"/>
        <v>No</v>
      </c>
      <c r="F394" s="4">
        <f t="shared" si="31"/>
        <v>17</v>
      </c>
      <c r="G394" s="5">
        <v>217.95</v>
      </c>
      <c r="H394" t="str">
        <f t="shared" si="34"/>
        <v>No</v>
      </c>
      <c r="I394" s="5">
        <f t="shared" si="32"/>
        <v>3705.1499999999996</v>
      </c>
    </row>
    <row r="395" spans="1:9" x14ac:dyDescent="0.35">
      <c r="A395" s="1">
        <v>45138</v>
      </c>
      <c r="B395" s="1" t="str">
        <f t="shared" si="30"/>
        <v>July</v>
      </c>
      <c r="C395" s="3" t="s">
        <v>8</v>
      </c>
      <c r="D395" s="4">
        <v>23</v>
      </c>
      <c r="E395" t="str">
        <f t="shared" si="33"/>
        <v>No</v>
      </c>
      <c r="F395" s="4">
        <f t="shared" si="31"/>
        <v>23</v>
      </c>
      <c r="G395" s="5">
        <v>787.77</v>
      </c>
      <c r="H395" t="str">
        <f t="shared" si="34"/>
        <v>No</v>
      </c>
      <c r="I395" s="5">
        <f t="shared" si="32"/>
        <v>18118.71</v>
      </c>
    </row>
    <row r="396" spans="1:9" x14ac:dyDescent="0.35">
      <c r="A396" s="1">
        <v>45291</v>
      </c>
      <c r="B396" s="1" t="str">
        <f t="shared" si="30"/>
        <v>December</v>
      </c>
      <c r="C396" s="3" t="s">
        <v>4</v>
      </c>
      <c r="D396" s="4">
        <v>20</v>
      </c>
      <c r="E396" t="str">
        <f t="shared" si="33"/>
        <v>No</v>
      </c>
      <c r="F396" s="4">
        <f t="shared" si="31"/>
        <v>20</v>
      </c>
      <c r="G396" s="5">
        <v>923.47</v>
      </c>
      <c r="H396" t="str">
        <f t="shared" si="34"/>
        <v>No</v>
      </c>
      <c r="I396" s="5">
        <f t="shared" si="32"/>
        <v>18469.400000000001</v>
      </c>
    </row>
    <row r="397" spans="1:9" x14ac:dyDescent="0.35">
      <c r="A397" s="1">
        <v>45016</v>
      </c>
      <c r="B397" s="1" t="str">
        <f t="shared" si="30"/>
        <v>March</v>
      </c>
      <c r="C397" s="3" t="s">
        <v>7</v>
      </c>
      <c r="D397" s="4">
        <v>28</v>
      </c>
      <c r="E397" t="str">
        <f t="shared" si="33"/>
        <v>No</v>
      </c>
      <c r="F397" s="4">
        <f t="shared" si="31"/>
        <v>28</v>
      </c>
      <c r="G397" s="5">
        <v>313.60000000000002</v>
      </c>
      <c r="H397" t="str">
        <f t="shared" si="34"/>
        <v>No</v>
      </c>
      <c r="I397" s="5">
        <f t="shared" si="32"/>
        <v>8780.8000000000011</v>
      </c>
    </row>
    <row r="398" spans="1:9" x14ac:dyDescent="0.35">
      <c r="A398" s="1">
        <v>44985</v>
      </c>
      <c r="B398" s="1" t="str">
        <f t="shared" si="30"/>
        <v>February</v>
      </c>
      <c r="C398" s="3" t="s">
        <v>8</v>
      </c>
      <c r="D398" s="4">
        <v>30</v>
      </c>
      <c r="E398" t="str">
        <f t="shared" si="33"/>
        <v>No</v>
      </c>
      <c r="F398" s="4">
        <f t="shared" si="31"/>
        <v>30</v>
      </c>
      <c r="G398" s="5">
        <v>402.57</v>
      </c>
      <c r="H398" t="str">
        <f t="shared" si="34"/>
        <v>No</v>
      </c>
      <c r="I398" s="5">
        <f t="shared" si="32"/>
        <v>12077.1</v>
      </c>
    </row>
    <row r="399" spans="1:9" x14ac:dyDescent="0.35">
      <c r="A399" s="1">
        <v>45230</v>
      </c>
      <c r="B399" s="1" t="str">
        <f t="shared" si="30"/>
        <v>October</v>
      </c>
      <c r="C399" s="3" t="s">
        <v>5</v>
      </c>
      <c r="D399" s="4">
        <v>18</v>
      </c>
      <c r="E399" t="str">
        <f t="shared" si="33"/>
        <v>No</v>
      </c>
      <c r="F399" s="4">
        <f t="shared" si="31"/>
        <v>18</v>
      </c>
      <c r="G399" s="5">
        <v>401.69</v>
      </c>
      <c r="H399" t="str">
        <f t="shared" si="34"/>
        <v>No</v>
      </c>
      <c r="I399" s="5">
        <f t="shared" si="32"/>
        <v>7230.42</v>
      </c>
    </row>
    <row r="400" spans="1:9" x14ac:dyDescent="0.35">
      <c r="A400" s="1">
        <v>44985</v>
      </c>
      <c r="B400" s="1" t="str">
        <f t="shared" si="30"/>
        <v>February</v>
      </c>
      <c r="C400" s="3" t="s">
        <v>4</v>
      </c>
      <c r="D400" s="4">
        <v>25</v>
      </c>
      <c r="E400" t="str">
        <f t="shared" si="33"/>
        <v>No</v>
      </c>
      <c r="F400" s="4">
        <f t="shared" si="31"/>
        <v>25</v>
      </c>
      <c r="G400" s="5">
        <v>551.47</v>
      </c>
      <c r="H400" t="str">
        <f t="shared" si="34"/>
        <v>No</v>
      </c>
      <c r="I400" s="5">
        <f t="shared" si="32"/>
        <v>13786.75</v>
      </c>
    </row>
    <row r="401" spans="1:9" x14ac:dyDescent="0.35">
      <c r="A401" s="1">
        <v>45138</v>
      </c>
      <c r="B401" s="1" t="str">
        <f t="shared" si="30"/>
        <v>July</v>
      </c>
      <c r="C401" s="3" t="s">
        <v>7</v>
      </c>
      <c r="D401" s="4">
        <v>11</v>
      </c>
      <c r="E401" t="str">
        <f t="shared" si="33"/>
        <v>No</v>
      </c>
      <c r="F401" s="4">
        <f t="shared" si="31"/>
        <v>11</v>
      </c>
      <c r="G401" s="5">
        <v>82.71</v>
      </c>
      <c r="H401" t="str">
        <f t="shared" si="34"/>
        <v>No</v>
      </c>
      <c r="I401" s="5">
        <f t="shared" si="32"/>
        <v>909.81</v>
      </c>
    </row>
    <row r="402" spans="1:9" x14ac:dyDescent="0.35">
      <c r="A402" s="1">
        <v>45199</v>
      </c>
      <c r="B402" s="1" t="str">
        <f t="shared" si="30"/>
        <v>September</v>
      </c>
      <c r="C402" s="3" t="s">
        <v>5</v>
      </c>
      <c r="D402" s="4">
        <v>12</v>
      </c>
      <c r="E402" t="str">
        <f t="shared" si="33"/>
        <v>No</v>
      </c>
      <c r="F402" s="4">
        <f t="shared" si="31"/>
        <v>12</v>
      </c>
      <c r="G402" s="5">
        <v>821.24</v>
      </c>
      <c r="H402" t="str">
        <f t="shared" si="34"/>
        <v>No</v>
      </c>
      <c r="I402" s="5">
        <f t="shared" si="32"/>
        <v>9854.880000000001</v>
      </c>
    </row>
    <row r="403" spans="1:9" x14ac:dyDescent="0.35">
      <c r="A403" s="1">
        <v>45046</v>
      </c>
      <c r="B403" s="1" t="str">
        <f t="shared" si="30"/>
        <v>April</v>
      </c>
      <c r="C403" s="3" t="s">
        <v>5</v>
      </c>
      <c r="D403" s="4">
        <v>20</v>
      </c>
      <c r="E403" t="str">
        <f t="shared" si="33"/>
        <v>No</v>
      </c>
      <c r="F403" s="4">
        <f t="shared" si="31"/>
        <v>20</v>
      </c>
      <c r="G403" s="5">
        <v>319.38</v>
      </c>
      <c r="H403" t="str">
        <f t="shared" si="34"/>
        <v>No</v>
      </c>
      <c r="I403" s="5">
        <f t="shared" si="32"/>
        <v>6387.6</v>
      </c>
    </row>
    <row r="404" spans="1:9" x14ac:dyDescent="0.35">
      <c r="A404" s="1">
        <v>45077</v>
      </c>
      <c r="B404" s="1" t="str">
        <f t="shared" si="30"/>
        <v>May</v>
      </c>
      <c r="C404" s="3" t="s">
        <v>8</v>
      </c>
      <c r="D404" s="4">
        <v>20</v>
      </c>
      <c r="E404" t="str">
        <f t="shared" si="33"/>
        <v>No</v>
      </c>
      <c r="F404" s="4">
        <f t="shared" si="31"/>
        <v>20</v>
      </c>
      <c r="G404" s="5">
        <v>936.44</v>
      </c>
      <c r="H404" t="str">
        <f t="shared" si="34"/>
        <v>No</v>
      </c>
      <c r="I404" s="5">
        <f t="shared" si="32"/>
        <v>18728.800000000003</v>
      </c>
    </row>
    <row r="405" spans="1:9" x14ac:dyDescent="0.35">
      <c r="A405" s="1">
        <v>45016</v>
      </c>
      <c r="B405" s="1" t="str">
        <f t="shared" si="30"/>
        <v>March</v>
      </c>
      <c r="C405" s="3" t="s">
        <v>5</v>
      </c>
      <c r="D405" s="4">
        <v>21</v>
      </c>
      <c r="E405" t="str">
        <f t="shared" si="33"/>
        <v>No</v>
      </c>
      <c r="F405" s="4">
        <f t="shared" si="31"/>
        <v>21</v>
      </c>
      <c r="G405" s="5">
        <v>476.51</v>
      </c>
      <c r="H405" t="str">
        <f t="shared" si="34"/>
        <v>No</v>
      </c>
      <c r="I405" s="5">
        <f t="shared" si="32"/>
        <v>10006.709999999999</v>
      </c>
    </row>
    <row r="406" spans="1:9" x14ac:dyDescent="0.35">
      <c r="A406" s="1">
        <v>44957</v>
      </c>
      <c r="B406" s="1" t="str">
        <f t="shared" si="30"/>
        <v>January</v>
      </c>
      <c r="C406" s="3" t="s">
        <v>8</v>
      </c>
      <c r="D406" s="4">
        <v>19</v>
      </c>
      <c r="E406" t="str">
        <f t="shared" si="33"/>
        <v>No</v>
      </c>
      <c r="F406" s="4">
        <f t="shared" si="31"/>
        <v>19</v>
      </c>
      <c r="G406" s="5">
        <v>394.3</v>
      </c>
      <c r="H406" t="str">
        <f t="shared" si="34"/>
        <v>No</v>
      </c>
      <c r="I406" s="5">
        <f t="shared" si="32"/>
        <v>7491.7</v>
      </c>
    </row>
    <row r="407" spans="1:9" x14ac:dyDescent="0.35">
      <c r="A407" s="1">
        <v>45291</v>
      </c>
      <c r="B407" s="1" t="str">
        <f t="shared" si="30"/>
        <v>December</v>
      </c>
      <c r="C407" s="3" t="s">
        <v>7</v>
      </c>
      <c r="D407" s="4">
        <v>15</v>
      </c>
      <c r="E407" t="str">
        <f t="shared" si="33"/>
        <v>No</v>
      </c>
      <c r="F407" s="4">
        <f t="shared" si="31"/>
        <v>15</v>
      </c>
      <c r="G407" s="5">
        <v>182.67</v>
      </c>
      <c r="H407" t="str">
        <f t="shared" si="34"/>
        <v>No</v>
      </c>
      <c r="I407" s="5">
        <f t="shared" si="32"/>
        <v>2740.0499999999997</v>
      </c>
    </row>
    <row r="408" spans="1:9" x14ac:dyDescent="0.35">
      <c r="A408" s="1">
        <v>45169</v>
      </c>
      <c r="B408" s="1" t="str">
        <f t="shared" si="30"/>
        <v>August</v>
      </c>
      <c r="C408" s="3" t="s">
        <v>8</v>
      </c>
      <c r="D408" s="4">
        <v>15</v>
      </c>
      <c r="E408" t="str">
        <f t="shared" si="33"/>
        <v>No</v>
      </c>
      <c r="F408" s="4">
        <f t="shared" si="31"/>
        <v>15</v>
      </c>
      <c r="G408" s="5">
        <v>916.53</v>
      </c>
      <c r="H408" t="str">
        <f t="shared" si="34"/>
        <v>No</v>
      </c>
      <c r="I408" s="5">
        <f t="shared" si="32"/>
        <v>13747.949999999999</v>
      </c>
    </row>
    <row r="409" spans="1:9" x14ac:dyDescent="0.35">
      <c r="A409" s="1">
        <v>45016</v>
      </c>
      <c r="B409" s="1" t="str">
        <f t="shared" si="30"/>
        <v>March</v>
      </c>
      <c r="C409" s="3" t="s">
        <v>5</v>
      </c>
      <c r="D409" s="4">
        <v>15</v>
      </c>
      <c r="E409" t="str">
        <f t="shared" si="33"/>
        <v>No</v>
      </c>
      <c r="F409" s="4">
        <f t="shared" si="31"/>
        <v>15</v>
      </c>
      <c r="G409" s="5">
        <v>780.03</v>
      </c>
      <c r="H409" t="str">
        <f t="shared" si="34"/>
        <v>No</v>
      </c>
      <c r="I409" s="5">
        <f t="shared" si="32"/>
        <v>11700.449999999999</v>
      </c>
    </row>
    <row r="410" spans="1:9" x14ac:dyDescent="0.35">
      <c r="A410" s="1">
        <v>45291</v>
      </c>
      <c r="B410" s="1" t="str">
        <f t="shared" si="30"/>
        <v>December</v>
      </c>
      <c r="C410" s="3" t="s">
        <v>4</v>
      </c>
      <c r="D410" s="4">
        <v>20</v>
      </c>
      <c r="E410" t="str">
        <f t="shared" si="33"/>
        <v>No</v>
      </c>
      <c r="F410" s="4">
        <f t="shared" si="31"/>
        <v>20</v>
      </c>
      <c r="G410" s="5">
        <v>486.74</v>
      </c>
      <c r="H410" t="str">
        <f t="shared" si="34"/>
        <v>No</v>
      </c>
      <c r="I410" s="5">
        <f t="shared" si="32"/>
        <v>9734.7999999999993</v>
      </c>
    </row>
    <row r="411" spans="1:9" x14ac:dyDescent="0.35">
      <c r="A411" s="1">
        <v>45077</v>
      </c>
      <c r="B411" s="1" t="str">
        <f t="shared" si="30"/>
        <v>May</v>
      </c>
      <c r="C411" s="3" t="s">
        <v>5</v>
      </c>
      <c r="D411" s="4">
        <v>23</v>
      </c>
      <c r="E411" t="str">
        <f t="shared" si="33"/>
        <v>No</v>
      </c>
      <c r="F411" s="4">
        <f t="shared" si="31"/>
        <v>23</v>
      </c>
      <c r="G411" s="5">
        <v>119.34</v>
      </c>
      <c r="H411" t="str">
        <f t="shared" si="34"/>
        <v>No</v>
      </c>
      <c r="I411" s="5">
        <f t="shared" si="32"/>
        <v>2744.82</v>
      </c>
    </row>
    <row r="412" spans="1:9" x14ac:dyDescent="0.35">
      <c r="A412" s="1">
        <v>44957</v>
      </c>
      <c r="B412" s="1" t="str">
        <f t="shared" si="30"/>
        <v>January</v>
      </c>
      <c r="C412" s="3" t="s">
        <v>8</v>
      </c>
      <c r="D412" s="4">
        <v>17</v>
      </c>
      <c r="E412" t="str">
        <f t="shared" si="33"/>
        <v>No</v>
      </c>
      <c r="F412" s="4">
        <f t="shared" si="31"/>
        <v>17</v>
      </c>
      <c r="G412" s="5">
        <v>61.53</v>
      </c>
      <c r="H412" t="str">
        <f t="shared" si="34"/>
        <v>No</v>
      </c>
      <c r="I412" s="5">
        <f t="shared" si="32"/>
        <v>1046.01</v>
      </c>
    </row>
    <row r="413" spans="1:9" x14ac:dyDescent="0.35">
      <c r="A413" s="1">
        <v>45230</v>
      </c>
      <c r="B413" s="1" t="str">
        <f t="shared" si="30"/>
        <v>October</v>
      </c>
      <c r="C413" s="3" t="s">
        <v>7</v>
      </c>
      <c r="D413" s="4">
        <v>26</v>
      </c>
      <c r="E413" t="str">
        <f t="shared" si="33"/>
        <v>No</v>
      </c>
      <c r="F413" s="4">
        <f t="shared" si="31"/>
        <v>26</v>
      </c>
      <c r="G413" s="5">
        <v>533.05999999999995</v>
      </c>
      <c r="H413" t="str">
        <f t="shared" si="34"/>
        <v>No</v>
      </c>
      <c r="I413" s="5">
        <f t="shared" si="32"/>
        <v>13859.559999999998</v>
      </c>
    </row>
    <row r="414" spans="1:9" x14ac:dyDescent="0.35">
      <c r="A414" s="1">
        <v>45046</v>
      </c>
      <c r="B414" s="1" t="str">
        <f t="shared" si="30"/>
        <v>April</v>
      </c>
      <c r="C414" s="3" t="s">
        <v>4</v>
      </c>
      <c r="D414" s="4">
        <v>23</v>
      </c>
      <c r="E414" t="str">
        <f t="shared" si="33"/>
        <v>No</v>
      </c>
      <c r="F414" s="4">
        <f t="shared" si="31"/>
        <v>23</v>
      </c>
      <c r="G414" s="5">
        <v>996.56</v>
      </c>
      <c r="H414" t="str">
        <f t="shared" si="34"/>
        <v>No</v>
      </c>
      <c r="I414" s="5">
        <f t="shared" si="32"/>
        <v>22920.879999999997</v>
      </c>
    </row>
    <row r="415" spans="1:9" x14ac:dyDescent="0.35">
      <c r="A415" s="1">
        <v>45016</v>
      </c>
      <c r="B415" s="1" t="str">
        <f t="shared" si="30"/>
        <v>March</v>
      </c>
      <c r="C415" s="3" t="s">
        <v>7</v>
      </c>
      <c r="D415" s="4">
        <v>17</v>
      </c>
      <c r="E415" t="str">
        <f t="shared" si="33"/>
        <v>No</v>
      </c>
      <c r="F415" s="4">
        <f t="shared" si="31"/>
        <v>17</v>
      </c>
      <c r="G415" s="5">
        <v>265.29000000000002</v>
      </c>
      <c r="H415" t="str">
        <f t="shared" si="34"/>
        <v>No</v>
      </c>
      <c r="I415" s="5">
        <f t="shared" si="32"/>
        <v>4509.93</v>
      </c>
    </row>
    <row r="416" spans="1:9" x14ac:dyDescent="0.35">
      <c r="A416" s="1">
        <v>45077</v>
      </c>
      <c r="B416" s="1" t="str">
        <f t="shared" si="30"/>
        <v>May</v>
      </c>
      <c r="C416" s="3" t="s">
        <v>6</v>
      </c>
      <c r="D416" s="4">
        <v>26</v>
      </c>
      <c r="E416" t="str">
        <f t="shared" si="33"/>
        <v>No</v>
      </c>
      <c r="F416" s="4">
        <f t="shared" si="31"/>
        <v>26</v>
      </c>
      <c r="G416" s="5">
        <v>872.3</v>
      </c>
      <c r="H416" t="str">
        <f t="shared" si="34"/>
        <v>No</v>
      </c>
      <c r="I416" s="5">
        <f t="shared" si="32"/>
        <v>22679.8</v>
      </c>
    </row>
    <row r="417" spans="1:9" x14ac:dyDescent="0.35">
      <c r="A417" s="1">
        <v>45077</v>
      </c>
      <c r="B417" s="1" t="str">
        <f t="shared" si="30"/>
        <v>May</v>
      </c>
      <c r="C417" s="3" t="s">
        <v>7</v>
      </c>
      <c r="D417" s="4">
        <v>23</v>
      </c>
      <c r="E417" t="str">
        <f t="shared" si="33"/>
        <v>No</v>
      </c>
      <c r="F417" s="4">
        <f t="shared" si="31"/>
        <v>23</v>
      </c>
      <c r="G417" s="5">
        <v>735.6</v>
      </c>
      <c r="H417" t="str">
        <f t="shared" si="34"/>
        <v>No</v>
      </c>
      <c r="I417" s="5">
        <f t="shared" si="32"/>
        <v>16918.8</v>
      </c>
    </row>
    <row r="418" spans="1:9" x14ac:dyDescent="0.35">
      <c r="A418" s="1">
        <v>45169</v>
      </c>
      <c r="B418" s="1" t="str">
        <f t="shared" si="30"/>
        <v>August</v>
      </c>
      <c r="C418" s="3" t="s">
        <v>6</v>
      </c>
      <c r="D418" s="4">
        <v>19</v>
      </c>
      <c r="E418" t="str">
        <f t="shared" si="33"/>
        <v>No</v>
      </c>
      <c r="F418" s="4">
        <f t="shared" si="31"/>
        <v>19</v>
      </c>
      <c r="G418" s="5">
        <v>702.39</v>
      </c>
      <c r="H418" t="str">
        <f t="shared" si="34"/>
        <v>No</v>
      </c>
      <c r="I418" s="5">
        <f t="shared" si="32"/>
        <v>13345.41</v>
      </c>
    </row>
    <row r="419" spans="1:9" x14ac:dyDescent="0.35">
      <c r="A419" s="1">
        <v>45016</v>
      </c>
      <c r="B419" s="1" t="str">
        <f t="shared" si="30"/>
        <v>March</v>
      </c>
      <c r="C419" s="3" t="s">
        <v>4</v>
      </c>
      <c r="D419" s="4">
        <v>22</v>
      </c>
      <c r="E419" t="str">
        <f t="shared" si="33"/>
        <v>No</v>
      </c>
      <c r="F419" s="4">
        <f t="shared" si="31"/>
        <v>22</v>
      </c>
      <c r="G419" s="5">
        <v>509.48</v>
      </c>
      <c r="H419" t="str">
        <f t="shared" si="34"/>
        <v>No</v>
      </c>
      <c r="I419" s="5">
        <f t="shared" si="32"/>
        <v>11208.560000000001</v>
      </c>
    </row>
    <row r="420" spans="1:9" x14ac:dyDescent="0.35">
      <c r="A420" s="1">
        <v>44985</v>
      </c>
      <c r="B420" s="1" t="str">
        <f t="shared" si="30"/>
        <v>February</v>
      </c>
      <c r="C420" s="3" t="s">
        <v>8</v>
      </c>
      <c r="D420" s="4">
        <v>22</v>
      </c>
      <c r="E420" t="str">
        <f t="shared" si="33"/>
        <v>No</v>
      </c>
      <c r="F420" s="4">
        <f t="shared" si="31"/>
        <v>22</v>
      </c>
      <c r="G420" s="5">
        <v>752.89</v>
      </c>
      <c r="H420" t="str">
        <f t="shared" si="34"/>
        <v>No</v>
      </c>
      <c r="I420" s="5">
        <f t="shared" si="32"/>
        <v>16563.579999999998</v>
      </c>
    </row>
    <row r="421" spans="1:9" x14ac:dyDescent="0.35">
      <c r="A421" s="1">
        <v>45291</v>
      </c>
      <c r="B421" s="1" t="str">
        <f t="shared" si="30"/>
        <v>December</v>
      </c>
      <c r="C421" s="3" t="s">
        <v>8</v>
      </c>
      <c r="D421" s="4">
        <v>21</v>
      </c>
      <c r="E421" t="str">
        <f t="shared" si="33"/>
        <v>No</v>
      </c>
      <c r="F421" s="4">
        <f t="shared" si="31"/>
        <v>21</v>
      </c>
      <c r="G421" s="5">
        <v>489.89</v>
      </c>
      <c r="H421" t="str">
        <f t="shared" si="34"/>
        <v>No</v>
      </c>
      <c r="I421" s="5">
        <f t="shared" si="32"/>
        <v>10287.69</v>
      </c>
    </row>
    <row r="422" spans="1:9" x14ac:dyDescent="0.35">
      <c r="A422" s="1">
        <v>45046</v>
      </c>
      <c r="B422" s="1" t="str">
        <f t="shared" si="30"/>
        <v>April</v>
      </c>
      <c r="C422" s="3" t="s">
        <v>8</v>
      </c>
      <c r="D422" s="4">
        <v>27</v>
      </c>
      <c r="E422" t="str">
        <f t="shared" si="33"/>
        <v>No</v>
      </c>
      <c r="F422" s="4">
        <f t="shared" si="31"/>
        <v>27</v>
      </c>
      <c r="G422" s="5">
        <v>199.38</v>
      </c>
      <c r="H422" t="str">
        <f t="shared" si="34"/>
        <v>No</v>
      </c>
      <c r="I422" s="5">
        <f t="shared" si="32"/>
        <v>5383.26</v>
      </c>
    </row>
    <row r="423" spans="1:9" x14ac:dyDescent="0.35">
      <c r="A423" s="1">
        <v>45169</v>
      </c>
      <c r="B423" s="1" t="str">
        <f t="shared" si="30"/>
        <v>August</v>
      </c>
      <c r="C423" s="3" t="s">
        <v>5</v>
      </c>
      <c r="D423" s="4">
        <v>10</v>
      </c>
      <c r="E423" t="str">
        <f t="shared" si="33"/>
        <v>No</v>
      </c>
      <c r="F423" s="4">
        <f t="shared" si="31"/>
        <v>10</v>
      </c>
      <c r="G423" s="5">
        <v>830.41</v>
      </c>
      <c r="H423" t="str">
        <f t="shared" si="34"/>
        <v>No</v>
      </c>
      <c r="I423" s="5">
        <f t="shared" si="32"/>
        <v>8304.1</v>
      </c>
    </row>
    <row r="424" spans="1:9" x14ac:dyDescent="0.35">
      <c r="A424" s="1">
        <v>44985</v>
      </c>
      <c r="B424" s="1" t="str">
        <f t="shared" si="30"/>
        <v>February</v>
      </c>
      <c r="C424" s="3" t="s">
        <v>6</v>
      </c>
      <c r="D424" s="4">
        <v>250</v>
      </c>
      <c r="E424" t="str">
        <f t="shared" si="33"/>
        <v>Yes</v>
      </c>
      <c r="F424" s="4">
        <f t="shared" si="31"/>
        <v>22</v>
      </c>
      <c r="G424" s="5">
        <v>245.54</v>
      </c>
      <c r="H424" t="str">
        <f t="shared" si="34"/>
        <v>No</v>
      </c>
      <c r="I424" s="5">
        <f t="shared" si="32"/>
        <v>5401.88</v>
      </c>
    </row>
    <row r="425" spans="1:9" x14ac:dyDescent="0.35">
      <c r="A425" s="1">
        <v>44985</v>
      </c>
      <c r="B425" s="1" t="str">
        <f t="shared" si="30"/>
        <v>February</v>
      </c>
      <c r="C425" s="3" t="s">
        <v>8</v>
      </c>
      <c r="D425" s="4">
        <v>21</v>
      </c>
      <c r="E425" t="str">
        <f t="shared" si="33"/>
        <v>No</v>
      </c>
      <c r="F425" s="4">
        <f t="shared" si="31"/>
        <v>21</v>
      </c>
      <c r="G425" s="5">
        <v>816.65</v>
      </c>
      <c r="H425" t="str">
        <f t="shared" si="34"/>
        <v>No</v>
      </c>
      <c r="I425" s="5">
        <f t="shared" si="32"/>
        <v>17149.649999999998</v>
      </c>
    </row>
    <row r="426" spans="1:9" x14ac:dyDescent="0.35">
      <c r="A426" s="1">
        <v>45138</v>
      </c>
      <c r="B426" s="1" t="str">
        <f t="shared" si="30"/>
        <v>July</v>
      </c>
      <c r="C426" s="3" t="s">
        <v>8</v>
      </c>
      <c r="D426" s="4">
        <v>19</v>
      </c>
      <c r="E426" t="str">
        <f t="shared" si="33"/>
        <v>No</v>
      </c>
      <c r="F426" s="4">
        <f t="shared" si="31"/>
        <v>19</v>
      </c>
      <c r="G426" s="5">
        <v>305.16000000000003</v>
      </c>
      <c r="H426" t="str">
        <f t="shared" si="34"/>
        <v>No</v>
      </c>
      <c r="I426" s="5">
        <f t="shared" si="32"/>
        <v>5798.0400000000009</v>
      </c>
    </row>
    <row r="427" spans="1:9" x14ac:dyDescent="0.35">
      <c r="A427" s="1">
        <v>45016</v>
      </c>
      <c r="B427" s="1" t="str">
        <f t="shared" si="30"/>
        <v>March</v>
      </c>
      <c r="C427" s="3" t="s">
        <v>7</v>
      </c>
      <c r="D427" s="4">
        <v>15</v>
      </c>
      <c r="E427" t="str">
        <f t="shared" si="33"/>
        <v>No</v>
      </c>
      <c r="F427" s="4">
        <f t="shared" si="31"/>
        <v>15</v>
      </c>
      <c r="G427" s="5">
        <v>681.22</v>
      </c>
      <c r="H427" t="str">
        <f t="shared" si="34"/>
        <v>No</v>
      </c>
      <c r="I427" s="5">
        <f t="shared" si="32"/>
        <v>10218.300000000001</v>
      </c>
    </row>
    <row r="428" spans="1:9" x14ac:dyDescent="0.35">
      <c r="A428" s="1">
        <v>45291</v>
      </c>
      <c r="B428" s="1" t="str">
        <f t="shared" si="30"/>
        <v>December</v>
      </c>
      <c r="C428" s="3" t="s">
        <v>7</v>
      </c>
      <c r="D428" s="4">
        <v>20</v>
      </c>
      <c r="E428" t="str">
        <f t="shared" si="33"/>
        <v>No</v>
      </c>
      <c r="F428" s="4">
        <f t="shared" si="31"/>
        <v>20</v>
      </c>
      <c r="G428" s="5">
        <v>535.83000000000004</v>
      </c>
      <c r="H428" t="str">
        <f t="shared" si="34"/>
        <v>No</v>
      </c>
      <c r="I428" s="5">
        <f t="shared" si="32"/>
        <v>10716.6</v>
      </c>
    </row>
    <row r="429" spans="1:9" x14ac:dyDescent="0.35">
      <c r="A429" s="1">
        <v>45260</v>
      </c>
      <c r="B429" s="1" t="str">
        <f t="shared" si="30"/>
        <v>November</v>
      </c>
      <c r="C429" s="3" t="s">
        <v>6</v>
      </c>
      <c r="D429" s="4">
        <v>25</v>
      </c>
      <c r="E429" t="str">
        <f t="shared" si="33"/>
        <v>No</v>
      </c>
      <c r="F429" s="4">
        <f t="shared" si="31"/>
        <v>25</v>
      </c>
      <c r="G429" s="5">
        <v>39</v>
      </c>
      <c r="H429" t="str">
        <f t="shared" si="34"/>
        <v>No</v>
      </c>
      <c r="I429" s="5">
        <f t="shared" si="32"/>
        <v>975</v>
      </c>
    </row>
    <row r="430" spans="1:9" x14ac:dyDescent="0.35">
      <c r="A430" s="1">
        <v>45107</v>
      </c>
      <c r="B430" s="1" t="str">
        <f t="shared" si="30"/>
        <v>June</v>
      </c>
      <c r="C430" s="3" t="s">
        <v>6</v>
      </c>
      <c r="D430" s="4">
        <v>22</v>
      </c>
      <c r="E430" t="str">
        <f t="shared" si="33"/>
        <v>No</v>
      </c>
      <c r="F430" s="4">
        <f t="shared" si="31"/>
        <v>22</v>
      </c>
      <c r="G430" s="5">
        <v>838.57</v>
      </c>
      <c r="H430" t="str">
        <f t="shared" si="34"/>
        <v>No</v>
      </c>
      <c r="I430" s="5">
        <f t="shared" si="32"/>
        <v>18448.54</v>
      </c>
    </row>
    <row r="431" spans="1:9" x14ac:dyDescent="0.35">
      <c r="A431" s="1">
        <v>45199</v>
      </c>
      <c r="B431" s="1" t="str">
        <f t="shared" si="30"/>
        <v>September</v>
      </c>
      <c r="C431" s="3" t="s">
        <v>8</v>
      </c>
      <c r="D431" s="4">
        <v>27</v>
      </c>
      <c r="E431" t="str">
        <f t="shared" si="33"/>
        <v>No</v>
      </c>
      <c r="F431" s="4">
        <f t="shared" si="31"/>
        <v>27</v>
      </c>
      <c r="G431" s="5">
        <v>521.49</v>
      </c>
      <c r="H431" t="str">
        <f t="shared" si="34"/>
        <v>No</v>
      </c>
      <c r="I431" s="5">
        <f t="shared" si="32"/>
        <v>14080.23</v>
      </c>
    </row>
    <row r="432" spans="1:9" x14ac:dyDescent="0.35">
      <c r="A432" s="1">
        <v>44957</v>
      </c>
      <c r="B432" s="1" t="str">
        <f t="shared" si="30"/>
        <v>January</v>
      </c>
      <c r="C432" s="3" t="s">
        <v>7</v>
      </c>
      <c r="D432" s="4">
        <v>27</v>
      </c>
      <c r="E432" t="str">
        <f t="shared" si="33"/>
        <v>No</v>
      </c>
      <c r="F432" s="4">
        <f t="shared" si="31"/>
        <v>27</v>
      </c>
      <c r="G432" s="5">
        <v>348.34</v>
      </c>
      <c r="H432" t="str">
        <f t="shared" si="34"/>
        <v>No</v>
      </c>
      <c r="I432" s="5">
        <f t="shared" si="32"/>
        <v>9405.1799999999985</v>
      </c>
    </row>
    <row r="433" spans="1:9" x14ac:dyDescent="0.35">
      <c r="A433" s="1">
        <v>45230</v>
      </c>
      <c r="B433" s="1" t="str">
        <f t="shared" si="30"/>
        <v>October</v>
      </c>
      <c r="C433" s="3" t="s">
        <v>8</v>
      </c>
      <c r="D433" s="4">
        <v>24</v>
      </c>
      <c r="E433" t="str">
        <f t="shared" si="33"/>
        <v>No</v>
      </c>
      <c r="F433" s="4">
        <f t="shared" si="31"/>
        <v>24</v>
      </c>
      <c r="G433" s="5">
        <v>691.63</v>
      </c>
      <c r="H433" t="str">
        <f t="shared" si="34"/>
        <v>No</v>
      </c>
      <c r="I433" s="5">
        <f t="shared" si="32"/>
        <v>16599.12</v>
      </c>
    </row>
    <row r="434" spans="1:9" x14ac:dyDescent="0.35">
      <c r="A434" s="1">
        <v>45107</v>
      </c>
      <c r="B434" s="1" t="str">
        <f t="shared" si="30"/>
        <v>June</v>
      </c>
      <c r="C434" s="3" t="s">
        <v>6</v>
      </c>
      <c r="D434" s="4">
        <v>20</v>
      </c>
      <c r="E434" t="str">
        <f t="shared" si="33"/>
        <v>No</v>
      </c>
      <c r="F434" s="4">
        <f t="shared" si="31"/>
        <v>20</v>
      </c>
      <c r="G434" s="5">
        <v>106.96</v>
      </c>
      <c r="H434" t="str">
        <f t="shared" si="34"/>
        <v>No</v>
      </c>
      <c r="I434" s="5">
        <f t="shared" si="32"/>
        <v>2139.1999999999998</v>
      </c>
    </row>
    <row r="435" spans="1:9" x14ac:dyDescent="0.35">
      <c r="A435" s="1">
        <v>45230</v>
      </c>
      <c r="B435" s="1" t="str">
        <f t="shared" si="30"/>
        <v>October</v>
      </c>
      <c r="C435" s="3" t="s">
        <v>4</v>
      </c>
      <c r="D435" s="4">
        <v>13</v>
      </c>
      <c r="E435" t="str">
        <f t="shared" si="33"/>
        <v>No</v>
      </c>
      <c r="F435" s="4">
        <f t="shared" si="31"/>
        <v>13</v>
      </c>
      <c r="G435" s="5">
        <v>105.02</v>
      </c>
      <c r="H435" t="str">
        <f t="shared" si="34"/>
        <v>No</v>
      </c>
      <c r="I435" s="5">
        <f t="shared" si="32"/>
        <v>1365.26</v>
      </c>
    </row>
    <row r="436" spans="1:9" x14ac:dyDescent="0.35">
      <c r="A436" s="1">
        <v>45199</v>
      </c>
      <c r="B436" s="1" t="str">
        <f t="shared" si="30"/>
        <v>September</v>
      </c>
      <c r="C436" s="3" t="s">
        <v>6</v>
      </c>
      <c r="D436" s="4">
        <v>17</v>
      </c>
      <c r="E436" t="str">
        <f t="shared" si="33"/>
        <v>No</v>
      </c>
      <c r="F436" s="4">
        <f t="shared" si="31"/>
        <v>17</v>
      </c>
      <c r="G436" s="5">
        <v>792.51</v>
      </c>
      <c r="H436" t="str">
        <f t="shared" si="34"/>
        <v>No</v>
      </c>
      <c r="I436" s="5">
        <f t="shared" si="32"/>
        <v>13472.67</v>
      </c>
    </row>
    <row r="437" spans="1:9" x14ac:dyDescent="0.35">
      <c r="A437" s="1">
        <v>45199</v>
      </c>
      <c r="B437" s="1" t="str">
        <f t="shared" si="30"/>
        <v>September</v>
      </c>
      <c r="C437" s="3" t="s">
        <v>4</v>
      </c>
      <c r="D437" s="4">
        <v>15</v>
      </c>
      <c r="E437" t="str">
        <f t="shared" si="33"/>
        <v>No</v>
      </c>
      <c r="F437" s="4">
        <f t="shared" si="31"/>
        <v>15</v>
      </c>
      <c r="G437" s="5">
        <v>115.65</v>
      </c>
      <c r="H437" t="str">
        <f t="shared" si="34"/>
        <v>No</v>
      </c>
      <c r="I437" s="5">
        <f t="shared" si="32"/>
        <v>1734.75</v>
      </c>
    </row>
    <row r="438" spans="1:9" x14ac:dyDescent="0.35">
      <c r="A438" s="1">
        <v>44957</v>
      </c>
      <c r="B438" s="1" t="str">
        <f t="shared" si="30"/>
        <v>January</v>
      </c>
      <c r="C438" s="3" t="s">
        <v>7</v>
      </c>
      <c r="D438" s="4">
        <v>15</v>
      </c>
      <c r="E438" t="str">
        <f t="shared" si="33"/>
        <v>No</v>
      </c>
      <c r="F438" s="4">
        <f t="shared" si="31"/>
        <v>15</v>
      </c>
      <c r="G438" s="5">
        <v>319.39999999999998</v>
      </c>
      <c r="H438" t="str">
        <f t="shared" si="34"/>
        <v>No</v>
      </c>
      <c r="I438" s="5">
        <f t="shared" si="32"/>
        <v>4791</v>
      </c>
    </row>
    <row r="439" spans="1:9" x14ac:dyDescent="0.35">
      <c r="A439" s="1">
        <v>44957</v>
      </c>
      <c r="B439" s="1" t="str">
        <f t="shared" si="30"/>
        <v>January</v>
      </c>
      <c r="C439" s="3" t="s">
        <v>6</v>
      </c>
      <c r="D439" s="4">
        <v>25</v>
      </c>
      <c r="E439" t="str">
        <f t="shared" si="33"/>
        <v>No</v>
      </c>
      <c r="F439" s="4">
        <f t="shared" si="31"/>
        <v>25</v>
      </c>
      <c r="G439" s="5">
        <v>621.55999999999995</v>
      </c>
      <c r="H439" t="str">
        <f t="shared" si="34"/>
        <v>No</v>
      </c>
      <c r="I439" s="5">
        <f t="shared" si="32"/>
        <v>15538.999999999998</v>
      </c>
    </row>
    <row r="440" spans="1:9" x14ac:dyDescent="0.35">
      <c r="A440" s="1">
        <v>45138</v>
      </c>
      <c r="B440" s="1" t="str">
        <f t="shared" si="30"/>
        <v>July</v>
      </c>
      <c r="C440" s="3" t="s">
        <v>7</v>
      </c>
      <c r="D440" s="4">
        <v>17</v>
      </c>
      <c r="E440" t="str">
        <f t="shared" si="33"/>
        <v>No</v>
      </c>
      <c r="F440" s="4">
        <f t="shared" si="31"/>
        <v>17</v>
      </c>
      <c r="G440" s="5">
        <v>501.27</v>
      </c>
      <c r="H440" t="str">
        <f t="shared" si="34"/>
        <v>No</v>
      </c>
      <c r="I440" s="5">
        <f t="shared" si="32"/>
        <v>8521.59</v>
      </c>
    </row>
    <row r="441" spans="1:9" x14ac:dyDescent="0.35">
      <c r="A441" s="1">
        <v>45077</v>
      </c>
      <c r="B441" s="1" t="str">
        <f t="shared" si="30"/>
        <v>May</v>
      </c>
      <c r="C441" s="3" t="s">
        <v>4</v>
      </c>
      <c r="D441" s="4">
        <v>13</v>
      </c>
      <c r="E441" t="str">
        <f t="shared" si="33"/>
        <v>No</v>
      </c>
      <c r="F441" s="4">
        <f t="shared" si="31"/>
        <v>13</v>
      </c>
      <c r="G441" s="5">
        <v>649.54999999999995</v>
      </c>
      <c r="H441" t="str">
        <f t="shared" si="34"/>
        <v>No</v>
      </c>
      <c r="I441" s="5">
        <f t="shared" si="32"/>
        <v>8444.15</v>
      </c>
    </row>
    <row r="442" spans="1:9" x14ac:dyDescent="0.35">
      <c r="A442" s="1">
        <v>45260</v>
      </c>
      <c r="B442" s="1" t="str">
        <f t="shared" si="30"/>
        <v>November</v>
      </c>
      <c r="C442" s="3" t="s">
        <v>6</v>
      </c>
      <c r="D442" s="4">
        <v>30</v>
      </c>
      <c r="E442" t="str">
        <f t="shared" si="33"/>
        <v>No</v>
      </c>
      <c r="F442" s="4">
        <f t="shared" si="31"/>
        <v>30</v>
      </c>
      <c r="G442" s="5">
        <v>463.24</v>
      </c>
      <c r="H442" t="str">
        <f t="shared" si="34"/>
        <v>No</v>
      </c>
      <c r="I442" s="5">
        <f t="shared" si="32"/>
        <v>13897.2</v>
      </c>
    </row>
    <row r="443" spans="1:9" x14ac:dyDescent="0.35">
      <c r="A443" s="1">
        <v>44985</v>
      </c>
      <c r="B443" s="1" t="str">
        <f t="shared" si="30"/>
        <v>February</v>
      </c>
      <c r="C443" s="3" t="s">
        <v>4</v>
      </c>
      <c r="D443" s="4">
        <v>18</v>
      </c>
      <c r="E443" t="str">
        <f t="shared" si="33"/>
        <v>No</v>
      </c>
      <c r="F443" s="4">
        <f t="shared" si="31"/>
        <v>18</v>
      </c>
      <c r="G443" s="5">
        <v>721.18</v>
      </c>
      <c r="H443" t="str">
        <f t="shared" si="34"/>
        <v>No</v>
      </c>
      <c r="I443" s="5">
        <f t="shared" si="32"/>
        <v>12981.24</v>
      </c>
    </row>
    <row r="444" spans="1:9" x14ac:dyDescent="0.35">
      <c r="A444" s="1">
        <v>45077</v>
      </c>
      <c r="B444" s="1" t="str">
        <f t="shared" si="30"/>
        <v>May</v>
      </c>
      <c r="C444" s="3" t="s">
        <v>8</v>
      </c>
      <c r="D444" s="4">
        <v>14</v>
      </c>
      <c r="E444" t="str">
        <f t="shared" si="33"/>
        <v>No</v>
      </c>
      <c r="F444" s="4">
        <f t="shared" si="31"/>
        <v>14</v>
      </c>
      <c r="G444" s="5">
        <v>15.88</v>
      </c>
      <c r="H444" t="str">
        <f t="shared" si="34"/>
        <v>No</v>
      </c>
      <c r="I444" s="5">
        <f t="shared" si="32"/>
        <v>222.32000000000002</v>
      </c>
    </row>
    <row r="445" spans="1:9" x14ac:dyDescent="0.35">
      <c r="A445" s="1">
        <v>45046</v>
      </c>
      <c r="B445" s="1" t="str">
        <f t="shared" si="30"/>
        <v>April</v>
      </c>
      <c r="C445" s="3" t="s">
        <v>7</v>
      </c>
      <c r="D445" s="4">
        <v>24</v>
      </c>
      <c r="E445" t="str">
        <f t="shared" si="33"/>
        <v>No</v>
      </c>
      <c r="F445" s="4">
        <f t="shared" si="31"/>
        <v>24</v>
      </c>
      <c r="G445" s="5">
        <v>50.66</v>
      </c>
      <c r="H445" t="str">
        <f t="shared" si="34"/>
        <v>No</v>
      </c>
      <c r="I445" s="5">
        <f t="shared" si="32"/>
        <v>1215.8399999999999</v>
      </c>
    </row>
    <row r="446" spans="1:9" x14ac:dyDescent="0.35">
      <c r="A446" s="1">
        <v>45199</v>
      </c>
      <c r="B446" s="1" t="str">
        <f t="shared" si="30"/>
        <v>September</v>
      </c>
      <c r="C446" s="3" t="s">
        <v>4</v>
      </c>
      <c r="D446" s="4">
        <v>21</v>
      </c>
      <c r="E446" t="str">
        <f t="shared" si="33"/>
        <v>No</v>
      </c>
      <c r="F446" s="4">
        <f t="shared" si="31"/>
        <v>21</v>
      </c>
      <c r="G446" s="5">
        <v>17.52</v>
      </c>
      <c r="H446" t="str">
        <f t="shared" si="34"/>
        <v>No</v>
      </c>
      <c r="I446" s="5">
        <f t="shared" si="32"/>
        <v>367.92</v>
      </c>
    </row>
    <row r="447" spans="1:9" x14ac:dyDescent="0.35">
      <c r="A447" s="1">
        <v>45260</v>
      </c>
      <c r="B447" s="1" t="str">
        <f t="shared" si="30"/>
        <v>November</v>
      </c>
      <c r="C447" s="3" t="s">
        <v>6</v>
      </c>
      <c r="D447" s="4">
        <v>19</v>
      </c>
      <c r="E447" t="str">
        <f t="shared" si="33"/>
        <v>No</v>
      </c>
      <c r="F447" s="4">
        <f t="shared" si="31"/>
        <v>19</v>
      </c>
      <c r="G447" s="5">
        <v>531.25</v>
      </c>
      <c r="H447" t="str">
        <f t="shared" si="34"/>
        <v>No</v>
      </c>
      <c r="I447" s="5">
        <f t="shared" si="32"/>
        <v>10093.75</v>
      </c>
    </row>
    <row r="448" spans="1:9" x14ac:dyDescent="0.35">
      <c r="A448" s="1">
        <v>45260</v>
      </c>
      <c r="B448" s="1" t="str">
        <f t="shared" si="30"/>
        <v>November</v>
      </c>
      <c r="C448" s="3" t="s">
        <v>5</v>
      </c>
      <c r="D448" s="4">
        <v>17</v>
      </c>
      <c r="E448" t="str">
        <f t="shared" si="33"/>
        <v>No</v>
      </c>
      <c r="F448" s="4">
        <f t="shared" si="31"/>
        <v>17</v>
      </c>
      <c r="G448" s="5">
        <v>465.22</v>
      </c>
      <c r="H448" t="str">
        <f t="shared" si="34"/>
        <v>No</v>
      </c>
      <c r="I448" s="5">
        <f t="shared" si="32"/>
        <v>7908.7400000000007</v>
      </c>
    </row>
    <row r="449" spans="1:9" x14ac:dyDescent="0.35">
      <c r="A449" s="1">
        <v>44957</v>
      </c>
      <c r="B449" s="1" t="str">
        <f t="shared" si="30"/>
        <v>January</v>
      </c>
      <c r="C449" s="3" t="s">
        <v>4</v>
      </c>
      <c r="D449" s="4">
        <v>24</v>
      </c>
      <c r="E449" t="str">
        <f t="shared" si="33"/>
        <v>No</v>
      </c>
      <c r="F449" s="4">
        <f t="shared" si="31"/>
        <v>24</v>
      </c>
      <c r="G449" s="5">
        <v>118.53</v>
      </c>
      <c r="H449" t="str">
        <f t="shared" si="34"/>
        <v>No</v>
      </c>
      <c r="I449" s="5">
        <f t="shared" si="32"/>
        <v>2844.7200000000003</v>
      </c>
    </row>
    <row r="450" spans="1:9" x14ac:dyDescent="0.35">
      <c r="A450" s="1">
        <v>44957</v>
      </c>
      <c r="B450" s="1" t="str">
        <f t="shared" ref="B450:B513" si="35">TEXT(A450, "mmmm")</f>
        <v>January</v>
      </c>
      <c r="C450" s="3" t="s">
        <v>5</v>
      </c>
      <c r="D450" s="4">
        <v>13</v>
      </c>
      <c r="E450" t="str">
        <f t="shared" si="33"/>
        <v>No</v>
      </c>
      <c r="F450" s="4">
        <f t="shared" ref="F450:F513" si="36" xml:space="preserve"> IF(OR(D450 &lt; 8,D450 &gt; 32), 22, D450)</f>
        <v>13</v>
      </c>
      <c r="G450" s="5">
        <v>747.52</v>
      </c>
      <c r="H450" t="str">
        <f t="shared" si="34"/>
        <v>No</v>
      </c>
      <c r="I450" s="5">
        <f t="shared" ref="I450:I513" si="37">PRODUCT(F450,G450)</f>
        <v>9717.76</v>
      </c>
    </row>
    <row r="451" spans="1:9" x14ac:dyDescent="0.35">
      <c r="A451" s="1">
        <v>44985</v>
      </c>
      <c r="B451" s="1" t="str">
        <f t="shared" si="35"/>
        <v>February</v>
      </c>
      <c r="C451" s="3" t="s">
        <v>6</v>
      </c>
      <c r="D451" s="4">
        <v>24</v>
      </c>
      <c r="E451" t="str">
        <f t="shared" ref="E451:E514" si="38" xml:space="preserve"> IF(OR(D451 &lt; 8,D451 &gt; 32), "Yes", "No")</f>
        <v>No</v>
      </c>
      <c r="F451" s="4">
        <f t="shared" si="36"/>
        <v>24</v>
      </c>
      <c r="G451" s="5">
        <v>541.98</v>
      </c>
      <c r="H451" t="str">
        <f t="shared" ref="H451:H514" si="39" xml:space="preserve"> IF(OR(G451 &lt; -466.22,G451 &gt; 1486.92), "Yes", "No")</f>
        <v>No</v>
      </c>
      <c r="I451" s="5">
        <f t="shared" si="37"/>
        <v>13007.52</v>
      </c>
    </row>
    <row r="452" spans="1:9" x14ac:dyDescent="0.35">
      <c r="A452" s="1">
        <v>45230</v>
      </c>
      <c r="B452" s="1" t="str">
        <f t="shared" si="35"/>
        <v>October</v>
      </c>
      <c r="C452" s="3" t="s">
        <v>4</v>
      </c>
      <c r="D452" s="4">
        <v>20</v>
      </c>
      <c r="E452" t="str">
        <f t="shared" si="38"/>
        <v>No</v>
      </c>
      <c r="F452" s="4">
        <f t="shared" si="36"/>
        <v>20</v>
      </c>
      <c r="G452" s="5">
        <v>67.48</v>
      </c>
      <c r="H452" t="str">
        <f t="shared" si="39"/>
        <v>No</v>
      </c>
      <c r="I452" s="5">
        <f t="shared" si="37"/>
        <v>1349.6000000000001</v>
      </c>
    </row>
    <row r="453" spans="1:9" x14ac:dyDescent="0.35">
      <c r="A453" s="1">
        <v>45291</v>
      </c>
      <c r="B453" s="1" t="str">
        <f t="shared" si="35"/>
        <v>December</v>
      </c>
      <c r="C453" s="3" t="s">
        <v>7</v>
      </c>
      <c r="D453" s="4">
        <v>17</v>
      </c>
      <c r="E453" t="str">
        <f t="shared" si="38"/>
        <v>No</v>
      </c>
      <c r="F453" s="4">
        <f t="shared" si="36"/>
        <v>17</v>
      </c>
      <c r="G453" s="5">
        <v>318.97000000000003</v>
      </c>
      <c r="H453" t="str">
        <f t="shared" si="39"/>
        <v>No</v>
      </c>
      <c r="I453" s="5">
        <f t="shared" si="37"/>
        <v>5422.4900000000007</v>
      </c>
    </row>
    <row r="454" spans="1:9" x14ac:dyDescent="0.35">
      <c r="A454" s="1">
        <v>45107</v>
      </c>
      <c r="B454" s="1" t="str">
        <f t="shared" si="35"/>
        <v>June</v>
      </c>
      <c r="C454" s="3" t="s">
        <v>8</v>
      </c>
      <c r="D454" s="4">
        <v>16</v>
      </c>
      <c r="E454" t="str">
        <f t="shared" si="38"/>
        <v>No</v>
      </c>
      <c r="F454" s="4">
        <f t="shared" si="36"/>
        <v>16</v>
      </c>
      <c r="G454" s="5">
        <v>10.25</v>
      </c>
      <c r="H454" t="str">
        <f t="shared" si="39"/>
        <v>No</v>
      </c>
      <c r="I454" s="5">
        <f t="shared" si="37"/>
        <v>164</v>
      </c>
    </row>
    <row r="455" spans="1:9" x14ac:dyDescent="0.35">
      <c r="A455" s="1">
        <v>45260</v>
      </c>
      <c r="B455" s="1" t="str">
        <f t="shared" si="35"/>
        <v>November</v>
      </c>
      <c r="C455" s="3" t="s">
        <v>6</v>
      </c>
      <c r="D455" s="4">
        <v>22</v>
      </c>
      <c r="E455" t="str">
        <f t="shared" si="38"/>
        <v>No</v>
      </c>
      <c r="F455" s="4">
        <f t="shared" si="36"/>
        <v>22</v>
      </c>
      <c r="G455" s="5">
        <v>509.48</v>
      </c>
      <c r="H455" t="str">
        <f t="shared" si="39"/>
        <v>No</v>
      </c>
      <c r="I455" s="5">
        <f t="shared" si="37"/>
        <v>11208.560000000001</v>
      </c>
    </row>
    <row r="456" spans="1:9" x14ac:dyDescent="0.35">
      <c r="A456" s="1">
        <v>45016</v>
      </c>
      <c r="B456" s="1" t="str">
        <f t="shared" si="35"/>
        <v>March</v>
      </c>
      <c r="C456" s="3" t="s">
        <v>4</v>
      </c>
      <c r="D456" s="4">
        <v>21</v>
      </c>
      <c r="E456" t="str">
        <f t="shared" si="38"/>
        <v>No</v>
      </c>
      <c r="F456" s="4">
        <f t="shared" si="36"/>
        <v>21</v>
      </c>
      <c r="G456" s="5">
        <v>669.98</v>
      </c>
      <c r="H456" t="str">
        <f t="shared" si="39"/>
        <v>No</v>
      </c>
      <c r="I456" s="5">
        <f t="shared" si="37"/>
        <v>14069.58</v>
      </c>
    </row>
    <row r="457" spans="1:9" x14ac:dyDescent="0.35">
      <c r="A457" s="1">
        <v>45016</v>
      </c>
      <c r="B457" s="1" t="str">
        <f t="shared" si="35"/>
        <v>March</v>
      </c>
      <c r="C457" s="3" t="s">
        <v>7</v>
      </c>
      <c r="D457" s="4">
        <v>9</v>
      </c>
      <c r="E457" t="str">
        <f t="shared" si="38"/>
        <v>No</v>
      </c>
      <c r="F457" s="4">
        <f t="shared" si="36"/>
        <v>9</v>
      </c>
      <c r="G457" s="5">
        <v>140.47</v>
      </c>
      <c r="H457" t="str">
        <f t="shared" si="39"/>
        <v>No</v>
      </c>
      <c r="I457" s="5">
        <f t="shared" si="37"/>
        <v>1264.23</v>
      </c>
    </row>
    <row r="458" spans="1:9" x14ac:dyDescent="0.35">
      <c r="A458" s="1">
        <v>45169</v>
      </c>
      <c r="B458" s="1" t="str">
        <f t="shared" si="35"/>
        <v>August</v>
      </c>
      <c r="C458" s="3" t="s">
        <v>8</v>
      </c>
      <c r="D458" s="4">
        <v>14</v>
      </c>
      <c r="E458" t="str">
        <f t="shared" si="38"/>
        <v>No</v>
      </c>
      <c r="F458" s="4">
        <f t="shared" si="36"/>
        <v>14</v>
      </c>
      <c r="G458" s="5">
        <v>685.87</v>
      </c>
      <c r="H458" t="str">
        <f t="shared" si="39"/>
        <v>No</v>
      </c>
      <c r="I458" s="5">
        <f t="shared" si="37"/>
        <v>9602.18</v>
      </c>
    </row>
    <row r="459" spans="1:9" x14ac:dyDescent="0.35">
      <c r="A459" s="1">
        <v>45077</v>
      </c>
      <c r="B459" s="1" t="str">
        <f t="shared" si="35"/>
        <v>May</v>
      </c>
      <c r="C459" s="3" t="s">
        <v>4</v>
      </c>
      <c r="D459" s="4">
        <v>16</v>
      </c>
      <c r="E459" t="str">
        <f t="shared" si="38"/>
        <v>No</v>
      </c>
      <c r="F459" s="4">
        <f t="shared" si="36"/>
        <v>16</v>
      </c>
      <c r="G459" s="5">
        <v>587.05999999999995</v>
      </c>
      <c r="H459" t="str">
        <f t="shared" si="39"/>
        <v>No</v>
      </c>
      <c r="I459" s="5">
        <f t="shared" si="37"/>
        <v>9392.9599999999991</v>
      </c>
    </row>
    <row r="460" spans="1:9" x14ac:dyDescent="0.35">
      <c r="A460" s="1">
        <v>45016</v>
      </c>
      <c r="B460" s="1" t="str">
        <f t="shared" si="35"/>
        <v>March</v>
      </c>
      <c r="C460" s="3" t="s">
        <v>5</v>
      </c>
      <c r="D460" s="4">
        <v>20</v>
      </c>
      <c r="E460" t="str">
        <f t="shared" si="38"/>
        <v>No</v>
      </c>
      <c r="F460" s="4">
        <f t="shared" si="36"/>
        <v>20</v>
      </c>
      <c r="G460" s="5">
        <v>670.75</v>
      </c>
      <c r="H460" t="str">
        <f t="shared" si="39"/>
        <v>No</v>
      </c>
      <c r="I460" s="5">
        <f t="shared" si="37"/>
        <v>13415</v>
      </c>
    </row>
    <row r="461" spans="1:9" x14ac:dyDescent="0.35">
      <c r="A461" s="1">
        <v>44957</v>
      </c>
      <c r="B461" s="1" t="str">
        <f t="shared" si="35"/>
        <v>January</v>
      </c>
      <c r="C461" s="3" t="s">
        <v>7</v>
      </c>
      <c r="D461" s="4">
        <v>17</v>
      </c>
      <c r="E461" t="str">
        <f t="shared" si="38"/>
        <v>No</v>
      </c>
      <c r="F461" s="4">
        <f t="shared" si="36"/>
        <v>17</v>
      </c>
      <c r="G461" s="5">
        <v>718.48</v>
      </c>
      <c r="H461" t="str">
        <f t="shared" si="39"/>
        <v>No</v>
      </c>
      <c r="I461" s="5">
        <f t="shared" si="37"/>
        <v>12214.16</v>
      </c>
    </row>
    <row r="462" spans="1:9" x14ac:dyDescent="0.35">
      <c r="A462" s="1">
        <v>44957</v>
      </c>
      <c r="B462" s="1" t="str">
        <f t="shared" si="35"/>
        <v>January</v>
      </c>
      <c r="C462" s="3" t="s">
        <v>5</v>
      </c>
      <c r="D462" s="4">
        <v>15</v>
      </c>
      <c r="E462" t="str">
        <f t="shared" si="38"/>
        <v>No</v>
      </c>
      <c r="F462" s="4">
        <f t="shared" si="36"/>
        <v>15</v>
      </c>
      <c r="G462" s="5">
        <v>361.18</v>
      </c>
      <c r="H462" t="str">
        <f t="shared" si="39"/>
        <v>No</v>
      </c>
      <c r="I462" s="5">
        <f t="shared" si="37"/>
        <v>5417.7</v>
      </c>
    </row>
    <row r="463" spans="1:9" x14ac:dyDescent="0.35">
      <c r="A463" s="1">
        <v>45260</v>
      </c>
      <c r="B463" s="1" t="str">
        <f t="shared" si="35"/>
        <v>November</v>
      </c>
      <c r="C463" s="3" t="s">
        <v>6</v>
      </c>
      <c r="D463" s="4">
        <v>20</v>
      </c>
      <c r="E463" t="str">
        <f t="shared" si="38"/>
        <v>No</v>
      </c>
      <c r="F463" s="4">
        <f t="shared" si="36"/>
        <v>20</v>
      </c>
      <c r="G463" s="5">
        <v>272.27999999999997</v>
      </c>
      <c r="H463" t="str">
        <f t="shared" si="39"/>
        <v>No</v>
      </c>
      <c r="I463" s="5">
        <f t="shared" si="37"/>
        <v>5445.5999999999995</v>
      </c>
    </row>
    <row r="464" spans="1:9" x14ac:dyDescent="0.35">
      <c r="A464" s="1">
        <v>45260</v>
      </c>
      <c r="B464" s="1" t="str">
        <f t="shared" si="35"/>
        <v>November</v>
      </c>
      <c r="C464" s="3" t="s">
        <v>8</v>
      </c>
      <c r="D464" s="4">
        <v>17</v>
      </c>
      <c r="E464" t="str">
        <f t="shared" si="38"/>
        <v>No</v>
      </c>
      <c r="F464" s="4">
        <f t="shared" si="36"/>
        <v>17</v>
      </c>
      <c r="G464" s="5">
        <v>775.62</v>
      </c>
      <c r="H464" t="str">
        <f t="shared" si="39"/>
        <v>No</v>
      </c>
      <c r="I464" s="5">
        <f t="shared" si="37"/>
        <v>13185.54</v>
      </c>
    </row>
    <row r="465" spans="1:9" x14ac:dyDescent="0.35">
      <c r="A465" s="1">
        <v>45169</v>
      </c>
      <c r="B465" s="1" t="str">
        <f t="shared" si="35"/>
        <v>August</v>
      </c>
      <c r="C465" s="3" t="s">
        <v>4</v>
      </c>
      <c r="D465" s="4">
        <v>22</v>
      </c>
      <c r="E465" t="str">
        <f t="shared" si="38"/>
        <v>No</v>
      </c>
      <c r="F465" s="4">
        <f t="shared" si="36"/>
        <v>22</v>
      </c>
      <c r="G465" s="5">
        <v>86.08</v>
      </c>
      <c r="H465" t="str">
        <f t="shared" si="39"/>
        <v>No</v>
      </c>
      <c r="I465" s="5">
        <f t="shared" si="37"/>
        <v>1893.76</v>
      </c>
    </row>
    <row r="466" spans="1:9" x14ac:dyDescent="0.35">
      <c r="A466" s="1">
        <v>44957</v>
      </c>
      <c r="B466" s="1" t="str">
        <f t="shared" si="35"/>
        <v>January</v>
      </c>
      <c r="C466" s="3" t="s">
        <v>6</v>
      </c>
      <c r="D466" s="4">
        <v>21</v>
      </c>
      <c r="E466" t="str">
        <f t="shared" si="38"/>
        <v>No</v>
      </c>
      <c r="F466" s="4">
        <f t="shared" si="36"/>
        <v>21</v>
      </c>
      <c r="G466" s="5">
        <v>932.47</v>
      </c>
      <c r="H466" t="str">
        <f t="shared" si="39"/>
        <v>No</v>
      </c>
      <c r="I466" s="5">
        <f t="shared" si="37"/>
        <v>19581.87</v>
      </c>
    </row>
    <row r="467" spans="1:9" x14ac:dyDescent="0.35">
      <c r="A467" s="1">
        <v>45169</v>
      </c>
      <c r="B467" s="1" t="str">
        <f t="shared" si="35"/>
        <v>August</v>
      </c>
      <c r="C467" s="3" t="s">
        <v>8</v>
      </c>
      <c r="D467" s="4">
        <v>12</v>
      </c>
      <c r="E467" t="str">
        <f t="shared" si="38"/>
        <v>No</v>
      </c>
      <c r="F467" s="4">
        <f t="shared" si="36"/>
        <v>12</v>
      </c>
      <c r="G467" s="5">
        <v>987.03</v>
      </c>
      <c r="H467" t="str">
        <f t="shared" si="39"/>
        <v>No</v>
      </c>
      <c r="I467" s="5">
        <f t="shared" si="37"/>
        <v>11844.36</v>
      </c>
    </row>
    <row r="468" spans="1:9" x14ac:dyDescent="0.35">
      <c r="A468" s="1">
        <v>44957</v>
      </c>
      <c r="B468" s="1" t="str">
        <f t="shared" si="35"/>
        <v>January</v>
      </c>
      <c r="C468" s="3" t="s">
        <v>4</v>
      </c>
      <c r="D468" s="4">
        <v>26</v>
      </c>
      <c r="E468" t="str">
        <f t="shared" si="38"/>
        <v>No</v>
      </c>
      <c r="F468" s="4">
        <f t="shared" si="36"/>
        <v>26</v>
      </c>
      <c r="G468" s="5">
        <v>93.15</v>
      </c>
      <c r="H468" t="str">
        <f t="shared" si="39"/>
        <v>No</v>
      </c>
      <c r="I468" s="5">
        <f t="shared" si="37"/>
        <v>2421.9</v>
      </c>
    </row>
    <row r="469" spans="1:9" x14ac:dyDescent="0.35">
      <c r="A469" s="1">
        <v>45016</v>
      </c>
      <c r="B469" s="1" t="str">
        <f t="shared" si="35"/>
        <v>March</v>
      </c>
      <c r="C469" s="3" t="s">
        <v>7</v>
      </c>
      <c r="D469" s="4">
        <v>18</v>
      </c>
      <c r="E469" t="str">
        <f t="shared" si="38"/>
        <v>No</v>
      </c>
      <c r="F469" s="4">
        <f t="shared" si="36"/>
        <v>18</v>
      </c>
      <c r="G469" s="5">
        <v>898.32</v>
      </c>
      <c r="H469" t="str">
        <f t="shared" si="39"/>
        <v>No</v>
      </c>
      <c r="I469" s="5">
        <f t="shared" si="37"/>
        <v>16169.76</v>
      </c>
    </row>
    <row r="470" spans="1:9" x14ac:dyDescent="0.35">
      <c r="A470" s="1">
        <v>45291</v>
      </c>
      <c r="B470" s="1" t="str">
        <f t="shared" si="35"/>
        <v>December</v>
      </c>
      <c r="C470" s="3" t="s">
        <v>4</v>
      </c>
      <c r="D470" s="4">
        <v>18</v>
      </c>
      <c r="E470" t="str">
        <f t="shared" si="38"/>
        <v>No</v>
      </c>
      <c r="F470" s="4">
        <f t="shared" si="36"/>
        <v>18</v>
      </c>
      <c r="G470" s="5">
        <v>84.84</v>
      </c>
      <c r="H470" t="str">
        <f t="shared" si="39"/>
        <v>No</v>
      </c>
      <c r="I470" s="5">
        <f t="shared" si="37"/>
        <v>1527.1200000000001</v>
      </c>
    </row>
    <row r="471" spans="1:9" x14ac:dyDescent="0.35">
      <c r="A471" s="1">
        <v>44985</v>
      </c>
      <c r="B471" s="1" t="str">
        <f t="shared" si="35"/>
        <v>February</v>
      </c>
      <c r="C471" s="3" t="s">
        <v>5</v>
      </c>
      <c r="D471" s="4">
        <v>17</v>
      </c>
      <c r="E471" t="str">
        <f t="shared" si="38"/>
        <v>No</v>
      </c>
      <c r="F471" s="4">
        <f t="shared" si="36"/>
        <v>17</v>
      </c>
      <c r="G471" s="5">
        <v>509.48</v>
      </c>
      <c r="H471" t="str">
        <f t="shared" si="39"/>
        <v>No</v>
      </c>
      <c r="I471" s="5">
        <f t="shared" si="37"/>
        <v>8661.16</v>
      </c>
    </row>
    <row r="472" spans="1:9" x14ac:dyDescent="0.35">
      <c r="A472" s="1">
        <v>45138</v>
      </c>
      <c r="B472" s="1" t="str">
        <f t="shared" si="35"/>
        <v>July</v>
      </c>
      <c r="C472" s="3" t="s">
        <v>8</v>
      </c>
      <c r="D472" s="4">
        <v>17</v>
      </c>
      <c r="E472" t="str">
        <f t="shared" si="38"/>
        <v>No</v>
      </c>
      <c r="F472" s="4">
        <f t="shared" si="36"/>
        <v>17</v>
      </c>
      <c r="G472" s="5">
        <v>782.4</v>
      </c>
      <c r="H472" t="str">
        <f t="shared" si="39"/>
        <v>No</v>
      </c>
      <c r="I472" s="5">
        <f t="shared" si="37"/>
        <v>13300.8</v>
      </c>
    </row>
    <row r="473" spans="1:9" x14ac:dyDescent="0.35">
      <c r="A473" s="1">
        <v>45107</v>
      </c>
      <c r="B473" s="1" t="str">
        <f t="shared" si="35"/>
        <v>June</v>
      </c>
      <c r="C473" s="3" t="s">
        <v>5</v>
      </c>
      <c r="D473" s="4">
        <v>21</v>
      </c>
      <c r="E473" t="str">
        <f t="shared" si="38"/>
        <v>No</v>
      </c>
      <c r="F473" s="4">
        <f t="shared" si="36"/>
        <v>21</v>
      </c>
      <c r="G473" s="5">
        <v>958.24</v>
      </c>
      <c r="H473" t="str">
        <f t="shared" si="39"/>
        <v>No</v>
      </c>
      <c r="I473" s="5">
        <f t="shared" si="37"/>
        <v>20123.04</v>
      </c>
    </row>
    <row r="474" spans="1:9" x14ac:dyDescent="0.35">
      <c r="A474" s="1">
        <v>45291</v>
      </c>
      <c r="B474" s="1" t="str">
        <f t="shared" si="35"/>
        <v>December</v>
      </c>
      <c r="C474" s="3" t="s">
        <v>5</v>
      </c>
      <c r="D474" s="4">
        <v>14</v>
      </c>
      <c r="E474" t="str">
        <f t="shared" si="38"/>
        <v>No</v>
      </c>
      <c r="F474" s="4">
        <f t="shared" si="36"/>
        <v>14</v>
      </c>
      <c r="G474" s="5">
        <v>782.97</v>
      </c>
      <c r="H474" t="str">
        <f t="shared" si="39"/>
        <v>No</v>
      </c>
      <c r="I474" s="5">
        <f t="shared" si="37"/>
        <v>10961.58</v>
      </c>
    </row>
    <row r="475" spans="1:9" x14ac:dyDescent="0.35">
      <c r="A475" s="1">
        <v>45230</v>
      </c>
      <c r="B475" s="1" t="str">
        <f t="shared" si="35"/>
        <v>October</v>
      </c>
      <c r="C475" s="3" t="s">
        <v>8</v>
      </c>
      <c r="D475" s="4">
        <v>20</v>
      </c>
      <c r="E475" t="str">
        <f t="shared" si="38"/>
        <v>No</v>
      </c>
      <c r="F475" s="4">
        <f t="shared" si="36"/>
        <v>20</v>
      </c>
      <c r="G475" s="5">
        <v>281.06</v>
      </c>
      <c r="H475" t="str">
        <f t="shared" si="39"/>
        <v>No</v>
      </c>
      <c r="I475" s="5">
        <f t="shared" si="37"/>
        <v>5621.2</v>
      </c>
    </row>
    <row r="476" spans="1:9" x14ac:dyDescent="0.35">
      <c r="A476" s="1">
        <v>45046</v>
      </c>
      <c r="B476" s="1" t="str">
        <f t="shared" si="35"/>
        <v>April</v>
      </c>
      <c r="C476" s="3" t="s">
        <v>6</v>
      </c>
      <c r="D476" s="4">
        <v>17</v>
      </c>
      <c r="E476" t="str">
        <f t="shared" si="38"/>
        <v>No</v>
      </c>
      <c r="F476" s="4">
        <f t="shared" si="36"/>
        <v>17</v>
      </c>
      <c r="G476" s="5">
        <v>145.09</v>
      </c>
      <c r="H476" t="str">
        <f t="shared" si="39"/>
        <v>No</v>
      </c>
      <c r="I476" s="5">
        <f t="shared" si="37"/>
        <v>2466.5300000000002</v>
      </c>
    </row>
    <row r="477" spans="1:9" x14ac:dyDescent="0.35">
      <c r="A477" s="1">
        <v>45046</v>
      </c>
      <c r="B477" s="1" t="str">
        <f t="shared" si="35"/>
        <v>April</v>
      </c>
      <c r="C477" s="3" t="s">
        <v>5</v>
      </c>
      <c r="D477" s="4">
        <v>25</v>
      </c>
      <c r="E477" t="str">
        <f t="shared" si="38"/>
        <v>No</v>
      </c>
      <c r="F477" s="4">
        <f t="shared" si="36"/>
        <v>25</v>
      </c>
      <c r="G477" s="5">
        <v>157.77000000000001</v>
      </c>
      <c r="H477" t="str">
        <f t="shared" si="39"/>
        <v>No</v>
      </c>
      <c r="I477" s="5">
        <f t="shared" si="37"/>
        <v>3944.2500000000005</v>
      </c>
    </row>
    <row r="478" spans="1:9" x14ac:dyDescent="0.35">
      <c r="A478" s="1">
        <v>45169</v>
      </c>
      <c r="B478" s="1" t="str">
        <f t="shared" si="35"/>
        <v>August</v>
      </c>
      <c r="C478" s="3" t="s">
        <v>8</v>
      </c>
      <c r="D478" s="4">
        <v>20</v>
      </c>
      <c r="E478" t="str">
        <f t="shared" si="38"/>
        <v>No</v>
      </c>
      <c r="F478" s="4">
        <f t="shared" si="36"/>
        <v>20</v>
      </c>
      <c r="G478" s="5">
        <v>509.48</v>
      </c>
      <c r="H478" t="str">
        <f t="shared" si="39"/>
        <v>No</v>
      </c>
      <c r="I478" s="5">
        <f t="shared" si="37"/>
        <v>10189.6</v>
      </c>
    </row>
    <row r="479" spans="1:9" x14ac:dyDescent="0.35">
      <c r="A479" s="1">
        <v>45260</v>
      </c>
      <c r="B479" s="1" t="str">
        <f t="shared" si="35"/>
        <v>November</v>
      </c>
      <c r="C479" s="3" t="s">
        <v>7</v>
      </c>
      <c r="D479" s="4">
        <v>19</v>
      </c>
      <c r="E479" t="str">
        <f t="shared" si="38"/>
        <v>No</v>
      </c>
      <c r="F479" s="4">
        <f t="shared" si="36"/>
        <v>19</v>
      </c>
      <c r="G479" s="5">
        <v>419.18</v>
      </c>
      <c r="H479" t="str">
        <f t="shared" si="39"/>
        <v>No</v>
      </c>
      <c r="I479" s="5">
        <f t="shared" si="37"/>
        <v>7964.42</v>
      </c>
    </row>
    <row r="480" spans="1:9" x14ac:dyDescent="0.35">
      <c r="A480" s="1">
        <v>45230</v>
      </c>
      <c r="B480" s="1" t="str">
        <f t="shared" si="35"/>
        <v>October</v>
      </c>
      <c r="C480" s="3" t="s">
        <v>5</v>
      </c>
      <c r="D480" s="4">
        <v>23</v>
      </c>
      <c r="E480" t="str">
        <f t="shared" si="38"/>
        <v>No</v>
      </c>
      <c r="F480" s="4">
        <f t="shared" si="36"/>
        <v>23</v>
      </c>
      <c r="G480" s="5">
        <v>112.97</v>
      </c>
      <c r="H480" t="str">
        <f t="shared" si="39"/>
        <v>No</v>
      </c>
      <c r="I480" s="5">
        <f t="shared" si="37"/>
        <v>2598.31</v>
      </c>
    </row>
    <row r="481" spans="1:9" x14ac:dyDescent="0.35">
      <c r="A481" s="1">
        <v>45138</v>
      </c>
      <c r="B481" s="1" t="str">
        <f t="shared" si="35"/>
        <v>July</v>
      </c>
      <c r="C481" s="3" t="s">
        <v>6</v>
      </c>
      <c r="D481" s="4">
        <v>19</v>
      </c>
      <c r="E481" t="str">
        <f t="shared" si="38"/>
        <v>No</v>
      </c>
      <c r="F481" s="4">
        <f t="shared" si="36"/>
        <v>19</v>
      </c>
      <c r="G481" s="5">
        <v>108.94</v>
      </c>
      <c r="H481" t="str">
        <f t="shared" si="39"/>
        <v>No</v>
      </c>
      <c r="I481" s="5">
        <f t="shared" si="37"/>
        <v>2069.86</v>
      </c>
    </row>
    <row r="482" spans="1:9" x14ac:dyDescent="0.35">
      <c r="A482" s="1">
        <v>45169</v>
      </c>
      <c r="B482" s="1" t="str">
        <f t="shared" si="35"/>
        <v>August</v>
      </c>
      <c r="C482" s="3" t="s">
        <v>6</v>
      </c>
      <c r="D482" s="4">
        <v>19</v>
      </c>
      <c r="E482" t="str">
        <f t="shared" si="38"/>
        <v>No</v>
      </c>
      <c r="F482" s="4">
        <f t="shared" si="36"/>
        <v>19</v>
      </c>
      <c r="G482" s="5">
        <v>456.12</v>
      </c>
      <c r="H482" t="str">
        <f t="shared" si="39"/>
        <v>No</v>
      </c>
      <c r="I482" s="5">
        <f t="shared" si="37"/>
        <v>8666.2800000000007</v>
      </c>
    </row>
    <row r="483" spans="1:9" x14ac:dyDescent="0.35">
      <c r="A483" s="1">
        <v>45199</v>
      </c>
      <c r="B483" s="1" t="str">
        <f t="shared" si="35"/>
        <v>September</v>
      </c>
      <c r="C483" s="3" t="s">
        <v>7</v>
      </c>
      <c r="D483" s="4">
        <v>18</v>
      </c>
      <c r="E483" t="str">
        <f t="shared" si="38"/>
        <v>No</v>
      </c>
      <c r="F483" s="4">
        <f t="shared" si="36"/>
        <v>18</v>
      </c>
      <c r="G483" s="5">
        <v>198.1</v>
      </c>
      <c r="H483" t="str">
        <f t="shared" si="39"/>
        <v>No</v>
      </c>
      <c r="I483" s="5">
        <f t="shared" si="37"/>
        <v>3565.7999999999997</v>
      </c>
    </row>
    <row r="484" spans="1:9" x14ac:dyDescent="0.35">
      <c r="A484" s="1">
        <v>45291</v>
      </c>
      <c r="B484" s="1" t="str">
        <f t="shared" si="35"/>
        <v>December</v>
      </c>
      <c r="C484" s="3" t="s">
        <v>5</v>
      </c>
      <c r="D484" s="4">
        <v>22</v>
      </c>
      <c r="E484" t="str">
        <f t="shared" si="38"/>
        <v>No</v>
      </c>
      <c r="F484" s="4">
        <f t="shared" si="36"/>
        <v>22</v>
      </c>
      <c r="G484" s="5">
        <v>185.09</v>
      </c>
      <c r="H484" t="str">
        <f t="shared" si="39"/>
        <v>No</v>
      </c>
      <c r="I484" s="5">
        <f t="shared" si="37"/>
        <v>4071.98</v>
      </c>
    </row>
    <row r="485" spans="1:9" x14ac:dyDescent="0.35">
      <c r="A485" s="1">
        <v>45046</v>
      </c>
      <c r="B485" s="1" t="str">
        <f t="shared" si="35"/>
        <v>April</v>
      </c>
      <c r="C485" s="3" t="s">
        <v>7</v>
      </c>
      <c r="D485" s="4">
        <v>20</v>
      </c>
      <c r="E485" t="str">
        <f t="shared" si="38"/>
        <v>No</v>
      </c>
      <c r="F485" s="4">
        <f t="shared" si="36"/>
        <v>20</v>
      </c>
      <c r="G485" s="5">
        <v>421.63</v>
      </c>
      <c r="H485" t="str">
        <f t="shared" si="39"/>
        <v>No</v>
      </c>
      <c r="I485" s="5">
        <f t="shared" si="37"/>
        <v>8432.6</v>
      </c>
    </row>
    <row r="486" spans="1:9" x14ac:dyDescent="0.35">
      <c r="A486" s="1">
        <v>44957</v>
      </c>
      <c r="B486" s="1" t="str">
        <f t="shared" si="35"/>
        <v>January</v>
      </c>
      <c r="C486" s="3" t="s">
        <v>8</v>
      </c>
      <c r="D486" s="4">
        <v>20</v>
      </c>
      <c r="E486" t="str">
        <f t="shared" si="38"/>
        <v>No</v>
      </c>
      <c r="F486" s="4">
        <f t="shared" si="36"/>
        <v>20</v>
      </c>
      <c r="G486" s="5">
        <v>331.63</v>
      </c>
      <c r="H486" t="str">
        <f t="shared" si="39"/>
        <v>No</v>
      </c>
      <c r="I486" s="5">
        <f t="shared" si="37"/>
        <v>6632.6</v>
      </c>
    </row>
    <row r="487" spans="1:9" x14ac:dyDescent="0.35">
      <c r="A487" s="1">
        <v>44985</v>
      </c>
      <c r="B487" s="1" t="str">
        <f t="shared" si="35"/>
        <v>February</v>
      </c>
      <c r="C487" s="3" t="s">
        <v>5</v>
      </c>
      <c r="D487" s="4">
        <v>14</v>
      </c>
      <c r="E487" t="str">
        <f t="shared" si="38"/>
        <v>No</v>
      </c>
      <c r="F487" s="4">
        <f t="shared" si="36"/>
        <v>14</v>
      </c>
      <c r="G487" s="5">
        <v>179.57</v>
      </c>
      <c r="H487" t="str">
        <f t="shared" si="39"/>
        <v>No</v>
      </c>
      <c r="I487" s="5">
        <f t="shared" si="37"/>
        <v>2513.98</v>
      </c>
    </row>
    <row r="488" spans="1:9" x14ac:dyDescent="0.35">
      <c r="A488" s="1">
        <v>45016</v>
      </c>
      <c r="B488" s="1" t="str">
        <f t="shared" si="35"/>
        <v>March</v>
      </c>
      <c r="C488" s="3" t="s">
        <v>8</v>
      </c>
      <c r="D488" s="4">
        <v>11</v>
      </c>
      <c r="E488" t="str">
        <f t="shared" si="38"/>
        <v>No</v>
      </c>
      <c r="F488" s="4">
        <f t="shared" si="36"/>
        <v>11</v>
      </c>
      <c r="G488" s="5">
        <v>913.48</v>
      </c>
      <c r="H488" t="str">
        <f t="shared" si="39"/>
        <v>No</v>
      </c>
      <c r="I488" s="5">
        <f t="shared" si="37"/>
        <v>10048.280000000001</v>
      </c>
    </row>
    <row r="489" spans="1:9" x14ac:dyDescent="0.35">
      <c r="A489" s="1">
        <v>45016</v>
      </c>
      <c r="B489" s="1" t="str">
        <f t="shared" si="35"/>
        <v>March</v>
      </c>
      <c r="C489" s="3" t="s">
        <v>5</v>
      </c>
      <c r="D489" s="4">
        <v>28</v>
      </c>
      <c r="E489" t="str">
        <f t="shared" si="38"/>
        <v>No</v>
      </c>
      <c r="F489" s="4">
        <f t="shared" si="36"/>
        <v>28</v>
      </c>
      <c r="G489" s="5">
        <v>462.25</v>
      </c>
      <c r="H489" t="str">
        <f t="shared" si="39"/>
        <v>No</v>
      </c>
      <c r="I489" s="5">
        <f t="shared" si="37"/>
        <v>12943</v>
      </c>
    </row>
    <row r="490" spans="1:9" x14ac:dyDescent="0.35">
      <c r="A490" s="1">
        <v>45199</v>
      </c>
      <c r="B490" s="1" t="str">
        <f t="shared" si="35"/>
        <v>September</v>
      </c>
      <c r="C490" s="3" t="s">
        <v>5</v>
      </c>
      <c r="D490" s="4">
        <v>19</v>
      </c>
      <c r="E490" t="str">
        <f t="shared" si="38"/>
        <v>No</v>
      </c>
      <c r="F490" s="4">
        <f t="shared" si="36"/>
        <v>19</v>
      </c>
      <c r="G490" s="5">
        <v>205.32</v>
      </c>
      <c r="H490" t="str">
        <f t="shared" si="39"/>
        <v>No</v>
      </c>
      <c r="I490" s="5">
        <f t="shared" si="37"/>
        <v>3901.08</v>
      </c>
    </row>
    <row r="491" spans="1:9" x14ac:dyDescent="0.35">
      <c r="A491" s="1">
        <v>45169</v>
      </c>
      <c r="B491" s="1" t="str">
        <f t="shared" si="35"/>
        <v>August</v>
      </c>
      <c r="C491" s="3" t="s">
        <v>8</v>
      </c>
      <c r="D491" s="4">
        <v>24</v>
      </c>
      <c r="E491" t="str">
        <f t="shared" si="38"/>
        <v>No</v>
      </c>
      <c r="F491" s="4">
        <f t="shared" si="36"/>
        <v>24</v>
      </c>
      <c r="G491" s="5">
        <v>807.45</v>
      </c>
      <c r="H491" t="str">
        <f t="shared" si="39"/>
        <v>No</v>
      </c>
      <c r="I491" s="5">
        <f t="shared" si="37"/>
        <v>19378.800000000003</v>
      </c>
    </row>
    <row r="492" spans="1:9" x14ac:dyDescent="0.35">
      <c r="A492" s="1">
        <v>45199</v>
      </c>
      <c r="B492" s="1" t="str">
        <f t="shared" si="35"/>
        <v>September</v>
      </c>
      <c r="C492" s="3" t="s">
        <v>6</v>
      </c>
      <c r="D492" s="4">
        <v>27</v>
      </c>
      <c r="E492" t="str">
        <f t="shared" si="38"/>
        <v>No</v>
      </c>
      <c r="F492" s="4">
        <f t="shared" si="36"/>
        <v>27</v>
      </c>
      <c r="G492" s="5">
        <v>449.49</v>
      </c>
      <c r="H492" t="str">
        <f t="shared" si="39"/>
        <v>No</v>
      </c>
      <c r="I492" s="5">
        <f t="shared" si="37"/>
        <v>12136.23</v>
      </c>
    </row>
    <row r="493" spans="1:9" x14ac:dyDescent="0.35">
      <c r="A493" s="1">
        <v>45199</v>
      </c>
      <c r="B493" s="1" t="str">
        <f t="shared" si="35"/>
        <v>September</v>
      </c>
      <c r="C493" s="3" t="s">
        <v>7</v>
      </c>
      <c r="D493" s="4">
        <v>20</v>
      </c>
      <c r="E493" t="str">
        <f t="shared" si="38"/>
        <v>No</v>
      </c>
      <c r="F493" s="4">
        <f t="shared" si="36"/>
        <v>20</v>
      </c>
      <c r="G493" s="5">
        <v>518.72</v>
      </c>
      <c r="H493" t="str">
        <f t="shared" si="39"/>
        <v>No</v>
      </c>
      <c r="I493" s="5">
        <f t="shared" si="37"/>
        <v>10374.400000000001</v>
      </c>
    </row>
    <row r="494" spans="1:9" x14ac:dyDescent="0.35">
      <c r="A494" s="1">
        <v>45138</v>
      </c>
      <c r="B494" s="1" t="str">
        <f t="shared" si="35"/>
        <v>July</v>
      </c>
      <c r="C494" s="3" t="s">
        <v>6</v>
      </c>
      <c r="D494" s="4">
        <v>16</v>
      </c>
      <c r="E494" t="str">
        <f t="shared" si="38"/>
        <v>No</v>
      </c>
      <c r="F494" s="4">
        <f t="shared" si="36"/>
        <v>16</v>
      </c>
      <c r="G494" s="5">
        <v>567.63</v>
      </c>
      <c r="H494" t="str">
        <f t="shared" si="39"/>
        <v>No</v>
      </c>
      <c r="I494" s="5">
        <f t="shared" si="37"/>
        <v>9082.08</v>
      </c>
    </row>
    <row r="495" spans="1:9" x14ac:dyDescent="0.35">
      <c r="A495" s="1">
        <v>45016</v>
      </c>
      <c r="B495" s="1" t="str">
        <f t="shared" si="35"/>
        <v>March</v>
      </c>
      <c r="C495" s="3" t="s">
        <v>7</v>
      </c>
      <c r="D495" s="4">
        <v>22</v>
      </c>
      <c r="E495" t="str">
        <f t="shared" si="38"/>
        <v>No</v>
      </c>
      <c r="F495" s="4">
        <f t="shared" si="36"/>
        <v>22</v>
      </c>
      <c r="G495" s="5">
        <v>962.45</v>
      </c>
      <c r="H495" t="str">
        <f t="shared" si="39"/>
        <v>No</v>
      </c>
      <c r="I495" s="5">
        <f t="shared" si="37"/>
        <v>21173.9</v>
      </c>
    </row>
    <row r="496" spans="1:9" x14ac:dyDescent="0.35">
      <c r="A496" s="1">
        <v>45016</v>
      </c>
      <c r="B496" s="1" t="str">
        <f t="shared" si="35"/>
        <v>March</v>
      </c>
      <c r="C496" s="3" t="s">
        <v>6</v>
      </c>
      <c r="D496" s="4">
        <v>16</v>
      </c>
      <c r="E496" t="str">
        <f t="shared" si="38"/>
        <v>No</v>
      </c>
      <c r="F496" s="4">
        <f t="shared" si="36"/>
        <v>16</v>
      </c>
      <c r="G496" s="5">
        <v>638.65</v>
      </c>
      <c r="H496" t="str">
        <f t="shared" si="39"/>
        <v>No</v>
      </c>
      <c r="I496" s="5">
        <f t="shared" si="37"/>
        <v>10218.4</v>
      </c>
    </row>
    <row r="497" spans="1:9" x14ac:dyDescent="0.35">
      <c r="A497" s="1">
        <v>45016</v>
      </c>
      <c r="B497" s="1" t="str">
        <f t="shared" si="35"/>
        <v>March</v>
      </c>
      <c r="C497" s="3" t="s">
        <v>6</v>
      </c>
      <c r="D497" s="4">
        <v>24</v>
      </c>
      <c r="E497" t="str">
        <f t="shared" si="38"/>
        <v>No</v>
      </c>
      <c r="F497" s="4">
        <f t="shared" si="36"/>
        <v>24</v>
      </c>
      <c r="G497" s="5">
        <v>874.64</v>
      </c>
      <c r="H497" t="str">
        <f t="shared" si="39"/>
        <v>No</v>
      </c>
      <c r="I497" s="5">
        <f t="shared" si="37"/>
        <v>20991.360000000001</v>
      </c>
    </row>
    <row r="498" spans="1:9" x14ac:dyDescent="0.35">
      <c r="A498" s="1">
        <v>45077</v>
      </c>
      <c r="B498" s="1" t="str">
        <f t="shared" si="35"/>
        <v>May</v>
      </c>
      <c r="C498" s="3" t="s">
        <v>6</v>
      </c>
      <c r="D498" s="4">
        <v>29</v>
      </c>
      <c r="E498" t="str">
        <f t="shared" si="38"/>
        <v>No</v>
      </c>
      <c r="F498" s="4">
        <f t="shared" si="36"/>
        <v>29</v>
      </c>
      <c r="G498" s="5">
        <v>615.62</v>
      </c>
      <c r="H498" t="str">
        <f t="shared" si="39"/>
        <v>No</v>
      </c>
      <c r="I498" s="5">
        <f t="shared" si="37"/>
        <v>17852.98</v>
      </c>
    </row>
    <row r="499" spans="1:9" x14ac:dyDescent="0.35">
      <c r="A499" s="1">
        <v>45138</v>
      </c>
      <c r="B499" s="1" t="str">
        <f t="shared" si="35"/>
        <v>July</v>
      </c>
      <c r="C499" s="3" t="s">
        <v>7</v>
      </c>
      <c r="D499" s="4">
        <v>14</v>
      </c>
      <c r="E499" t="str">
        <f t="shared" si="38"/>
        <v>No</v>
      </c>
      <c r="F499" s="4">
        <f t="shared" si="36"/>
        <v>14</v>
      </c>
      <c r="G499" s="5">
        <v>476.87</v>
      </c>
      <c r="H499" t="str">
        <f t="shared" si="39"/>
        <v>No</v>
      </c>
      <c r="I499" s="5">
        <f t="shared" si="37"/>
        <v>6676.18</v>
      </c>
    </row>
    <row r="500" spans="1:9" x14ac:dyDescent="0.35">
      <c r="A500" s="1">
        <v>45016</v>
      </c>
      <c r="B500" s="1" t="str">
        <f t="shared" si="35"/>
        <v>March</v>
      </c>
      <c r="C500" s="3" t="s">
        <v>7</v>
      </c>
      <c r="D500" s="4">
        <v>22</v>
      </c>
      <c r="E500" t="str">
        <f t="shared" si="38"/>
        <v>No</v>
      </c>
      <c r="F500" s="4">
        <f t="shared" si="36"/>
        <v>22</v>
      </c>
      <c r="G500" s="5">
        <v>29.99</v>
      </c>
      <c r="H500" t="str">
        <f t="shared" si="39"/>
        <v>No</v>
      </c>
      <c r="I500" s="5">
        <f t="shared" si="37"/>
        <v>659.78</v>
      </c>
    </row>
    <row r="501" spans="1:9" x14ac:dyDescent="0.35">
      <c r="A501" s="1">
        <v>45230</v>
      </c>
      <c r="B501" s="1" t="str">
        <f t="shared" si="35"/>
        <v>October</v>
      </c>
      <c r="C501" s="3" t="s">
        <v>4</v>
      </c>
      <c r="D501" s="4">
        <v>18</v>
      </c>
      <c r="E501" t="str">
        <f t="shared" si="38"/>
        <v>No</v>
      </c>
      <c r="F501" s="4">
        <f t="shared" si="36"/>
        <v>18</v>
      </c>
      <c r="G501" s="5">
        <v>264.44</v>
      </c>
      <c r="H501" t="str">
        <f t="shared" si="39"/>
        <v>No</v>
      </c>
      <c r="I501" s="5">
        <f t="shared" si="37"/>
        <v>4759.92</v>
      </c>
    </row>
    <row r="502" spans="1:9" x14ac:dyDescent="0.35">
      <c r="A502" s="1">
        <v>45260</v>
      </c>
      <c r="B502" s="1" t="str">
        <f t="shared" si="35"/>
        <v>November</v>
      </c>
      <c r="C502" s="3" t="s">
        <v>8</v>
      </c>
      <c r="D502" s="4">
        <v>25</v>
      </c>
      <c r="E502" t="str">
        <f t="shared" si="38"/>
        <v>No</v>
      </c>
      <c r="F502" s="4">
        <f t="shared" si="36"/>
        <v>25</v>
      </c>
      <c r="G502" s="5">
        <v>653.29</v>
      </c>
      <c r="H502" t="str">
        <f t="shared" si="39"/>
        <v>No</v>
      </c>
      <c r="I502" s="5">
        <f t="shared" si="37"/>
        <v>16332.25</v>
      </c>
    </row>
    <row r="503" spans="1:9" x14ac:dyDescent="0.35">
      <c r="A503" s="1">
        <v>44957</v>
      </c>
      <c r="B503" s="1" t="str">
        <f t="shared" si="35"/>
        <v>January</v>
      </c>
      <c r="C503" s="3" t="s">
        <v>6</v>
      </c>
      <c r="D503" s="4">
        <v>22</v>
      </c>
      <c r="E503" t="str">
        <f t="shared" si="38"/>
        <v>No</v>
      </c>
      <c r="F503" s="4">
        <f t="shared" si="36"/>
        <v>22</v>
      </c>
      <c r="G503" s="5">
        <v>509.48</v>
      </c>
      <c r="H503" t="str">
        <f t="shared" si="39"/>
        <v>No</v>
      </c>
      <c r="I503" s="5">
        <f t="shared" si="37"/>
        <v>11208.560000000001</v>
      </c>
    </row>
    <row r="504" spans="1:9" x14ac:dyDescent="0.35">
      <c r="A504" s="1">
        <v>45046</v>
      </c>
      <c r="B504" s="1" t="str">
        <f t="shared" si="35"/>
        <v>April</v>
      </c>
      <c r="C504" s="3" t="s">
        <v>6</v>
      </c>
      <c r="D504" s="4">
        <v>29</v>
      </c>
      <c r="E504" t="str">
        <f t="shared" si="38"/>
        <v>No</v>
      </c>
      <c r="F504" s="4">
        <f t="shared" si="36"/>
        <v>29</v>
      </c>
      <c r="G504" s="5">
        <v>369.7</v>
      </c>
      <c r="H504" t="str">
        <f t="shared" si="39"/>
        <v>No</v>
      </c>
      <c r="I504" s="5">
        <f t="shared" si="37"/>
        <v>10721.3</v>
      </c>
    </row>
    <row r="505" spans="1:9" x14ac:dyDescent="0.35">
      <c r="A505" s="1">
        <v>45046</v>
      </c>
      <c r="B505" s="1" t="str">
        <f t="shared" si="35"/>
        <v>April</v>
      </c>
      <c r="C505" s="3" t="s">
        <v>8</v>
      </c>
      <c r="D505" s="4">
        <v>19</v>
      </c>
      <c r="E505" t="str">
        <f t="shared" si="38"/>
        <v>No</v>
      </c>
      <c r="F505" s="4">
        <f t="shared" si="36"/>
        <v>19</v>
      </c>
      <c r="G505" s="5">
        <v>918.19</v>
      </c>
      <c r="H505" t="str">
        <f t="shared" si="39"/>
        <v>No</v>
      </c>
      <c r="I505" s="5">
        <f t="shared" si="37"/>
        <v>17445.61</v>
      </c>
    </row>
    <row r="506" spans="1:9" x14ac:dyDescent="0.35">
      <c r="A506" s="1">
        <v>45291</v>
      </c>
      <c r="B506" s="1" t="str">
        <f t="shared" si="35"/>
        <v>December</v>
      </c>
      <c r="C506" s="3" t="s">
        <v>7</v>
      </c>
      <c r="D506" s="4">
        <v>24</v>
      </c>
      <c r="E506" t="str">
        <f t="shared" si="38"/>
        <v>No</v>
      </c>
      <c r="F506" s="4">
        <f t="shared" si="36"/>
        <v>24</v>
      </c>
      <c r="G506" s="5">
        <v>580.70000000000005</v>
      </c>
      <c r="H506" t="str">
        <f t="shared" si="39"/>
        <v>No</v>
      </c>
      <c r="I506" s="5">
        <f t="shared" si="37"/>
        <v>13936.800000000001</v>
      </c>
    </row>
    <row r="507" spans="1:9" x14ac:dyDescent="0.35">
      <c r="A507" s="1">
        <v>45291</v>
      </c>
      <c r="B507" s="1" t="str">
        <f t="shared" si="35"/>
        <v>December</v>
      </c>
      <c r="C507" s="3" t="s">
        <v>5</v>
      </c>
      <c r="D507" s="4">
        <v>13</v>
      </c>
      <c r="E507" t="str">
        <f t="shared" si="38"/>
        <v>No</v>
      </c>
      <c r="F507" s="4">
        <f t="shared" si="36"/>
        <v>13</v>
      </c>
      <c r="G507" s="5">
        <v>778.29</v>
      </c>
      <c r="H507" t="str">
        <f t="shared" si="39"/>
        <v>No</v>
      </c>
      <c r="I507" s="5">
        <f t="shared" si="37"/>
        <v>10117.77</v>
      </c>
    </row>
    <row r="508" spans="1:9" x14ac:dyDescent="0.35">
      <c r="A508" s="1">
        <v>45260</v>
      </c>
      <c r="B508" s="1" t="str">
        <f t="shared" si="35"/>
        <v>November</v>
      </c>
      <c r="C508" s="3" t="s">
        <v>4</v>
      </c>
      <c r="D508" s="4">
        <v>22</v>
      </c>
      <c r="E508" t="str">
        <f t="shared" si="38"/>
        <v>No</v>
      </c>
      <c r="F508" s="4">
        <f t="shared" si="36"/>
        <v>22</v>
      </c>
      <c r="G508" s="5">
        <v>983.43</v>
      </c>
      <c r="H508" t="str">
        <f t="shared" si="39"/>
        <v>No</v>
      </c>
      <c r="I508" s="5">
        <f t="shared" si="37"/>
        <v>21635.46</v>
      </c>
    </row>
    <row r="509" spans="1:9" x14ac:dyDescent="0.35">
      <c r="A509" s="1">
        <v>44957</v>
      </c>
      <c r="B509" s="1" t="str">
        <f t="shared" si="35"/>
        <v>January</v>
      </c>
      <c r="C509" s="3" t="s">
        <v>4</v>
      </c>
      <c r="D509" s="4">
        <v>27</v>
      </c>
      <c r="E509" t="str">
        <f t="shared" si="38"/>
        <v>No</v>
      </c>
      <c r="F509" s="4">
        <f t="shared" si="36"/>
        <v>27</v>
      </c>
      <c r="G509" s="5">
        <v>484.38</v>
      </c>
      <c r="H509" t="str">
        <f t="shared" si="39"/>
        <v>No</v>
      </c>
      <c r="I509" s="5">
        <f t="shared" si="37"/>
        <v>13078.26</v>
      </c>
    </row>
    <row r="510" spans="1:9" x14ac:dyDescent="0.35">
      <c r="A510" s="1">
        <v>45291</v>
      </c>
      <c r="B510" s="1" t="str">
        <f t="shared" si="35"/>
        <v>December</v>
      </c>
      <c r="C510" s="3" t="s">
        <v>5</v>
      </c>
      <c r="D510" s="4">
        <v>22</v>
      </c>
      <c r="E510" t="str">
        <f t="shared" si="38"/>
        <v>No</v>
      </c>
      <c r="F510" s="4">
        <f t="shared" si="36"/>
        <v>22</v>
      </c>
      <c r="G510" s="5">
        <v>834.18</v>
      </c>
      <c r="H510" t="str">
        <f t="shared" si="39"/>
        <v>No</v>
      </c>
      <c r="I510" s="5">
        <f t="shared" si="37"/>
        <v>18351.96</v>
      </c>
    </row>
    <row r="511" spans="1:9" x14ac:dyDescent="0.35">
      <c r="A511" s="1">
        <v>44957</v>
      </c>
      <c r="B511" s="1" t="str">
        <f t="shared" si="35"/>
        <v>January</v>
      </c>
      <c r="C511" s="3" t="s">
        <v>7</v>
      </c>
      <c r="D511" s="4">
        <v>21</v>
      </c>
      <c r="E511" t="str">
        <f t="shared" si="38"/>
        <v>No</v>
      </c>
      <c r="F511" s="4">
        <f t="shared" si="36"/>
        <v>21</v>
      </c>
      <c r="G511" s="5">
        <v>284.10000000000002</v>
      </c>
      <c r="H511" t="str">
        <f t="shared" si="39"/>
        <v>No</v>
      </c>
      <c r="I511" s="5">
        <f t="shared" si="37"/>
        <v>5966.1</v>
      </c>
    </row>
    <row r="512" spans="1:9" x14ac:dyDescent="0.35">
      <c r="A512" s="1">
        <v>44985</v>
      </c>
      <c r="B512" s="1" t="str">
        <f t="shared" si="35"/>
        <v>February</v>
      </c>
      <c r="C512" s="3" t="s">
        <v>5</v>
      </c>
      <c r="D512" s="4">
        <v>26</v>
      </c>
      <c r="E512" t="str">
        <f t="shared" si="38"/>
        <v>No</v>
      </c>
      <c r="F512" s="4">
        <f t="shared" si="36"/>
        <v>26</v>
      </c>
      <c r="G512" s="5">
        <v>927.8</v>
      </c>
      <c r="H512" t="str">
        <f t="shared" si="39"/>
        <v>No</v>
      </c>
      <c r="I512" s="5">
        <f t="shared" si="37"/>
        <v>24122.799999999999</v>
      </c>
    </row>
    <row r="513" spans="1:9" x14ac:dyDescent="0.35">
      <c r="A513" s="1">
        <v>45291</v>
      </c>
      <c r="B513" s="1" t="str">
        <f t="shared" si="35"/>
        <v>December</v>
      </c>
      <c r="C513" s="3" t="s">
        <v>6</v>
      </c>
      <c r="D513" s="4">
        <v>18</v>
      </c>
      <c r="E513" t="str">
        <f t="shared" si="38"/>
        <v>No</v>
      </c>
      <c r="F513" s="4">
        <f t="shared" si="36"/>
        <v>18</v>
      </c>
      <c r="G513" s="5">
        <v>183.57</v>
      </c>
      <c r="H513" t="str">
        <f t="shared" si="39"/>
        <v>No</v>
      </c>
      <c r="I513" s="5">
        <f t="shared" si="37"/>
        <v>3304.2599999999998</v>
      </c>
    </row>
    <row r="514" spans="1:9" x14ac:dyDescent="0.35">
      <c r="A514" s="1">
        <v>45230</v>
      </c>
      <c r="B514" s="1" t="str">
        <f t="shared" ref="B514:B577" si="40">TEXT(A514, "mmmm")</f>
        <v>October</v>
      </c>
      <c r="C514" s="3" t="s">
        <v>5</v>
      </c>
      <c r="D514" s="4">
        <v>17</v>
      </c>
      <c r="E514" t="str">
        <f t="shared" si="38"/>
        <v>No</v>
      </c>
      <c r="F514" s="4">
        <f t="shared" ref="F514:F577" si="41" xml:space="preserve"> IF(OR(D514 &lt; 8,D514 &gt; 32), 22, D514)</f>
        <v>17</v>
      </c>
      <c r="G514" s="5">
        <v>178.41</v>
      </c>
      <c r="H514" t="str">
        <f t="shared" si="39"/>
        <v>No</v>
      </c>
      <c r="I514" s="5">
        <f t="shared" ref="I514:I577" si="42">PRODUCT(F514,G514)</f>
        <v>3032.97</v>
      </c>
    </row>
    <row r="515" spans="1:9" x14ac:dyDescent="0.35">
      <c r="A515" s="1">
        <v>45230</v>
      </c>
      <c r="B515" s="1" t="str">
        <f t="shared" si="40"/>
        <v>October</v>
      </c>
      <c r="C515" s="3" t="s">
        <v>7</v>
      </c>
      <c r="D515" s="4">
        <v>18</v>
      </c>
      <c r="E515" t="str">
        <f t="shared" ref="E515:E578" si="43" xml:space="preserve"> IF(OR(D515 &lt; 8,D515 &gt; 32), "Yes", "No")</f>
        <v>No</v>
      </c>
      <c r="F515" s="4">
        <f t="shared" si="41"/>
        <v>18</v>
      </c>
      <c r="G515" s="5">
        <v>617.36</v>
      </c>
      <c r="H515" t="str">
        <f t="shared" ref="H515:H578" si="44" xml:space="preserve"> IF(OR(G515 &lt; -466.22,G515 &gt; 1486.92), "Yes", "No")</f>
        <v>No</v>
      </c>
      <c r="I515" s="5">
        <f t="shared" si="42"/>
        <v>11112.48</v>
      </c>
    </row>
    <row r="516" spans="1:9" x14ac:dyDescent="0.35">
      <c r="A516" s="1">
        <v>45046</v>
      </c>
      <c r="B516" s="1" t="str">
        <f t="shared" si="40"/>
        <v>April</v>
      </c>
      <c r="C516" s="3" t="s">
        <v>5</v>
      </c>
      <c r="D516" s="4">
        <v>21</v>
      </c>
      <c r="E516" t="str">
        <f t="shared" si="43"/>
        <v>No</v>
      </c>
      <c r="F516" s="4">
        <f t="shared" si="41"/>
        <v>21</v>
      </c>
      <c r="G516" s="5">
        <v>380.91</v>
      </c>
      <c r="H516" t="str">
        <f t="shared" si="44"/>
        <v>No</v>
      </c>
      <c r="I516" s="5">
        <f t="shared" si="42"/>
        <v>7999.1100000000006</v>
      </c>
    </row>
    <row r="517" spans="1:9" x14ac:dyDescent="0.35">
      <c r="A517" s="1">
        <v>45107</v>
      </c>
      <c r="B517" s="1" t="str">
        <f t="shared" si="40"/>
        <v>June</v>
      </c>
      <c r="C517" s="3" t="s">
        <v>6</v>
      </c>
      <c r="D517" s="4">
        <v>17</v>
      </c>
      <c r="E517" t="str">
        <f t="shared" si="43"/>
        <v>No</v>
      </c>
      <c r="F517" s="4">
        <f t="shared" si="41"/>
        <v>17</v>
      </c>
      <c r="G517" s="5">
        <v>217.33</v>
      </c>
      <c r="H517" t="str">
        <f t="shared" si="44"/>
        <v>No</v>
      </c>
      <c r="I517" s="5">
        <f t="shared" si="42"/>
        <v>3694.61</v>
      </c>
    </row>
    <row r="518" spans="1:9" x14ac:dyDescent="0.35">
      <c r="A518" s="1">
        <v>44985</v>
      </c>
      <c r="B518" s="1" t="str">
        <f t="shared" si="40"/>
        <v>February</v>
      </c>
      <c r="C518" s="3" t="s">
        <v>5</v>
      </c>
      <c r="D518" s="4">
        <v>15</v>
      </c>
      <c r="E518" t="str">
        <f t="shared" si="43"/>
        <v>No</v>
      </c>
      <c r="F518" s="4">
        <f t="shared" si="41"/>
        <v>15</v>
      </c>
      <c r="G518" s="5">
        <v>829</v>
      </c>
      <c r="H518" t="str">
        <f t="shared" si="44"/>
        <v>No</v>
      </c>
      <c r="I518" s="5">
        <f t="shared" si="42"/>
        <v>12435</v>
      </c>
    </row>
    <row r="519" spans="1:9" x14ac:dyDescent="0.35">
      <c r="A519" s="1">
        <v>45230</v>
      </c>
      <c r="B519" s="1" t="str">
        <f t="shared" si="40"/>
        <v>October</v>
      </c>
      <c r="C519" s="3" t="s">
        <v>4</v>
      </c>
      <c r="D519" s="4">
        <v>17</v>
      </c>
      <c r="E519" t="str">
        <f t="shared" si="43"/>
        <v>No</v>
      </c>
      <c r="F519" s="4">
        <f t="shared" si="41"/>
        <v>17</v>
      </c>
      <c r="G519" s="5">
        <v>413.02</v>
      </c>
      <c r="H519" t="str">
        <f t="shared" si="44"/>
        <v>No</v>
      </c>
      <c r="I519" s="5">
        <f t="shared" si="42"/>
        <v>7021.34</v>
      </c>
    </row>
    <row r="520" spans="1:9" x14ac:dyDescent="0.35">
      <c r="A520" s="1">
        <v>44957</v>
      </c>
      <c r="B520" s="1" t="str">
        <f t="shared" si="40"/>
        <v>January</v>
      </c>
      <c r="C520" s="3" t="s">
        <v>7</v>
      </c>
      <c r="D520" s="4">
        <v>16</v>
      </c>
      <c r="E520" t="str">
        <f t="shared" si="43"/>
        <v>No</v>
      </c>
      <c r="F520" s="4">
        <f t="shared" si="41"/>
        <v>16</v>
      </c>
      <c r="G520" s="5">
        <v>549.78</v>
      </c>
      <c r="H520" t="str">
        <f t="shared" si="44"/>
        <v>No</v>
      </c>
      <c r="I520" s="5">
        <f t="shared" si="42"/>
        <v>8796.48</v>
      </c>
    </row>
    <row r="521" spans="1:9" x14ac:dyDescent="0.35">
      <c r="A521" s="1">
        <v>45016</v>
      </c>
      <c r="B521" s="1" t="str">
        <f t="shared" si="40"/>
        <v>March</v>
      </c>
      <c r="C521" s="3" t="s">
        <v>8</v>
      </c>
      <c r="D521" s="4">
        <v>15</v>
      </c>
      <c r="E521" t="str">
        <f t="shared" si="43"/>
        <v>No</v>
      </c>
      <c r="F521" s="4">
        <f t="shared" si="41"/>
        <v>15</v>
      </c>
      <c r="G521" s="5">
        <v>211.76</v>
      </c>
      <c r="H521" t="str">
        <f t="shared" si="44"/>
        <v>No</v>
      </c>
      <c r="I521" s="5">
        <f t="shared" si="42"/>
        <v>3176.3999999999996</v>
      </c>
    </row>
    <row r="522" spans="1:9" x14ac:dyDescent="0.35">
      <c r="A522" s="1">
        <v>45016</v>
      </c>
      <c r="B522" s="1" t="str">
        <f t="shared" si="40"/>
        <v>March</v>
      </c>
      <c r="C522" s="3" t="s">
        <v>7</v>
      </c>
      <c r="D522" s="4">
        <v>24</v>
      </c>
      <c r="E522" t="str">
        <f t="shared" si="43"/>
        <v>No</v>
      </c>
      <c r="F522" s="4">
        <f t="shared" si="41"/>
        <v>24</v>
      </c>
      <c r="G522" s="5">
        <v>776.39</v>
      </c>
      <c r="H522" t="str">
        <f t="shared" si="44"/>
        <v>No</v>
      </c>
      <c r="I522" s="5">
        <f t="shared" si="42"/>
        <v>18633.36</v>
      </c>
    </row>
    <row r="523" spans="1:9" x14ac:dyDescent="0.35">
      <c r="A523" s="1">
        <v>45107</v>
      </c>
      <c r="B523" s="1" t="str">
        <f t="shared" si="40"/>
        <v>June</v>
      </c>
      <c r="C523" s="3" t="s">
        <v>8</v>
      </c>
      <c r="D523" s="4">
        <v>26</v>
      </c>
      <c r="E523" t="str">
        <f t="shared" si="43"/>
        <v>No</v>
      </c>
      <c r="F523" s="4">
        <f t="shared" si="41"/>
        <v>26</v>
      </c>
      <c r="G523" s="5">
        <v>787.44</v>
      </c>
      <c r="H523" t="str">
        <f t="shared" si="44"/>
        <v>No</v>
      </c>
      <c r="I523" s="5">
        <f t="shared" si="42"/>
        <v>20473.440000000002</v>
      </c>
    </row>
    <row r="524" spans="1:9" x14ac:dyDescent="0.35">
      <c r="A524" s="1">
        <v>45138</v>
      </c>
      <c r="B524" s="1" t="str">
        <f t="shared" si="40"/>
        <v>July</v>
      </c>
      <c r="C524" s="3" t="s">
        <v>8</v>
      </c>
      <c r="D524" s="4">
        <v>23</v>
      </c>
      <c r="E524" t="str">
        <f t="shared" si="43"/>
        <v>No</v>
      </c>
      <c r="F524" s="4">
        <f t="shared" si="41"/>
        <v>23</v>
      </c>
      <c r="G524" s="5">
        <v>79.239999999999995</v>
      </c>
      <c r="H524" t="str">
        <f t="shared" si="44"/>
        <v>No</v>
      </c>
      <c r="I524" s="5">
        <f t="shared" si="42"/>
        <v>1822.52</v>
      </c>
    </row>
    <row r="525" spans="1:9" x14ac:dyDescent="0.35">
      <c r="A525" s="1">
        <v>44985</v>
      </c>
      <c r="B525" s="1" t="str">
        <f t="shared" si="40"/>
        <v>February</v>
      </c>
      <c r="C525" s="3" t="s">
        <v>6</v>
      </c>
      <c r="D525" s="4">
        <v>22</v>
      </c>
      <c r="E525" t="str">
        <f t="shared" si="43"/>
        <v>No</v>
      </c>
      <c r="F525" s="4">
        <f t="shared" si="41"/>
        <v>22</v>
      </c>
      <c r="G525" s="5">
        <v>861.25</v>
      </c>
      <c r="H525" t="str">
        <f t="shared" si="44"/>
        <v>No</v>
      </c>
      <c r="I525" s="5">
        <f t="shared" si="42"/>
        <v>18947.5</v>
      </c>
    </row>
    <row r="526" spans="1:9" x14ac:dyDescent="0.35">
      <c r="A526" s="1">
        <v>45199</v>
      </c>
      <c r="B526" s="1" t="str">
        <f t="shared" si="40"/>
        <v>September</v>
      </c>
      <c r="C526" s="3" t="s">
        <v>6</v>
      </c>
      <c r="D526" s="4">
        <v>30</v>
      </c>
      <c r="E526" t="str">
        <f t="shared" si="43"/>
        <v>No</v>
      </c>
      <c r="F526" s="4">
        <f t="shared" si="41"/>
        <v>30</v>
      </c>
      <c r="G526" s="5">
        <v>556.26</v>
      </c>
      <c r="H526" t="str">
        <f t="shared" si="44"/>
        <v>No</v>
      </c>
      <c r="I526" s="5">
        <f t="shared" si="42"/>
        <v>16687.8</v>
      </c>
    </row>
    <row r="527" spans="1:9" x14ac:dyDescent="0.35">
      <c r="A527" s="1">
        <v>45291</v>
      </c>
      <c r="B527" s="1" t="str">
        <f t="shared" si="40"/>
        <v>December</v>
      </c>
      <c r="C527" s="3" t="s">
        <v>5</v>
      </c>
      <c r="D527" s="4">
        <v>21</v>
      </c>
      <c r="E527" t="str">
        <f t="shared" si="43"/>
        <v>No</v>
      </c>
      <c r="F527" s="4">
        <f t="shared" si="41"/>
        <v>21</v>
      </c>
      <c r="G527" s="5">
        <v>122.82</v>
      </c>
      <c r="H527" t="str">
        <f t="shared" si="44"/>
        <v>No</v>
      </c>
      <c r="I527" s="5">
        <f t="shared" si="42"/>
        <v>2579.2199999999998</v>
      </c>
    </row>
    <row r="528" spans="1:9" x14ac:dyDescent="0.35">
      <c r="A528" s="1">
        <v>45260</v>
      </c>
      <c r="B528" s="1" t="str">
        <f t="shared" si="40"/>
        <v>November</v>
      </c>
      <c r="C528" s="3" t="s">
        <v>4</v>
      </c>
      <c r="D528" s="4">
        <v>24</v>
      </c>
      <c r="E528" t="str">
        <f t="shared" si="43"/>
        <v>No</v>
      </c>
      <c r="F528" s="4">
        <f t="shared" si="41"/>
        <v>24</v>
      </c>
      <c r="G528" s="5">
        <v>817.43</v>
      </c>
      <c r="H528" t="str">
        <f t="shared" si="44"/>
        <v>No</v>
      </c>
      <c r="I528" s="5">
        <f t="shared" si="42"/>
        <v>19618.32</v>
      </c>
    </row>
    <row r="529" spans="1:9" x14ac:dyDescent="0.35">
      <c r="A529" s="1">
        <v>45169</v>
      </c>
      <c r="B529" s="1" t="str">
        <f t="shared" si="40"/>
        <v>August</v>
      </c>
      <c r="C529" s="3" t="s">
        <v>5</v>
      </c>
      <c r="D529" s="4">
        <v>28</v>
      </c>
      <c r="E529" t="str">
        <f t="shared" si="43"/>
        <v>No</v>
      </c>
      <c r="F529" s="4">
        <f t="shared" si="41"/>
        <v>28</v>
      </c>
      <c r="G529" s="5">
        <v>747.04</v>
      </c>
      <c r="H529" t="str">
        <f t="shared" si="44"/>
        <v>No</v>
      </c>
      <c r="I529" s="5">
        <f t="shared" si="42"/>
        <v>20917.12</v>
      </c>
    </row>
    <row r="530" spans="1:9" x14ac:dyDescent="0.35">
      <c r="A530" s="1">
        <v>45077</v>
      </c>
      <c r="B530" s="1" t="str">
        <f t="shared" si="40"/>
        <v>May</v>
      </c>
      <c r="C530" s="3" t="s">
        <v>8</v>
      </c>
      <c r="D530" s="4">
        <v>22</v>
      </c>
      <c r="E530" t="str">
        <f t="shared" si="43"/>
        <v>No</v>
      </c>
      <c r="F530" s="4">
        <f t="shared" si="41"/>
        <v>22</v>
      </c>
      <c r="G530" s="5">
        <v>876.13</v>
      </c>
      <c r="H530" t="str">
        <f t="shared" si="44"/>
        <v>No</v>
      </c>
      <c r="I530" s="5">
        <f t="shared" si="42"/>
        <v>19274.86</v>
      </c>
    </row>
    <row r="531" spans="1:9" x14ac:dyDescent="0.35">
      <c r="A531" s="1">
        <v>44957</v>
      </c>
      <c r="B531" s="1" t="str">
        <f t="shared" si="40"/>
        <v>January</v>
      </c>
      <c r="C531" s="3" t="s">
        <v>5</v>
      </c>
      <c r="D531" s="4">
        <v>28</v>
      </c>
      <c r="E531" t="str">
        <f t="shared" si="43"/>
        <v>No</v>
      </c>
      <c r="F531" s="4">
        <f t="shared" si="41"/>
        <v>28</v>
      </c>
      <c r="G531" s="5">
        <v>654.46</v>
      </c>
      <c r="H531" t="str">
        <f t="shared" si="44"/>
        <v>No</v>
      </c>
      <c r="I531" s="5">
        <f t="shared" si="42"/>
        <v>18324.88</v>
      </c>
    </row>
    <row r="532" spans="1:9" x14ac:dyDescent="0.35">
      <c r="A532" s="1">
        <v>44957</v>
      </c>
      <c r="B532" s="1" t="str">
        <f t="shared" si="40"/>
        <v>January</v>
      </c>
      <c r="C532" s="3" t="s">
        <v>6</v>
      </c>
      <c r="D532" s="4">
        <v>19</v>
      </c>
      <c r="E532" t="str">
        <f t="shared" si="43"/>
        <v>No</v>
      </c>
      <c r="F532" s="4">
        <f t="shared" si="41"/>
        <v>19</v>
      </c>
      <c r="G532" s="5">
        <v>923.99</v>
      </c>
      <c r="H532" t="str">
        <f t="shared" si="44"/>
        <v>No</v>
      </c>
      <c r="I532" s="5">
        <f t="shared" si="42"/>
        <v>17555.810000000001</v>
      </c>
    </row>
    <row r="533" spans="1:9" x14ac:dyDescent="0.35">
      <c r="A533" s="1">
        <v>45291</v>
      </c>
      <c r="B533" s="1" t="str">
        <f t="shared" si="40"/>
        <v>December</v>
      </c>
      <c r="C533" s="3" t="s">
        <v>6</v>
      </c>
      <c r="D533" s="4">
        <v>18</v>
      </c>
      <c r="E533" t="str">
        <f t="shared" si="43"/>
        <v>No</v>
      </c>
      <c r="F533" s="4">
        <f t="shared" si="41"/>
        <v>18</v>
      </c>
      <c r="G533" s="5">
        <v>332.76</v>
      </c>
      <c r="H533" t="str">
        <f t="shared" si="44"/>
        <v>No</v>
      </c>
      <c r="I533" s="5">
        <f t="shared" si="42"/>
        <v>5989.68</v>
      </c>
    </row>
    <row r="534" spans="1:9" x14ac:dyDescent="0.35">
      <c r="A534" s="1">
        <v>45169</v>
      </c>
      <c r="B534" s="1" t="str">
        <f t="shared" si="40"/>
        <v>August</v>
      </c>
      <c r="C534" s="3" t="s">
        <v>7</v>
      </c>
      <c r="D534" s="4">
        <v>26</v>
      </c>
      <c r="E534" t="str">
        <f t="shared" si="43"/>
        <v>No</v>
      </c>
      <c r="F534" s="4">
        <f t="shared" si="41"/>
        <v>26</v>
      </c>
      <c r="G534" s="5">
        <v>763.22</v>
      </c>
      <c r="H534" t="str">
        <f t="shared" si="44"/>
        <v>No</v>
      </c>
      <c r="I534" s="5">
        <f t="shared" si="42"/>
        <v>19843.72</v>
      </c>
    </row>
    <row r="535" spans="1:9" x14ac:dyDescent="0.35">
      <c r="A535" s="1">
        <v>45016</v>
      </c>
      <c r="B535" s="1" t="str">
        <f t="shared" si="40"/>
        <v>March</v>
      </c>
      <c r="C535" s="3" t="s">
        <v>5</v>
      </c>
      <c r="D535" s="4">
        <v>21</v>
      </c>
      <c r="E535" t="str">
        <f t="shared" si="43"/>
        <v>No</v>
      </c>
      <c r="F535" s="4">
        <f t="shared" si="41"/>
        <v>21</v>
      </c>
      <c r="G535" s="5">
        <v>741.28</v>
      </c>
      <c r="H535" t="str">
        <f t="shared" si="44"/>
        <v>No</v>
      </c>
      <c r="I535" s="5">
        <f t="shared" si="42"/>
        <v>15566.88</v>
      </c>
    </row>
    <row r="536" spans="1:9" x14ac:dyDescent="0.35">
      <c r="A536" s="1">
        <v>45138</v>
      </c>
      <c r="B536" s="1" t="str">
        <f t="shared" si="40"/>
        <v>July</v>
      </c>
      <c r="C536" s="3" t="s">
        <v>6</v>
      </c>
      <c r="D536" s="4">
        <v>19</v>
      </c>
      <c r="E536" t="str">
        <f t="shared" si="43"/>
        <v>No</v>
      </c>
      <c r="F536" s="4">
        <f t="shared" si="41"/>
        <v>19</v>
      </c>
      <c r="G536" s="5">
        <v>755.92</v>
      </c>
      <c r="H536" t="str">
        <f t="shared" si="44"/>
        <v>No</v>
      </c>
      <c r="I536" s="5">
        <f t="shared" si="42"/>
        <v>14362.48</v>
      </c>
    </row>
    <row r="537" spans="1:9" x14ac:dyDescent="0.35">
      <c r="A537" s="1">
        <v>45230</v>
      </c>
      <c r="B537" s="1" t="str">
        <f t="shared" si="40"/>
        <v>October</v>
      </c>
      <c r="C537" s="3" t="s">
        <v>8</v>
      </c>
      <c r="D537" s="4">
        <v>22</v>
      </c>
      <c r="E537" t="str">
        <f t="shared" si="43"/>
        <v>No</v>
      </c>
      <c r="F537" s="4">
        <f t="shared" si="41"/>
        <v>22</v>
      </c>
      <c r="G537" s="5">
        <v>718.01</v>
      </c>
      <c r="H537" t="str">
        <f t="shared" si="44"/>
        <v>No</v>
      </c>
      <c r="I537" s="5">
        <f t="shared" si="42"/>
        <v>15796.22</v>
      </c>
    </row>
    <row r="538" spans="1:9" x14ac:dyDescent="0.35">
      <c r="A538" s="1">
        <v>45260</v>
      </c>
      <c r="B538" s="1" t="str">
        <f t="shared" si="40"/>
        <v>November</v>
      </c>
      <c r="C538" s="3" t="s">
        <v>6</v>
      </c>
      <c r="D538" s="4">
        <v>20</v>
      </c>
      <c r="E538" t="str">
        <f t="shared" si="43"/>
        <v>No</v>
      </c>
      <c r="F538" s="4">
        <f t="shared" si="41"/>
        <v>20</v>
      </c>
      <c r="G538" s="5">
        <v>960.99</v>
      </c>
      <c r="H538" t="str">
        <f t="shared" si="44"/>
        <v>No</v>
      </c>
      <c r="I538" s="5">
        <f t="shared" si="42"/>
        <v>19219.8</v>
      </c>
    </row>
    <row r="539" spans="1:9" x14ac:dyDescent="0.35">
      <c r="A539" s="1">
        <v>45016</v>
      </c>
      <c r="B539" s="1" t="str">
        <f t="shared" si="40"/>
        <v>March</v>
      </c>
      <c r="C539" s="3" t="s">
        <v>8</v>
      </c>
      <c r="D539" s="4">
        <v>20</v>
      </c>
      <c r="E539" t="str">
        <f t="shared" si="43"/>
        <v>No</v>
      </c>
      <c r="F539" s="4">
        <f t="shared" si="41"/>
        <v>20</v>
      </c>
      <c r="G539" s="5">
        <v>774.8</v>
      </c>
      <c r="H539" t="str">
        <f t="shared" si="44"/>
        <v>No</v>
      </c>
      <c r="I539" s="5">
        <f t="shared" si="42"/>
        <v>15496</v>
      </c>
    </row>
    <row r="540" spans="1:9" x14ac:dyDescent="0.35">
      <c r="A540" s="1">
        <v>45077</v>
      </c>
      <c r="B540" s="1" t="str">
        <f t="shared" si="40"/>
        <v>May</v>
      </c>
      <c r="C540" s="3" t="s">
        <v>7</v>
      </c>
      <c r="D540" s="4">
        <v>20</v>
      </c>
      <c r="E540" t="str">
        <f t="shared" si="43"/>
        <v>No</v>
      </c>
      <c r="F540" s="4">
        <f t="shared" si="41"/>
        <v>20</v>
      </c>
      <c r="G540" s="5">
        <v>621.86</v>
      </c>
      <c r="H540" t="str">
        <f t="shared" si="44"/>
        <v>No</v>
      </c>
      <c r="I540" s="5">
        <f t="shared" si="42"/>
        <v>12437.2</v>
      </c>
    </row>
    <row r="541" spans="1:9" x14ac:dyDescent="0.35">
      <c r="A541" s="1">
        <v>44985</v>
      </c>
      <c r="B541" s="1" t="str">
        <f t="shared" si="40"/>
        <v>February</v>
      </c>
      <c r="C541" s="3" t="s">
        <v>4</v>
      </c>
      <c r="D541" s="4">
        <v>18</v>
      </c>
      <c r="E541" t="str">
        <f t="shared" si="43"/>
        <v>No</v>
      </c>
      <c r="F541" s="4">
        <f t="shared" si="41"/>
        <v>18</v>
      </c>
      <c r="G541" s="5">
        <v>893.59</v>
      </c>
      <c r="H541" t="str">
        <f t="shared" si="44"/>
        <v>No</v>
      </c>
      <c r="I541" s="5">
        <f t="shared" si="42"/>
        <v>16084.62</v>
      </c>
    </row>
    <row r="542" spans="1:9" x14ac:dyDescent="0.35">
      <c r="A542" s="1">
        <v>45230</v>
      </c>
      <c r="B542" s="1" t="str">
        <f t="shared" si="40"/>
        <v>October</v>
      </c>
      <c r="C542" s="3" t="s">
        <v>5</v>
      </c>
      <c r="D542" s="4">
        <v>17</v>
      </c>
      <c r="E542" t="str">
        <f t="shared" si="43"/>
        <v>No</v>
      </c>
      <c r="F542" s="4">
        <f t="shared" si="41"/>
        <v>17</v>
      </c>
      <c r="G542" s="5">
        <v>341.1</v>
      </c>
      <c r="H542" t="str">
        <f t="shared" si="44"/>
        <v>No</v>
      </c>
      <c r="I542" s="5">
        <f t="shared" si="42"/>
        <v>5798.7000000000007</v>
      </c>
    </row>
    <row r="543" spans="1:9" x14ac:dyDescent="0.35">
      <c r="A543" s="1">
        <v>45138</v>
      </c>
      <c r="B543" s="1" t="str">
        <f t="shared" si="40"/>
        <v>July</v>
      </c>
      <c r="C543" s="3" t="s">
        <v>4</v>
      </c>
      <c r="D543" s="4">
        <v>9</v>
      </c>
      <c r="E543" t="str">
        <f t="shared" si="43"/>
        <v>No</v>
      </c>
      <c r="F543" s="4">
        <f t="shared" si="41"/>
        <v>9</v>
      </c>
      <c r="G543" s="5">
        <v>895.29</v>
      </c>
      <c r="H543" t="str">
        <f t="shared" si="44"/>
        <v>No</v>
      </c>
      <c r="I543" s="5">
        <f t="shared" si="42"/>
        <v>8057.61</v>
      </c>
    </row>
    <row r="544" spans="1:9" x14ac:dyDescent="0.35">
      <c r="A544" s="1">
        <v>45107</v>
      </c>
      <c r="B544" s="1" t="str">
        <f t="shared" si="40"/>
        <v>June</v>
      </c>
      <c r="C544" s="3" t="s">
        <v>7</v>
      </c>
      <c r="D544" s="4">
        <v>19</v>
      </c>
      <c r="E544" t="str">
        <f t="shared" si="43"/>
        <v>No</v>
      </c>
      <c r="F544" s="4">
        <f t="shared" si="41"/>
        <v>19</v>
      </c>
      <c r="G544" s="5">
        <v>82.44</v>
      </c>
      <c r="H544" t="str">
        <f t="shared" si="44"/>
        <v>No</v>
      </c>
      <c r="I544" s="5">
        <f t="shared" si="42"/>
        <v>1566.36</v>
      </c>
    </row>
    <row r="545" spans="1:9" x14ac:dyDescent="0.35">
      <c r="A545" s="1">
        <v>45230</v>
      </c>
      <c r="B545" s="1" t="str">
        <f t="shared" si="40"/>
        <v>October</v>
      </c>
      <c r="C545" s="3" t="s">
        <v>5</v>
      </c>
      <c r="D545" s="4">
        <v>160</v>
      </c>
      <c r="E545" t="str">
        <f t="shared" si="43"/>
        <v>Yes</v>
      </c>
      <c r="F545" s="4">
        <f t="shared" si="41"/>
        <v>22</v>
      </c>
      <c r="G545" s="5">
        <v>815.49</v>
      </c>
      <c r="H545" t="str">
        <f t="shared" si="44"/>
        <v>No</v>
      </c>
      <c r="I545" s="5">
        <f t="shared" si="42"/>
        <v>17940.78</v>
      </c>
    </row>
    <row r="546" spans="1:9" x14ac:dyDescent="0.35">
      <c r="A546" s="1">
        <v>45107</v>
      </c>
      <c r="B546" s="1" t="str">
        <f t="shared" si="40"/>
        <v>June</v>
      </c>
      <c r="C546" s="3" t="s">
        <v>5</v>
      </c>
      <c r="D546" s="4">
        <v>18</v>
      </c>
      <c r="E546" t="str">
        <f t="shared" si="43"/>
        <v>No</v>
      </c>
      <c r="F546" s="4">
        <f t="shared" si="41"/>
        <v>18</v>
      </c>
      <c r="G546" s="5">
        <v>101.93</v>
      </c>
      <c r="H546" t="str">
        <f t="shared" si="44"/>
        <v>No</v>
      </c>
      <c r="I546" s="5">
        <f t="shared" si="42"/>
        <v>1834.7400000000002</v>
      </c>
    </row>
    <row r="547" spans="1:9" x14ac:dyDescent="0.35">
      <c r="A547" s="1">
        <v>45291</v>
      </c>
      <c r="B547" s="1" t="str">
        <f t="shared" si="40"/>
        <v>December</v>
      </c>
      <c r="C547" s="3" t="s">
        <v>5</v>
      </c>
      <c r="D547" s="4">
        <v>28</v>
      </c>
      <c r="E547" t="str">
        <f t="shared" si="43"/>
        <v>No</v>
      </c>
      <c r="F547" s="4">
        <f t="shared" si="41"/>
        <v>28</v>
      </c>
      <c r="G547" s="5">
        <v>193.1</v>
      </c>
      <c r="H547" t="str">
        <f t="shared" si="44"/>
        <v>No</v>
      </c>
      <c r="I547" s="5">
        <f t="shared" si="42"/>
        <v>5406.8</v>
      </c>
    </row>
    <row r="548" spans="1:9" x14ac:dyDescent="0.35">
      <c r="A548" s="1">
        <v>45291</v>
      </c>
      <c r="B548" s="1" t="str">
        <f t="shared" si="40"/>
        <v>December</v>
      </c>
      <c r="C548" s="3" t="s">
        <v>8</v>
      </c>
      <c r="D548" s="4">
        <v>23</v>
      </c>
      <c r="E548" t="str">
        <f t="shared" si="43"/>
        <v>No</v>
      </c>
      <c r="F548" s="4">
        <f t="shared" si="41"/>
        <v>23</v>
      </c>
      <c r="G548" s="5">
        <v>988.77</v>
      </c>
      <c r="H548" t="str">
        <f t="shared" si="44"/>
        <v>No</v>
      </c>
      <c r="I548" s="5">
        <f t="shared" si="42"/>
        <v>22741.71</v>
      </c>
    </row>
    <row r="549" spans="1:9" x14ac:dyDescent="0.35">
      <c r="A549" s="1">
        <v>44957</v>
      </c>
      <c r="B549" s="1" t="str">
        <f t="shared" si="40"/>
        <v>January</v>
      </c>
      <c r="C549" s="3" t="s">
        <v>6</v>
      </c>
      <c r="D549" s="4">
        <v>14</v>
      </c>
      <c r="E549" t="str">
        <f t="shared" si="43"/>
        <v>No</v>
      </c>
      <c r="F549" s="4">
        <f t="shared" si="41"/>
        <v>14</v>
      </c>
      <c r="G549" s="5">
        <v>212.41</v>
      </c>
      <c r="H549" t="str">
        <f t="shared" si="44"/>
        <v>No</v>
      </c>
      <c r="I549" s="5">
        <f t="shared" si="42"/>
        <v>2973.74</v>
      </c>
    </row>
    <row r="550" spans="1:9" x14ac:dyDescent="0.35">
      <c r="A550" s="1">
        <v>45199</v>
      </c>
      <c r="B550" s="1" t="str">
        <f t="shared" si="40"/>
        <v>September</v>
      </c>
      <c r="C550" s="3" t="s">
        <v>4</v>
      </c>
      <c r="D550" s="4">
        <v>30</v>
      </c>
      <c r="E550" t="str">
        <f t="shared" si="43"/>
        <v>No</v>
      </c>
      <c r="F550" s="4">
        <f t="shared" si="41"/>
        <v>30</v>
      </c>
      <c r="G550" s="5">
        <v>612.23</v>
      </c>
      <c r="H550" t="str">
        <f t="shared" si="44"/>
        <v>No</v>
      </c>
      <c r="I550" s="5">
        <f t="shared" si="42"/>
        <v>18366.900000000001</v>
      </c>
    </row>
    <row r="551" spans="1:9" x14ac:dyDescent="0.35">
      <c r="A551" s="1">
        <v>45199</v>
      </c>
      <c r="B551" s="1" t="str">
        <f t="shared" si="40"/>
        <v>September</v>
      </c>
      <c r="C551" s="3" t="s">
        <v>5</v>
      </c>
      <c r="D551" s="4">
        <v>21</v>
      </c>
      <c r="E551" t="str">
        <f t="shared" si="43"/>
        <v>No</v>
      </c>
      <c r="F551" s="4">
        <f t="shared" si="41"/>
        <v>21</v>
      </c>
      <c r="G551" s="5">
        <v>557.51</v>
      </c>
      <c r="H551" t="str">
        <f t="shared" si="44"/>
        <v>No</v>
      </c>
      <c r="I551" s="5">
        <f t="shared" si="42"/>
        <v>11707.71</v>
      </c>
    </row>
    <row r="552" spans="1:9" x14ac:dyDescent="0.35">
      <c r="A552" s="1">
        <v>45291</v>
      </c>
      <c r="B552" s="1" t="str">
        <f t="shared" si="40"/>
        <v>December</v>
      </c>
      <c r="C552" s="3" t="s">
        <v>8</v>
      </c>
      <c r="D552" s="4">
        <v>11</v>
      </c>
      <c r="E552" t="str">
        <f t="shared" si="43"/>
        <v>No</v>
      </c>
      <c r="F552" s="4">
        <f t="shared" si="41"/>
        <v>11</v>
      </c>
      <c r="G552" s="5">
        <v>13.61</v>
      </c>
      <c r="H552" t="str">
        <f t="shared" si="44"/>
        <v>No</v>
      </c>
      <c r="I552" s="5">
        <f t="shared" si="42"/>
        <v>149.70999999999998</v>
      </c>
    </row>
    <row r="553" spans="1:9" x14ac:dyDescent="0.35">
      <c r="A553" s="1">
        <v>45199</v>
      </c>
      <c r="B553" s="1" t="str">
        <f t="shared" si="40"/>
        <v>September</v>
      </c>
      <c r="C553" s="3" t="s">
        <v>6</v>
      </c>
      <c r="D553" s="4">
        <v>19</v>
      </c>
      <c r="E553" t="str">
        <f t="shared" si="43"/>
        <v>No</v>
      </c>
      <c r="F553" s="4">
        <f t="shared" si="41"/>
        <v>19</v>
      </c>
      <c r="G553" s="5">
        <v>843.26</v>
      </c>
      <c r="H553" t="str">
        <f t="shared" si="44"/>
        <v>No</v>
      </c>
      <c r="I553" s="5">
        <f t="shared" si="42"/>
        <v>16021.94</v>
      </c>
    </row>
    <row r="554" spans="1:9" x14ac:dyDescent="0.35">
      <c r="A554" s="1">
        <v>45199</v>
      </c>
      <c r="B554" s="1" t="str">
        <f t="shared" si="40"/>
        <v>September</v>
      </c>
      <c r="C554" s="3" t="s">
        <v>4</v>
      </c>
      <c r="D554" s="4">
        <v>26</v>
      </c>
      <c r="E554" t="str">
        <f t="shared" si="43"/>
        <v>No</v>
      </c>
      <c r="F554" s="4">
        <f t="shared" si="41"/>
        <v>26</v>
      </c>
      <c r="G554" s="5">
        <v>424.8</v>
      </c>
      <c r="H554" t="str">
        <f t="shared" si="44"/>
        <v>No</v>
      </c>
      <c r="I554" s="5">
        <f t="shared" si="42"/>
        <v>11044.800000000001</v>
      </c>
    </row>
    <row r="555" spans="1:9" x14ac:dyDescent="0.35">
      <c r="A555" s="1">
        <v>44985</v>
      </c>
      <c r="B555" s="1" t="str">
        <f t="shared" si="40"/>
        <v>February</v>
      </c>
      <c r="C555" s="3" t="s">
        <v>6</v>
      </c>
      <c r="D555" s="4">
        <v>17</v>
      </c>
      <c r="E555" t="str">
        <f t="shared" si="43"/>
        <v>No</v>
      </c>
      <c r="F555" s="4">
        <f t="shared" si="41"/>
        <v>17</v>
      </c>
      <c r="G555" s="5">
        <v>694.99</v>
      </c>
      <c r="H555" t="str">
        <f t="shared" si="44"/>
        <v>No</v>
      </c>
      <c r="I555" s="5">
        <f t="shared" si="42"/>
        <v>11814.83</v>
      </c>
    </row>
    <row r="556" spans="1:9" x14ac:dyDescent="0.35">
      <c r="A556" s="1">
        <v>45169</v>
      </c>
      <c r="B556" s="1" t="str">
        <f t="shared" si="40"/>
        <v>August</v>
      </c>
      <c r="C556" s="3" t="s">
        <v>8</v>
      </c>
      <c r="D556" s="4">
        <v>16</v>
      </c>
      <c r="E556" t="str">
        <f t="shared" si="43"/>
        <v>No</v>
      </c>
      <c r="F556" s="4">
        <f t="shared" si="41"/>
        <v>16</v>
      </c>
      <c r="G556" s="5">
        <v>873.84</v>
      </c>
      <c r="H556" t="str">
        <f t="shared" si="44"/>
        <v>No</v>
      </c>
      <c r="I556" s="5">
        <f t="shared" si="42"/>
        <v>13981.44</v>
      </c>
    </row>
    <row r="557" spans="1:9" x14ac:dyDescent="0.35">
      <c r="A557" s="1">
        <v>45169</v>
      </c>
      <c r="B557" s="1" t="str">
        <f t="shared" si="40"/>
        <v>August</v>
      </c>
      <c r="C557" s="3" t="s">
        <v>5</v>
      </c>
      <c r="D557" s="4">
        <v>17</v>
      </c>
      <c r="E557" t="str">
        <f t="shared" si="43"/>
        <v>No</v>
      </c>
      <c r="F557" s="4">
        <f t="shared" si="41"/>
        <v>17</v>
      </c>
      <c r="G557" s="5">
        <v>261.68</v>
      </c>
      <c r="H557" t="str">
        <f t="shared" si="44"/>
        <v>No</v>
      </c>
      <c r="I557" s="5">
        <f t="shared" si="42"/>
        <v>4448.5600000000004</v>
      </c>
    </row>
    <row r="558" spans="1:9" x14ac:dyDescent="0.35">
      <c r="A558" s="1">
        <v>45230</v>
      </c>
      <c r="B558" s="1" t="str">
        <f t="shared" si="40"/>
        <v>October</v>
      </c>
      <c r="C558" s="3" t="s">
        <v>8</v>
      </c>
      <c r="D558" s="4">
        <v>20</v>
      </c>
      <c r="E558" t="str">
        <f t="shared" si="43"/>
        <v>No</v>
      </c>
      <c r="F558" s="4">
        <f t="shared" si="41"/>
        <v>20</v>
      </c>
      <c r="G558" s="5">
        <v>842.62</v>
      </c>
      <c r="H558" t="str">
        <f t="shared" si="44"/>
        <v>No</v>
      </c>
      <c r="I558" s="5">
        <f t="shared" si="42"/>
        <v>16852.400000000001</v>
      </c>
    </row>
    <row r="559" spans="1:9" x14ac:dyDescent="0.35">
      <c r="A559" s="1">
        <v>44985</v>
      </c>
      <c r="B559" s="1" t="str">
        <f t="shared" si="40"/>
        <v>February</v>
      </c>
      <c r="C559" s="3" t="s">
        <v>7</v>
      </c>
      <c r="D559" s="4">
        <v>27</v>
      </c>
      <c r="E559" t="str">
        <f t="shared" si="43"/>
        <v>No</v>
      </c>
      <c r="F559" s="4">
        <f t="shared" si="41"/>
        <v>27</v>
      </c>
      <c r="G559" s="5">
        <v>80.47</v>
      </c>
      <c r="H559" t="str">
        <f t="shared" si="44"/>
        <v>No</v>
      </c>
      <c r="I559" s="5">
        <f t="shared" si="42"/>
        <v>2172.69</v>
      </c>
    </row>
    <row r="560" spans="1:9" x14ac:dyDescent="0.35">
      <c r="A560" s="1">
        <v>45230</v>
      </c>
      <c r="B560" s="1" t="str">
        <f t="shared" si="40"/>
        <v>October</v>
      </c>
      <c r="C560" s="3" t="s">
        <v>6</v>
      </c>
      <c r="D560" s="4">
        <v>10</v>
      </c>
      <c r="E560" t="str">
        <f t="shared" si="43"/>
        <v>No</v>
      </c>
      <c r="F560" s="4">
        <f t="shared" si="41"/>
        <v>10</v>
      </c>
      <c r="G560" s="5">
        <v>838.57</v>
      </c>
      <c r="H560" t="str">
        <f t="shared" si="44"/>
        <v>No</v>
      </c>
      <c r="I560" s="5">
        <f t="shared" si="42"/>
        <v>8385.7000000000007</v>
      </c>
    </row>
    <row r="561" spans="1:9" x14ac:dyDescent="0.35">
      <c r="A561" s="1">
        <v>45138</v>
      </c>
      <c r="B561" s="1" t="str">
        <f t="shared" si="40"/>
        <v>July</v>
      </c>
      <c r="C561" s="3" t="s">
        <v>4</v>
      </c>
      <c r="D561" s="4">
        <v>22</v>
      </c>
      <c r="E561" t="str">
        <f t="shared" si="43"/>
        <v>No</v>
      </c>
      <c r="F561" s="4">
        <f t="shared" si="41"/>
        <v>22</v>
      </c>
      <c r="G561" s="5">
        <v>509.48</v>
      </c>
      <c r="H561" t="str">
        <f t="shared" si="44"/>
        <v>No</v>
      </c>
      <c r="I561" s="5">
        <f t="shared" si="42"/>
        <v>11208.560000000001</v>
      </c>
    </row>
    <row r="562" spans="1:9" x14ac:dyDescent="0.35">
      <c r="A562" s="1">
        <v>44957</v>
      </c>
      <c r="B562" s="1" t="str">
        <f t="shared" si="40"/>
        <v>January</v>
      </c>
      <c r="C562" s="3" t="s">
        <v>5</v>
      </c>
      <c r="D562" s="4">
        <v>16</v>
      </c>
      <c r="E562" t="str">
        <f t="shared" si="43"/>
        <v>No</v>
      </c>
      <c r="F562" s="4">
        <f t="shared" si="41"/>
        <v>16</v>
      </c>
      <c r="G562" s="5">
        <v>82.88</v>
      </c>
      <c r="H562" t="str">
        <f t="shared" si="44"/>
        <v>No</v>
      </c>
      <c r="I562" s="5">
        <f t="shared" si="42"/>
        <v>1326.08</v>
      </c>
    </row>
    <row r="563" spans="1:9" x14ac:dyDescent="0.35">
      <c r="A563" s="1">
        <v>45107</v>
      </c>
      <c r="B563" s="1" t="str">
        <f t="shared" si="40"/>
        <v>June</v>
      </c>
      <c r="C563" s="3" t="s">
        <v>5</v>
      </c>
      <c r="D563" s="4">
        <v>26</v>
      </c>
      <c r="E563" t="str">
        <f t="shared" si="43"/>
        <v>No</v>
      </c>
      <c r="F563" s="4">
        <f t="shared" si="41"/>
        <v>26</v>
      </c>
      <c r="G563" s="5">
        <v>508.89</v>
      </c>
      <c r="H563" t="str">
        <f t="shared" si="44"/>
        <v>No</v>
      </c>
      <c r="I563" s="5">
        <f t="shared" si="42"/>
        <v>13231.14</v>
      </c>
    </row>
    <row r="564" spans="1:9" x14ac:dyDescent="0.35">
      <c r="A564" s="1">
        <v>45077</v>
      </c>
      <c r="B564" s="1" t="str">
        <f t="shared" si="40"/>
        <v>May</v>
      </c>
      <c r="C564" s="3" t="s">
        <v>5</v>
      </c>
      <c r="D564" s="4">
        <v>25</v>
      </c>
      <c r="E564" t="str">
        <f t="shared" si="43"/>
        <v>No</v>
      </c>
      <c r="F564" s="4">
        <f t="shared" si="41"/>
        <v>25</v>
      </c>
      <c r="G564" s="5">
        <v>786.07</v>
      </c>
      <c r="H564" t="str">
        <f t="shared" si="44"/>
        <v>No</v>
      </c>
      <c r="I564" s="5">
        <f t="shared" si="42"/>
        <v>19651.75</v>
      </c>
    </row>
    <row r="565" spans="1:9" x14ac:dyDescent="0.35">
      <c r="A565" s="1">
        <v>45046</v>
      </c>
      <c r="B565" s="1" t="str">
        <f t="shared" si="40"/>
        <v>April</v>
      </c>
      <c r="C565" s="3" t="s">
        <v>7</v>
      </c>
      <c r="D565" s="4">
        <v>21</v>
      </c>
      <c r="E565" t="str">
        <f t="shared" si="43"/>
        <v>No</v>
      </c>
      <c r="F565" s="4">
        <f t="shared" si="41"/>
        <v>21</v>
      </c>
      <c r="G565" s="5">
        <v>796.72</v>
      </c>
      <c r="H565" t="str">
        <f t="shared" si="44"/>
        <v>No</v>
      </c>
      <c r="I565" s="5">
        <f t="shared" si="42"/>
        <v>16731.12</v>
      </c>
    </row>
    <row r="566" spans="1:9" x14ac:dyDescent="0.35">
      <c r="A566" s="1">
        <v>45046</v>
      </c>
      <c r="B566" s="1" t="str">
        <f t="shared" si="40"/>
        <v>April</v>
      </c>
      <c r="C566" s="3" t="s">
        <v>5</v>
      </c>
      <c r="D566" s="4">
        <v>22</v>
      </c>
      <c r="E566" t="str">
        <f t="shared" si="43"/>
        <v>No</v>
      </c>
      <c r="F566" s="4">
        <f t="shared" si="41"/>
        <v>22</v>
      </c>
      <c r="G566" s="5">
        <v>32.69</v>
      </c>
      <c r="H566" t="str">
        <f t="shared" si="44"/>
        <v>No</v>
      </c>
      <c r="I566" s="5">
        <f t="shared" si="42"/>
        <v>719.18</v>
      </c>
    </row>
    <row r="567" spans="1:9" x14ac:dyDescent="0.35">
      <c r="A567" s="1">
        <v>45107</v>
      </c>
      <c r="B567" s="1" t="str">
        <f t="shared" si="40"/>
        <v>June</v>
      </c>
      <c r="C567" s="3" t="s">
        <v>8</v>
      </c>
      <c r="D567" s="4">
        <v>22</v>
      </c>
      <c r="E567" t="str">
        <f t="shared" si="43"/>
        <v>No</v>
      </c>
      <c r="F567" s="4">
        <f t="shared" si="41"/>
        <v>22</v>
      </c>
      <c r="G567" s="5">
        <v>854.4</v>
      </c>
      <c r="H567" t="str">
        <f t="shared" si="44"/>
        <v>No</v>
      </c>
      <c r="I567" s="5">
        <f t="shared" si="42"/>
        <v>18796.8</v>
      </c>
    </row>
    <row r="568" spans="1:9" x14ac:dyDescent="0.35">
      <c r="A568" s="1">
        <v>45077</v>
      </c>
      <c r="B568" s="1" t="str">
        <f t="shared" si="40"/>
        <v>May</v>
      </c>
      <c r="C568" s="3" t="s">
        <v>4</v>
      </c>
      <c r="D568" s="4">
        <v>22</v>
      </c>
      <c r="E568" t="str">
        <f t="shared" si="43"/>
        <v>No</v>
      </c>
      <c r="F568" s="4">
        <f t="shared" si="41"/>
        <v>22</v>
      </c>
      <c r="G568" s="5">
        <v>546.02</v>
      </c>
      <c r="H568" t="str">
        <f t="shared" si="44"/>
        <v>No</v>
      </c>
      <c r="I568" s="5">
        <f t="shared" si="42"/>
        <v>12012.439999999999</v>
      </c>
    </row>
    <row r="569" spans="1:9" x14ac:dyDescent="0.35">
      <c r="A569" s="1">
        <v>44957</v>
      </c>
      <c r="B569" s="1" t="str">
        <f t="shared" si="40"/>
        <v>January</v>
      </c>
      <c r="C569" s="3" t="s">
        <v>7</v>
      </c>
      <c r="D569" s="4">
        <v>23</v>
      </c>
      <c r="E569" t="str">
        <f t="shared" si="43"/>
        <v>No</v>
      </c>
      <c r="F569" s="4">
        <f t="shared" si="41"/>
        <v>23</v>
      </c>
      <c r="G569" s="5">
        <v>577.64</v>
      </c>
      <c r="H569" t="str">
        <f t="shared" si="44"/>
        <v>No</v>
      </c>
      <c r="I569" s="5">
        <f t="shared" si="42"/>
        <v>13285.72</v>
      </c>
    </row>
    <row r="570" spans="1:9" x14ac:dyDescent="0.35">
      <c r="A570" s="1">
        <v>44985</v>
      </c>
      <c r="B570" s="1" t="str">
        <f t="shared" si="40"/>
        <v>February</v>
      </c>
      <c r="C570" s="3" t="s">
        <v>6</v>
      </c>
      <c r="D570" s="4">
        <v>19</v>
      </c>
      <c r="E570" t="str">
        <f t="shared" si="43"/>
        <v>No</v>
      </c>
      <c r="F570" s="4">
        <f t="shared" si="41"/>
        <v>19</v>
      </c>
      <c r="G570" s="5">
        <v>117.72</v>
      </c>
      <c r="H570" t="str">
        <f t="shared" si="44"/>
        <v>No</v>
      </c>
      <c r="I570" s="5">
        <f t="shared" si="42"/>
        <v>2236.6799999999998</v>
      </c>
    </row>
    <row r="571" spans="1:9" x14ac:dyDescent="0.35">
      <c r="A571" s="1">
        <v>45016</v>
      </c>
      <c r="B571" s="1" t="str">
        <f t="shared" si="40"/>
        <v>March</v>
      </c>
      <c r="C571" s="3" t="s">
        <v>4</v>
      </c>
      <c r="D571" s="4">
        <v>16</v>
      </c>
      <c r="E571" t="str">
        <f t="shared" si="43"/>
        <v>No</v>
      </c>
      <c r="F571" s="4">
        <f t="shared" si="41"/>
        <v>16</v>
      </c>
      <c r="G571" s="5">
        <v>762.6</v>
      </c>
      <c r="H571" t="str">
        <f t="shared" si="44"/>
        <v>No</v>
      </c>
      <c r="I571" s="5">
        <f t="shared" si="42"/>
        <v>12201.6</v>
      </c>
    </row>
    <row r="572" spans="1:9" x14ac:dyDescent="0.35">
      <c r="A572" s="1">
        <v>45046</v>
      </c>
      <c r="B572" s="1" t="str">
        <f t="shared" si="40"/>
        <v>April</v>
      </c>
      <c r="C572" s="3" t="s">
        <v>5</v>
      </c>
      <c r="D572" s="4">
        <v>22</v>
      </c>
      <c r="E572" t="str">
        <f t="shared" si="43"/>
        <v>No</v>
      </c>
      <c r="F572" s="4">
        <f t="shared" si="41"/>
        <v>22</v>
      </c>
      <c r="G572" s="5">
        <v>171.23</v>
      </c>
      <c r="H572" t="str">
        <f t="shared" si="44"/>
        <v>No</v>
      </c>
      <c r="I572" s="5">
        <f t="shared" si="42"/>
        <v>3767.06</v>
      </c>
    </row>
    <row r="573" spans="1:9" x14ac:dyDescent="0.35">
      <c r="A573" s="1">
        <v>44957</v>
      </c>
      <c r="B573" s="1" t="str">
        <f t="shared" si="40"/>
        <v>January</v>
      </c>
      <c r="C573" s="3" t="s">
        <v>5</v>
      </c>
      <c r="D573" s="4">
        <v>20</v>
      </c>
      <c r="E573" t="str">
        <f t="shared" si="43"/>
        <v>No</v>
      </c>
      <c r="F573" s="4">
        <f t="shared" si="41"/>
        <v>20</v>
      </c>
      <c r="G573" s="5">
        <v>11.71</v>
      </c>
      <c r="H573" t="str">
        <f t="shared" si="44"/>
        <v>No</v>
      </c>
      <c r="I573" s="5">
        <f t="shared" si="42"/>
        <v>234.20000000000002</v>
      </c>
    </row>
    <row r="574" spans="1:9" x14ac:dyDescent="0.35">
      <c r="A574" s="1">
        <v>45169</v>
      </c>
      <c r="B574" s="1" t="str">
        <f t="shared" si="40"/>
        <v>August</v>
      </c>
      <c r="C574" s="3" t="s">
        <v>4</v>
      </c>
      <c r="D574" s="4">
        <v>22</v>
      </c>
      <c r="E574" t="str">
        <f t="shared" si="43"/>
        <v>No</v>
      </c>
      <c r="F574" s="4">
        <f t="shared" si="41"/>
        <v>22</v>
      </c>
      <c r="G574" s="5">
        <v>125.87</v>
      </c>
      <c r="H574" t="str">
        <f t="shared" si="44"/>
        <v>No</v>
      </c>
      <c r="I574" s="5">
        <f t="shared" si="42"/>
        <v>2769.1400000000003</v>
      </c>
    </row>
    <row r="575" spans="1:9" x14ac:dyDescent="0.35">
      <c r="A575" s="1">
        <v>45077</v>
      </c>
      <c r="B575" s="1" t="str">
        <f t="shared" si="40"/>
        <v>May</v>
      </c>
      <c r="C575" s="3" t="s">
        <v>5</v>
      </c>
      <c r="D575" s="4">
        <v>27</v>
      </c>
      <c r="E575" t="str">
        <f t="shared" si="43"/>
        <v>No</v>
      </c>
      <c r="F575" s="4">
        <f t="shared" si="41"/>
        <v>27</v>
      </c>
      <c r="G575" s="5">
        <v>749</v>
      </c>
      <c r="H575" t="str">
        <f t="shared" si="44"/>
        <v>No</v>
      </c>
      <c r="I575" s="5">
        <f t="shared" si="42"/>
        <v>20223</v>
      </c>
    </row>
    <row r="576" spans="1:9" x14ac:dyDescent="0.35">
      <c r="A576" s="1">
        <v>44957</v>
      </c>
      <c r="B576" s="1" t="str">
        <f t="shared" si="40"/>
        <v>January</v>
      </c>
      <c r="C576" s="3" t="s">
        <v>4</v>
      </c>
      <c r="D576" s="4">
        <v>19</v>
      </c>
      <c r="E576" t="str">
        <f t="shared" si="43"/>
        <v>No</v>
      </c>
      <c r="F576" s="4">
        <f t="shared" si="41"/>
        <v>19</v>
      </c>
      <c r="G576" s="5">
        <v>567.94000000000005</v>
      </c>
      <c r="H576" t="str">
        <f t="shared" si="44"/>
        <v>No</v>
      </c>
      <c r="I576" s="5">
        <f t="shared" si="42"/>
        <v>10790.86</v>
      </c>
    </row>
    <row r="577" spans="1:9" x14ac:dyDescent="0.35">
      <c r="A577" s="1">
        <v>45199</v>
      </c>
      <c r="B577" s="1" t="str">
        <f t="shared" si="40"/>
        <v>September</v>
      </c>
      <c r="C577" s="3" t="s">
        <v>6</v>
      </c>
      <c r="D577" s="4">
        <v>16</v>
      </c>
      <c r="E577" t="str">
        <f t="shared" si="43"/>
        <v>No</v>
      </c>
      <c r="F577" s="4">
        <f t="shared" si="41"/>
        <v>16</v>
      </c>
      <c r="G577" s="5">
        <v>75.959999999999994</v>
      </c>
      <c r="H577" t="str">
        <f t="shared" si="44"/>
        <v>No</v>
      </c>
      <c r="I577" s="5">
        <f t="shared" si="42"/>
        <v>1215.3599999999999</v>
      </c>
    </row>
    <row r="578" spans="1:9" x14ac:dyDescent="0.35">
      <c r="A578" s="1">
        <v>45169</v>
      </c>
      <c r="B578" s="1" t="str">
        <f t="shared" ref="B578:B641" si="45">TEXT(A578, "mmmm")</f>
        <v>August</v>
      </c>
      <c r="C578" s="3" t="s">
        <v>8</v>
      </c>
      <c r="D578" s="4">
        <v>23</v>
      </c>
      <c r="E578" t="str">
        <f t="shared" si="43"/>
        <v>No</v>
      </c>
      <c r="F578" s="4">
        <f t="shared" ref="F578:F641" si="46" xml:space="preserve"> IF(OR(D578 &lt; 8,D578 &gt; 32), 22, D578)</f>
        <v>23</v>
      </c>
      <c r="G578" s="5">
        <v>158.47999999999999</v>
      </c>
      <c r="H578" t="str">
        <f t="shared" si="44"/>
        <v>No</v>
      </c>
      <c r="I578" s="5">
        <f t="shared" ref="I578:I641" si="47">PRODUCT(F578,G578)</f>
        <v>3645.04</v>
      </c>
    </row>
    <row r="579" spans="1:9" x14ac:dyDescent="0.35">
      <c r="A579" s="1">
        <v>44985</v>
      </c>
      <c r="B579" s="1" t="str">
        <f t="shared" si="45"/>
        <v>February</v>
      </c>
      <c r="C579" s="3" t="s">
        <v>5</v>
      </c>
      <c r="D579" s="4">
        <v>25</v>
      </c>
      <c r="E579" t="str">
        <f t="shared" ref="E579:E642" si="48" xml:space="preserve"> IF(OR(D579 &lt; 8,D579 &gt; 32), "Yes", "No")</f>
        <v>No</v>
      </c>
      <c r="F579" s="4">
        <f t="shared" si="46"/>
        <v>25</v>
      </c>
      <c r="G579" s="5">
        <v>600.99</v>
      </c>
      <c r="H579" t="str">
        <f t="shared" ref="H579:H642" si="49" xml:space="preserve"> IF(OR(G579 &lt; -466.22,G579 &gt; 1486.92), "Yes", "No")</f>
        <v>No</v>
      </c>
      <c r="I579" s="5">
        <f t="shared" si="47"/>
        <v>15024.75</v>
      </c>
    </row>
    <row r="580" spans="1:9" x14ac:dyDescent="0.35">
      <c r="A580" s="1">
        <v>45016</v>
      </c>
      <c r="B580" s="1" t="str">
        <f t="shared" si="45"/>
        <v>March</v>
      </c>
      <c r="C580" s="3" t="s">
        <v>6</v>
      </c>
      <c r="D580" s="4">
        <v>25</v>
      </c>
      <c r="E580" t="str">
        <f t="shared" si="48"/>
        <v>No</v>
      </c>
      <c r="F580" s="4">
        <f t="shared" si="46"/>
        <v>25</v>
      </c>
      <c r="G580" s="5">
        <v>849.65</v>
      </c>
      <c r="H580" t="str">
        <f t="shared" si="49"/>
        <v>No</v>
      </c>
      <c r="I580" s="5">
        <f t="shared" si="47"/>
        <v>21241.25</v>
      </c>
    </row>
    <row r="581" spans="1:9" x14ac:dyDescent="0.35">
      <c r="A581" s="1">
        <v>45016</v>
      </c>
      <c r="B581" s="1" t="str">
        <f t="shared" si="45"/>
        <v>March</v>
      </c>
      <c r="C581" s="3" t="s">
        <v>8</v>
      </c>
      <c r="D581" s="4">
        <v>19</v>
      </c>
      <c r="E581" t="str">
        <f t="shared" si="48"/>
        <v>No</v>
      </c>
      <c r="F581" s="4">
        <f t="shared" si="46"/>
        <v>19</v>
      </c>
      <c r="G581" s="5">
        <v>912.02</v>
      </c>
      <c r="H581" t="str">
        <f t="shared" si="49"/>
        <v>No</v>
      </c>
      <c r="I581" s="5">
        <f t="shared" si="47"/>
        <v>17328.38</v>
      </c>
    </row>
    <row r="582" spans="1:9" x14ac:dyDescent="0.35">
      <c r="A582" s="1">
        <v>45169</v>
      </c>
      <c r="B582" s="1" t="str">
        <f t="shared" si="45"/>
        <v>August</v>
      </c>
      <c r="C582" s="3" t="s">
        <v>8</v>
      </c>
      <c r="D582" s="4">
        <v>19</v>
      </c>
      <c r="E582" t="str">
        <f t="shared" si="48"/>
        <v>No</v>
      </c>
      <c r="F582" s="4">
        <f t="shared" si="46"/>
        <v>19</v>
      </c>
      <c r="G582" s="5">
        <v>525.14</v>
      </c>
      <c r="H582" t="str">
        <f t="shared" si="49"/>
        <v>No</v>
      </c>
      <c r="I582" s="5">
        <f t="shared" si="47"/>
        <v>9977.66</v>
      </c>
    </row>
    <row r="583" spans="1:9" x14ac:dyDescent="0.35">
      <c r="A583" s="1">
        <v>45077</v>
      </c>
      <c r="B583" s="1" t="str">
        <f t="shared" si="45"/>
        <v>May</v>
      </c>
      <c r="C583" s="3" t="s">
        <v>8</v>
      </c>
      <c r="D583" s="4">
        <v>19</v>
      </c>
      <c r="E583" t="str">
        <f t="shared" si="48"/>
        <v>No</v>
      </c>
      <c r="F583" s="4">
        <f t="shared" si="46"/>
        <v>19</v>
      </c>
      <c r="G583" s="5">
        <v>236.04</v>
      </c>
      <c r="H583" t="str">
        <f t="shared" si="49"/>
        <v>No</v>
      </c>
      <c r="I583" s="5">
        <f t="shared" si="47"/>
        <v>4484.76</v>
      </c>
    </row>
    <row r="584" spans="1:9" x14ac:dyDescent="0.35">
      <c r="A584" s="1">
        <v>45230</v>
      </c>
      <c r="B584" s="1" t="str">
        <f t="shared" si="45"/>
        <v>October</v>
      </c>
      <c r="C584" s="3" t="s">
        <v>5</v>
      </c>
      <c r="D584" s="4">
        <v>32</v>
      </c>
      <c r="E584" t="str">
        <f t="shared" si="48"/>
        <v>No</v>
      </c>
      <c r="F584" s="4">
        <f t="shared" si="46"/>
        <v>32</v>
      </c>
      <c r="G584" s="5">
        <v>788.93</v>
      </c>
      <c r="H584" t="str">
        <f t="shared" si="49"/>
        <v>No</v>
      </c>
      <c r="I584" s="5">
        <f t="shared" si="47"/>
        <v>25245.759999999998</v>
      </c>
    </row>
    <row r="585" spans="1:9" x14ac:dyDescent="0.35">
      <c r="A585" s="1">
        <v>45291</v>
      </c>
      <c r="B585" s="1" t="str">
        <f t="shared" si="45"/>
        <v>December</v>
      </c>
      <c r="C585" s="3" t="s">
        <v>6</v>
      </c>
      <c r="D585" s="4">
        <v>13</v>
      </c>
      <c r="E585" t="str">
        <f t="shared" si="48"/>
        <v>No</v>
      </c>
      <c r="F585" s="4">
        <f t="shared" si="46"/>
        <v>13</v>
      </c>
      <c r="G585" s="5">
        <v>79.739999999999995</v>
      </c>
      <c r="H585" t="str">
        <f t="shared" si="49"/>
        <v>No</v>
      </c>
      <c r="I585" s="5">
        <f t="shared" si="47"/>
        <v>1036.6199999999999</v>
      </c>
    </row>
    <row r="586" spans="1:9" x14ac:dyDescent="0.35">
      <c r="A586" s="1">
        <v>45016</v>
      </c>
      <c r="B586" s="1" t="str">
        <f t="shared" si="45"/>
        <v>March</v>
      </c>
      <c r="C586" s="3" t="s">
        <v>6</v>
      </c>
      <c r="D586" s="4">
        <v>22</v>
      </c>
      <c r="E586" t="str">
        <f t="shared" si="48"/>
        <v>No</v>
      </c>
      <c r="F586" s="4">
        <f t="shared" si="46"/>
        <v>22</v>
      </c>
      <c r="G586" s="5">
        <v>831.15</v>
      </c>
      <c r="H586" t="str">
        <f t="shared" si="49"/>
        <v>No</v>
      </c>
      <c r="I586" s="5">
        <f t="shared" si="47"/>
        <v>18285.3</v>
      </c>
    </row>
    <row r="587" spans="1:9" x14ac:dyDescent="0.35">
      <c r="A587" s="1">
        <v>45046</v>
      </c>
      <c r="B587" s="1" t="str">
        <f t="shared" si="45"/>
        <v>April</v>
      </c>
      <c r="C587" s="3" t="s">
        <v>4</v>
      </c>
      <c r="D587" s="4">
        <v>16</v>
      </c>
      <c r="E587" t="str">
        <f t="shared" si="48"/>
        <v>No</v>
      </c>
      <c r="F587" s="4">
        <f t="shared" si="46"/>
        <v>16</v>
      </c>
      <c r="G587" s="5">
        <v>917.66</v>
      </c>
      <c r="H587" t="str">
        <f t="shared" si="49"/>
        <v>No</v>
      </c>
      <c r="I587" s="5">
        <f t="shared" si="47"/>
        <v>14682.56</v>
      </c>
    </row>
    <row r="588" spans="1:9" x14ac:dyDescent="0.35">
      <c r="A588" s="1">
        <v>45046</v>
      </c>
      <c r="B588" s="1" t="str">
        <f t="shared" si="45"/>
        <v>April</v>
      </c>
      <c r="C588" s="3" t="s">
        <v>4</v>
      </c>
      <c r="D588" s="4">
        <v>20</v>
      </c>
      <c r="E588" t="str">
        <f t="shared" si="48"/>
        <v>No</v>
      </c>
      <c r="F588" s="4">
        <f t="shared" si="46"/>
        <v>20</v>
      </c>
      <c r="G588" s="5">
        <v>979.89</v>
      </c>
      <c r="H588" t="str">
        <f t="shared" si="49"/>
        <v>No</v>
      </c>
      <c r="I588" s="5">
        <f t="shared" si="47"/>
        <v>19597.8</v>
      </c>
    </row>
    <row r="589" spans="1:9" x14ac:dyDescent="0.35">
      <c r="A589" s="1">
        <v>44985</v>
      </c>
      <c r="B589" s="1" t="str">
        <f t="shared" si="45"/>
        <v>February</v>
      </c>
      <c r="C589" s="3" t="s">
        <v>4</v>
      </c>
      <c r="D589" s="4">
        <v>26</v>
      </c>
      <c r="E589" t="str">
        <f t="shared" si="48"/>
        <v>No</v>
      </c>
      <c r="F589" s="4">
        <f t="shared" si="46"/>
        <v>26</v>
      </c>
      <c r="G589" s="5">
        <v>501.07</v>
      </c>
      <c r="H589" t="str">
        <f t="shared" si="49"/>
        <v>No</v>
      </c>
      <c r="I589" s="5">
        <f t="shared" si="47"/>
        <v>13027.82</v>
      </c>
    </row>
    <row r="590" spans="1:9" x14ac:dyDescent="0.35">
      <c r="A590" s="1">
        <v>45016</v>
      </c>
      <c r="B590" s="1" t="str">
        <f t="shared" si="45"/>
        <v>March</v>
      </c>
      <c r="C590" s="3" t="s">
        <v>5</v>
      </c>
      <c r="D590" s="4">
        <v>20</v>
      </c>
      <c r="E590" t="str">
        <f t="shared" si="48"/>
        <v>No</v>
      </c>
      <c r="F590" s="4">
        <f t="shared" si="46"/>
        <v>20</v>
      </c>
      <c r="G590" s="5">
        <v>116.16</v>
      </c>
      <c r="H590" t="str">
        <f t="shared" si="49"/>
        <v>No</v>
      </c>
      <c r="I590" s="5">
        <f t="shared" si="47"/>
        <v>2323.1999999999998</v>
      </c>
    </row>
    <row r="591" spans="1:9" x14ac:dyDescent="0.35">
      <c r="A591" s="1">
        <v>45077</v>
      </c>
      <c r="B591" s="1" t="str">
        <f t="shared" si="45"/>
        <v>May</v>
      </c>
      <c r="C591" s="3" t="s">
        <v>4</v>
      </c>
      <c r="D591" s="4">
        <v>17</v>
      </c>
      <c r="E591" t="str">
        <f t="shared" si="48"/>
        <v>No</v>
      </c>
      <c r="F591" s="4">
        <f t="shared" si="46"/>
        <v>17</v>
      </c>
      <c r="G591" s="5">
        <v>549.41999999999996</v>
      </c>
      <c r="H591" t="str">
        <f t="shared" si="49"/>
        <v>No</v>
      </c>
      <c r="I591" s="5">
        <f t="shared" si="47"/>
        <v>9340.14</v>
      </c>
    </row>
    <row r="592" spans="1:9" x14ac:dyDescent="0.35">
      <c r="A592" s="1">
        <v>45107</v>
      </c>
      <c r="B592" s="1" t="str">
        <f t="shared" si="45"/>
        <v>June</v>
      </c>
      <c r="C592" s="3" t="s">
        <v>7</v>
      </c>
      <c r="D592" s="4">
        <v>22</v>
      </c>
      <c r="E592" t="str">
        <f t="shared" si="48"/>
        <v>No</v>
      </c>
      <c r="F592" s="4">
        <f t="shared" si="46"/>
        <v>22</v>
      </c>
      <c r="G592" s="5">
        <v>994.56</v>
      </c>
      <c r="H592" t="str">
        <f t="shared" si="49"/>
        <v>No</v>
      </c>
      <c r="I592" s="5">
        <f t="shared" si="47"/>
        <v>21880.32</v>
      </c>
    </row>
    <row r="593" spans="1:9" x14ac:dyDescent="0.35">
      <c r="A593" s="1">
        <v>45291</v>
      </c>
      <c r="B593" s="1" t="str">
        <f t="shared" si="45"/>
        <v>December</v>
      </c>
      <c r="C593" s="3" t="s">
        <v>6</v>
      </c>
      <c r="D593" s="4">
        <v>20</v>
      </c>
      <c r="E593" t="str">
        <f t="shared" si="48"/>
        <v>No</v>
      </c>
      <c r="F593" s="4">
        <f t="shared" si="46"/>
        <v>20</v>
      </c>
      <c r="G593" s="5">
        <v>139.75</v>
      </c>
      <c r="H593" t="str">
        <f t="shared" si="49"/>
        <v>No</v>
      </c>
      <c r="I593" s="5">
        <f t="shared" si="47"/>
        <v>2795</v>
      </c>
    </row>
    <row r="594" spans="1:9" x14ac:dyDescent="0.35">
      <c r="A594" s="1">
        <v>45077</v>
      </c>
      <c r="B594" s="1" t="str">
        <f t="shared" si="45"/>
        <v>May</v>
      </c>
      <c r="C594" s="3" t="s">
        <v>6</v>
      </c>
      <c r="D594" s="4">
        <v>19</v>
      </c>
      <c r="E594" t="str">
        <f t="shared" si="48"/>
        <v>No</v>
      </c>
      <c r="F594" s="4">
        <f t="shared" si="46"/>
        <v>19</v>
      </c>
      <c r="G594" s="5">
        <v>993.43</v>
      </c>
      <c r="H594" t="str">
        <f t="shared" si="49"/>
        <v>No</v>
      </c>
      <c r="I594" s="5">
        <f t="shared" si="47"/>
        <v>18875.169999999998</v>
      </c>
    </row>
    <row r="595" spans="1:9" x14ac:dyDescent="0.35">
      <c r="A595" s="1">
        <v>45077</v>
      </c>
      <c r="B595" s="1" t="str">
        <f t="shared" si="45"/>
        <v>May</v>
      </c>
      <c r="C595" s="3" t="s">
        <v>6</v>
      </c>
      <c r="D595" s="4">
        <v>24</v>
      </c>
      <c r="E595" t="str">
        <f t="shared" si="48"/>
        <v>No</v>
      </c>
      <c r="F595" s="4">
        <f t="shared" si="46"/>
        <v>24</v>
      </c>
      <c r="G595" s="5">
        <v>36.19</v>
      </c>
      <c r="H595" t="str">
        <f t="shared" si="49"/>
        <v>No</v>
      </c>
      <c r="I595" s="5">
        <f t="shared" si="47"/>
        <v>868.56</v>
      </c>
    </row>
    <row r="596" spans="1:9" x14ac:dyDescent="0.35">
      <c r="A596" s="1">
        <v>45291</v>
      </c>
      <c r="B596" s="1" t="str">
        <f t="shared" si="45"/>
        <v>December</v>
      </c>
      <c r="C596" s="3" t="s">
        <v>7</v>
      </c>
      <c r="D596" s="4">
        <v>20</v>
      </c>
      <c r="E596" t="str">
        <f t="shared" si="48"/>
        <v>No</v>
      </c>
      <c r="F596" s="4">
        <f t="shared" si="46"/>
        <v>20</v>
      </c>
      <c r="G596" s="5">
        <v>753.52</v>
      </c>
      <c r="H596" t="str">
        <f t="shared" si="49"/>
        <v>No</v>
      </c>
      <c r="I596" s="5">
        <f t="shared" si="47"/>
        <v>15070.4</v>
      </c>
    </row>
    <row r="597" spans="1:9" x14ac:dyDescent="0.35">
      <c r="A597" s="1">
        <v>45169</v>
      </c>
      <c r="B597" s="1" t="str">
        <f t="shared" si="45"/>
        <v>August</v>
      </c>
      <c r="C597" s="3" t="s">
        <v>4</v>
      </c>
      <c r="D597" s="4">
        <v>16</v>
      </c>
      <c r="E597" t="str">
        <f t="shared" si="48"/>
        <v>No</v>
      </c>
      <c r="F597" s="4">
        <f t="shared" si="46"/>
        <v>16</v>
      </c>
      <c r="G597" s="5">
        <v>135.78</v>
      </c>
      <c r="H597" t="str">
        <f t="shared" si="49"/>
        <v>No</v>
      </c>
      <c r="I597" s="5">
        <f t="shared" si="47"/>
        <v>2172.48</v>
      </c>
    </row>
    <row r="598" spans="1:9" x14ac:dyDescent="0.35">
      <c r="A598" s="1">
        <v>45291</v>
      </c>
      <c r="B598" s="1" t="str">
        <f t="shared" si="45"/>
        <v>December</v>
      </c>
      <c r="C598" s="3" t="s">
        <v>8</v>
      </c>
      <c r="D598" s="4">
        <v>16</v>
      </c>
      <c r="E598" t="str">
        <f t="shared" si="48"/>
        <v>No</v>
      </c>
      <c r="F598" s="4">
        <f t="shared" si="46"/>
        <v>16</v>
      </c>
      <c r="G598" s="5">
        <v>509.48</v>
      </c>
      <c r="H598" t="str">
        <f t="shared" si="49"/>
        <v>No</v>
      </c>
      <c r="I598" s="5">
        <f t="shared" si="47"/>
        <v>8151.68</v>
      </c>
    </row>
    <row r="599" spans="1:9" x14ac:dyDescent="0.35">
      <c r="A599" s="1">
        <v>45199</v>
      </c>
      <c r="B599" s="1" t="str">
        <f t="shared" si="45"/>
        <v>September</v>
      </c>
      <c r="C599" s="3" t="s">
        <v>8</v>
      </c>
      <c r="D599" s="4">
        <v>31</v>
      </c>
      <c r="E599" t="str">
        <f t="shared" si="48"/>
        <v>No</v>
      </c>
      <c r="F599" s="4">
        <f t="shared" si="46"/>
        <v>31</v>
      </c>
      <c r="G599" s="5">
        <v>329.33</v>
      </c>
      <c r="H599" t="str">
        <f t="shared" si="49"/>
        <v>No</v>
      </c>
      <c r="I599" s="5">
        <f t="shared" si="47"/>
        <v>10209.23</v>
      </c>
    </row>
    <row r="600" spans="1:9" x14ac:dyDescent="0.35">
      <c r="A600" s="1">
        <v>45107</v>
      </c>
      <c r="B600" s="1" t="str">
        <f t="shared" si="45"/>
        <v>June</v>
      </c>
      <c r="C600" s="3" t="s">
        <v>6</v>
      </c>
      <c r="D600" s="4">
        <v>34</v>
      </c>
      <c r="E600" t="str">
        <f t="shared" si="48"/>
        <v>Yes</v>
      </c>
      <c r="F600" s="4">
        <f t="shared" si="46"/>
        <v>22</v>
      </c>
      <c r="G600" s="5">
        <v>396.39</v>
      </c>
      <c r="H600" t="str">
        <f t="shared" si="49"/>
        <v>No</v>
      </c>
      <c r="I600" s="5">
        <f t="shared" si="47"/>
        <v>8720.58</v>
      </c>
    </row>
    <row r="601" spans="1:9" x14ac:dyDescent="0.35">
      <c r="A601" s="1">
        <v>45138</v>
      </c>
      <c r="B601" s="1" t="str">
        <f t="shared" si="45"/>
        <v>July</v>
      </c>
      <c r="C601" s="3" t="s">
        <v>6</v>
      </c>
      <c r="D601" s="4">
        <v>19</v>
      </c>
      <c r="E601" t="str">
        <f t="shared" si="48"/>
        <v>No</v>
      </c>
      <c r="F601" s="4">
        <f t="shared" si="46"/>
        <v>19</v>
      </c>
      <c r="G601" s="5">
        <v>368.53</v>
      </c>
      <c r="H601" t="str">
        <f t="shared" si="49"/>
        <v>No</v>
      </c>
      <c r="I601" s="5">
        <f t="shared" si="47"/>
        <v>7002.07</v>
      </c>
    </row>
    <row r="602" spans="1:9" x14ac:dyDescent="0.35">
      <c r="A602" s="1">
        <v>45260</v>
      </c>
      <c r="B602" s="1" t="str">
        <f t="shared" si="45"/>
        <v>November</v>
      </c>
      <c r="C602" s="3" t="s">
        <v>7</v>
      </c>
      <c r="D602" s="4">
        <v>18</v>
      </c>
      <c r="E602" t="str">
        <f t="shared" si="48"/>
        <v>No</v>
      </c>
      <c r="F602" s="4">
        <f t="shared" si="46"/>
        <v>18</v>
      </c>
      <c r="G602" s="5">
        <v>546.75</v>
      </c>
      <c r="H602" t="str">
        <f t="shared" si="49"/>
        <v>No</v>
      </c>
      <c r="I602" s="5">
        <f t="shared" si="47"/>
        <v>9841.5</v>
      </c>
    </row>
    <row r="603" spans="1:9" x14ac:dyDescent="0.35">
      <c r="A603" s="1">
        <v>44985</v>
      </c>
      <c r="B603" s="1" t="str">
        <f t="shared" si="45"/>
        <v>February</v>
      </c>
      <c r="C603" s="3" t="s">
        <v>8</v>
      </c>
      <c r="D603" s="4">
        <v>18</v>
      </c>
      <c r="E603" t="str">
        <f t="shared" si="48"/>
        <v>No</v>
      </c>
      <c r="F603" s="4">
        <f t="shared" si="46"/>
        <v>18</v>
      </c>
      <c r="G603" s="5">
        <v>805.72</v>
      </c>
      <c r="H603" t="str">
        <f t="shared" si="49"/>
        <v>No</v>
      </c>
      <c r="I603" s="5">
        <f t="shared" si="47"/>
        <v>14502.960000000001</v>
      </c>
    </row>
    <row r="604" spans="1:9" x14ac:dyDescent="0.35">
      <c r="A604" s="1">
        <v>44985</v>
      </c>
      <c r="B604" s="1" t="str">
        <f t="shared" si="45"/>
        <v>February</v>
      </c>
      <c r="C604" s="3" t="s">
        <v>7</v>
      </c>
      <c r="D604" s="4">
        <v>17</v>
      </c>
      <c r="E604" t="str">
        <f t="shared" si="48"/>
        <v>No</v>
      </c>
      <c r="F604" s="4">
        <f t="shared" si="46"/>
        <v>17</v>
      </c>
      <c r="G604" s="5">
        <v>726.06</v>
      </c>
      <c r="H604" t="str">
        <f t="shared" si="49"/>
        <v>No</v>
      </c>
      <c r="I604" s="5">
        <f t="shared" si="47"/>
        <v>12343.019999999999</v>
      </c>
    </row>
    <row r="605" spans="1:9" x14ac:dyDescent="0.35">
      <c r="A605" s="1">
        <v>45260</v>
      </c>
      <c r="B605" s="1" t="str">
        <f t="shared" si="45"/>
        <v>November</v>
      </c>
      <c r="C605" s="3" t="s">
        <v>8</v>
      </c>
      <c r="D605" s="4">
        <v>17</v>
      </c>
      <c r="E605" t="str">
        <f t="shared" si="48"/>
        <v>No</v>
      </c>
      <c r="F605" s="4">
        <f t="shared" si="46"/>
        <v>17</v>
      </c>
      <c r="G605" s="5">
        <v>509.48</v>
      </c>
      <c r="H605" t="str">
        <f t="shared" si="49"/>
        <v>No</v>
      </c>
      <c r="I605" s="5">
        <f t="shared" si="47"/>
        <v>8661.16</v>
      </c>
    </row>
    <row r="606" spans="1:9" x14ac:dyDescent="0.35">
      <c r="A606" s="1">
        <v>45046</v>
      </c>
      <c r="B606" s="1" t="str">
        <f t="shared" si="45"/>
        <v>April</v>
      </c>
      <c r="C606" s="3" t="s">
        <v>8</v>
      </c>
      <c r="D606" s="4">
        <v>15</v>
      </c>
      <c r="E606" t="str">
        <f t="shared" si="48"/>
        <v>No</v>
      </c>
      <c r="F606" s="4">
        <f t="shared" si="46"/>
        <v>15</v>
      </c>
      <c r="G606" s="5">
        <v>591.48</v>
      </c>
      <c r="H606" t="str">
        <f t="shared" si="49"/>
        <v>No</v>
      </c>
      <c r="I606" s="5">
        <f t="shared" si="47"/>
        <v>8872.2000000000007</v>
      </c>
    </row>
    <row r="607" spans="1:9" x14ac:dyDescent="0.35">
      <c r="A607" s="1">
        <v>45291</v>
      </c>
      <c r="B607" s="1" t="str">
        <f t="shared" si="45"/>
        <v>December</v>
      </c>
      <c r="C607" s="3" t="s">
        <v>5</v>
      </c>
      <c r="D607" s="4">
        <v>24</v>
      </c>
      <c r="E607" t="str">
        <f t="shared" si="48"/>
        <v>No</v>
      </c>
      <c r="F607" s="4">
        <f t="shared" si="46"/>
        <v>24</v>
      </c>
      <c r="G607" s="5">
        <v>501.4</v>
      </c>
      <c r="H607" t="str">
        <f t="shared" si="49"/>
        <v>No</v>
      </c>
      <c r="I607" s="5">
        <f t="shared" si="47"/>
        <v>12033.599999999999</v>
      </c>
    </row>
    <row r="608" spans="1:9" x14ac:dyDescent="0.35">
      <c r="A608" s="1">
        <v>45046</v>
      </c>
      <c r="B608" s="1" t="str">
        <f t="shared" si="45"/>
        <v>April</v>
      </c>
      <c r="C608" s="3" t="s">
        <v>4</v>
      </c>
      <c r="D608" s="4">
        <v>20</v>
      </c>
      <c r="E608" t="str">
        <f t="shared" si="48"/>
        <v>No</v>
      </c>
      <c r="F608" s="4">
        <f t="shared" si="46"/>
        <v>20</v>
      </c>
      <c r="G608" s="5">
        <v>893.73</v>
      </c>
      <c r="H608" t="str">
        <f t="shared" si="49"/>
        <v>No</v>
      </c>
      <c r="I608" s="5">
        <f t="shared" si="47"/>
        <v>17874.599999999999</v>
      </c>
    </row>
    <row r="609" spans="1:9" x14ac:dyDescent="0.35">
      <c r="A609" s="1">
        <v>45138</v>
      </c>
      <c r="B609" s="1" t="str">
        <f t="shared" si="45"/>
        <v>July</v>
      </c>
      <c r="C609" s="3" t="s">
        <v>6</v>
      </c>
      <c r="D609" s="4">
        <v>23</v>
      </c>
      <c r="E609" t="str">
        <f t="shared" si="48"/>
        <v>No</v>
      </c>
      <c r="F609" s="4">
        <f t="shared" si="46"/>
        <v>23</v>
      </c>
      <c r="G609" s="5">
        <v>420.68</v>
      </c>
      <c r="H609" t="str">
        <f t="shared" si="49"/>
        <v>No</v>
      </c>
      <c r="I609" s="5">
        <f t="shared" si="47"/>
        <v>9675.64</v>
      </c>
    </row>
    <row r="610" spans="1:9" x14ac:dyDescent="0.35">
      <c r="A610" s="1">
        <v>45291</v>
      </c>
      <c r="B610" s="1" t="str">
        <f t="shared" si="45"/>
        <v>December</v>
      </c>
      <c r="C610" s="3" t="s">
        <v>8</v>
      </c>
      <c r="D610" s="4">
        <v>22</v>
      </c>
      <c r="E610" t="str">
        <f t="shared" si="48"/>
        <v>No</v>
      </c>
      <c r="F610" s="4">
        <f t="shared" si="46"/>
        <v>22</v>
      </c>
      <c r="G610" s="5">
        <v>869.31</v>
      </c>
      <c r="H610" t="str">
        <f t="shared" si="49"/>
        <v>No</v>
      </c>
      <c r="I610" s="5">
        <f t="shared" si="47"/>
        <v>19124.82</v>
      </c>
    </row>
    <row r="611" spans="1:9" x14ac:dyDescent="0.35">
      <c r="A611" s="1">
        <v>45291</v>
      </c>
      <c r="B611" s="1" t="str">
        <f t="shared" si="45"/>
        <v>December</v>
      </c>
      <c r="C611" s="3" t="s">
        <v>6</v>
      </c>
      <c r="D611" s="4">
        <v>19</v>
      </c>
      <c r="E611" t="str">
        <f t="shared" si="48"/>
        <v>No</v>
      </c>
      <c r="F611" s="4">
        <f t="shared" si="46"/>
        <v>19</v>
      </c>
      <c r="G611" s="5">
        <v>468.92</v>
      </c>
      <c r="H611" t="str">
        <f t="shared" si="49"/>
        <v>No</v>
      </c>
      <c r="I611" s="5">
        <f t="shared" si="47"/>
        <v>8909.48</v>
      </c>
    </row>
    <row r="612" spans="1:9" x14ac:dyDescent="0.35">
      <c r="A612" s="1">
        <v>44957</v>
      </c>
      <c r="B612" s="1" t="str">
        <f t="shared" si="45"/>
        <v>January</v>
      </c>
      <c r="C612" s="3" t="s">
        <v>8</v>
      </c>
      <c r="D612" s="4">
        <v>28</v>
      </c>
      <c r="E612" t="str">
        <f t="shared" si="48"/>
        <v>No</v>
      </c>
      <c r="F612" s="4">
        <f t="shared" si="46"/>
        <v>28</v>
      </c>
      <c r="G612" s="5">
        <v>191.63</v>
      </c>
      <c r="H612" t="str">
        <f t="shared" si="49"/>
        <v>No</v>
      </c>
      <c r="I612" s="5">
        <f t="shared" si="47"/>
        <v>5365.6399999999994</v>
      </c>
    </row>
    <row r="613" spans="1:9" x14ac:dyDescent="0.35">
      <c r="A613" s="1">
        <v>45107</v>
      </c>
      <c r="B613" s="1" t="str">
        <f t="shared" si="45"/>
        <v>June</v>
      </c>
      <c r="C613" s="3" t="s">
        <v>5</v>
      </c>
      <c r="D613" s="4">
        <v>27</v>
      </c>
      <c r="E613" t="str">
        <f t="shared" si="48"/>
        <v>No</v>
      </c>
      <c r="F613" s="4">
        <f t="shared" si="46"/>
        <v>27</v>
      </c>
      <c r="G613" s="5">
        <v>635.66</v>
      </c>
      <c r="H613" t="str">
        <f t="shared" si="49"/>
        <v>No</v>
      </c>
      <c r="I613" s="5">
        <f t="shared" si="47"/>
        <v>17162.82</v>
      </c>
    </row>
    <row r="614" spans="1:9" x14ac:dyDescent="0.35">
      <c r="A614" s="1">
        <v>45046</v>
      </c>
      <c r="B614" s="1" t="str">
        <f t="shared" si="45"/>
        <v>April</v>
      </c>
      <c r="C614" s="3" t="s">
        <v>7</v>
      </c>
      <c r="D614" s="4">
        <v>17</v>
      </c>
      <c r="E614" t="str">
        <f t="shared" si="48"/>
        <v>No</v>
      </c>
      <c r="F614" s="4">
        <f t="shared" si="46"/>
        <v>17</v>
      </c>
      <c r="G614" s="5">
        <v>630.67999999999995</v>
      </c>
      <c r="H614" t="str">
        <f t="shared" si="49"/>
        <v>No</v>
      </c>
      <c r="I614" s="5">
        <f t="shared" si="47"/>
        <v>10721.56</v>
      </c>
    </row>
    <row r="615" spans="1:9" x14ac:dyDescent="0.35">
      <c r="A615" s="1">
        <v>45199</v>
      </c>
      <c r="B615" s="1" t="str">
        <f t="shared" si="45"/>
        <v>September</v>
      </c>
      <c r="C615" s="3" t="s">
        <v>4</v>
      </c>
      <c r="D615" s="4">
        <v>19</v>
      </c>
      <c r="E615" t="str">
        <f t="shared" si="48"/>
        <v>No</v>
      </c>
      <c r="F615" s="4">
        <f t="shared" si="46"/>
        <v>19</v>
      </c>
      <c r="G615" s="5">
        <v>171.29</v>
      </c>
      <c r="H615" t="str">
        <f t="shared" si="49"/>
        <v>No</v>
      </c>
      <c r="I615" s="5">
        <f t="shared" si="47"/>
        <v>3254.5099999999998</v>
      </c>
    </row>
    <row r="616" spans="1:9" x14ac:dyDescent="0.35">
      <c r="A616" s="1">
        <v>45107</v>
      </c>
      <c r="B616" s="1" t="str">
        <f t="shared" si="45"/>
        <v>June</v>
      </c>
      <c r="C616" s="3" t="s">
        <v>4</v>
      </c>
      <c r="D616" s="4">
        <v>11</v>
      </c>
      <c r="E616" t="str">
        <f t="shared" si="48"/>
        <v>No</v>
      </c>
      <c r="F616" s="4">
        <f t="shared" si="46"/>
        <v>11</v>
      </c>
      <c r="G616" s="5">
        <v>969.54</v>
      </c>
      <c r="H616" t="str">
        <f t="shared" si="49"/>
        <v>No</v>
      </c>
      <c r="I616" s="5">
        <f t="shared" si="47"/>
        <v>10664.939999999999</v>
      </c>
    </row>
    <row r="617" spans="1:9" x14ac:dyDescent="0.35">
      <c r="A617" s="1">
        <v>45199</v>
      </c>
      <c r="B617" s="1" t="str">
        <f t="shared" si="45"/>
        <v>September</v>
      </c>
      <c r="C617" s="3" t="s">
        <v>6</v>
      </c>
      <c r="D617" s="4">
        <v>21</v>
      </c>
      <c r="E617" t="str">
        <f t="shared" si="48"/>
        <v>No</v>
      </c>
      <c r="F617" s="4">
        <f t="shared" si="46"/>
        <v>21</v>
      </c>
      <c r="G617" s="5">
        <v>292.87</v>
      </c>
      <c r="H617" t="str">
        <f t="shared" si="49"/>
        <v>No</v>
      </c>
      <c r="I617" s="5">
        <f t="shared" si="47"/>
        <v>6150.27</v>
      </c>
    </row>
    <row r="618" spans="1:9" x14ac:dyDescent="0.35">
      <c r="A618" s="1">
        <v>44957</v>
      </c>
      <c r="B618" s="1" t="str">
        <f t="shared" si="45"/>
        <v>January</v>
      </c>
      <c r="C618" s="3" t="s">
        <v>7</v>
      </c>
      <c r="D618" s="4">
        <v>19</v>
      </c>
      <c r="E618" t="str">
        <f t="shared" si="48"/>
        <v>No</v>
      </c>
      <c r="F618" s="4">
        <f t="shared" si="46"/>
        <v>19</v>
      </c>
      <c r="G618" s="5">
        <v>802.62</v>
      </c>
      <c r="H618" t="str">
        <f t="shared" si="49"/>
        <v>No</v>
      </c>
      <c r="I618" s="5">
        <f t="shared" si="47"/>
        <v>15249.78</v>
      </c>
    </row>
    <row r="619" spans="1:9" x14ac:dyDescent="0.35">
      <c r="A619" s="1">
        <v>44957</v>
      </c>
      <c r="B619" s="1" t="str">
        <f t="shared" si="45"/>
        <v>January</v>
      </c>
      <c r="C619" s="3" t="s">
        <v>4</v>
      </c>
      <c r="D619" s="4">
        <v>20</v>
      </c>
      <c r="E619" t="str">
        <f t="shared" si="48"/>
        <v>No</v>
      </c>
      <c r="F619" s="4">
        <f t="shared" si="46"/>
        <v>20</v>
      </c>
      <c r="G619" s="5">
        <v>701.91</v>
      </c>
      <c r="H619" t="str">
        <f t="shared" si="49"/>
        <v>No</v>
      </c>
      <c r="I619" s="5">
        <f t="shared" si="47"/>
        <v>14038.199999999999</v>
      </c>
    </row>
    <row r="620" spans="1:9" x14ac:dyDescent="0.35">
      <c r="A620" s="1">
        <v>45077</v>
      </c>
      <c r="B620" s="1" t="str">
        <f t="shared" si="45"/>
        <v>May</v>
      </c>
      <c r="C620" s="3" t="s">
        <v>6</v>
      </c>
      <c r="D620" s="4">
        <v>22</v>
      </c>
      <c r="E620" t="str">
        <f t="shared" si="48"/>
        <v>No</v>
      </c>
      <c r="F620" s="4">
        <f t="shared" si="46"/>
        <v>22</v>
      </c>
      <c r="G620" s="5">
        <v>238.51</v>
      </c>
      <c r="H620" t="str">
        <f t="shared" si="49"/>
        <v>No</v>
      </c>
      <c r="I620" s="5">
        <f t="shared" si="47"/>
        <v>5247.2199999999993</v>
      </c>
    </row>
    <row r="621" spans="1:9" x14ac:dyDescent="0.35">
      <c r="A621" s="1">
        <v>44957</v>
      </c>
      <c r="B621" s="1" t="str">
        <f t="shared" si="45"/>
        <v>January</v>
      </c>
      <c r="C621" s="3" t="s">
        <v>8</v>
      </c>
      <c r="D621" s="4">
        <v>29</v>
      </c>
      <c r="E621" t="str">
        <f t="shared" si="48"/>
        <v>No</v>
      </c>
      <c r="F621" s="4">
        <f t="shared" si="46"/>
        <v>29</v>
      </c>
      <c r="G621" s="5">
        <v>405.86</v>
      </c>
      <c r="H621" t="str">
        <f t="shared" si="49"/>
        <v>No</v>
      </c>
      <c r="I621" s="5">
        <f t="shared" si="47"/>
        <v>11769.94</v>
      </c>
    </row>
    <row r="622" spans="1:9" x14ac:dyDescent="0.35">
      <c r="A622" s="1">
        <v>45016</v>
      </c>
      <c r="B622" s="1" t="str">
        <f t="shared" si="45"/>
        <v>March</v>
      </c>
      <c r="C622" s="3" t="s">
        <v>6</v>
      </c>
      <c r="D622" s="4">
        <v>15</v>
      </c>
      <c r="E622" t="str">
        <f t="shared" si="48"/>
        <v>No</v>
      </c>
      <c r="F622" s="4">
        <f t="shared" si="46"/>
        <v>15</v>
      </c>
      <c r="G622" s="5">
        <v>463.14</v>
      </c>
      <c r="H622" t="str">
        <f t="shared" si="49"/>
        <v>No</v>
      </c>
      <c r="I622" s="5">
        <f t="shared" si="47"/>
        <v>6947.0999999999995</v>
      </c>
    </row>
    <row r="623" spans="1:9" x14ac:dyDescent="0.35">
      <c r="A623" s="1">
        <v>45230</v>
      </c>
      <c r="B623" s="1" t="str">
        <f t="shared" si="45"/>
        <v>October</v>
      </c>
      <c r="C623" s="3" t="s">
        <v>8</v>
      </c>
      <c r="D623" s="4">
        <v>24</v>
      </c>
      <c r="E623" t="str">
        <f t="shared" si="48"/>
        <v>No</v>
      </c>
      <c r="F623" s="4">
        <f t="shared" si="46"/>
        <v>24</v>
      </c>
      <c r="G623" s="5">
        <v>528.62</v>
      </c>
      <c r="H623" t="str">
        <f t="shared" si="49"/>
        <v>No</v>
      </c>
      <c r="I623" s="5">
        <f t="shared" si="47"/>
        <v>12686.880000000001</v>
      </c>
    </row>
    <row r="624" spans="1:9" x14ac:dyDescent="0.35">
      <c r="A624" s="1">
        <v>45046</v>
      </c>
      <c r="B624" s="1" t="str">
        <f t="shared" si="45"/>
        <v>April</v>
      </c>
      <c r="C624" s="3" t="s">
        <v>8</v>
      </c>
      <c r="D624" s="4">
        <v>16</v>
      </c>
      <c r="E624" t="str">
        <f t="shared" si="48"/>
        <v>No</v>
      </c>
      <c r="F624" s="4">
        <f t="shared" si="46"/>
        <v>16</v>
      </c>
      <c r="G624" s="5">
        <v>296.55</v>
      </c>
      <c r="H624" t="str">
        <f t="shared" si="49"/>
        <v>No</v>
      </c>
      <c r="I624" s="5">
        <f t="shared" si="47"/>
        <v>4744.8</v>
      </c>
    </row>
    <row r="625" spans="1:9" x14ac:dyDescent="0.35">
      <c r="A625" s="1">
        <v>45260</v>
      </c>
      <c r="B625" s="1" t="str">
        <f t="shared" si="45"/>
        <v>November</v>
      </c>
      <c r="C625" s="3" t="s">
        <v>4</v>
      </c>
      <c r="D625" s="4">
        <v>27</v>
      </c>
      <c r="E625" t="str">
        <f t="shared" si="48"/>
        <v>No</v>
      </c>
      <c r="F625" s="4">
        <f t="shared" si="46"/>
        <v>27</v>
      </c>
      <c r="G625" s="5">
        <v>509.48</v>
      </c>
      <c r="H625" t="str">
        <f t="shared" si="49"/>
        <v>No</v>
      </c>
      <c r="I625" s="5">
        <f t="shared" si="47"/>
        <v>13755.960000000001</v>
      </c>
    </row>
    <row r="626" spans="1:9" x14ac:dyDescent="0.35">
      <c r="A626" s="1">
        <v>45046</v>
      </c>
      <c r="B626" s="1" t="str">
        <f t="shared" si="45"/>
        <v>April</v>
      </c>
      <c r="C626" s="3" t="s">
        <v>7</v>
      </c>
      <c r="D626" s="4">
        <v>23</v>
      </c>
      <c r="E626" t="str">
        <f t="shared" si="48"/>
        <v>No</v>
      </c>
      <c r="F626" s="4">
        <f t="shared" si="46"/>
        <v>23</v>
      </c>
      <c r="G626" s="5">
        <v>996.79</v>
      </c>
      <c r="H626" t="str">
        <f t="shared" si="49"/>
        <v>No</v>
      </c>
      <c r="I626" s="5">
        <f t="shared" si="47"/>
        <v>22926.17</v>
      </c>
    </row>
    <row r="627" spans="1:9" x14ac:dyDescent="0.35">
      <c r="A627" s="1">
        <v>45230</v>
      </c>
      <c r="B627" s="1" t="str">
        <f t="shared" si="45"/>
        <v>October</v>
      </c>
      <c r="C627" s="3" t="s">
        <v>7</v>
      </c>
      <c r="D627" s="4">
        <v>16</v>
      </c>
      <c r="E627" t="str">
        <f t="shared" si="48"/>
        <v>No</v>
      </c>
      <c r="F627" s="4">
        <f t="shared" si="46"/>
        <v>16</v>
      </c>
      <c r="G627" s="5">
        <v>913.73</v>
      </c>
      <c r="H627" t="str">
        <f t="shared" si="49"/>
        <v>No</v>
      </c>
      <c r="I627" s="5">
        <f t="shared" si="47"/>
        <v>14619.68</v>
      </c>
    </row>
    <row r="628" spans="1:9" x14ac:dyDescent="0.35">
      <c r="A628" s="1">
        <v>45169</v>
      </c>
      <c r="B628" s="1" t="str">
        <f t="shared" si="45"/>
        <v>August</v>
      </c>
      <c r="C628" s="3" t="s">
        <v>6</v>
      </c>
      <c r="D628" s="4">
        <v>17</v>
      </c>
      <c r="E628" t="str">
        <f t="shared" si="48"/>
        <v>No</v>
      </c>
      <c r="F628" s="4">
        <f t="shared" si="46"/>
        <v>17</v>
      </c>
      <c r="G628" s="5">
        <v>493.45</v>
      </c>
      <c r="H628" t="str">
        <f t="shared" si="49"/>
        <v>No</v>
      </c>
      <c r="I628" s="5">
        <f t="shared" si="47"/>
        <v>8388.65</v>
      </c>
    </row>
    <row r="629" spans="1:9" x14ac:dyDescent="0.35">
      <c r="A629" s="1">
        <v>45291</v>
      </c>
      <c r="B629" s="1" t="str">
        <f t="shared" si="45"/>
        <v>December</v>
      </c>
      <c r="C629" s="3" t="s">
        <v>8</v>
      </c>
      <c r="D629" s="4">
        <v>18</v>
      </c>
      <c r="E629" t="str">
        <f t="shared" si="48"/>
        <v>No</v>
      </c>
      <c r="F629" s="4">
        <f t="shared" si="46"/>
        <v>18</v>
      </c>
      <c r="G629" s="5">
        <v>908.65</v>
      </c>
      <c r="H629" t="str">
        <f t="shared" si="49"/>
        <v>No</v>
      </c>
      <c r="I629" s="5">
        <f t="shared" si="47"/>
        <v>16355.699999999999</v>
      </c>
    </row>
    <row r="630" spans="1:9" x14ac:dyDescent="0.35">
      <c r="A630" s="1">
        <v>45107</v>
      </c>
      <c r="B630" s="1" t="str">
        <f t="shared" si="45"/>
        <v>June</v>
      </c>
      <c r="C630" s="3" t="s">
        <v>8</v>
      </c>
      <c r="D630" s="4">
        <v>28</v>
      </c>
      <c r="E630" t="str">
        <f t="shared" si="48"/>
        <v>No</v>
      </c>
      <c r="F630" s="4">
        <f t="shared" si="46"/>
        <v>28</v>
      </c>
      <c r="G630" s="5">
        <v>216.58</v>
      </c>
      <c r="H630" t="str">
        <f t="shared" si="49"/>
        <v>No</v>
      </c>
      <c r="I630" s="5">
        <f t="shared" si="47"/>
        <v>6064.2400000000007</v>
      </c>
    </row>
    <row r="631" spans="1:9" x14ac:dyDescent="0.35">
      <c r="A631" s="1">
        <v>44957</v>
      </c>
      <c r="B631" s="1" t="str">
        <f t="shared" si="45"/>
        <v>January</v>
      </c>
      <c r="C631" s="3" t="s">
        <v>4</v>
      </c>
      <c r="D631" s="4">
        <v>21</v>
      </c>
      <c r="E631" t="str">
        <f t="shared" si="48"/>
        <v>No</v>
      </c>
      <c r="F631" s="4">
        <f t="shared" si="46"/>
        <v>21</v>
      </c>
      <c r="G631" s="5">
        <v>415.4</v>
      </c>
      <c r="H631" t="str">
        <f t="shared" si="49"/>
        <v>No</v>
      </c>
      <c r="I631" s="5">
        <f t="shared" si="47"/>
        <v>8723.4</v>
      </c>
    </row>
    <row r="632" spans="1:9" x14ac:dyDescent="0.35">
      <c r="A632" s="1">
        <v>45230</v>
      </c>
      <c r="B632" s="1" t="str">
        <f t="shared" si="45"/>
        <v>October</v>
      </c>
      <c r="C632" s="3" t="s">
        <v>8</v>
      </c>
      <c r="D632" s="4">
        <v>19</v>
      </c>
      <c r="E632" t="str">
        <f t="shared" si="48"/>
        <v>No</v>
      </c>
      <c r="F632" s="4">
        <f t="shared" si="46"/>
        <v>19</v>
      </c>
      <c r="G632" s="5">
        <v>477.94</v>
      </c>
      <c r="H632" t="str">
        <f t="shared" si="49"/>
        <v>No</v>
      </c>
      <c r="I632" s="5">
        <f t="shared" si="47"/>
        <v>9080.86</v>
      </c>
    </row>
    <row r="633" spans="1:9" x14ac:dyDescent="0.35">
      <c r="A633" s="1">
        <v>45199</v>
      </c>
      <c r="B633" s="1" t="str">
        <f t="shared" si="45"/>
        <v>September</v>
      </c>
      <c r="C633" s="3" t="s">
        <v>4</v>
      </c>
      <c r="D633" s="4">
        <v>10</v>
      </c>
      <c r="E633" t="str">
        <f t="shared" si="48"/>
        <v>No</v>
      </c>
      <c r="F633" s="4">
        <f t="shared" si="46"/>
        <v>10</v>
      </c>
      <c r="G633" s="5">
        <v>177.82</v>
      </c>
      <c r="H633" t="str">
        <f t="shared" si="49"/>
        <v>No</v>
      </c>
      <c r="I633" s="5">
        <f t="shared" si="47"/>
        <v>1778.1999999999998</v>
      </c>
    </row>
    <row r="634" spans="1:9" x14ac:dyDescent="0.35">
      <c r="A634" s="1">
        <v>45291</v>
      </c>
      <c r="B634" s="1" t="str">
        <f t="shared" si="45"/>
        <v>December</v>
      </c>
      <c r="C634" s="3" t="s">
        <v>7</v>
      </c>
      <c r="D634" s="4">
        <v>14</v>
      </c>
      <c r="E634" t="str">
        <f t="shared" si="48"/>
        <v>No</v>
      </c>
      <c r="F634" s="4">
        <f t="shared" si="46"/>
        <v>14</v>
      </c>
      <c r="G634" s="5">
        <v>387.68</v>
      </c>
      <c r="H634" t="str">
        <f t="shared" si="49"/>
        <v>No</v>
      </c>
      <c r="I634" s="5">
        <f t="shared" si="47"/>
        <v>5427.52</v>
      </c>
    </row>
    <row r="635" spans="1:9" x14ac:dyDescent="0.35">
      <c r="A635" s="1">
        <v>45138</v>
      </c>
      <c r="B635" s="1" t="str">
        <f t="shared" si="45"/>
        <v>July</v>
      </c>
      <c r="C635" s="3" t="s">
        <v>6</v>
      </c>
      <c r="D635" s="4">
        <v>20</v>
      </c>
      <c r="E635" t="str">
        <f t="shared" si="48"/>
        <v>No</v>
      </c>
      <c r="F635" s="4">
        <f t="shared" si="46"/>
        <v>20</v>
      </c>
      <c r="G635" s="5">
        <v>583.42999999999995</v>
      </c>
      <c r="H635" t="str">
        <f t="shared" si="49"/>
        <v>No</v>
      </c>
      <c r="I635" s="5">
        <f t="shared" si="47"/>
        <v>11668.599999999999</v>
      </c>
    </row>
    <row r="636" spans="1:9" x14ac:dyDescent="0.35">
      <c r="A636" s="1">
        <v>45016</v>
      </c>
      <c r="B636" s="1" t="str">
        <f t="shared" si="45"/>
        <v>March</v>
      </c>
      <c r="C636" s="3" t="s">
        <v>7</v>
      </c>
      <c r="D636" s="4">
        <v>18</v>
      </c>
      <c r="E636" t="str">
        <f t="shared" si="48"/>
        <v>No</v>
      </c>
      <c r="F636" s="4">
        <f t="shared" si="46"/>
        <v>18</v>
      </c>
      <c r="G636" s="5">
        <v>686.01</v>
      </c>
      <c r="H636" t="str">
        <f t="shared" si="49"/>
        <v>No</v>
      </c>
      <c r="I636" s="5">
        <f t="shared" si="47"/>
        <v>12348.18</v>
      </c>
    </row>
    <row r="637" spans="1:9" x14ac:dyDescent="0.35">
      <c r="A637" s="1">
        <v>45291</v>
      </c>
      <c r="B637" s="1" t="str">
        <f t="shared" si="45"/>
        <v>December</v>
      </c>
      <c r="C637" s="3" t="s">
        <v>8</v>
      </c>
      <c r="D637" s="4">
        <v>16</v>
      </c>
      <c r="E637" t="str">
        <f t="shared" si="48"/>
        <v>No</v>
      </c>
      <c r="F637" s="4">
        <f t="shared" si="46"/>
        <v>16</v>
      </c>
      <c r="G637" s="5">
        <v>556.27</v>
      </c>
      <c r="H637" t="str">
        <f t="shared" si="49"/>
        <v>No</v>
      </c>
      <c r="I637" s="5">
        <f t="shared" si="47"/>
        <v>8900.32</v>
      </c>
    </row>
    <row r="638" spans="1:9" x14ac:dyDescent="0.35">
      <c r="A638" s="1">
        <v>45199</v>
      </c>
      <c r="B638" s="1" t="str">
        <f t="shared" si="45"/>
        <v>September</v>
      </c>
      <c r="C638" s="3" t="s">
        <v>5</v>
      </c>
      <c r="D638" s="4">
        <v>14</v>
      </c>
      <c r="E638" t="str">
        <f t="shared" si="48"/>
        <v>No</v>
      </c>
      <c r="F638" s="4">
        <f t="shared" si="46"/>
        <v>14</v>
      </c>
      <c r="G638" s="5">
        <v>129.53</v>
      </c>
      <c r="H638" t="str">
        <f t="shared" si="49"/>
        <v>No</v>
      </c>
      <c r="I638" s="5">
        <f t="shared" si="47"/>
        <v>1813.42</v>
      </c>
    </row>
    <row r="639" spans="1:9" x14ac:dyDescent="0.35">
      <c r="A639" s="1">
        <v>45077</v>
      </c>
      <c r="B639" s="1" t="str">
        <f t="shared" si="45"/>
        <v>May</v>
      </c>
      <c r="C639" s="3" t="s">
        <v>5</v>
      </c>
      <c r="D639" s="4">
        <v>24</v>
      </c>
      <c r="E639" t="str">
        <f t="shared" si="48"/>
        <v>No</v>
      </c>
      <c r="F639" s="4">
        <f t="shared" si="46"/>
        <v>24</v>
      </c>
      <c r="G639" s="5">
        <v>38.51</v>
      </c>
      <c r="H639" t="str">
        <f t="shared" si="49"/>
        <v>No</v>
      </c>
      <c r="I639" s="5">
        <f t="shared" si="47"/>
        <v>924.24</v>
      </c>
    </row>
    <row r="640" spans="1:9" x14ac:dyDescent="0.35">
      <c r="A640" s="1">
        <v>45107</v>
      </c>
      <c r="B640" s="1" t="str">
        <f t="shared" si="45"/>
        <v>June</v>
      </c>
      <c r="C640" s="3" t="s">
        <v>6</v>
      </c>
      <c r="D640" s="4">
        <v>19</v>
      </c>
      <c r="E640" t="str">
        <f t="shared" si="48"/>
        <v>No</v>
      </c>
      <c r="F640" s="4">
        <f t="shared" si="46"/>
        <v>19</v>
      </c>
      <c r="G640" s="5">
        <v>371.51</v>
      </c>
      <c r="H640" t="str">
        <f t="shared" si="49"/>
        <v>No</v>
      </c>
      <c r="I640" s="5">
        <f t="shared" si="47"/>
        <v>7058.69</v>
      </c>
    </row>
    <row r="641" spans="1:9" x14ac:dyDescent="0.35">
      <c r="A641" s="1">
        <v>45107</v>
      </c>
      <c r="B641" s="1" t="str">
        <f t="shared" si="45"/>
        <v>June</v>
      </c>
      <c r="C641" s="3" t="s">
        <v>6</v>
      </c>
      <c r="D641" s="4">
        <v>17</v>
      </c>
      <c r="E641" t="str">
        <f t="shared" si="48"/>
        <v>No</v>
      </c>
      <c r="F641" s="4">
        <f t="shared" si="46"/>
        <v>17</v>
      </c>
      <c r="G641" s="5">
        <v>685.41</v>
      </c>
      <c r="H641" t="str">
        <f t="shared" si="49"/>
        <v>No</v>
      </c>
      <c r="I641" s="5">
        <f t="shared" si="47"/>
        <v>11651.97</v>
      </c>
    </row>
    <row r="642" spans="1:9" x14ac:dyDescent="0.35">
      <c r="A642" s="1">
        <v>45291</v>
      </c>
      <c r="B642" s="1" t="str">
        <f t="shared" ref="B642:B705" si="50">TEXT(A642, "mmmm")</f>
        <v>December</v>
      </c>
      <c r="C642" s="3" t="s">
        <v>7</v>
      </c>
      <c r="D642" s="4">
        <v>20</v>
      </c>
      <c r="E642" t="str">
        <f t="shared" si="48"/>
        <v>No</v>
      </c>
      <c r="F642" s="4">
        <f t="shared" ref="F642:F705" si="51" xml:space="preserve"> IF(OR(D642 &lt; 8,D642 &gt; 32), 22, D642)</f>
        <v>20</v>
      </c>
      <c r="G642" s="5">
        <v>740.83</v>
      </c>
      <c r="H642" t="str">
        <f t="shared" si="49"/>
        <v>No</v>
      </c>
      <c r="I642" s="5">
        <f t="shared" ref="I642:I705" si="52">PRODUCT(F642,G642)</f>
        <v>14816.6</v>
      </c>
    </row>
    <row r="643" spans="1:9" x14ac:dyDescent="0.35">
      <c r="A643" s="1">
        <v>45077</v>
      </c>
      <c r="B643" s="1" t="str">
        <f t="shared" si="50"/>
        <v>May</v>
      </c>
      <c r="C643" s="3" t="s">
        <v>4</v>
      </c>
      <c r="D643" s="4">
        <v>240</v>
      </c>
      <c r="E643" t="str">
        <f t="shared" ref="E643:E706" si="53" xml:space="preserve"> IF(OR(D643 &lt; 8,D643 &gt; 32), "Yes", "No")</f>
        <v>Yes</v>
      </c>
      <c r="F643" s="4">
        <f t="shared" si="51"/>
        <v>22</v>
      </c>
      <c r="G643" s="5">
        <v>506.01</v>
      </c>
      <c r="H643" t="str">
        <f t="shared" ref="H643:H706" si="54" xml:space="preserve"> IF(OR(G643 &lt; -466.22,G643 &gt; 1486.92), "Yes", "No")</f>
        <v>No</v>
      </c>
      <c r="I643" s="5">
        <f t="shared" si="52"/>
        <v>11132.22</v>
      </c>
    </row>
    <row r="644" spans="1:9" x14ac:dyDescent="0.35">
      <c r="A644" s="1">
        <v>45138</v>
      </c>
      <c r="B644" s="1" t="str">
        <f t="shared" si="50"/>
        <v>July</v>
      </c>
      <c r="C644" s="3" t="s">
        <v>7</v>
      </c>
      <c r="D644" s="4">
        <v>21</v>
      </c>
      <c r="E644" t="str">
        <f t="shared" si="53"/>
        <v>No</v>
      </c>
      <c r="F644" s="4">
        <f t="shared" si="51"/>
        <v>21</v>
      </c>
      <c r="G644" s="5">
        <v>170.66</v>
      </c>
      <c r="H644" t="str">
        <f t="shared" si="54"/>
        <v>No</v>
      </c>
      <c r="I644" s="5">
        <f t="shared" si="52"/>
        <v>3583.86</v>
      </c>
    </row>
    <row r="645" spans="1:9" x14ac:dyDescent="0.35">
      <c r="A645" s="1">
        <v>44985</v>
      </c>
      <c r="B645" s="1" t="str">
        <f t="shared" si="50"/>
        <v>February</v>
      </c>
      <c r="C645" s="3" t="s">
        <v>7</v>
      </c>
      <c r="D645" s="4">
        <v>21</v>
      </c>
      <c r="E645" t="str">
        <f t="shared" si="53"/>
        <v>No</v>
      </c>
      <c r="F645" s="4">
        <f t="shared" si="51"/>
        <v>21</v>
      </c>
      <c r="G645" s="5">
        <v>998.19</v>
      </c>
      <c r="H645" t="str">
        <f t="shared" si="54"/>
        <v>No</v>
      </c>
      <c r="I645" s="5">
        <f t="shared" si="52"/>
        <v>20961.990000000002</v>
      </c>
    </row>
    <row r="646" spans="1:9" x14ac:dyDescent="0.35">
      <c r="A646" s="1">
        <v>45138</v>
      </c>
      <c r="B646" s="1" t="str">
        <f t="shared" si="50"/>
        <v>July</v>
      </c>
      <c r="C646" s="3" t="s">
        <v>7</v>
      </c>
      <c r="D646" s="4">
        <v>19</v>
      </c>
      <c r="E646" t="str">
        <f t="shared" si="53"/>
        <v>No</v>
      </c>
      <c r="F646" s="4">
        <f t="shared" si="51"/>
        <v>19</v>
      </c>
      <c r="G646" s="5">
        <v>960.87</v>
      </c>
      <c r="H646" t="str">
        <f t="shared" si="54"/>
        <v>No</v>
      </c>
      <c r="I646" s="5">
        <f t="shared" si="52"/>
        <v>18256.53</v>
      </c>
    </row>
    <row r="647" spans="1:9" x14ac:dyDescent="0.35">
      <c r="A647" s="1">
        <v>45046</v>
      </c>
      <c r="B647" s="1" t="str">
        <f t="shared" si="50"/>
        <v>April</v>
      </c>
      <c r="C647" s="3" t="s">
        <v>7</v>
      </c>
      <c r="D647" s="4">
        <v>22</v>
      </c>
      <c r="E647" t="str">
        <f t="shared" si="53"/>
        <v>No</v>
      </c>
      <c r="F647" s="4">
        <f t="shared" si="51"/>
        <v>22</v>
      </c>
      <c r="G647" s="5">
        <v>372.64</v>
      </c>
      <c r="H647" t="str">
        <f t="shared" si="54"/>
        <v>No</v>
      </c>
      <c r="I647" s="5">
        <f t="shared" si="52"/>
        <v>8198.08</v>
      </c>
    </row>
    <row r="648" spans="1:9" x14ac:dyDescent="0.35">
      <c r="A648" s="1">
        <v>45199</v>
      </c>
      <c r="B648" s="1" t="str">
        <f t="shared" si="50"/>
        <v>September</v>
      </c>
      <c r="C648" s="3" t="s">
        <v>4</v>
      </c>
      <c r="D648" s="4">
        <v>17</v>
      </c>
      <c r="E648" t="str">
        <f t="shared" si="53"/>
        <v>No</v>
      </c>
      <c r="F648" s="4">
        <f t="shared" si="51"/>
        <v>17</v>
      </c>
      <c r="G648" s="5">
        <v>198.84</v>
      </c>
      <c r="H648" t="str">
        <f t="shared" si="54"/>
        <v>No</v>
      </c>
      <c r="I648" s="5">
        <f t="shared" si="52"/>
        <v>3380.28</v>
      </c>
    </row>
    <row r="649" spans="1:9" x14ac:dyDescent="0.35">
      <c r="A649" s="1">
        <v>44957</v>
      </c>
      <c r="B649" s="1" t="str">
        <f t="shared" si="50"/>
        <v>January</v>
      </c>
      <c r="C649" s="3" t="s">
        <v>6</v>
      </c>
      <c r="D649" s="4">
        <v>15</v>
      </c>
      <c r="E649" t="str">
        <f t="shared" si="53"/>
        <v>No</v>
      </c>
      <c r="F649" s="4">
        <f t="shared" si="51"/>
        <v>15</v>
      </c>
      <c r="G649" s="5">
        <v>810.63</v>
      </c>
      <c r="H649" t="str">
        <f t="shared" si="54"/>
        <v>No</v>
      </c>
      <c r="I649" s="5">
        <f t="shared" si="52"/>
        <v>12159.45</v>
      </c>
    </row>
    <row r="650" spans="1:9" x14ac:dyDescent="0.35">
      <c r="A650" s="1">
        <v>45291</v>
      </c>
      <c r="B650" s="1" t="str">
        <f t="shared" si="50"/>
        <v>December</v>
      </c>
      <c r="C650" s="3" t="s">
        <v>8</v>
      </c>
      <c r="D650" s="4">
        <v>16</v>
      </c>
      <c r="E650" t="str">
        <f t="shared" si="53"/>
        <v>No</v>
      </c>
      <c r="F650" s="4">
        <f t="shared" si="51"/>
        <v>16</v>
      </c>
      <c r="G650" s="5">
        <v>778.1</v>
      </c>
      <c r="H650" t="str">
        <f t="shared" si="54"/>
        <v>No</v>
      </c>
      <c r="I650" s="5">
        <f t="shared" si="52"/>
        <v>12449.6</v>
      </c>
    </row>
    <row r="651" spans="1:9" x14ac:dyDescent="0.35">
      <c r="A651" s="1">
        <v>45107</v>
      </c>
      <c r="B651" s="1" t="str">
        <f t="shared" si="50"/>
        <v>June</v>
      </c>
      <c r="C651" s="3" t="s">
        <v>6</v>
      </c>
      <c r="D651" s="4">
        <v>21</v>
      </c>
      <c r="E651" t="str">
        <f t="shared" si="53"/>
        <v>No</v>
      </c>
      <c r="F651" s="4">
        <f t="shared" si="51"/>
        <v>21</v>
      </c>
      <c r="G651" s="5">
        <v>748.29</v>
      </c>
      <c r="H651" t="str">
        <f t="shared" si="54"/>
        <v>No</v>
      </c>
      <c r="I651" s="5">
        <f t="shared" si="52"/>
        <v>15714.09</v>
      </c>
    </row>
    <row r="652" spans="1:9" x14ac:dyDescent="0.35">
      <c r="A652" s="1">
        <v>45260</v>
      </c>
      <c r="B652" s="1" t="str">
        <f t="shared" si="50"/>
        <v>November</v>
      </c>
      <c r="C652" s="3" t="s">
        <v>7</v>
      </c>
      <c r="D652" s="4">
        <v>21</v>
      </c>
      <c r="E652" t="str">
        <f t="shared" si="53"/>
        <v>No</v>
      </c>
      <c r="F652" s="4">
        <f t="shared" si="51"/>
        <v>21</v>
      </c>
      <c r="G652" s="5">
        <v>871.44</v>
      </c>
      <c r="H652" t="str">
        <f t="shared" si="54"/>
        <v>No</v>
      </c>
      <c r="I652" s="5">
        <f t="shared" si="52"/>
        <v>18300.240000000002</v>
      </c>
    </row>
    <row r="653" spans="1:9" x14ac:dyDescent="0.35">
      <c r="A653" s="1">
        <v>45046</v>
      </c>
      <c r="B653" s="1" t="str">
        <f t="shared" si="50"/>
        <v>April</v>
      </c>
      <c r="C653" s="3" t="s">
        <v>8</v>
      </c>
      <c r="D653" s="4">
        <v>17</v>
      </c>
      <c r="E653" t="str">
        <f t="shared" si="53"/>
        <v>No</v>
      </c>
      <c r="F653" s="4">
        <f t="shared" si="51"/>
        <v>17</v>
      </c>
      <c r="G653" s="5">
        <v>250.92</v>
      </c>
      <c r="H653" t="str">
        <f t="shared" si="54"/>
        <v>No</v>
      </c>
      <c r="I653" s="5">
        <f t="shared" si="52"/>
        <v>4265.6399999999994</v>
      </c>
    </row>
    <row r="654" spans="1:9" x14ac:dyDescent="0.35">
      <c r="A654" s="1">
        <v>45107</v>
      </c>
      <c r="B654" s="1" t="str">
        <f t="shared" si="50"/>
        <v>June</v>
      </c>
      <c r="C654" s="3" t="s">
        <v>4</v>
      </c>
      <c r="D654" s="4">
        <v>24</v>
      </c>
      <c r="E654" t="str">
        <f t="shared" si="53"/>
        <v>No</v>
      </c>
      <c r="F654" s="4">
        <f t="shared" si="51"/>
        <v>24</v>
      </c>
      <c r="G654" s="5">
        <v>421.05</v>
      </c>
      <c r="H654" t="str">
        <f t="shared" si="54"/>
        <v>No</v>
      </c>
      <c r="I654" s="5">
        <f t="shared" si="52"/>
        <v>10105.200000000001</v>
      </c>
    </row>
    <row r="655" spans="1:9" x14ac:dyDescent="0.35">
      <c r="A655" s="1">
        <v>45169</v>
      </c>
      <c r="B655" s="1" t="str">
        <f t="shared" si="50"/>
        <v>August</v>
      </c>
      <c r="C655" s="3" t="s">
        <v>8</v>
      </c>
      <c r="D655" s="4">
        <v>24</v>
      </c>
      <c r="E655" t="str">
        <f t="shared" si="53"/>
        <v>No</v>
      </c>
      <c r="F655" s="4">
        <f t="shared" si="51"/>
        <v>24</v>
      </c>
      <c r="G655" s="5">
        <v>599.54999999999995</v>
      </c>
      <c r="H655" t="str">
        <f t="shared" si="54"/>
        <v>No</v>
      </c>
      <c r="I655" s="5">
        <f t="shared" si="52"/>
        <v>14389.199999999999</v>
      </c>
    </row>
    <row r="656" spans="1:9" x14ac:dyDescent="0.35">
      <c r="A656" s="1">
        <v>45138</v>
      </c>
      <c r="B656" s="1" t="str">
        <f t="shared" si="50"/>
        <v>July</v>
      </c>
      <c r="C656" s="3" t="s">
        <v>8</v>
      </c>
      <c r="D656" s="4">
        <v>16</v>
      </c>
      <c r="E656" t="str">
        <f t="shared" si="53"/>
        <v>No</v>
      </c>
      <c r="F656" s="4">
        <f t="shared" si="51"/>
        <v>16</v>
      </c>
      <c r="G656" s="5">
        <v>235.41</v>
      </c>
      <c r="H656" t="str">
        <f t="shared" si="54"/>
        <v>No</v>
      </c>
      <c r="I656" s="5">
        <f t="shared" si="52"/>
        <v>3766.56</v>
      </c>
    </row>
    <row r="657" spans="1:9" x14ac:dyDescent="0.35">
      <c r="A657" s="1">
        <v>45046</v>
      </c>
      <c r="B657" s="1" t="str">
        <f t="shared" si="50"/>
        <v>April</v>
      </c>
      <c r="C657" s="3" t="s">
        <v>7</v>
      </c>
      <c r="D657" s="4">
        <v>25</v>
      </c>
      <c r="E657" t="str">
        <f t="shared" si="53"/>
        <v>No</v>
      </c>
      <c r="F657" s="4">
        <f t="shared" si="51"/>
        <v>25</v>
      </c>
      <c r="G657" s="5">
        <v>509.48</v>
      </c>
      <c r="H657" t="str">
        <f t="shared" si="54"/>
        <v>No</v>
      </c>
      <c r="I657" s="5">
        <f t="shared" si="52"/>
        <v>12737</v>
      </c>
    </row>
    <row r="658" spans="1:9" x14ac:dyDescent="0.35">
      <c r="A658" s="1">
        <v>45230</v>
      </c>
      <c r="B658" s="1" t="str">
        <f t="shared" si="50"/>
        <v>October</v>
      </c>
      <c r="C658" s="3" t="s">
        <v>8</v>
      </c>
      <c r="D658" s="4">
        <v>17</v>
      </c>
      <c r="E658" t="str">
        <f t="shared" si="53"/>
        <v>No</v>
      </c>
      <c r="F658" s="4">
        <f t="shared" si="51"/>
        <v>17</v>
      </c>
      <c r="G658" s="5">
        <v>906.8</v>
      </c>
      <c r="H658" t="str">
        <f t="shared" si="54"/>
        <v>No</v>
      </c>
      <c r="I658" s="5">
        <f t="shared" si="52"/>
        <v>15415.599999999999</v>
      </c>
    </row>
    <row r="659" spans="1:9" x14ac:dyDescent="0.35">
      <c r="A659" s="1">
        <v>45199</v>
      </c>
      <c r="B659" s="1" t="str">
        <f t="shared" si="50"/>
        <v>September</v>
      </c>
      <c r="C659" s="3" t="s">
        <v>8</v>
      </c>
      <c r="D659" s="4">
        <v>22</v>
      </c>
      <c r="E659" t="str">
        <f t="shared" si="53"/>
        <v>No</v>
      </c>
      <c r="F659" s="4">
        <f t="shared" si="51"/>
        <v>22</v>
      </c>
      <c r="G659" s="5">
        <v>51.19</v>
      </c>
      <c r="H659" t="str">
        <f t="shared" si="54"/>
        <v>No</v>
      </c>
      <c r="I659" s="5">
        <f t="shared" si="52"/>
        <v>1126.1799999999998</v>
      </c>
    </row>
    <row r="660" spans="1:9" x14ac:dyDescent="0.35">
      <c r="A660" s="1">
        <v>45260</v>
      </c>
      <c r="B660" s="1" t="str">
        <f t="shared" si="50"/>
        <v>November</v>
      </c>
      <c r="C660" s="3" t="s">
        <v>6</v>
      </c>
      <c r="D660" s="4">
        <v>19</v>
      </c>
      <c r="E660" t="str">
        <f t="shared" si="53"/>
        <v>No</v>
      </c>
      <c r="F660" s="4">
        <f t="shared" si="51"/>
        <v>19</v>
      </c>
      <c r="G660" s="5">
        <v>473.14</v>
      </c>
      <c r="H660" t="str">
        <f t="shared" si="54"/>
        <v>No</v>
      </c>
      <c r="I660" s="5">
        <f t="shared" si="52"/>
        <v>8989.66</v>
      </c>
    </row>
    <row r="661" spans="1:9" x14ac:dyDescent="0.35">
      <c r="A661" s="1">
        <v>44957</v>
      </c>
      <c r="B661" s="1" t="str">
        <f t="shared" si="50"/>
        <v>January</v>
      </c>
      <c r="C661" s="3" t="s">
        <v>8</v>
      </c>
      <c r="D661" s="4">
        <v>27</v>
      </c>
      <c r="E661" t="str">
        <f t="shared" si="53"/>
        <v>No</v>
      </c>
      <c r="F661" s="4">
        <f t="shared" si="51"/>
        <v>27</v>
      </c>
      <c r="G661" s="5">
        <v>909.44</v>
      </c>
      <c r="H661" t="str">
        <f t="shared" si="54"/>
        <v>No</v>
      </c>
      <c r="I661" s="5">
        <f t="shared" si="52"/>
        <v>24554.880000000001</v>
      </c>
    </row>
    <row r="662" spans="1:9" x14ac:dyDescent="0.35">
      <c r="A662" s="1">
        <v>45260</v>
      </c>
      <c r="B662" s="1" t="str">
        <f t="shared" si="50"/>
        <v>November</v>
      </c>
      <c r="C662" s="3" t="s">
        <v>5</v>
      </c>
      <c r="D662" s="4">
        <v>16</v>
      </c>
      <c r="E662" t="str">
        <f t="shared" si="53"/>
        <v>No</v>
      </c>
      <c r="F662" s="4">
        <f t="shared" si="51"/>
        <v>16</v>
      </c>
      <c r="G662" s="5">
        <v>509.48</v>
      </c>
      <c r="H662" t="str">
        <f t="shared" si="54"/>
        <v>No</v>
      </c>
      <c r="I662" s="5">
        <f t="shared" si="52"/>
        <v>8151.68</v>
      </c>
    </row>
    <row r="663" spans="1:9" x14ac:dyDescent="0.35">
      <c r="A663" s="1">
        <v>45291</v>
      </c>
      <c r="B663" s="1" t="str">
        <f t="shared" si="50"/>
        <v>December</v>
      </c>
      <c r="C663" s="3" t="s">
        <v>8</v>
      </c>
      <c r="D663" s="4">
        <v>17</v>
      </c>
      <c r="E663" t="str">
        <f t="shared" si="53"/>
        <v>No</v>
      </c>
      <c r="F663" s="4">
        <f t="shared" si="51"/>
        <v>17</v>
      </c>
      <c r="G663" s="5">
        <v>880.53</v>
      </c>
      <c r="H663" t="str">
        <f t="shared" si="54"/>
        <v>No</v>
      </c>
      <c r="I663" s="5">
        <f t="shared" si="52"/>
        <v>14969.01</v>
      </c>
    </row>
    <row r="664" spans="1:9" x14ac:dyDescent="0.35">
      <c r="A664" s="1">
        <v>45260</v>
      </c>
      <c r="B664" s="1" t="str">
        <f t="shared" si="50"/>
        <v>November</v>
      </c>
      <c r="C664" s="3" t="s">
        <v>8</v>
      </c>
      <c r="D664" s="4">
        <v>16</v>
      </c>
      <c r="E664" t="str">
        <f t="shared" si="53"/>
        <v>No</v>
      </c>
      <c r="F664" s="4">
        <f t="shared" si="51"/>
        <v>16</v>
      </c>
      <c r="G664" s="5">
        <v>933.68</v>
      </c>
      <c r="H664" t="str">
        <f t="shared" si="54"/>
        <v>No</v>
      </c>
      <c r="I664" s="5">
        <f t="shared" si="52"/>
        <v>14938.88</v>
      </c>
    </row>
    <row r="665" spans="1:9" x14ac:dyDescent="0.35">
      <c r="A665" s="1">
        <v>45291</v>
      </c>
      <c r="B665" s="1" t="str">
        <f t="shared" si="50"/>
        <v>December</v>
      </c>
      <c r="C665" s="3" t="s">
        <v>4</v>
      </c>
      <c r="D665" s="4">
        <v>25</v>
      </c>
      <c r="E665" t="str">
        <f t="shared" si="53"/>
        <v>No</v>
      </c>
      <c r="F665" s="4">
        <f t="shared" si="51"/>
        <v>25</v>
      </c>
      <c r="G665" s="5">
        <v>748.69</v>
      </c>
      <c r="H665" t="str">
        <f t="shared" si="54"/>
        <v>No</v>
      </c>
      <c r="I665" s="5">
        <f t="shared" si="52"/>
        <v>18717.25</v>
      </c>
    </row>
    <row r="666" spans="1:9" x14ac:dyDescent="0.35">
      <c r="A666" s="1">
        <v>45291</v>
      </c>
      <c r="B666" s="1" t="str">
        <f t="shared" si="50"/>
        <v>December</v>
      </c>
      <c r="C666" s="3" t="s">
        <v>4</v>
      </c>
      <c r="D666" s="4">
        <v>23</v>
      </c>
      <c r="E666" t="str">
        <f t="shared" si="53"/>
        <v>No</v>
      </c>
      <c r="F666" s="4">
        <f t="shared" si="51"/>
        <v>23</v>
      </c>
      <c r="G666" s="5">
        <v>988.64</v>
      </c>
      <c r="H666" t="str">
        <f t="shared" si="54"/>
        <v>No</v>
      </c>
      <c r="I666" s="5">
        <f t="shared" si="52"/>
        <v>22738.720000000001</v>
      </c>
    </row>
    <row r="667" spans="1:9" x14ac:dyDescent="0.35">
      <c r="A667" s="1">
        <v>45107</v>
      </c>
      <c r="B667" s="1" t="str">
        <f t="shared" si="50"/>
        <v>June</v>
      </c>
      <c r="C667" s="3" t="s">
        <v>7</v>
      </c>
      <c r="D667" s="4">
        <v>18</v>
      </c>
      <c r="E667" t="str">
        <f t="shared" si="53"/>
        <v>No</v>
      </c>
      <c r="F667" s="4">
        <f t="shared" si="51"/>
        <v>18</v>
      </c>
      <c r="G667" s="5">
        <v>300.86</v>
      </c>
      <c r="H667" t="str">
        <f t="shared" si="54"/>
        <v>No</v>
      </c>
      <c r="I667" s="5">
        <f t="shared" si="52"/>
        <v>5415.4800000000005</v>
      </c>
    </row>
    <row r="668" spans="1:9" x14ac:dyDescent="0.35">
      <c r="A668" s="1">
        <v>45107</v>
      </c>
      <c r="B668" s="1" t="str">
        <f t="shared" si="50"/>
        <v>June</v>
      </c>
      <c r="C668" s="3" t="s">
        <v>7</v>
      </c>
      <c r="D668" s="4">
        <v>24</v>
      </c>
      <c r="E668" t="str">
        <f t="shared" si="53"/>
        <v>No</v>
      </c>
      <c r="F668" s="4">
        <f t="shared" si="51"/>
        <v>24</v>
      </c>
      <c r="G668" s="5">
        <v>805.53</v>
      </c>
      <c r="H668" t="str">
        <f t="shared" si="54"/>
        <v>No</v>
      </c>
      <c r="I668" s="5">
        <f t="shared" si="52"/>
        <v>19332.72</v>
      </c>
    </row>
    <row r="669" spans="1:9" x14ac:dyDescent="0.35">
      <c r="A669" s="1">
        <v>45291</v>
      </c>
      <c r="B669" s="1" t="str">
        <f t="shared" si="50"/>
        <v>December</v>
      </c>
      <c r="C669" s="3" t="s">
        <v>7</v>
      </c>
      <c r="D669" s="4">
        <v>16</v>
      </c>
      <c r="E669" t="str">
        <f t="shared" si="53"/>
        <v>No</v>
      </c>
      <c r="F669" s="4">
        <f t="shared" si="51"/>
        <v>16</v>
      </c>
      <c r="G669" s="5">
        <v>149.29</v>
      </c>
      <c r="H669" t="str">
        <f t="shared" si="54"/>
        <v>No</v>
      </c>
      <c r="I669" s="5">
        <f t="shared" si="52"/>
        <v>2388.64</v>
      </c>
    </row>
    <row r="670" spans="1:9" x14ac:dyDescent="0.35">
      <c r="A670" s="1">
        <v>45107</v>
      </c>
      <c r="B670" s="1" t="str">
        <f t="shared" si="50"/>
        <v>June</v>
      </c>
      <c r="C670" s="3" t="s">
        <v>5</v>
      </c>
      <c r="D670" s="4">
        <v>22</v>
      </c>
      <c r="E670" t="str">
        <f t="shared" si="53"/>
        <v>No</v>
      </c>
      <c r="F670" s="4">
        <f t="shared" si="51"/>
        <v>22</v>
      </c>
      <c r="G670" s="5">
        <v>119.13</v>
      </c>
      <c r="H670" t="str">
        <f t="shared" si="54"/>
        <v>No</v>
      </c>
      <c r="I670" s="5">
        <f t="shared" si="52"/>
        <v>2620.8599999999997</v>
      </c>
    </row>
    <row r="671" spans="1:9" x14ac:dyDescent="0.35">
      <c r="A671" s="1">
        <v>45291</v>
      </c>
      <c r="B671" s="1" t="str">
        <f t="shared" si="50"/>
        <v>December</v>
      </c>
      <c r="C671" s="3" t="s">
        <v>7</v>
      </c>
      <c r="D671" s="4">
        <v>24</v>
      </c>
      <c r="E671" t="str">
        <f t="shared" si="53"/>
        <v>No</v>
      </c>
      <c r="F671" s="4">
        <f t="shared" si="51"/>
        <v>24</v>
      </c>
      <c r="G671" s="5">
        <v>375.2</v>
      </c>
      <c r="H671" t="str">
        <f t="shared" si="54"/>
        <v>No</v>
      </c>
      <c r="I671" s="5">
        <f t="shared" si="52"/>
        <v>9004.7999999999993</v>
      </c>
    </row>
    <row r="672" spans="1:9" x14ac:dyDescent="0.35">
      <c r="A672" s="1">
        <v>44957</v>
      </c>
      <c r="B672" s="1" t="str">
        <f t="shared" si="50"/>
        <v>January</v>
      </c>
      <c r="C672" s="3" t="s">
        <v>6</v>
      </c>
      <c r="D672" s="4">
        <v>24</v>
      </c>
      <c r="E672" t="str">
        <f t="shared" si="53"/>
        <v>No</v>
      </c>
      <c r="F672" s="4">
        <f t="shared" si="51"/>
        <v>24</v>
      </c>
      <c r="G672" s="5">
        <v>509.48</v>
      </c>
      <c r="H672" t="str">
        <f t="shared" si="54"/>
        <v>No</v>
      </c>
      <c r="I672" s="5">
        <f t="shared" si="52"/>
        <v>12227.52</v>
      </c>
    </row>
    <row r="673" spans="1:9" x14ac:dyDescent="0.35">
      <c r="A673" s="1">
        <v>45107</v>
      </c>
      <c r="B673" s="1" t="str">
        <f t="shared" si="50"/>
        <v>June</v>
      </c>
      <c r="C673" s="3" t="s">
        <v>4</v>
      </c>
      <c r="D673" s="4">
        <v>29</v>
      </c>
      <c r="E673" t="str">
        <f t="shared" si="53"/>
        <v>No</v>
      </c>
      <c r="F673" s="4">
        <f t="shared" si="51"/>
        <v>29</v>
      </c>
      <c r="G673" s="5">
        <v>681.76</v>
      </c>
      <c r="H673" t="str">
        <f t="shared" si="54"/>
        <v>No</v>
      </c>
      <c r="I673" s="5">
        <f t="shared" si="52"/>
        <v>19771.04</v>
      </c>
    </row>
    <row r="674" spans="1:9" x14ac:dyDescent="0.35">
      <c r="A674" s="1">
        <v>45107</v>
      </c>
      <c r="B674" s="1" t="str">
        <f t="shared" si="50"/>
        <v>June</v>
      </c>
      <c r="C674" s="3" t="s">
        <v>5</v>
      </c>
      <c r="D674" s="4">
        <v>14</v>
      </c>
      <c r="E674" t="str">
        <f t="shared" si="53"/>
        <v>No</v>
      </c>
      <c r="F674" s="4">
        <f t="shared" si="51"/>
        <v>14</v>
      </c>
      <c r="G674" s="5">
        <v>321.02999999999997</v>
      </c>
      <c r="H674" t="str">
        <f t="shared" si="54"/>
        <v>No</v>
      </c>
      <c r="I674" s="5">
        <f t="shared" si="52"/>
        <v>4494.42</v>
      </c>
    </row>
    <row r="675" spans="1:9" x14ac:dyDescent="0.35">
      <c r="A675" s="1">
        <v>45077</v>
      </c>
      <c r="B675" s="1" t="str">
        <f t="shared" si="50"/>
        <v>May</v>
      </c>
      <c r="C675" s="3" t="s">
        <v>5</v>
      </c>
      <c r="D675" s="4">
        <v>25</v>
      </c>
      <c r="E675" t="str">
        <f t="shared" si="53"/>
        <v>No</v>
      </c>
      <c r="F675" s="4">
        <f t="shared" si="51"/>
        <v>25</v>
      </c>
      <c r="G675" s="5">
        <v>791.43</v>
      </c>
      <c r="H675" t="str">
        <f t="shared" si="54"/>
        <v>No</v>
      </c>
      <c r="I675" s="5">
        <f t="shared" si="52"/>
        <v>19785.75</v>
      </c>
    </row>
    <row r="676" spans="1:9" x14ac:dyDescent="0.35">
      <c r="A676" s="1">
        <v>45230</v>
      </c>
      <c r="B676" s="1" t="str">
        <f t="shared" si="50"/>
        <v>October</v>
      </c>
      <c r="C676" s="3" t="s">
        <v>5</v>
      </c>
      <c r="D676" s="4">
        <v>31</v>
      </c>
      <c r="E676" t="str">
        <f t="shared" si="53"/>
        <v>No</v>
      </c>
      <c r="F676" s="4">
        <f t="shared" si="51"/>
        <v>31</v>
      </c>
      <c r="G676" s="5">
        <v>368.99</v>
      </c>
      <c r="H676" t="str">
        <f t="shared" si="54"/>
        <v>No</v>
      </c>
      <c r="I676" s="5">
        <f t="shared" si="52"/>
        <v>11438.69</v>
      </c>
    </row>
    <row r="677" spans="1:9" x14ac:dyDescent="0.35">
      <c r="A677" s="1">
        <v>45169</v>
      </c>
      <c r="B677" s="1" t="str">
        <f t="shared" si="50"/>
        <v>August</v>
      </c>
      <c r="C677" s="3" t="s">
        <v>7</v>
      </c>
      <c r="D677" s="4">
        <v>22</v>
      </c>
      <c r="E677" t="str">
        <f t="shared" si="53"/>
        <v>No</v>
      </c>
      <c r="F677" s="4">
        <f t="shared" si="51"/>
        <v>22</v>
      </c>
      <c r="G677" s="5">
        <v>860.32</v>
      </c>
      <c r="H677" t="str">
        <f t="shared" si="54"/>
        <v>No</v>
      </c>
      <c r="I677" s="5">
        <f t="shared" si="52"/>
        <v>18927.04</v>
      </c>
    </row>
    <row r="678" spans="1:9" x14ac:dyDescent="0.35">
      <c r="A678" s="1">
        <v>44957</v>
      </c>
      <c r="B678" s="1" t="str">
        <f t="shared" si="50"/>
        <v>January</v>
      </c>
      <c r="C678" s="3" t="s">
        <v>7</v>
      </c>
      <c r="D678" s="4">
        <v>20</v>
      </c>
      <c r="E678" t="str">
        <f t="shared" si="53"/>
        <v>No</v>
      </c>
      <c r="F678" s="4">
        <f t="shared" si="51"/>
        <v>20</v>
      </c>
      <c r="G678" s="5">
        <v>688.18</v>
      </c>
      <c r="H678" t="str">
        <f t="shared" si="54"/>
        <v>No</v>
      </c>
      <c r="I678" s="5">
        <f t="shared" si="52"/>
        <v>13763.599999999999</v>
      </c>
    </row>
    <row r="679" spans="1:9" x14ac:dyDescent="0.35">
      <c r="A679" s="1">
        <v>45291</v>
      </c>
      <c r="B679" s="1" t="str">
        <f t="shared" si="50"/>
        <v>December</v>
      </c>
      <c r="C679" s="3" t="s">
        <v>5</v>
      </c>
      <c r="D679" s="4">
        <v>19</v>
      </c>
      <c r="E679" t="str">
        <f t="shared" si="53"/>
        <v>No</v>
      </c>
      <c r="F679" s="4">
        <f t="shared" si="51"/>
        <v>19</v>
      </c>
      <c r="G679" s="5">
        <v>815.21</v>
      </c>
      <c r="H679" t="str">
        <f t="shared" si="54"/>
        <v>No</v>
      </c>
      <c r="I679" s="5">
        <f t="shared" si="52"/>
        <v>15488.990000000002</v>
      </c>
    </row>
    <row r="680" spans="1:9" x14ac:dyDescent="0.35">
      <c r="A680" s="1">
        <v>44957</v>
      </c>
      <c r="B680" s="1" t="str">
        <f t="shared" si="50"/>
        <v>January</v>
      </c>
      <c r="C680" s="3" t="s">
        <v>8</v>
      </c>
      <c r="D680" s="4">
        <v>17</v>
      </c>
      <c r="E680" t="str">
        <f t="shared" si="53"/>
        <v>No</v>
      </c>
      <c r="F680" s="4">
        <f t="shared" si="51"/>
        <v>17</v>
      </c>
      <c r="G680" s="5">
        <v>458.01</v>
      </c>
      <c r="H680" t="str">
        <f t="shared" si="54"/>
        <v>No</v>
      </c>
      <c r="I680" s="5">
        <f t="shared" si="52"/>
        <v>7786.17</v>
      </c>
    </row>
    <row r="681" spans="1:9" x14ac:dyDescent="0.35">
      <c r="A681" s="1">
        <v>45138</v>
      </c>
      <c r="B681" s="1" t="str">
        <f t="shared" si="50"/>
        <v>July</v>
      </c>
      <c r="C681" s="3" t="s">
        <v>6</v>
      </c>
      <c r="D681" s="4">
        <v>21</v>
      </c>
      <c r="E681" t="str">
        <f t="shared" si="53"/>
        <v>No</v>
      </c>
      <c r="F681" s="4">
        <f t="shared" si="51"/>
        <v>21</v>
      </c>
      <c r="G681" s="5">
        <v>209.92</v>
      </c>
      <c r="H681" t="str">
        <f t="shared" si="54"/>
        <v>No</v>
      </c>
      <c r="I681" s="5">
        <f t="shared" si="52"/>
        <v>4408.32</v>
      </c>
    </row>
    <row r="682" spans="1:9" x14ac:dyDescent="0.35">
      <c r="A682" s="1">
        <v>44985</v>
      </c>
      <c r="B682" s="1" t="str">
        <f t="shared" si="50"/>
        <v>February</v>
      </c>
      <c r="C682" s="3" t="s">
        <v>5</v>
      </c>
      <c r="D682" s="4">
        <v>22</v>
      </c>
      <c r="E682" t="str">
        <f t="shared" si="53"/>
        <v>No</v>
      </c>
      <c r="F682" s="4">
        <f t="shared" si="51"/>
        <v>22</v>
      </c>
      <c r="G682" s="5">
        <v>355.06</v>
      </c>
      <c r="H682" t="str">
        <f t="shared" si="54"/>
        <v>No</v>
      </c>
      <c r="I682" s="5">
        <f t="shared" si="52"/>
        <v>7811.32</v>
      </c>
    </row>
    <row r="683" spans="1:9" x14ac:dyDescent="0.35">
      <c r="A683" s="1">
        <v>45260</v>
      </c>
      <c r="B683" s="1" t="str">
        <f t="shared" si="50"/>
        <v>November</v>
      </c>
      <c r="C683" s="3" t="s">
        <v>8</v>
      </c>
      <c r="D683" s="4">
        <v>20</v>
      </c>
      <c r="E683" t="str">
        <f t="shared" si="53"/>
        <v>No</v>
      </c>
      <c r="F683" s="4">
        <f t="shared" si="51"/>
        <v>20</v>
      </c>
      <c r="G683" s="5">
        <v>369.37</v>
      </c>
      <c r="H683" t="str">
        <f t="shared" si="54"/>
        <v>No</v>
      </c>
      <c r="I683" s="5">
        <f t="shared" si="52"/>
        <v>7387.4</v>
      </c>
    </row>
    <row r="684" spans="1:9" x14ac:dyDescent="0.35">
      <c r="A684" s="1">
        <v>45169</v>
      </c>
      <c r="B684" s="1" t="str">
        <f t="shared" si="50"/>
        <v>August</v>
      </c>
      <c r="C684" s="3" t="s">
        <v>4</v>
      </c>
      <c r="D684" s="4">
        <v>19</v>
      </c>
      <c r="E684" t="str">
        <f t="shared" si="53"/>
        <v>No</v>
      </c>
      <c r="F684" s="4">
        <f t="shared" si="51"/>
        <v>19</v>
      </c>
      <c r="G684" s="5">
        <v>37.729999999999997</v>
      </c>
      <c r="H684" t="str">
        <f t="shared" si="54"/>
        <v>No</v>
      </c>
      <c r="I684" s="5">
        <f t="shared" si="52"/>
        <v>716.86999999999989</v>
      </c>
    </row>
    <row r="685" spans="1:9" x14ac:dyDescent="0.35">
      <c r="A685" s="1">
        <v>45199</v>
      </c>
      <c r="B685" s="1" t="str">
        <f t="shared" si="50"/>
        <v>September</v>
      </c>
      <c r="C685" s="3" t="s">
        <v>8</v>
      </c>
      <c r="D685" s="4">
        <v>17</v>
      </c>
      <c r="E685" t="str">
        <f t="shared" si="53"/>
        <v>No</v>
      </c>
      <c r="F685" s="4">
        <f t="shared" si="51"/>
        <v>17</v>
      </c>
      <c r="G685" s="5">
        <v>985.16</v>
      </c>
      <c r="H685" t="str">
        <f t="shared" si="54"/>
        <v>No</v>
      </c>
      <c r="I685" s="5">
        <f t="shared" si="52"/>
        <v>16747.72</v>
      </c>
    </row>
    <row r="686" spans="1:9" x14ac:dyDescent="0.35">
      <c r="A686" s="1">
        <v>45291</v>
      </c>
      <c r="B686" s="1" t="str">
        <f t="shared" si="50"/>
        <v>December</v>
      </c>
      <c r="C686" s="3" t="s">
        <v>4</v>
      </c>
      <c r="D686" s="4">
        <v>18</v>
      </c>
      <c r="E686" t="str">
        <f t="shared" si="53"/>
        <v>No</v>
      </c>
      <c r="F686" s="4">
        <f t="shared" si="51"/>
        <v>18</v>
      </c>
      <c r="G686" s="5">
        <v>599.41999999999996</v>
      </c>
      <c r="H686" t="str">
        <f t="shared" si="54"/>
        <v>No</v>
      </c>
      <c r="I686" s="5">
        <f t="shared" si="52"/>
        <v>10789.56</v>
      </c>
    </row>
    <row r="687" spans="1:9" x14ac:dyDescent="0.35">
      <c r="A687" s="1">
        <v>44985</v>
      </c>
      <c r="B687" s="1" t="str">
        <f t="shared" si="50"/>
        <v>February</v>
      </c>
      <c r="C687" s="3" t="s">
        <v>8</v>
      </c>
      <c r="D687" s="4">
        <v>29</v>
      </c>
      <c r="E687" t="str">
        <f t="shared" si="53"/>
        <v>No</v>
      </c>
      <c r="F687" s="4">
        <f t="shared" si="51"/>
        <v>29</v>
      </c>
      <c r="G687" s="5">
        <v>836.68</v>
      </c>
      <c r="H687" t="str">
        <f t="shared" si="54"/>
        <v>No</v>
      </c>
      <c r="I687" s="5">
        <f t="shared" si="52"/>
        <v>24263.719999999998</v>
      </c>
    </row>
    <row r="688" spans="1:9" x14ac:dyDescent="0.35">
      <c r="A688" s="1">
        <v>45107</v>
      </c>
      <c r="B688" s="1" t="str">
        <f t="shared" si="50"/>
        <v>June</v>
      </c>
      <c r="C688" s="3" t="s">
        <v>4</v>
      </c>
      <c r="D688" s="4">
        <v>13</v>
      </c>
      <c r="E688" t="str">
        <f t="shared" si="53"/>
        <v>No</v>
      </c>
      <c r="F688" s="4">
        <f t="shared" si="51"/>
        <v>13</v>
      </c>
      <c r="G688" s="5">
        <v>93.7</v>
      </c>
      <c r="H688" t="str">
        <f t="shared" si="54"/>
        <v>No</v>
      </c>
      <c r="I688" s="5">
        <f t="shared" si="52"/>
        <v>1218.1000000000001</v>
      </c>
    </row>
    <row r="689" spans="1:9" x14ac:dyDescent="0.35">
      <c r="A689" s="1">
        <v>45107</v>
      </c>
      <c r="B689" s="1" t="str">
        <f t="shared" si="50"/>
        <v>June</v>
      </c>
      <c r="C689" s="3" t="s">
        <v>5</v>
      </c>
      <c r="D689" s="4">
        <v>15</v>
      </c>
      <c r="E689" t="str">
        <f t="shared" si="53"/>
        <v>No</v>
      </c>
      <c r="F689" s="4">
        <f t="shared" si="51"/>
        <v>15</v>
      </c>
      <c r="G689" s="5">
        <v>309.75</v>
      </c>
      <c r="H689" t="str">
        <f t="shared" si="54"/>
        <v>No</v>
      </c>
      <c r="I689" s="5">
        <f t="shared" si="52"/>
        <v>4646.25</v>
      </c>
    </row>
    <row r="690" spans="1:9" x14ac:dyDescent="0.35">
      <c r="A690" s="1">
        <v>45077</v>
      </c>
      <c r="B690" s="1" t="str">
        <f t="shared" si="50"/>
        <v>May</v>
      </c>
      <c r="C690" s="3" t="s">
        <v>7</v>
      </c>
      <c r="D690" s="4">
        <v>12</v>
      </c>
      <c r="E690" t="str">
        <f t="shared" si="53"/>
        <v>No</v>
      </c>
      <c r="F690" s="4">
        <f t="shared" si="51"/>
        <v>12</v>
      </c>
      <c r="G690" s="5">
        <v>539.47</v>
      </c>
      <c r="H690" t="str">
        <f t="shared" si="54"/>
        <v>No</v>
      </c>
      <c r="I690" s="5">
        <f t="shared" si="52"/>
        <v>6473.64</v>
      </c>
    </row>
    <row r="691" spans="1:9" x14ac:dyDescent="0.35">
      <c r="A691" s="1">
        <v>44985</v>
      </c>
      <c r="B691" s="1" t="str">
        <f t="shared" si="50"/>
        <v>February</v>
      </c>
      <c r="C691" s="3" t="s">
        <v>6</v>
      </c>
      <c r="D691" s="4">
        <v>15</v>
      </c>
      <c r="E691" t="str">
        <f t="shared" si="53"/>
        <v>No</v>
      </c>
      <c r="F691" s="4">
        <f t="shared" si="51"/>
        <v>15</v>
      </c>
      <c r="G691" s="5">
        <v>586.77</v>
      </c>
      <c r="H691" t="str">
        <f t="shared" si="54"/>
        <v>No</v>
      </c>
      <c r="I691" s="5">
        <f t="shared" si="52"/>
        <v>8801.5499999999993</v>
      </c>
    </row>
    <row r="692" spans="1:9" x14ac:dyDescent="0.35">
      <c r="A692" s="1">
        <v>45046</v>
      </c>
      <c r="B692" s="1" t="str">
        <f t="shared" si="50"/>
        <v>April</v>
      </c>
      <c r="C692" s="3" t="s">
        <v>6</v>
      </c>
      <c r="D692" s="4">
        <v>26</v>
      </c>
      <c r="E692" t="str">
        <f t="shared" si="53"/>
        <v>No</v>
      </c>
      <c r="F692" s="4">
        <f t="shared" si="51"/>
        <v>26</v>
      </c>
      <c r="G692" s="5">
        <v>924.24</v>
      </c>
      <c r="H692" t="str">
        <f t="shared" si="54"/>
        <v>No</v>
      </c>
      <c r="I692" s="5">
        <f t="shared" si="52"/>
        <v>24030.240000000002</v>
      </c>
    </row>
    <row r="693" spans="1:9" x14ac:dyDescent="0.35">
      <c r="A693" s="1">
        <v>44985</v>
      </c>
      <c r="B693" s="1" t="str">
        <f t="shared" si="50"/>
        <v>February</v>
      </c>
      <c r="C693" s="3" t="s">
        <v>4</v>
      </c>
      <c r="D693" s="4">
        <v>23</v>
      </c>
      <c r="E693" t="str">
        <f t="shared" si="53"/>
        <v>No</v>
      </c>
      <c r="F693" s="4">
        <f t="shared" si="51"/>
        <v>23</v>
      </c>
      <c r="G693" s="5">
        <v>686.93</v>
      </c>
      <c r="H693" t="str">
        <f t="shared" si="54"/>
        <v>No</v>
      </c>
      <c r="I693" s="5">
        <f t="shared" si="52"/>
        <v>15799.39</v>
      </c>
    </row>
    <row r="694" spans="1:9" x14ac:dyDescent="0.35">
      <c r="A694" s="1">
        <v>45077</v>
      </c>
      <c r="B694" s="1" t="str">
        <f t="shared" si="50"/>
        <v>May</v>
      </c>
      <c r="C694" s="3" t="s">
        <v>4</v>
      </c>
      <c r="D694" s="4">
        <v>18</v>
      </c>
      <c r="E694" t="str">
        <f t="shared" si="53"/>
        <v>No</v>
      </c>
      <c r="F694" s="4">
        <f t="shared" si="51"/>
        <v>18</v>
      </c>
      <c r="G694" s="5">
        <v>899.28</v>
      </c>
      <c r="H694" t="str">
        <f t="shared" si="54"/>
        <v>No</v>
      </c>
      <c r="I694" s="5">
        <f t="shared" si="52"/>
        <v>16187.039999999999</v>
      </c>
    </row>
    <row r="695" spans="1:9" x14ac:dyDescent="0.35">
      <c r="A695" s="1">
        <v>44957</v>
      </c>
      <c r="B695" s="1" t="str">
        <f t="shared" si="50"/>
        <v>January</v>
      </c>
      <c r="C695" s="3" t="s">
        <v>7</v>
      </c>
      <c r="D695" s="4">
        <v>24</v>
      </c>
      <c r="E695" t="str">
        <f t="shared" si="53"/>
        <v>No</v>
      </c>
      <c r="F695" s="4">
        <f t="shared" si="51"/>
        <v>24</v>
      </c>
      <c r="G695" s="5">
        <v>130.09</v>
      </c>
      <c r="H695" t="str">
        <f t="shared" si="54"/>
        <v>No</v>
      </c>
      <c r="I695" s="5">
        <f t="shared" si="52"/>
        <v>3122.16</v>
      </c>
    </row>
    <row r="696" spans="1:9" x14ac:dyDescent="0.35">
      <c r="A696" s="1">
        <v>45138</v>
      </c>
      <c r="B696" s="1" t="str">
        <f t="shared" si="50"/>
        <v>July</v>
      </c>
      <c r="C696" s="3" t="s">
        <v>5</v>
      </c>
      <c r="D696" s="4">
        <v>25</v>
      </c>
      <c r="E696" t="str">
        <f t="shared" si="53"/>
        <v>No</v>
      </c>
      <c r="F696" s="4">
        <f t="shared" si="51"/>
        <v>25</v>
      </c>
      <c r="G696" s="5">
        <v>968.08</v>
      </c>
      <c r="H696" t="str">
        <f t="shared" si="54"/>
        <v>No</v>
      </c>
      <c r="I696" s="5">
        <f t="shared" si="52"/>
        <v>24202</v>
      </c>
    </row>
    <row r="697" spans="1:9" x14ac:dyDescent="0.35">
      <c r="A697" s="1">
        <v>45046</v>
      </c>
      <c r="B697" s="1" t="str">
        <f t="shared" si="50"/>
        <v>April</v>
      </c>
      <c r="C697" s="3" t="s">
        <v>8</v>
      </c>
      <c r="D697" s="4">
        <v>15</v>
      </c>
      <c r="E697" t="str">
        <f t="shared" si="53"/>
        <v>No</v>
      </c>
      <c r="F697" s="4">
        <f t="shared" si="51"/>
        <v>15</v>
      </c>
      <c r="G697" s="5">
        <v>495.21</v>
      </c>
      <c r="H697" t="str">
        <f t="shared" si="54"/>
        <v>No</v>
      </c>
      <c r="I697" s="5">
        <f t="shared" si="52"/>
        <v>7428.15</v>
      </c>
    </row>
    <row r="698" spans="1:9" x14ac:dyDescent="0.35">
      <c r="A698" s="1">
        <v>45077</v>
      </c>
      <c r="B698" s="1" t="str">
        <f t="shared" si="50"/>
        <v>May</v>
      </c>
      <c r="C698" s="3" t="s">
        <v>7</v>
      </c>
      <c r="D698" s="4">
        <v>17</v>
      </c>
      <c r="E698" t="str">
        <f t="shared" si="53"/>
        <v>No</v>
      </c>
      <c r="F698" s="4">
        <f t="shared" si="51"/>
        <v>17</v>
      </c>
      <c r="G698" s="5">
        <v>748.91</v>
      </c>
      <c r="H698" t="str">
        <f t="shared" si="54"/>
        <v>No</v>
      </c>
      <c r="I698" s="5">
        <f t="shared" si="52"/>
        <v>12731.47</v>
      </c>
    </row>
    <row r="699" spans="1:9" x14ac:dyDescent="0.35">
      <c r="A699" s="1">
        <v>45107</v>
      </c>
      <c r="B699" s="1" t="str">
        <f t="shared" si="50"/>
        <v>June</v>
      </c>
      <c r="C699" s="3" t="s">
        <v>8</v>
      </c>
      <c r="D699" s="4">
        <v>20</v>
      </c>
      <c r="E699" t="str">
        <f t="shared" si="53"/>
        <v>No</v>
      </c>
      <c r="F699" s="4">
        <f t="shared" si="51"/>
        <v>20</v>
      </c>
      <c r="G699" s="5">
        <v>992.8</v>
      </c>
      <c r="H699" t="str">
        <f t="shared" si="54"/>
        <v>No</v>
      </c>
      <c r="I699" s="5">
        <f t="shared" si="52"/>
        <v>19856</v>
      </c>
    </row>
    <row r="700" spans="1:9" x14ac:dyDescent="0.35">
      <c r="A700" s="1">
        <v>45107</v>
      </c>
      <c r="B700" s="1" t="str">
        <f t="shared" si="50"/>
        <v>June</v>
      </c>
      <c r="C700" s="3" t="s">
        <v>8</v>
      </c>
      <c r="D700" s="4">
        <v>18</v>
      </c>
      <c r="E700" t="str">
        <f t="shared" si="53"/>
        <v>No</v>
      </c>
      <c r="F700" s="4">
        <f t="shared" si="51"/>
        <v>18</v>
      </c>
      <c r="G700" s="5">
        <v>249.13</v>
      </c>
      <c r="H700" t="str">
        <f t="shared" si="54"/>
        <v>No</v>
      </c>
      <c r="I700" s="5">
        <f t="shared" si="52"/>
        <v>4484.34</v>
      </c>
    </row>
    <row r="701" spans="1:9" x14ac:dyDescent="0.35">
      <c r="A701" s="1">
        <v>45199</v>
      </c>
      <c r="B701" s="1" t="str">
        <f t="shared" si="50"/>
        <v>September</v>
      </c>
      <c r="C701" s="3" t="s">
        <v>8</v>
      </c>
      <c r="D701" s="4">
        <v>14</v>
      </c>
      <c r="E701" t="str">
        <f t="shared" si="53"/>
        <v>No</v>
      </c>
      <c r="F701" s="4">
        <f t="shared" si="51"/>
        <v>14</v>
      </c>
      <c r="G701" s="5">
        <v>496.58</v>
      </c>
      <c r="H701" t="str">
        <f t="shared" si="54"/>
        <v>No</v>
      </c>
      <c r="I701" s="5">
        <f t="shared" si="52"/>
        <v>6952.12</v>
      </c>
    </row>
    <row r="702" spans="1:9" x14ac:dyDescent="0.35">
      <c r="A702" s="1">
        <v>45107</v>
      </c>
      <c r="B702" s="1" t="str">
        <f t="shared" si="50"/>
        <v>June</v>
      </c>
      <c r="C702" s="3" t="s">
        <v>5</v>
      </c>
      <c r="D702" s="4">
        <v>22</v>
      </c>
      <c r="E702" t="str">
        <f t="shared" si="53"/>
        <v>No</v>
      </c>
      <c r="F702" s="4">
        <f t="shared" si="51"/>
        <v>22</v>
      </c>
      <c r="G702" s="5">
        <v>119.23</v>
      </c>
      <c r="H702" t="str">
        <f t="shared" si="54"/>
        <v>No</v>
      </c>
      <c r="I702" s="5">
        <f t="shared" si="52"/>
        <v>2623.06</v>
      </c>
    </row>
    <row r="703" spans="1:9" x14ac:dyDescent="0.35">
      <c r="A703" s="1">
        <v>45016</v>
      </c>
      <c r="B703" s="1" t="str">
        <f t="shared" si="50"/>
        <v>March</v>
      </c>
      <c r="C703" s="3" t="s">
        <v>7</v>
      </c>
      <c r="D703" s="4">
        <v>16</v>
      </c>
      <c r="E703" t="str">
        <f t="shared" si="53"/>
        <v>No</v>
      </c>
      <c r="F703" s="4">
        <f t="shared" si="51"/>
        <v>16</v>
      </c>
      <c r="G703" s="5">
        <v>57.26</v>
      </c>
      <c r="H703" t="str">
        <f t="shared" si="54"/>
        <v>No</v>
      </c>
      <c r="I703" s="5">
        <f t="shared" si="52"/>
        <v>916.16</v>
      </c>
    </row>
    <row r="704" spans="1:9" x14ac:dyDescent="0.35">
      <c r="A704" s="1">
        <v>45138</v>
      </c>
      <c r="B704" s="1" t="str">
        <f t="shared" si="50"/>
        <v>July</v>
      </c>
      <c r="C704" s="3" t="s">
        <v>6</v>
      </c>
      <c r="D704" s="4">
        <v>16</v>
      </c>
      <c r="E704" t="str">
        <f t="shared" si="53"/>
        <v>No</v>
      </c>
      <c r="F704" s="4">
        <f t="shared" si="51"/>
        <v>16</v>
      </c>
      <c r="G704" s="5">
        <v>85.63</v>
      </c>
      <c r="H704" t="str">
        <f t="shared" si="54"/>
        <v>No</v>
      </c>
      <c r="I704" s="5">
        <f t="shared" si="52"/>
        <v>1370.08</v>
      </c>
    </row>
    <row r="705" spans="1:9" x14ac:dyDescent="0.35">
      <c r="A705" s="1">
        <v>45138</v>
      </c>
      <c r="B705" s="1" t="str">
        <f t="shared" si="50"/>
        <v>July</v>
      </c>
      <c r="C705" s="3" t="s">
        <v>6</v>
      </c>
      <c r="D705" s="4">
        <v>18</v>
      </c>
      <c r="E705" t="str">
        <f t="shared" si="53"/>
        <v>No</v>
      </c>
      <c r="F705" s="4">
        <f t="shared" si="51"/>
        <v>18</v>
      </c>
      <c r="G705" s="5">
        <v>399.55</v>
      </c>
      <c r="H705" t="str">
        <f t="shared" si="54"/>
        <v>No</v>
      </c>
      <c r="I705" s="5">
        <f t="shared" si="52"/>
        <v>7191.9000000000005</v>
      </c>
    </row>
    <row r="706" spans="1:9" x14ac:dyDescent="0.35">
      <c r="A706" s="1">
        <v>44985</v>
      </c>
      <c r="B706" s="1" t="str">
        <f t="shared" ref="B706:B769" si="55">TEXT(A706, "mmmm")</f>
        <v>February</v>
      </c>
      <c r="C706" s="3" t="s">
        <v>5</v>
      </c>
      <c r="D706" s="4">
        <v>20</v>
      </c>
      <c r="E706" t="str">
        <f t="shared" si="53"/>
        <v>No</v>
      </c>
      <c r="F706" s="4">
        <f t="shared" ref="F706:F769" si="56" xml:space="preserve"> IF(OR(D706 &lt; 8,D706 &gt; 32), 22, D706)</f>
        <v>20</v>
      </c>
      <c r="G706" s="5">
        <v>603</v>
      </c>
      <c r="H706" t="str">
        <f t="shared" si="54"/>
        <v>No</v>
      </c>
      <c r="I706" s="5">
        <f t="shared" ref="I706:I769" si="57">PRODUCT(F706,G706)</f>
        <v>12060</v>
      </c>
    </row>
    <row r="707" spans="1:9" x14ac:dyDescent="0.35">
      <c r="A707" s="1">
        <v>45260</v>
      </c>
      <c r="B707" s="1" t="str">
        <f t="shared" si="55"/>
        <v>November</v>
      </c>
      <c r="C707" s="3" t="s">
        <v>5</v>
      </c>
      <c r="D707" s="4">
        <v>14</v>
      </c>
      <c r="E707" t="str">
        <f t="shared" ref="E707:E770" si="58" xml:space="preserve"> IF(OR(D707 &lt; 8,D707 &gt; 32), "Yes", "No")</f>
        <v>No</v>
      </c>
      <c r="F707" s="4">
        <f t="shared" si="56"/>
        <v>14</v>
      </c>
      <c r="G707" s="5">
        <v>496.88</v>
      </c>
      <c r="H707" t="str">
        <f t="shared" ref="H707:H770" si="59" xml:space="preserve"> IF(OR(G707 &lt; -466.22,G707 &gt; 1486.92), "Yes", "No")</f>
        <v>No</v>
      </c>
      <c r="I707" s="5">
        <f t="shared" si="57"/>
        <v>6956.32</v>
      </c>
    </row>
    <row r="708" spans="1:9" x14ac:dyDescent="0.35">
      <c r="A708" s="1">
        <v>44985</v>
      </c>
      <c r="B708" s="1" t="str">
        <f t="shared" si="55"/>
        <v>February</v>
      </c>
      <c r="C708" s="3" t="s">
        <v>4</v>
      </c>
      <c r="D708" s="4">
        <v>29</v>
      </c>
      <c r="E708" t="str">
        <f t="shared" si="58"/>
        <v>No</v>
      </c>
      <c r="F708" s="4">
        <f t="shared" si="56"/>
        <v>29</v>
      </c>
      <c r="G708" s="5">
        <v>260.93</v>
      </c>
      <c r="H708" t="str">
        <f t="shared" si="59"/>
        <v>No</v>
      </c>
      <c r="I708" s="5">
        <f t="shared" si="57"/>
        <v>7566.97</v>
      </c>
    </row>
    <row r="709" spans="1:9" x14ac:dyDescent="0.35">
      <c r="A709" s="1">
        <v>45138</v>
      </c>
      <c r="B709" s="1" t="str">
        <f t="shared" si="55"/>
        <v>July</v>
      </c>
      <c r="C709" s="3" t="s">
        <v>8</v>
      </c>
      <c r="D709" s="4">
        <v>24</v>
      </c>
      <c r="E709" t="str">
        <f t="shared" si="58"/>
        <v>No</v>
      </c>
      <c r="F709" s="4">
        <f t="shared" si="56"/>
        <v>24</v>
      </c>
      <c r="G709" s="5">
        <v>478.69</v>
      </c>
      <c r="H709" t="str">
        <f t="shared" si="59"/>
        <v>No</v>
      </c>
      <c r="I709" s="5">
        <f t="shared" si="57"/>
        <v>11488.56</v>
      </c>
    </row>
    <row r="710" spans="1:9" x14ac:dyDescent="0.35">
      <c r="A710" s="1">
        <v>45016</v>
      </c>
      <c r="B710" s="1" t="str">
        <f t="shared" si="55"/>
        <v>March</v>
      </c>
      <c r="C710" s="3" t="s">
        <v>7</v>
      </c>
      <c r="D710" s="4">
        <v>20</v>
      </c>
      <c r="E710" t="str">
        <f t="shared" si="58"/>
        <v>No</v>
      </c>
      <c r="F710" s="4">
        <f t="shared" si="56"/>
        <v>20</v>
      </c>
      <c r="G710" s="5">
        <v>386.77</v>
      </c>
      <c r="H710" t="str">
        <f t="shared" si="59"/>
        <v>No</v>
      </c>
      <c r="I710" s="5">
        <f t="shared" si="57"/>
        <v>7735.4</v>
      </c>
    </row>
    <row r="711" spans="1:9" x14ac:dyDescent="0.35">
      <c r="A711" s="1">
        <v>45107</v>
      </c>
      <c r="B711" s="1" t="str">
        <f t="shared" si="55"/>
        <v>June</v>
      </c>
      <c r="C711" s="3" t="s">
        <v>6</v>
      </c>
      <c r="D711" s="4">
        <v>25</v>
      </c>
      <c r="E711" t="str">
        <f t="shared" si="58"/>
        <v>No</v>
      </c>
      <c r="F711" s="4">
        <f t="shared" si="56"/>
        <v>25</v>
      </c>
      <c r="G711" s="5">
        <v>97.4</v>
      </c>
      <c r="H711" t="str">
        <f t="shared" si="59"/>
        <v>No</v>
      </c>
      <c r="I711" s="5">
        <f t="shared" si="57"/>
        <v>2435</v>
      </c>
    </row>
    <row r="712" spans="1:9" x14ac:dyDescent="0.35">
      <c r="A712" s="1">
        <v>45138</v>
      </c>
      <c r="B712" s="1" t="str">
        <f t="shared" si="55"/>
        <v>July</v>
      </c>
      <c r="C712" s="3" t="s">
        <v>7</v>
      </c>
      <c r="D712" s="4">
        <v>21</v>
      </c>
      <c r="E712" t="str">
        <f t="shared" si="58"/>
        <v>No</v>
      </c>
      <c r="F712" s="4">
        <f t="shared" si="56"/>
        <v>21</v>
      </c>
      <c r="G712" s="5">
        <v>62.07</v>
      </c>
      <c r="H712" t="str">
        <f t="shared" si="59"/>
        <v>No</v>
      </c>
      <c r="I712" s="5">
        <f t="shared" si="57"/>
        <v>1303.47</v>
      </c>
    </row>
    <row r="713" spans="1:9" x14ac:dyDescent="0.35">
      <c r="A713" s="1">
        <v>45107</v>
      </c>
      <c r="B713" s="1" t="str">
        <f t="shared" si="55"/>
        <v>June</v>
      </c>
      <c r="C713" s="3" t="s">
        <v>4</v>
      </c>
      <c r="D713" s="4">
        <v>15</v>
      </c>
      <c r="E713" t="str">
        <f t="shared" si="58"/>
        <v>No</v>
      </c>
      <c r="F713" s="4">
        <f t="shared" si="56"/>
        <v>15</v>
      </c>
      <c r="G713" s="5">
        <v>20.46</v>
      </c>
      <c r="H713" t="str">
        <f t="shared" si="59"/>
        <v>No</v>
      </c>
      <c r="I713" s="5">
        <f t="shared" si="57"/>
        <v>306.90000000000003</v>
      </c>
    </row>
    <row r="714" spans="1:9" x14ac:dyDescent="0.35">
      <c r="A714" s="1">
        <v>45169</v>
      </c>
      <c r="B714" s="1" t="str">
        <f t="shared" si="55"/>
        <v>August</v>
      </c>
      <c r="C714" s="3" t="s">
        <v>7</v>
      </c>
      <c r="D714" s="4">
        <v>29</v>
      </c>
      <c r="E714" t="str">
        <f t="shared" si="58"/>
        <v>No</v>
      </c>
      <c r="F714" s="4">
        <f t="shared" si="56"/>
        <v>29</v>
      </c>
      <c r="G714" s="5">
        <v>298.74</v>
      </c>
      <c r="H714" t="str">
        <f t="shared" si="59"/>
        <v>No</v>
      </c>
      <c r="I714" s="5">
        <f t="shared" si="57"/>
        <v>8663.4600000000009</v>
      </c>
    </row>
    <row r="715" spans="1:9" x14ac:dyDescent="0.35">
      <c r="A715" s="1">
        <v>44957</v>
      </c>
      <c r="B715" s="1" t="str">
        <f t="shared" si="55"/>
        <v>January</v>
      </c>
      <c r="C715" s="3" t="s">
        <v>8</v>
      </c>
      <c r="D715" s="4">
        <v>24</v>
      </c>
      <c r="E715" t="str">
        <f t="shared" si="58"/>
        <v>No</v>
      </c>
      <c r="F715" s="4">
        <f t="shared" si="56"/>
        <v>24</v>
      </c>
      <c r="G715" s="5">
        <v>529.13</v>
      </c>
      <c r="H715" t="str">
        <f t="shared" si="59"/>
        <v>No</v>
      </c>
      <c r="I715" s="5">
        <f t="shared" si="57"/>
        <v>12699.119999999999</v>
      </c>
    </row>
    <row r="716" spans="1:9" x14ac:dyDescent="0.35">
      <c r="A716" s="1">
        <v>45169</v>
      </c>
      <c r="B716" s="1" t="str">
        <f t="shared" si="55"/>
        <v>August</v>
      </c>
      <c r="C716" s="3" t="s">
        <v>7</v>
      </c>
      <c r="D716" s="4">
        <v>19</v>
      </c>
      <c r="E716" t="str">
        <f t="shared" si="58"/>
        <v>No</v>
      </c>
      <c r="F716" s="4">
        <f t="shared" si="56"/>
        <v>19</v>
      </c>
      <c r="G716" s="5">
        <v>890</v>
      </c>
      <c r="H716" t="str">
        <f t="shared" si="59"/>
        <v>No</v>
      </c>
      <c r="I716" s="5">
        <f t="shared" si="57"/>
        <v>16910</v>
      </c>
    </row>
    <row r="717" spans="1:9" x14ac:dyDescent="0.35">
      <c r="A717" s="1">
        <v>45016</v>
      </c>
      <c r="B717" s="1" t="str">
        <f t="shared" si="55"/>
        <v>March</v>
      </c>
      <c r="C717" s="3" t="s">
        <v>8</v>
      </c>
      <c r="D717" s="4">
        <v>17</v>
      </c>
      <c r="E717" t="str">
        <f t="shared" si="58"/>
        <v>No</v>
      </c>
      <c r="F717" s="4">
        <f t="shared" si="56"/>
        <v>17</v>
      </c>
      <c r="G717" s="5">
        <v>216.66</v>
      </c>
      <c r="H717" t="str">
        <f t="shared" si="59"/>
        <v>No</v>
      </c>
      <c r="I717" s="5">
        <f t="shared" si="57"/>
        <v>3683.22</v>
      </c>
    </row>
    <row r="718" spans="1:9" x14ac:dyDescent="0.35">
      <c r="A718" s="1">
        <v>45169</v>
      </c>
      <c r="B718" s="1" t="str">
        <f t="shared" si="55"/>
        <v>August</v>
      </c>
      <c r="C718" s="3" t="s">
        <v>4</v>
      </c>
      <c r="D718" s="4">
        <v>17</v>
      </c>
      <c r="E718" t="str">
        <f t="shared" si="58"/>
        <v>No</v>
      </c>
      <c r="F718" s="4">
        <f t="shared" si="56"/>
        <v>17</v>
      </c>
      <c r="G718" s="5">
        <v>885.96</v>
      </c>
      <c r="H718" t="str">
        <f t="shared" si="59"/>
        <v>No</v>
      </c>
      <c r="I718" s="5">
        <f t="shared" si="57"/>
        <v>15061.32</v>
      </c>
    </row>
    <row r="719" spans="1:9" x14ac:dyDescent="0.35">
      <c r="A719" s="1">
        <v>45138</v>
      </c>
      <c r="B719" s="1" t="str">
        <f t="shared" si="55"/>
        <v>July</v>
      </c>
      <c r="C719" s="3" t="s">
        <v>7</v>
      </c>
      <c r="D719" s="4">
        <v>23</v>
      </c>
      <c r="E719" t="str">
        <f t="shared" si="58"/>
        <v>No</v>
      </c>
      <c r="F719" s="4">
        <f t="shared" si="56"/>
        <v>23</v>
      </c>
      <c r="G719" s="5">
        <v>423.64</v>
      </c>
      <c r="H719" t="str">
        <f t="shared" si="59"/>
        <v>No</v>
      </c>
      <c r="I719" s="5">
        <f t="shared" si="57"/>
        <v>9743.7199999999993</v>
      </c>
    </row>
    <row r="720" spans="1:9" x14ac:dyDescent="0.35">
      <c r="A720" s="1">
        <v>45291</v>
      </c>
      <c r="B720" s="1" t="str">
        <f t="shared" si="55"/>
        <v>December</v>
      </c>
      <c r="C720" s="3" t="s">
        <v>6</v>
      </c>
      <c r="D720" s="4">
        <v>17</v>
      </c>
      <c r="E720" t="str">
        <f t="shared" si="58"/>
        <v>No</v>
      </c>
      <c r="F720" s="4">
        <f t="shared" si="56"/>
        <v>17</v>
      </c>
      <c r="G720" s="5">
        <v>995.59</v>
      </c>
      <c r="H720" t="str">
        <f t="shared" si="59"/>
        <v>No</v>
      </c>
      <c r="I720" s="5">
        <f t="shared" si="57"/>
        <v>16925.03</v>
      </c>
    </row>
    <row r="721" spans="1:9" x14ac:dyDescent="0.35">
      <c r="A721" s="1">
        <v>45169</v>
      </c>
      <c r="B721" s="1" t="str">
        <f t="shared" si="55"/>
        <v>August</v>
      </c>
      <c r="C721" s="3" t="s">
        <v>4</v>
      </c>
      <c r="D721" s="4">
        <v>14</v>
      </c>
      <c r="E721" t="str">
        <f t="shared" si="58"/>
        <v>No</v>
      </c>
      <c r="F721" s="4">
        <f t="shared" si="56"/>
        <v>14</v>
      </c>
      <c r="G721" s="5">
        <v>425.64</v>
      </c>
      <c r="H721" t="str">
        <f t="shared" si="59"/>
        <v>No</v>
      </c>
      <c r="I721" s="5">
        <f t="shared" si="57"/>
        <v>5958.96</v>
      </c>
    </row>
    <row r="722" spans="1:9" x14ac:dyDescent="0.35">
      <c r="A722" s="1">
        <v>44985</v>
      </c>
      <c r="B722" s="1" t="str">
        <f t="shared" si="55"/>
        <v>February</v>
      </c>
      <c r="C722" s="3" t="s">
        <v>7</v>
      </c>
      <c r="D722" s="4">
        <v>14</v>
      </c>
      <c r="E722" t="str">
        <f t="shared" si="58"/>
        <v>No</v>
      </c>
      <c r="F722" s="4">
        <f t="shared" si="56"/>
        <v>14</v>
      </c>
      <c r="G722" s="5">
        <v>490.52</v>
      </c>
      <c r="H722" t="str">
        <f t="shared" si="59"/>
        <v>No</v>
      </c>
      <c r="I722" s="5">
        <f t="shared" si="57"/>
        <v>6867.28</v>
      </c>
    </row>
    <row r="723" spans="1:9" x14ac:dyDescent="0.35">
      <c r="A723" s="1">
        <v>45016</v>
      </c>
      <c r="B723" s="1" t="str">
        <f t="shared" si="55"/>
        <v>March</v>
      </c>
      <c r="C723" s="3" t="s">
        <v>8</v>
      </c>
      <c r="D723" s="4">
        <v>20</v>
      </c>
      <c r="E723" t="str">
        <f t="shared" si="58"/>
        <v>No</v>
      </c>
      <c r="F723" s="4">
        <f t="shared" si="56"/>
        <v>20</v>
      </c>
      <c r="G723" s="5">
        <v>563.80999999999995</v>
      </c>
      <c r="H723" t="str">
        <f t="shared" si="59"/>
        <v>No</v>
      </c>
      <c r="I723" s="5">
        <f t="shared" si="57"/>
        <v>11276.199999999999</v>
      </c>
    </row>
    <row r="724" spans="1:9" x14ac:dyDescent="0.35">
      <c r="A724" s="1">
        <v>45138</v>
      </c>
      <c r="B724" s="1" t="str">
        <f t="shared" si="55"/>
        <v>July</v>
      </c>
      <c r="C724" s="3" t="s">
        <v>7</v>
      </c>
      <c r="D724" s="4">
        <v>15</v>
      </c>
      <c r="E724" t="str">
        <f t="shared" si="58"/>
        <v>No</v>
      </c>
      <c r="F724" s="4">
        <f t="shared" si="56"/>
        <v>15</v>
      </c>
      <c r="G724" s="5">
        <v>444</v>
      </c>
      <c r="H724" t="str">
        <f t="shared" si="59"/>
        <v>No</v>
      </c>
      <c r="I724" s="5">
        <f t="shared" si="57"/>
        <v>6660</v>
      </c>
    </row>
    <row r="725" spans="1:9" x14ac:dyDescent="0.35">
      <c r="A725" s="1">
        <v>44957</v>
      </c>
      <c r="B725" s="1" t="str">
        <f t="shared" si="55"/>
        <v>January</v>
      </c>
      <c r="C725" s="3" t="s">
        <v>8</v>
      </c>
      <c r="D725" s="4">
        <v>31</v>
      </c>
      <c r="E725" t="str">
        <f t="shared" si="58"/>
        <v>No</v>
      </c>
      <c r="F725" s="4">
        <f t="shared" si="56"/>
        <v>31</v>
      </c>
      <c r="G725" s="5">
        <v>853.04</v>
      </c>
      <c r="H725" t="str">
        <f t="shared" si="59"/>
        <v>No</v>
      </c>
      <c r="I725" s="5">
        <f t="shared" si="57"/>
        <v>26444.239999999998</v>
      </c>
    </row>
    <row r="726" spans="1:9" x14ac:dyDescent="0.35">
      <c r="A726" s="1">
        <v>45291</v>
      </c>
      <c r="B726" s="1" t="str">
        <f t="shared" si="55"/>
        <v>December</v>
      </c>
      <c r="C726" s="3" t="s">
        <v>4</v>
      </c>
      <c r="D726" s="4">
        <v>23</v>
      </c>
      <c r="E726" t="str">
        <f t="shared" si="58"/>
        <v>No</v>
      </c>
      <c r="F726" s="4">
        <f t="shared" si="56"/>
        <v>23</v>
      </c>
      <c r="G726" s="5">
        <v>279.66000000000003</v>
      </c>
      <c r="H726" t="str">
        <f t="shared" si="59"/>
        <v>No</v>
      </c>
      <c r="I726" s="5">
        <f t="shared" si="57"/>
        <v>6432.18</v>
      </c>
    </row>
    <row r="727" spans="1:9" x14ac:dyDescent="0.35">
      <c r="A727" s="1">
        <v>45046</v>
      </c>
      <c r="B727" s="1" t="str">
        <f t="shared" si="55"/>
        <v>April</v>
      </c>
      <c r="C727" s="3" t="s">
        <v>8</v>
      </c>
      <c r="D727" s="4">
        <v>25</v>
      </c>
      <c r="E727" t="str">
        <f t="shared" si="58"/>
        <v>No</v>
      </c>
      <c r="F727" s="4">
        <f t="shared" si="56"/>
        <v>25</v>
      </c>
      <c r="G727" s="5">
        <v>754.99</v>
      </c>
      <c r="H727" t="str">
        <f t="shared" si="59"/>
        <v>No</v>
      </c>
      <c r="I727" s="5">
        <f t="shared" si="57"/>
        <v>18874.75</v>
      </c>
    </row>
    <row r="728" spans="1:9" x14ac:dyDescent="0.35">
      <c r="A728" s="1">
        <v>45260</v>
      </c>
      <c r="B728" s="1" t="str">
        <f t="shared" si="55"/>
        <v>November</v>
      </c>
      <c r="C728" s="3" t="s">
        <v>8</v>
      </c>
      <c r="D728" s="4">
        <v>18</v>
      </c>
      <c r="E728" t="str">
        <f t="shared" si="58"/>
        <v>No</v>
      </c>
      <c r="F728" s="4">
        <f t="shared" si="56"/>
        <v>18</v>
      </c>
      <c r="G728" s="5">
        <v>835.27</v>
      </c>
      <c r="H728" t="str">
        <f t="shared" si="59"/>
        <v>No</v>
      </c>
      <c r="I728" s="5">
        <f t="shared" si="57"/>
        <v>15034.86</v>
      </c>
    </row>
    <row r="729" spans="1:9" x14ac:dyDescent="0.35">
      <c r="A729" s="1">
        <v>45107</v>
      </c>
      <c r="B729" s="1" t="str">
        <f t="shared" si="55"/>
        <v>June</v>
      </c>
      <c r="C729" s="3" t="s">
        <v>4</v>
      </c>
      <c r="D729" s="4">
        <v>22</v>
      </c>
      <c r="E729" t="str">
        <f t="shared" si="58"/>
        <v>No</v>
      </c>
      <c r="F729" s="4">
        <f t="shared" si="56"/>
        <v>22</v>
      </c>
      <c r="G729" s="5">
        <v>509.48</v>
      </c>
      <c r="H729" t="str">
        <f t="shared" si="59"/>
        <v>No</v>
      </c>
      <c r="I729" s="5">
        <f t="shared" si="57"/>
        <v>11208.560000000001</v>
      </c>
    </row>
    <row r="730" spans="1:9" x14ac:dyDescent="0.35">
      <c r="A730" s="1">
        <v>45077</v>
      </c>
      <c r="B730" s="1" t="str">
        <f t="shared" si="55"/>
        <v>May</v>
      </c>
      <c r="C730" s="3" t="s">
        <v>4</v>
      </c>
      <c r="D730" s="4">
        <v>190</v>
      </c>
      <c r="E730" t="str">
        <f t="shared" si="58"/>
        <v>Yes</v>
      </c>
      <c r="F730" s="4">
        <f t="shared" si="56"/>
        <v>22</v>
      </c>
      <c r="G730" s="5">
        <v>537.07000000000005</v>
      </c>
      <c r="H730" t="str">
        <f t="shared" si="59"/>
        <v>No</v>
      </c>
      <c r="I730" s="5">
        <f t="shared" si="57"/>
        <v>11815.54</v>
      </c>
    </row>
    <row r="731" spans="1:9" x14ac:dyDescent="0.35">
      <c r="A731" s="1">
        <v>45291</v>
      </c>
      <c r="B731" s="1" t="str">
        <f t="shared" si="55"/>
        <v>December</v>
      </c>
      <c r="C731" s="3" t="s">
        <v>7</v>
      </c>
      <c r="D731" s="4">
        <v>21</v>
      </c>
      <c r="E731" t="str">
        <f t="shared" si="58"/>
        <v>No</v>
      </c>
      <c r="F731" s="4">
        <f t="shared" si="56"/>
        <v>21</v>
      </c>
      <c r="G731" s="5">
        <v>355.53</v>
      </c>
      <c r="H731" t="str">
        <f t="shared" si="59"/>
        <v>No</v>
      </c>
      <c r="I731" s="5">
        <f t="shared" si="57"/>
        <v>7466.1299999999992</v>
      </c>
    </row>
    <row r="732" spans="1:9" x14ac:dyDescent="0.35">
      <c r="A732" s="1">
        <v>45199</v>
      </c>
      <c r="B732" s="1" t="str">
        <f t="shared" si="55"/>
        <v>September</v>
      </c>
      <c r="C732" s="3" t="s">
        <v>6</v>
      </c>
      <c r="D732" s="4">
        <v>11</v>
      </c>
      <c r="E732" t="str">
        <f t="shared" si="58"/>
        <v>No</v>
      </c>
      <c r="F732" s="4">
        <f t="shared" si="56"/>
        <v>11</v>
      </c>
      <c r="G732" s="5">
        <v>722.64</v>
      </c>
      <c r="H732" t="str">
        <f t="shared" si="59"/>
        <v>No</v>
      </c>
      <c r="I732" s="5">
        <f t="shared" si="57"/>
        <v>7949.04</v>
      </c>
    </row>
    <row r="733" spans="1:9" x14ac:dyDescent="0.35">
      <c r="A733" s="1">
        <v>45260</v>
      </c>
      <c r="B733" s="1" t="str">
        <f t="shared" si="55"/>
        <v>November</v>
      </c>
      <c r="C733" s="3" t="s">
        <v>4</v>
      </c>
      <c r="D733" s="4">
        <v>9</v>
      </c>
      <c r="E733" t="str">
        <f t="shared" si="58"/>
        <v>No</v>
      </c>
      <c r="F733" s="4">
        <f t="shared" si="56"/>
        <v>9</v>
      </c>
      <c r="G733" s="5">
        <v>973.87</v>
      </c>
      <c r="H733" t="str">
        <f t="shared" si="59"/>
        <v>No</v>
      </c>
      <c r="I733" s="5">
        <f t="shared" si="57"/>
        <v>8764.83</v>
      </c>
    </row>
    <row r="734" spans="1:9" x14ac:dyDescent="0.35">
      <c r="A734" s="1">
        <v>45230</v>
      </c>
      <c r="B734" s="1" t="str">
        <f t="shared" si="55"/>
        <v>October</v>
      </c>
      <c r="C734" s="3" t="s">
        <v>5</v>
      </c>
      <c r="D734" s="4">
        <v>21</v>
      </c>
      <c r="E734" t="str">
        <f t="shared" si="58"/>
        <v>No</v>
      </c>
      <c r="F734" s="4">
        <f t="shared" si="56"/>
        <v>21</v>
      </c>
      <c r="G734" s="5">
        <v>600.77</v>
      </c>
      <c r="H734" t="str">
        <f t="shared" si="59"/>
        <v>No</v>
      </c>
      <c r="I734" s="5">
        <f t="shared" si="57"/>
        <v>12616.17</v>
      </c>
    </row>
    <row r="735" spans="1:9" x14ac:dyDescent="0.35">
      <c r="A735" s="1">
        <v>45016</v>
      </c>
      <c r="B735" s="1" t="str">
        <f t="shared" si="55"/>
        <v>March</v>
      </c>
      <c r="C735" s="3" t="s">
        <v>6</v>
      </c>
      <c r="D735" s="4">
        <v>16</v>
      </c>
      <c r="E735" t="str">
        <f t="shared" si="58"/>
        <v>No</v>
      </c>
      <c r="F735" s="4">
        <f t="shared" si="56"/>
        <v>16</v>
      </c>
      <c r="G735" s="5">
        <v>349.83</v>
      </c>
      <c r="H735" t="str">
        <f t="shared" si="59"/>
        <v>No</v>
      </c>
      <c r="I735" s="5">
        <f t="shared" si="57"/>
        <v>5597.28</v>
      </c>
    </row>
    <row r="736" spans="1:9" x14ac:dyDescent="0.35">
      <c r="A736" s="1">
        <v>45107</v>
      </c>
      <c r="B736" s="1" t="str">
        <f t="shared" si="55"/>
        <v>June</v>
      </c>
      <c r="C736" s="3" t="s">
        <v>6</v>
      </c>
      <c r="D736" s="4">
        <v>13</v>
      </c>
      <c r="E736" t="str">
        <f t="shared" si="58"/>
        <v>No</v>
      </c>
      <c r="F736" s="4">
        <f t="shared" si="56"/>
        <v>13</v>
      </c>
      <c r="G736" s="5">
        <v>474.2</v>
      </c>
      <c r="H736" t="str">
        <f t="shared" si="59"/>
        <v>No</v>
      </c>
      <c r="I736" s="5">
        <f t="shared" si="57"/>
        <v>6164.5999999999995</v>
      </c>
    </row>
    <row r="737" spans="1:9" x14ac:dyDescent="0.35">
      <c r="A737" s="1">
        <v>45291</v>
      </c>
      <c r="B737" s="1" t="str">
        <f t="shared" si="55"/>
        <v>December</v>
      </c>
      <c r="C737" s="3" t="s">
        <v>7</v>
      </c>
      <c r="D737" s="4">
        <v>18</v>
      </c>
      <c r="E737" t="str">
        <f t="shared" si="58"/>
        <v>No</v>
      </c>
      <c r="F737" s="4">
        <f t="shared" si="56"/>
        <v>18</v>
      </c>
      <c r="G737" s="5">
        <v>188.97</v>
      </c>
      <c r="H737" t="str">
        <f t="shared" si="59"/>
        <v>No</v>
      </c>
      <c r="I737" s="5">
        <f t="shared" si="57"/>
        <v>3401.46</v>
      </c>
    </row>
    <row r="738" spans="1:9" x14ac:dyDescent="0.35">
      <c r="A738" s="1">
        <v>45077</v>
      </c>
      <c r="B738" s="1" t="str">
        <f t="shared" si="55"/>
        <v>May</v>
      </c>
      <c r="C738" s="3" t="s">
        <v>5</v>
      </c>
      <c r="D738" s="4">
        <v>16</v>
      </c>
      <c r="E738" t="str">
        <f t="shared" si="58"/>
        <v>No</v>
      </c>
      <c r="F738" s="4">
        <f t="shared" si="56"/>
        <v>16</v>
      </c>
      <c r="G738" s="5">
        <v>92.89</v>
      </c>
      <c r="H738" t="str">
        <f t="shared" si="59"/>
        <v>No</v>
      </c>
      <c r="I738" s="5">
        <f t="shared" si="57"/>
        <v>1486.24</v>
      </c>
    </row>
    <row r="739" spans="1:9" x14ac:dyDescent="0.35">
      <c r="A739" s="1">
        <v>45291</v>
      </c>
      <c r="B739" s="1" t="str">
        <f t="shared" si="55"/>
        <v>December</v>
      </c>
      <c r="C739" s="3" t="s">
        <v>6</v>
      </c>
      <c r="D739" s="4">
        <v>22</v>
      </c>
      <c r="E739" t="str">
        <f t="shared" si="58"/>
        <v>No</v>
      </c>
      <c r="F739" s="4">
        <f t="shared" si="56"/>
        <v>22</v>
      </c>
      <c r="G739" s="5">
        <v>775.66</v>
      </c>
      <c r="H739" t="str">
        <f t="shared" si="59"/>
        <v>No</v>
      </c>
      <c r="I739" s="5">
        <f t="shared" si="57"/>
        <v>17064.52</v>
      </c>
    </row>
    <row r="740" spans="1:9" x14ac:dyDescent="0.35">
      <c r="A740" s="1">
        <v>45230</v>
      </c>
      <c r="B740" s="1" t="str">
        <f t="shared" si="55"/>
        <v>October</v>
      </c>
      <c r="C740" s="3" t="s">
        <v>5</v>
      </c>
      <c r="D740" s="4">
        <v>23</v>
      </c>
      <c r="E740" t="str">
        <f t="shared" si="58"/>
        <v>No</v>
      </c>
      <c r="F740" s="4">
        <f t="shared" si="56"/>
        <v>23</v>
      </c>
      <c r="G740" s="5">
        <v>428.13</v>
      </c>
      <c r="H740" t="str">
        <f t="shared" si="59"/>
        <v>No</v>
      </c>
      <c r="I740" s="5">
        <f t="shared" si="57"/>
        <v>9846.99</v>
      </c>
    </row>
    <row r="741" spans="1:9" x14ac:dyDescent="0.35">
      <c r="A741" s="1">
        <v>45291</v>
      </c>
      <c r="B741" s="1" t="str">
        <f t="shared" si="55"/>
        <v>December</v>
      </c>
      <c r="C741" s="3" t="s">
        <v>6</v>
      </c>
      <c r="D741" s="4">
        <v>18</v>
      </c>
      <c r="E741" t="str">
        <f t="shared" si="58"/>
        <v>No</v>
      </c>
      <c r="F741" s="4">
        <f t="shared" si="56"/>
        <v>18</v>
      </c>
      <c r="G741" s="5">
        <v>858.02</v>
      </c>
      <c r="H741" t="str">
        <f t="shared" si="59"/>
        <v>No</v>
      </c>
      <c r="I741" s="5">
        <f t="shared" si="57"/>
        <v>15444.36</v>
      </c>
    </row>
    <row r="742" spans="1:9" x14ac:dyDescent="0.35">
      <c r="A742" s="1">
        <v>44957</v>
      </c>
      <c r="B742" s="1" t="str">
        <f t="shared" si="55"/>
        <v>January</v>
      </c>
      <c r="C742" s="3" t="s">
        <v>6</v>
      </c>
      <c r="D742" s="4">
        <v>19</v>
      </c>
      <c r="E742" t="str">
        <f t="shared" si="58"/>
        <v>No</v>
      </c>
      <c r="F742" s="4">
        <f t="shared" si="56"/>
        <v>19</v>
      </c>
      <c r="G742" s="5">
        <v>151.88</v>
      </c>
      <c r="H742" t="str">
        <f t="shared" si="59"/>
        <v>No</v>
      </c>
      <c r="I742" s="5">
        <f t="shared" si="57"/>
        <v>2885.72</v>
      </c>
    </row>
    <row r="743" spans="1:9" x14ac:dyDescent="0.35">
      <c r="A743" s="1">
        <v>45291</v>
      </c>
      <c r="B743" s="1" t="str">
        <f t="shared" si="55"/>
        <v>December</v>
      </c>
      <c r="C743" s="3" t="s">
        <v>7</v>
      </c>
      <c r="D743" s="4">
        <v>22</v>
      </c>
      <c r="E743" t="str">
        <f t="shared" si="58"/>
        <v>No</v>
      </c>
      <c r="F743" s="4">
        <f t="shared" si="56"/>
        <v>22</v>
      </c>
      <c r="G743" s="5">
        <v>658.68</v>
      </c>
      <c r="H743" t="str">
        <f t="shared" si="59"/>
        <v>No</v>
      </c>
      <c r="I743" s="5">
        <f t="shared" si="57"/>
        <v>14490.96</v>
      </c>
    </row>
    <row r="744" spans="1:9" x14ac:dyDescent="0.35">
      <c r="A744" s="1">
        <v>45016</v>
      </c>
      <c r="B744" s="1" t="str">
        <f t="shared" si="55"/>
        <v>March</v>
      </c>
      <c r="C744" s="3" t="s">
        <v>6</v>
      </c>
      <c r="D744" s="4">
        <v>30</v>
      </c>
      <c r="E744" t="str">
        <f t="shared" si="58"/>
        <v>No</v>
      </c>
      <c r="F744" s="4">
        <f t="shared" si="56"/>
        <v>30</v>
      </c>
      <c r="G744" s="5">
        <v>722.63</v>
      </c>
      <c r="H744" t="str">
        <f t="shared" si="59"/>
        <v>No</v>
      </c>
      <c r="I744" s="5">
        <f t="shared" si="57"/>
        <v>21678.9</v>
      </c>
    </row>
    <row r="745" spans="1:9" x14ac:dyDescent="0.35">
      <c r="A745" s="1">
        <v>45169</v>
      </c>
      <c r="B745" s="1" t="str">
        <f t="shared" si="55"/>
        <v>August</v>
      </c>
      <c r="C745" s="3" t="s">
        <v>6</v>
      </c>
      <c r="D745" s="4">
        <v>17</v>
      </c>
      <c r="E745" t="str">
        <f t="shared" si="58"/>
        <v>No</v>
      </c>
      <c r="F745" s="4">
        <f t="shared" si="56"/>
        <v>17</v>
      </c>
      <c r="G745" s="5">
        <v>245.74</v>
      </c>
      <c r="H745" t="str">
        <f t="shared" si="59"/>
        <v>No</v>
      </c>
      <c r="I745" s="5">
        <f t="shared" si="57"/>
        <v>4177.58</v>
      </c>
    </row>
    <row r="746" spans="1:9" x14ac:dyDescent="0.35">
      <c r="A746" s="1">
        <v>45260</v>
      </c>
      <c r="B746" s="1" t="str">
        <f t="shared" si="55"/>
        <v>November</v>
      </c>
      <c r="C746" s="3" t="s">
        <v>8</v>
      </c>
      <c r="D746" s="4">
        <v>22</v>
      </c>
      <c r="E746" t="str">
        <f t="shared" si="58"/>
        <v>No</v>
      </c>
      <c r="F746" s="4">
        <f t="shared" si="56"/>
        <v>22</v>
      </c>
      <c r="G746" s="5">
        <v>510.28</v>
      </c>
      <c r="H746" t="str">
        <f t="shared" si="59"/>
        <v>No</v>
      </c>
      <c r="I746" s="5">
        <f t="shared" si="57"/>
        <v>11226.16</v>
      </c>
    </row>
    <row r="747" spans="1:9" x14ac:dyDescent="0.35">
      <c r="A747" s="1">
        <v>45046</v>
      </c>
      <c r="B747" s="1" t="str">
        <f t="shared" si="55"/>
        <v>April</v>
      </c>
      <c r="C747" s="3" t="s">
        <v>7</v>
      </c>
      <c r="D747" s="4">
        <v>24</v>
      </c>
      <c r="E747" t="str">
        <f t="shared" si="58"/>
        <v>No</v>
      </c>
      <c r="F747" s="4">
        <f t="shared" si="56"/>
        <v>24</v>
      </c>
      <c r="G747" s="5">
        <v>331.31</v>
      </c>
      <c r="H747" t="str">
        <f t="shared" si="59"/>
        <v>No</v>
      </c>
      <c r="I747" s="5">
        <f t="shared" si="57"/>
        <v>7951.4400000000005</v>
      </c>
    </row>
    <row r="748" spans="1:9" x14ac:dyDescent="0.35">
      <c r="A748" s="1">
        <v>45260</v>
      </c>
      <c r="B748" s="1" t="str">
        <f t="shared" si="55"/>
        <v>November</v>
      </c>
      <c r="C748" s="3" t="s">
        <v>6</v>
      </c>
      <c r="D748" s="4">
        <v>22</v>
      </c>
      <c r="E748" t="str">
        <f t="shared" si="58"/>
        <v>No</v>
      </c>
      <c r="F748" s="4">
        <f t="shared" si="56"/>
        <v>22</v>
      </c>
      <c r="G748" s="5">
        <v>845.45</v>
      </c>
      <c r="H748" t="str">
        <f t="shared" si="59"/>
        <v>No</v>
      </c>
      <c r="I748" s="5">
        <f t="shared" si="57"/>
        <v>18599.900000000001</v>
      </c>
    </row>
    <row r="749" spans="1:9" x14ac:dyDescent="0.35">
      <c r="A749" s="1">
        <v>45291</v>
      </c>
      <c r="B749" s="1" t="str">
        <f t="shared" si="55"/>
        <v>December</v>
      </c>
      <c r="C749" s="3" t="s">
        <v>7</v>
      </c>
      <c r="D749" s="4">
        <v>24</v>
      </c>
      <c r="E749" t="str">
        <f t="shared" si="58"/>
        <v>No</v>
      </c>
      <c r="F749" s="4">
        <f t="shared" si="56"/>
        <v>24</v>
      </c>
      <c r="G749" s="5">
        <v>811.78</v>
      </c>
      <c r="H749" t="str">
        <f t="shared" si="59"/>
        <v>No</v>
      </c>
      <c r="I749" s="5">
        <f t="shared" si="57"/>
        <v>19482.72</v>
      </c>
    </row>
    <row r="750" spans="1:9" x14ac:dyDescent="0.35">
      <c r="A750" s="1">
        <v>45046</v>
      </c>
      <c r="B750" s="1" t="str">
        <f t="shared" si="55"/>
        <v>April</v>
      </c>
      <c r="C750" s="3" t="s">
        <v>4</v>
      </c>
      <c r="D750" s="4">
        <v>16</v>
      </c>
      <c r="E750" t="str">
        <f t="shared" si="58"/>
        <v>No</v>
      </c>
      <c r="F750" s="4">
        <f t="shared" si="56"/>
        <v>16</v>
      </c>
      <c r="G750" s="5">
        <v>858.98</v>
      </c>
      <c r="H750" t="str">
        <f t="shared" si="59"/>
        <v>No</v>
      </c>
      <c r="I750" s="5">
        <f t="shared" si="57"/>
        <v>13743.68</v>
      </c>
    </row>
    <row r="751" spans="1:9" x14ac:dyDescent="0.35">
      <c r="A751" s="1">
        <v>44985</v>
      </c>
      <c r="B751" s="1" t="str">
        <f t="shared" si="55"/>
        <v>February</v>
      </c>
      <c r="C751" s="3" t="s">
        <v>5</v>
      </c>
      <c r="D751" s="4">
        <v>23</v>
      </c>
      <c r="E751" t="str">
        <f t="shared" si="58"/>
        <v>No</v>
      </c>
      <c r="F751" s="4">
        <f t="shared" si="56"/>
        <v>23</v>
      </c>
      <c r="G751" s="5">
        <v>509.48</v>
      </c>
      <c r="H751" t="str">
        <f t="shared" si="59"/>
        <v>No</v>
      </c>
      <c r="I751" s="5">
        <f t="shared" si="57"/>
        <v>11718.04</v>
      </c>
    </row>
    <row r="752" spans="1:9" x14ac:dyDescent="0.35">
      <c r="A752" s="1">
        <v>45077</v>
      </c>
      <c r="B752" s="1" t="str">
        <f t="shared" si="55"/>
        <v>May</v>
      </c>
      <c r="C752" s="3" t="s">
        <v>6</v>
      </c>
      <c r="D752" s="4">
        <v>7</v>
      </c>
      <c r="E752" t="str">
        <f t="shared" si="58"/>
        <v>Yes</v>
      </c>
      <c r="F752" s="4">
        <f t="shared" si="56"/>
        <v>22</v>
      </c>
      <c r="G752" s="5">
        <v>292.12</v>
      </c>
      <c r="H752" t="str">
        <f t="shared" si="59"/>
        <v>No</v>
      </c>
      <c r="I752" s="5">
        <f t="shared" si="57"/>
        <v>6426.64</v>
      </c>
    </row>
    <row r="753" spans="1:9" x14ac:dyDescent="0.35">
      <c r="A753" s="1">
        <v>45138</v>
      </c>
      <c r="B753" s="1" t="str">
        <f t="shared" si="55"/>
        <v>July</v>
      </c>
      <c r="C753" s="3" t="s">
        <v>7</v>
      </c>
      <c r="D753" s="4">
        <v>21</v>
      </c>
      <c r="E753" t="str">
        <f t="shared" si="58"/>
        <v>No</v>
      </c>
      <c r="F753" s="4">
        <f t="shared" si="56"/>
        <v>21</v>
      </c>
      <c r="G753" s="5">
        <v>477.12</v>
      </c>
      <c r="H753" t="str">
        <f t="shared" si="59"/>
        <v>No</v>
      </c>
      <c r="I753" s="5">
        <f t="shared" si="57"/>
        <v>10019.52</v>
      </c>
    </row>
    <row r="754" spans="1:9" x14ac:dyDescent="0.35">
      <c r="A754" s="1">
        <v>45107</v>
      </c>
      <c r="B754" s="1" t="str">
        <f t="shared" si="55"/>
        <v>June</v>
      </c>
      <c r="C754" s="3" t="s">
        <v>6</v>
      </c>
      <c r="D754" s="4">
        <v>12</v>
      </c>
      <c r="E754" t="str">
        <f t="shared" si="58"/>
        <v>No</v>
      </c>
      <c r="F754" s="4">
        <f t="shared" si="56"/>
        <v>12</v>
      </c>
      <c r="G754" s="5">
        <v>280.47000000000003</v>
      </c>
      <c r="H754" t="str">
        <f t="shared" si="59"/>
        <v>No</v>
      </c>
      <c r="I754" s="5">
        <f t="shared" si="57"/>
        <v>3365.6400000000003</v>
      </c>
    </row>
    <row r="755" spans="1:9" x14ac:dyDescent="0.35">
      <c r="A755" s="1">
        <v>44985</v>
      </c>
      <c r="B755" s="1" t="str">
        <f t="shared" si="55"/>
        <v>February</v>
      </c>
      <c r="C755" s="3" t="s">
        <v>4</v>
      </c>
      <c r="D755" s="4">
        <v>23</v>
      </c>
      <c r="E755" t="str">
        <f t="shared" si="58"/>
        <v>No</v>
      </c>
      <c r="F755" s="4">
        <f t="shared" si="56"/>
        <v>23</v>
      </c>
      <c r="G755" s="5">
        <v>891.41</v>
      </c>
      <c r="H755" t="str">
        <f t="shared" si="59"/>
        <v>No</v>
      </c>
      <c r="I755" s="5">
        <f t="shared" si="57"/>
        <v>20502.43</v>
      </c>
    </row>
    <row r="756" spans="1:9" x14ac:dyDescent="0.35">
      <c r="A756" s="1">
        <v>45107</v>
      </c>
      <c r="B756" s="1" t="str">
        <f t="shared" si="55"/>
        <v>June</v>
      </c>
      <c r="C756" s="3" t="s">
        <v>5</v>
      </c>
      <c r="D756" s="4">
        <v>18</v>
      </c>
      <c r="E756" t="str">
        <f t="shared" si="58"/>
        <v>No</v>
      </c>
      <c r="F756" s="4">
        <f t="shared" si="56"/>
        <v>18</v>
      </c>
      <c r="G756" s="5">
        <v>112.74</v>
      </c>
      <c r="H756" t="str">
        <f t="shared" si="59"/>
        <v>No</v>
      </c>
      <c r="I756" s="5">
        <f t="shared" si="57"/>
        <v>2029.32</v>
      </c>
    </row>
    <row r="757" spans="1:9" x14ac:dyDescent="0.35">
      <c r="A757" s="1">
        <v>45199</v>
      </c>
      <c r="B757" s="1" t="str">
        <f t="shared" si="55"/>
        <v>September</v>
      </c>
      <c r="C757" s="3" t="s">
        <v>8</v>
      </c>
      <c r="D757" s="4">
        <v>20</v>
      </c>
      <c r="E757" t="str">
        <f t="shared" si="58"/>
        <v>No</v>
      </c>
      <c r="F757" s="4">
        <f t="shared" si="56"/>
        <v>20</v>
      </c>
      <c r="G757" s="5">
        <v>347.9</v>
      </c>
      <c r="H757" t="str">
        <f t="shared" si="59"/>
        <v>No</v>
      </c>
      <c r="I757" s="5">
        <f t="shared" si="57"/>
        <v>6958</v>
      </c>
    </row>
    <row r="758" spans="1:9" x14ac:dyDescent="0.35">
      <c r="A758" s="1">
        <v>45046</v>
      </c>
      <c r="B758" s="1" t="str">
        <f t="shared" si="55"/>
        <v>April</v>
      </c>
      <c r="C758" s="3" t="s">
        <v>5</v>
      </c>
      <c r="D758" s="4">
        <v>16</v>
      </c>
      <c r="E758" t="str">
        <f t="shared" si="58"/>
        <v>No</v>
      </c>
      <c r="F758" s="4">
        <f t="shared" si="56"/>
        <v>16</v>
      </c>
      <c r="G758" s="5">
        <v>108.5</v>
      </c>
      <c r="H758" t="str">
        <f t="shared" si="59"/>
        <v>No</v>
      </c>
      <c r="I758" s="5">
        <f t="shared" si="57"/>
        <v>1736</v>
      </c>
    </row>
    <row r="759" spans="1:9" x14ac:dyDescent="0.35">
      <c r="A759" s="1">
        <v>45077</v>
      </c>
      <c r="B759" s="1" t="str">
        <f t="shared" si="55"/>
        <v>May</v>
      </c>
      <c r="C759" s="3" t="s">
        <v>5</v>
      </c>
      <c r="D759" s="4">
        <v>17</v>
      </c>
      <c r="E759" t="str">
        <f t="shared" si="58"/>
        <v>No</v>
      </c>
      <c r="F759" s="4">
        <f t="shared" si="56"/>
        <v>17</v>
      </c>
      <c r="G759" s="5">
        <v>348.13</v>
      </c>
      <c r="H759" t="str">
        <f t="shared" si="59"/>
        <v>No</v>
      </c>
      <c r="I759" s="5">
        <f t="shared" si="57"/>
        <v>5918.21</v>
      </c>
    </row>
    <row r="760" spans="1:9" x14ac:dyDescent="0.35">
      <c r="A760" s="1">
        <v>45077</v>
      </c>
      <c r="B760" s="1" t="str">
        <f t="shared" si="55"/>
        <v>May</v>
      </c>
      <c r="C760" s="3" t="s">
        <v>8</v>
      </c>
      <c r="D760" s="4">
        <v>20</v>
      </c>
      <c r="E760" t="str">
        <f t="shared" si="58"/>
        <v>No</v>
      </c>
      <c r="F760" s="4">
        <f t="shared" si="56"/>
        <v>20</v>
      </c>
      <c r="G760" s="5">
        <v>600.49</v>
      </c>
      <c r="H760" t="str">
        <f t="shared" si="59"/>
        <v>No</v>
      </c>
      <c r="I760" s="5">
        <f t="shared" si="57"/>
        <v>12009.8</v>
      </c>
    </row>
    <row r="761" spans="1:9" x14ac:dyDescent="0.35">
      <c r="A761" s="1">
        <v>45260</v>
      </c>
      <c r="B761" s="1" t="str">
        <f t="shared" si="55"/>
        <v>November</v>
      </c>
      <c r="C761" s="3" t="s">
        <v>7</v>
      </c>
      <c r="D761" s="4">
        <v>24</v>
      </c>
      <c r="E761" t="str">
        <f t="shared" si="58"/>
        <v>No</v>
      </c>
      <c r="F761" s="4">
        <f t="shared" si="56"/>
        <v>24</v>
      </c>
      <c r="G761" s="5">
        <v>377.21</v>
      </c>
      <c r="H761" t="str">
        <f t="shared" si="59"/>
        <v>No</v>
      </c>
      <c r="I761" s="5">
        <f t="shared" si="57"/>
        <v>9053.0399999999991</v>
      </c>
    </row>
    <row r="762" spans="1:9" x14ac:dyDescent="0.35">
      <c r="A762" s="1">
        <v>44985</v>
      </c>
      <c r="B762" s="1" t="str">
        <f t="shared" si="55"/>
        <v>February</v>
      </c>
      <c r="C762" s="3" t="s">
        <v>8</v>
      </c>
      <c r="D762" s="4">
        <v>17</v>
      </c>
      <c r="E762" t="str">
        <f t="shared" si="58"/>
        <v>No</v>
      </c>
      <c r="F762" s="4">
        <f t="shared" si="56"/>
        <v>17</v>
      </c>
      <c r="G762" s="5">
        <v>959.73</v>
      </c>
      <c r="H762" t="str">
        <f t="shared" si="59"/>
        <v>No</v>
      </c>
      <c r="I762" s="5">
        <f t="shared" si="57"/>
        <v>16315.41</v>
      </c>
    </row>
    <row r="763" spans="1:9" x14ac:dyDescent="0.35">
      <c r="A763" s="1">
        <v>45016</v>
      </c>
      <c r="B763" s="1" t="str">
        <f t="shared" si="55"/>
        <v>March</v>
      </c>
      <c r="C763" s="3" t="s">
        <v>5</v>
      </c>
      <c r="D763" s="4">
        <v>25</v>
      </c>
      <c r="E763" t="str">
        <f t="shared" si="58"/>
        <v>No</v>
      </c>
      <c r="F763" s="4">
        <f t="shared" si="56"/>
        <v>25</v>
      </c>
      <c r="G763" s="5">
        <v>189.27</v>
      </c>
      <c r="H763" t="str">
        <f t="shared" si="59"/>
        <v>No</v>
      </c>
      <c r="I763" s="5">
        <f t="shared" si="57"/>
        <v>4731.75</v>
      </c>
    </row>
    <row r="764" spans="1:9" x14ac:dyDescent="0.35">
      <c r="A764" s="1">
        <v>44957</v>
      </c>
      <c r="B764" s="1" t="str">
        <f t="shared" si="55"/>
        <v>January</v>
      </c>
      <c r="C764" s="3" t="s">
        <v>5</v>
      </c>
      <c r="D764" s="4">
        <v>25</v>
      </c>
      <c r="E764" t="str">
        <f t="shared" si="58"/>
        <v>No</v>
      </c>
      <c r="F764" s="4">
        <f t="shared" si="56"/>
        <v>25</v>
      </c>
      <c r="G764" s="5">
        <v>492.63</v>
      </c>
      <c r="H764" t="str">
        <f t="shared" si="59"/>
        <v>No</v>
      </c>
      <c r="I764" s="5">
        <f t="shared" si="57"/>
        <v>12315.75</v>
      </c>
    </row>
    <row r="765" spans="1:9" x14ac:dyDescent="0.35">
      <c r="A765" s="1">
        <v>45169</v>
      </c>
      <c r="B765" s="1" t="str">
        <f t="shared" si="55"/>
        <v>August</v>
      </c>
      <c r="C765" s="3" t="s">
        <v>5</v>
      </c>
      <c r="D765" s="4">
        <v>24</v>
      </c>
      <c r="E765" t="str">
        <f t="shared" si="58"/>
        <v>No</v>
      </c>
      <c r="F765" s="4">
        <f t="shared" si="56"/>
        <v>24</v>
      </c>
      <c r="G765" s="5">
        <v>609.97</v>
      </c>
      <c r="H765" t="str">
        <f t="shared" si="59"/>
        <v>No</v>
      </c>
      <c r="I765" s="5">
        <f t="shared" si="57"/>
        <v>14639.28</v>
      </c>
    </row>
    <row r="766" spans="1:9" x14ac:dyDescent="0.35">
      <c r="A766" s="1">
        <v>45199</v>
      </c>
      <c r="B766" s="1" t="str">
        <f t="shared" si="55"/>
        <v>September</v>
      </c>
      <c r="C766" s="3" t="s">
        <v>5</v>
      </c>
      <c r="D766" s="4">
        <v>16</v>
      </c>
      <c r="E766" t="str">
        <f t="shared" si="58"/>
        <v>No</v>
      </c>
      <c r="F766" s="4">
        <f t="shared" si="56"/>
        <v>16</v>
      </c>
      <c r="G766" s="5">
        <v>301.67</v>
      </c>
      <c r="H766" t="str">
        <f t="shared" si="59"/>
        <v>No</v>
      </c>
      <c r="I766" s="5">
        <f t="shared" si="57"/>
        <v>4826.72</v>
      </c>
    </row>
    <row r="767" spans="1:9" x14ac:dyDescent="0.35">
      <c r="A767" s="1">
        <v>45169</v>
      </c>
      <c r="B767" s="1" t="str">
        <f t="shared" si="55"/>
        <v>August</v>
      </c>
      <c r="C767" s="3" t="s">
        <v>4</v>
      </c>
      <c r="D767" s="4">
        <v>19</v>
      </c>
      <c r="E767" t="str">
        <f t="shared" si="58"/>
        <v>No</v>
      </c>
      <c r="F767" s="4">
        <f t="shared" si="56"/>
        <v>19</v>
      </c>
      <c r="G767" s="5">
        <v>338.18</v>
      </c>
      <c r="H767" t="str">
        <f t="shared" si="59"/>
        <v>No</v>
      </c>
      <c r="I767" s="5">
        <f t="shared" si="57"/>
        <v>6425.42</v>
      </c>
    </row>
    <row r="768" spans="1:9" x14ac:dyDescent="0.35">
      <c r="A768" s="1">
        <v>44985</v>
      </c>
      <c r="B768" s="1" t="str">
        <f t="shared" si="55"/>
        <v>February</v>
      </c>
      <c r="C768" s="3" t="s">
        <v>6</v>
      </c>
      <c r="D768" s="4">
        <v>22</v>
      </c>
      <c r="E768" t="str">
        <f t="shared" si="58"/>
        <v>No</v>
      </c>
      <c r="F768" s="4">
        <f t="shared" si="56"/>
        <v>22</v>
      </c>
      <c r="G768" s="5">
        <v>149.34</v>
      </c>
      <c r="H768" t="str">
        <f t="shared" si="59"/>
        <v>No</v>
      </c>
      <c r="I768" s="5">
        <f t="shared" si="57"/>
        <v>3285.48</v>
      </c>
    </row>
    <row r="769" spans="1:9" x14ac:dyDescent="0.35">
      <c r="A769" s="1">
        <v>45291</v>
      </c>
      <c r="B769" s="1" t="str">
        <f t="shared" si="55"/>
        <v>December</v>
      </c>
      <c r="C769" s="3" t="s">
        <v>7</v>
      </c>
      <c r="D769" s="4">
        <v>16</v>
      </c>
      <c r="E769" t="str">
        <f t="shared" si="58"/>
        <v>No</v>
      </c>
      <c r="F769" s="4">
        <f t="shared" si="56"/>
        <v>16</v>
      </c>
      <c r="G769" s="5">
        <v>93.27</v>
      </c>
      <c r="H769" t="str">
        <f t="shared" si="59"/>
        <v>No</v>
      </c>
      <c r="I769" s="5">
        <f t="shared" si="57"/>
        <v>1492.32</v>
      </c>
    </row>
    <row r="770" spans="1:9" x14ac:dyDescent="0.35">
      <c r="A770" s="1">
        <v>45291</v>
      </c>
      <c r="B770" s="1" t="str">
        <f t="shared" ref="B770:B833" si="60">TEXT(A770, "mmmm")</f>
        <v>December</v>
      </c>
      <c r="C770" s="3" t="s">
        <v>7</v>
      </c>
      <c r="D770" s="4">
        <v>12</v>
      </c>
      <c r="E770" t="str">
        <f t="shared" si="58"/>
        <v>No</v>
      </c>
      <c r="F770" s="4">
        <f t="shared" ref="F770:F833" si="61" xml:space="preserve"> IF(OR(D770 &lt; 8,D770 &gt; 32), 22, D770)</f>
        <v>12</v>
      </c>
      <c r="G770" s="5">
        <v>50.86</v>
      </c>
      <c r="H770" t="str">
        <f t="shared" si="59"/>
        <v>No</v>
      </c>
      <c r="I770" s="5">
        <f t="shared" ref="I770:I833" si="62">PRODUCT(F770,G770)</f>
        <v>610.31999999999994</v>
      </c>
    </row>
    <row r="771" spans="1:9" x14ac:dyDescent="0.35">
      <c r="A771" s="1">
        <v>44985</v>
      </c>
      <c r="B771" s="1" t="str">
        <f t="shared" si="60"/>
        <v>February</v>
      </c>
      <c r="C771" s="3" t="s">
        <v>7</v>
      </c>
      <c r="D771" s="4">
        <v>18</v>
      </c>
      <c r="E771" t="str">
        <f t="shared" ref="E771:E834" si="63" xml:space="preserve"> IF(OR(D771 &lt; 8,D771 &gt; 32), "Yes", "No")</f>
        <v>No</v>
      </c>
      <c r="F771" s="4">
        <f t="shared" si="61"/>
        <v>18</v>
      </c>
      <c r="G771" s="5">
        <v>665.87</v>
      </c>
      <c r="H771" t="str">
        <f t="shared" ref="H771:H834" si="64" xml:space="preserve"> IF(OR(G771 &lt; -466.22,G771 &gt; 1486.92), "Yes", "No")</f>
        <v>No</v>
      </c>
      <c r="I771" s="5">
        <f t="shared" si="62"/>
        <v>11985.66</v>
      </c>
    </row>
    <row r="772" spans="1:9" x14ac:dyDescent="0.35">
      <c r="A772" s="1">
        <v>45169</v>
      </c>
      <c r="B772" s="1" t="str">
        <f t="shared" si="60"/>
        <v>August</v>
      </c>
      <c r="C772" s="3" t="s">
        <v>6</v>
      </c>
      <c r="D772" s="4">
        <v>19</v>
      </c>
      <c r="E772" t="str">
        <f t="shared" si="63"/>
        <v>No</v>
      </c>
      <c r="F772" s="4">
        <f t="shared" si="61"/>
        <v>19</v>
      </c>
      <c r="G772" s="5">
        <v>229.84</v>
      </c>
      <c r="H772" t="str">
        <f t="shared" si="64"/>
        <v>No</v>
      </c>
      <c r="I772" s="5">
        <f t="shared" si="62"/>
        <v>4366.96</v>
      </c>
    </row>
    <row r="773" spans="1:9" x14ac:dyDescent="0.35">
      <c r="A773" s="1">
        <v>44957</v>
      </c>
      <c r="B773" s="1" t="str">
        <f t="shared" si="60"/>
        <v>January</v>
      </c>
      <c r="C773" s="3" t="s">
        <v>4</v>
      </c>
      <c r="D773" s="4">
        <v>18</v>
      </c>
      <c r="E773" t="str">
        <f t="shared" si="63"/>
        <v>No</v>
      </c>
      <c r="F773" s="4">
        <f t="shared" si="61"/>
        <v>18</v>
      </c>
      <c r="G773" s="5">
        <v>682.76</v>
      </c>
      <c r="H773" t="str">
        <f t="shared" si="64"/>
        <v>No</v>
      </c>
      <c r="I773" s="5">
        <f t="shared" si="62"/>
        <v>12289.68</v>
      </c>
    </row>
    <row r="774" spans="1:9" x14ac:dyDescent="0.35">
      <c r="A774" s="1">
        <v>45046</v>
      </c>
      <c r="B774" s="1" t="str">
        <f t="shared" si="60"/>
        <v>April</v>
      </c>
      <c r="C774" s="3" t="s">
        <v>5</v>
      </c>
      <c r="D774" s="4">
        <v>17</v>
      </c>
      <c r="E774" t="str">
        <f t="shared" si="63"/>
        <v>No</v>
      </c>
      <c r="F774" s="4">
        <f t="shared" si="61"/>
        <v>17</v>
      </c>
      <c r="G774" s="5">
        <v>594.19000000000005</v>
      </c>
      <c r="H774" t="str">
        <f t="shared" si="64"/>
        <v>No</v>
      </c>
      <c r="I774" s="5">
        <f t="shared" si="62"/>
        <v>10101.230000000001</v>
      </c>
    </row>
    <row r="775" spans="1:9" x14ac:dyDescent="0.35">
      <c r="A775" s="1">
        <v>45046</v>
      </c>
      <c r="B775" s="1" t="str">
        <f t="shared" si="60"/>
        <v>April</v>
      </c>
      <c r="C775" s="3" t="s">
        <v>6</v>
      </c>
      <c r="D775" s="4">
        <v>14</v>
      </c>
      <c r="E775" t="str">
        <f t="shared" si="63"/>
        <v>No</v>
      </c>
      <c r="F775" s="4">
        <f t="shared" si="61"/>
        <v>14</v>
      </c>
      <c r="G775" s="5">
        <v>33.57</v>
      </c>
      <c r="H775" t="str">
        <f t="shared" si="64"/>
        <v>No</v>
      </c>
      <c r="I775" s="5">
        <f t="shared" si="62"/>
        <v>469.98</v>
      </c>
    </row>
    <row r="776" spans="1:9" x14ac:dyDescent="0.35">
      <c r="A776" s="1">
        <v>45138</v>
      </c>
      <c r="B776" s="1" t="str">
        <f t="shared" si="60"/>
        <v>July</v>
      </c>
      <c r="C776" s="3" t="s">
        <v>6</v>
      </c>
      <c r="D776" s="4">
        <v>21</v>
      </c>
      <c r="E776" t="str">
        <f t="shared" si="63"/>
        <v>No</v>
      </c>
      <c r="F776" s="4">
        <f t="shared" si="61"/>
        <v>21</v>
      </c>
      <c r="G776" s="5">
        <v>822.14</v>
      </c>
      <c r="H776" t="str">
        <f t="shared" si="64"/>
        <v>No</v>
      </c>
      <c r="I776" s="5">
        <f t="shared" si="62"/>
        <v>17264.939999999999</v>
      </c>
    </row>
    <row r="777" spans="1:9" x14ac:dyDescent="0.35">
      <c r="A777" s="1">
        <v>45016</v>
      </c>
      <c r="B777" s="1" t="str">
        <f t="shared" si="60"/>
        <v>March</v>
      </c>
      <c r="C777" s="3" t="s">
        <v>5</v>
      </c>
      <c r="D777" s="4">
        <v>21</v>
      </c>
      <c r="E777" t="str">
        <f t="shared" si="63"/>
        <v>No</v>
      </c>
      <c r="F777" s="4">
        <f t="shared" si="61"/>
        <v>21</v>
      </c>
      <c r="G777" s="5">
        <v>956.25</v>
      </c>
      <c r="H777" t="str">
        <f t="shared" si="64"/>
        <v>No</v>
      </c>
      <c r="I777" s="5">
        <f t="shared" si="62"/>
        <v>20081.25</v>
      </c>
    </row>
    <row r="778" spans="1:9" x14ac:dyDescent="0.35">
      <c r="A778" s="1">
        <v>45291</v>
      </c>
      <c r="B778" s="1" t="str">
        <f t="shared" si="60"/>
        <v>December</v>
      </c>
      <c r="C778" s="3" t="s">
        <v>7</v>
      </c>
      <c r="D778" s="4">
        <v>28</v>
      </c>
      <c r="E778" t="str">
        <f t="shared" si="63"/>
        <v>No</v>
      </c>
      <c r="F778" s="4">
        <f t="shared" si="61"/>
        <v>28</v>
      </c>
      <c r="G778" s="5">
        <v>975.55</v>
      </c>
      <c r="H778" t="str">
        <f t="shared" si="64"/>
        <v>No</v>
      </c>
      <c r="I778" s="5">
        <f t="shared" si="62"/>
        <v>27315.399999999998</v>
      </c>
    </row>
    <row r="779" spans="1:9" x14ac:dyDescent="0.35">
      <c r="A779" s="1">
        <v>45169</v>
      </c>
      <c r="B779" s="1" t="str">
        <f t="shared" si="60"/>
        <v>August</v>
      </c>
      <c r="C779" s="3" t="s">
        <v>6</v>
      </c>
      <c r="D779" s="4">
        <v>14</v>
      </c>
      <c r="E779" t="str">
        <f t="shared" si="63"/>
        <v>No</v>
      </c>
      <c r="F779" s="4">
        <f t="shared" si="61"/>
        <v>14</v>
      </c>
      <c r="G779" s="5">
        <v>349.31</v>
      </c>
      <c r="H779" t="str">
        <f t="shared" si="64"/>
        <v>No</v>
      </c>
      <c r="I779" s="5">
        <f t="shared" si="62"/>
        <v>4890.34</v>
      </c>
    </row>
    <row r="780" spans="1:9" x14ac:dyDescent="0.35">
      <c r="A780" s="1">
        <v>45291</v>
      </c>
      <c r="B780" s="1" t="str">
        <f t="shared" si="60"/>
        <v>December</v>
      </c>
      <c r="C780" s="3" t="s">
        <v>5</v>
      </c>
      <c r="D780" s="4">
        <v>19</v>
      </c>
      <c r="E780" t="str">
        <f t="shared" si="63"/>
        <v>No</v>
      </c>
      <c r="F780" s="4">
        <f t="shared" si="61"/>
        <v>19</v>
      </c>
      <c r="G780" s="5">
        <v>595.09</v>
      </c>
      <c r="H780" t="str">
        <f t="shared" si="64"/>
        <v>No</v>
      </c>
      <c r="I780" s="5">
        <f t="shared" si="62"/>
        <v>11306.710000000001</v>
      </c>
    </row>
    <row r="781" spans="1:9" x14ac:dyDescent="0.35">
      <c r="A781" s="1">
        <v>45077</v>
      </c>
      <c r="B781" s="1" t="str">
        <f t="shared" si="60"/>
        <v>May</v>
      </c>
      <c r="C781" s="3" t="s">
        <v>5</v>
      </c>
      <c r="D781" s="4">
        <v>22</v>
      </c>
      <c r="E781" t="str">
        <f t="shared" si="63"/>
        <v>No</v>
      </c>
      <c r="F781" s="4">
        <f t="shared" si="61"/>
        <v>22</v>
      </c>
      <c r="G781" s="5">
        <v>203.24</v>
      </c>
      <c r="H781" t="str">
        <f t="shared" si="64"/>
        <v>No</v>
      </c>
      <c r="I781" s="5">
        <f t="shared" si="62"/>
        <v>4471.2800000000007</v>
      </c>
    </row>
    <row r="782" spans="1:9" x14ac:dyDescent="0.35">
      <c r="A782" s="1">
        <v>45260</v>
      </c>
      <c r="B782" s="1" t="str">
        <f t="shared" si="60"/>
        <v>November</v>
      </c>
      <c r="C782" s="3" t="s">
        <v>7</v>
      </c>
      <c r="D782" s="4">
        <v>18</v>
      </c>
      <c r="E782" t="str">
        <f t="shared" si="63"/>
        <v>No</v>
      </c>
      <c r="F782" s="4">
        <f t="shared" si="61"/>
        <v>18</v>
      </c>
      <c r="G782" s="5">
        <v>164.37</v>
      </c>
      <c r="H782" t="str">
        <f t="shared" si="64"/>
        <v>No</v>
      </c>
      <c r="I782" s="5">
        <f t="shared" si="62"/>
        <v>2958.66</v>
      </c>
    </row>
    <row r="783" spans="1:9" x14ac:dyDescent="0.35">
      <c r="A783" s="1">
        <v>45016</v>
      </c>
      <c r="B783" s="1" t="str">
        <f t="shared" si="60"/>
        <v>March</v>
      </c>
      <c r="C783" s="3" t="s">
        <v>7</v>
      </c>
      <c r="D783" s="4">
        <v>16</v>
      </c>
      <c r="E783" t="str">
        <f t="shared" si="63"/>
        <v>No</v>
      </c>
      <c r="F783" s="4">
        <f t="shared" si="61"/>
        <v>16</v>
      </c>
      <c r="G783" s="5">
        <v>195.07</v>
      </c>
      <c r="H783" t="str">
        <f t="shared" si="64"/>
        <v>No</v>
      </c>
      <c r="I783" s="5">
        <f t="shared" si="62"/>
        <v>3121.12</v>
      </c>
    </row>
    <row r="784" spans="1:9" x14ac:dyDescent="0.35">
      <c r="A784" s="1">
        <v>45016</v>
      </c>
      <c r="B784" s="1" t="str">
        <f t="shared" si="60"/>
        <v>March</v>
      </c>
      <c r="C784" s="3" t="s">
        <v>7</v>
      </c>
      <c r="D784" s="4">
        <v>16</v>
      </c>
      <c r="E784" t="str">
        <f t="shared" si="63"/>
        <v>No</v>
      </c>
      <c r="F784" s="4">
        <f t="shared" si="61"/>
        <v>16</v>
      </c>
      <c r="G784" s="5">
        <v>588.66</v>
      </c>
      <c r="H784" t="str">
        <f t="shared" si="64"/>
        <v>No</v>
      </c>
      <c r="I784" s="5">
        <f t="shared" si="62"/>
        <v>9418.56</v>
      </c>
    </row>
    <row r="785" spans="1:9" x14ac:dyDescent="0.35">
      <c r="A785" s="1">
        <v>45107</v>
      </c>
      <c r="B785" s="1" t="str">
        <f t="shared" si="60"/>
        <v>June</v>
      </c>
      <c r="C785" s="3" t="s">
        <v>8</v>
      </c>
      <c r="D785" s="4">
        <v>18</v>
      </c>
      <c r="E785" t="str">
        <f t="shared" si="63"/>
        <v>No</v>
      </c>
      <c r="F785" s="4">
        <f t="shared" si="61"/>
        <v>18</v>
      </c>
      <c r="G785" s="5">
        <v>313.77</v>
      </c>
      <c r="H785" t="str">
        <f t="shared" si="64"/>
        <v>No</v>
      </c>
      <c r="I785" s="5">
        <f t="shared" si="62"/>
        <v>5647.86</v>
      </c>
    </row>
    <row r="786" spans="1:9" x14ac:dyDescent="0.35">
      <c r="A786" s="1">
        <v>45291</v>
      </c>
      <c r="B786" s="1" t="str">
        <f t="shared" si="60"/>
        <v>December</v>
      </c>
      <c r="C786" s="3" t="s">
        <v>5</v>
      </c>
      <c r="D786" s="4">
        <v>11</v>
      </c>
      <c r="E786" t="str">
        <f t="shared" si="63"/>
        <v>No</v>
      </c>
      <c r="F786" s="4">
        <f t="shared" si="61"/>
        <v>11</v>
      </c>
      <c r="G786" s="5">
        <v>166.96</v>
      </c>
      <c r="H786" t="str">
        <f t="shared" si="64"/>
        <v>No</v>
      </c>
      <c r="I786" s="5">
        <f t="shared" si="62"/>
        <v>1836.5600000000002</v>
      </c>
    </row>
    <row r="787" spans="1:9" x14ac:dyDescent="0.35">
      <c r="A787" s="1">
        <v>45138</v>
      </c>
      <c r="B787" s="1" t="str">
        <f t="shared" si="60"/>
        <v>July</v>
      </c>
      <c r="C787" s="3" t="s">
        <v>8</v>
      </c>
      <c r="D787" s="4">
        <v>15</v>
      </c>
      <c r="E787" t="str">
        <f t="shared" si="63"/>
        <v>No</v>
      </c>
      <c r="F787" s="4">
        <f t="shared" si="61"/>
        <v>15</v>
      </c>
      <c r="G787" s="5">
        <v>792.03</v>
      </c>
      <c r="H787" t="str">
        <f t="shared" si="64"/>
        <v>No</v>
      </c>
      <c r="I787" s="5">
        <f t="shared" si="62"/>
        <v>11880.449999999999</v>
      </c>
    </row>
    <row r="788" spans="1:9" x14ac:dyDescent="0.35">
      <c r="A788" s="1">
        <v>45230</v>
      </c>
      <c r="B788" s="1" t="str">
        <f t="shared" si="60"/>
        <v>October</v>
      </c>
      <c r="C788" s="3" t="s">
        <v>4</v>
      </c>
      <c r="D788" s="4">
        <v>13</v>
      </c>
      <c r="E788" t="str">
        <f t="shared" si="63"/>
        <v>No</v>
      </c>
      <c r="F788" s="4">
        <f t="shared" si="61"/>
        <v>13</v>
      </c>
      <c r="G788" s="5">
        <v>19.489999999999998</v>
      </c>
      <c r="H788" t="str">
        <f t="shared" si="64"/>
        <v>No</v>
      </c>
      <c r="I788" s="5">
        <f t="shared" si="62"/>
        <v>253.36999999999998</v>
      </c>
    </row>
    <row r="789" spans="1:9" x14ac:dyDescent="0.35">
      <c r="A789" s="1">
        <v>45260</v>
      </c>
      <c r="B789" s="1" t="str">
        <f t="shared" si="60"/>
        <v>November</v>
      </c>
      <c r="C789" s="3" t="s">
        <v>8</v>
      </c>
      <c r="D789" s="4">
        <v>21</v>
      </c>
      <c r="E789" t="str">
        <f t="shared" si="63"/>
        <v>No</v>
      </c>
      <c r="F789" s="4">
        <f t="shared" si="61"/>
        <v>21</v>
      </c>
      <c r="G789" s="5">
        <v>831.11</v>
      </c>
      <c r="H789" t="str">
        <f t="shared" si="64"/>
        <v>No</v>
      </c>
      <c r="I789" s="5">
        <f t="shared" si="62"/>
        <v>17453.310000000001</v>
      </c>
    </row>
    <row r="790" spans="1:9" x14ac:dyDescent="0.35">
      <c r="A790" s="1">
        <v>44985</v>
      </c>
      <c r="B790" s="1" t="str">
        <f t="shared" si="60"/>
        <v>February</v>
      </c>
      <c r="C790" s="3" t="s">
        <v>8</v>
      </c>
      <c r="D790" s="4">
        <v>19</v>
      </c>
      <c r="E790" t="str">
        <f t="shared" si="63"/>
        <v>No</v>
      </c>
      <c r="F790" s="4">
        <f t="shared" si="61"/>
        <v>19</v>
      </c>
      <c r="G790" s="5">
        <v>816.07</v>
      </c>
      <c r="H790" t="str">
        <f t="shared" si="64"/>
        <v>No</v>
      </c>
      <c r="I790" s="5">
        <f t="shared" si="62"/>
        <v>15505.330000000002</v>
      </c>
    </row>
    <row r="791" spans="1:9" x14ac:dyDescent="0.35">
      <c r="A791" s="1">
        <v>45077</v>
      </c>
      <c r="B791" s="1" t="str">
        <f t="shared" si="60"/>
        <v>May</v>
      </c>
      <c r="C791" s="3" t="s">
        <v>8</v>
      </c>
      <c r="D791" s="4">
        <v>15</v>
      </c>
      <c r="E791" t="str">
        <f t="shared" si="63"/>
        <v>No</v>
      </c>
      <c r="F791" s="4">
        <f t="shared" si="61"/>
        <v>15</v>
      </c>
      <c r="G791" s="5">
        <v>335.07</v>
      </c>
      <c r="H791" t="str">
        <f t="shared" si="64"/>
        <v>No</v>
      </c>
      <c r="I791" s="5">
        <f t="shared" si="62"/>
        <v>5026.05</v>
      </c>
    </row>
    <row r="792" spans="1:9" x14ac:dyDescent="0.35">
      <c r="A792" s="1">
        <v>45046</v>
      </c>
      <c r="B792" s="1" t="str">
        <f t="shared" si="60"/>
        <v>April</v>
      </c>
      <c r="C792" s="3" t="s">
        <v>7</v>
      </c>
      <c r="D792" s="4">
        <v>14</v>
      </c>
      <c r="E792" t="str">
        <f t="shared" si="63"/>
        <v>No</v>
      </c>
      <c r="F792" s="4">
        <f t="shared" si="61"/>
        <v>14</v>
      </c>
      <c r="G792" s="5">
        <v>877.17</v>
      </c>
      <c r="H792" t="str">
        <f t="shared" si="64"/>
        <v>No</v>
      </c>
      <c r="I792" s="5">
        <f t="shared" si="62"/>
        <v>12280.38</v>
      </c>
    </row>
    <row r="793" spans="1:9" x14ac:dyDescent="0.35">
      <c r="A793" s="1">
        <v>45016</v>
      </c>
      <c r="B793" s="1" t="str">
        <f t="shared" si="60"/>
        <v>March</v>
      </c>
      <c r="C793" s="3" t="s">
        <v>4</v>
      </c>
      <c r="D793" s="4">
        <v>18</v>
      </c>
      <c r="E793" t="str">
        <f t="shared" si="63"/>
        <v>No</v>
      </c>
      <c r="F793" s="4">
        <f t="shared" si="61"/>
        <v>18</v>
      </c>
      <c r="G793" s="5">
        <v>550.12</v>
      </c>
      <c r="H793" t="str">
        <f t="shared" si="64"/>
        <v>No</v>
      </c>
      <c r="I793" s="5">
        <f t="shared" si="62"/>
        <v>9902.16</v>
      </c>
    </row>
    <row r="794" spans="1:9" x14ac:dyDescent="0.35">
      <c r="A794" s="1">
        <v>45016</v>
      </c>
      <c r="B794" s="1" t="str">
        <f t="shared" si="60"/>
        <v>March</v>
      </c>
      <c r="C794" s="3" t="s">
        <v>8</v>
      </c>
      <c r="D794" s="4">
        <v>22</v>
      </c>
      <c r="E794" t="str">
        <f t="shared" si="63"/>
        <v>No</v>
      </c>
      <c r="F794" s="4">
        <f t="shared" si="61"/>
        <v>22</v>
      </c>
      <c r="G794" s="5">
        <v>743.11</v>
      </c>
      <c r="H794" t="str">
        <f t="shared" si="64"/>
        <v>No</v>
      </c>
      <c r="I794" s="5">
        <f t="shared" si="62"/>
        <v>16348.42</v>
      </c>
    </row>
    <row r="795" spans="1:9" x14ac:dyDescent="0.35">
      <c r="A795" s="1">
        <v>45138</v>
      </c>
      <c r="B795" s="1" t="str">
        <f t="shared" si="60"/>
        <v>July</v>
      </c>
      <c r="C795" s="3" t="s">
        <v>4</v>
      </c>
      <c r="D795" s="4">
        <v>22</v>
      </c>
      <c r="E795" t="str">
        <f t="shared" si="63"/>
        <v>No</v>
      </c>
      <c r="F795" s="4">
        <f t="shared" si="61"/>
        <v>22</v>
      </c>
      <c r="G795" s="5">
        <v>338.08</v>
      </c>
      <c r="H795" t="str">
        <f t="shared" si="64"/>
        <v>No</v>
      </c>
      <c r="I795" s="5">
        <f t="shared" si="62"/>
        <v>7437.7599999999993</v>
      </c>
    </row>
    <row r="796" spans="1:9" x14ac:dyDescent="0.35">
      <c r="A796" s="1">
        <v>45046</v>
      </c>
      <c r="B796" s="1" t="str">
        <f t="shared" si="60"/>
        <v>April</v>
      </c>
      <c r="C796" s="3" t="s">
        <v>7</v>
      </c>
      <c r="D796" s="4">
        <v>200</v>
      </c>
      <c r="E796" t="str">
        <f t="shared" si="63"/>
        <v>Yes</v>
      </c>
      <c r="F796" s="4">
        <f t="shared" si="61"/>
        <v>22</v>
      </c>
      <c r="G796" s="5">
        <v>254.99</v>
      </c>
      <c r="H796" t="str">
        <f t="shared" si="64"/>
        <v>No</v>
      </c>
      <c r="I796" s="5">
        <f t="shared" si="62"/>
        <v>5609.7800000000007</v>
      </c>
    </row>
    <row r="797" spans="1:9" x14ac:dyDescent="0.35">
      <c r="A797" s="1">
        <v>45199</v>
      </c>
      <c r="B797" s="1" t="str">
        <f t="shared" si="60"/>
        <v>September</v>
      </c>
      <c r="C797" s="3" t="s">
        <v>4</v>
      </c>
      <c r="D797" s="4">
        <v>18</v>
      </c>
      <c r="E797" t="str">
        <f t="shared" si="63"/>
        <v>No</v>
      </c>
      <c r="F797" s="4">
        <f t="shared" si="61"/>
        <v>18</v>
      </c>
      <c r="G797" s="5">
        <v>509.48</v>
      </c>
      <c r="H797" t="str">
        <f t="shared" si="64"/>
        <v>No</v>
      </c>
      <c r="I797" s="5">
        <f t="shared" si="62"/>
        <v>9170.64</v>
      </c>
    </row>
    <row r="798" spans="1:9" x14ac:dyDescent="0.35">
      <c r="A798" s="1">
        <v>45046</v>
      </c>
      <c r="B798" s="1" t="str">
        <f t="shared" si="60"/>
        <v>April</v>
      </c>
      <c r="C798" s="3" t="s">
        <v>5</v>
      </c>
      <c r="D798" s="4">
        <v>24</v>
      </c>
      <c r="E798" t="str">
        <f t="shared" si="63"/>
        <v>No</v>
      </c>
      <c r="F798" s="4">
        <f t="shared" si="61"/>
        <v>24</v>
      </c>
      <c r="G798" s="5">
        <v>933.62</v>
      </c>
      <c r="H798" t="str">
        <f t="shared" si="64"/>
        <v>No</v>
      </c>
      <c r="I798" s="5">
        <f t="shared" si="62"/>
        <v>22406.880000000001</v>
      </c>
    </row>
    <row r="799" spans="1:9" x14ac:dyDescent="0.35">
      <c r="A799" s="1">
        <v>45046</v>
      </c>
      <c r="B799" s="1" t="str">
        <f t="shared" si="60"/>
        <v>April</v>
      </c>
      <c r="C799" s="3" t="s">
        <v>8</v>
      </c>
      <c r="D799" s="4">
        <v>17</v>
      </c>
      <c r="E799" t="str">
        <f t="shared" si="63"/>
        <v>No</v>
      </c>
      <c r="F799" s="4">
        <f t="shared" si="61"/>
        <v>17</v>
      </c>
      <c r="G799" s="5">
        <v>261.8</v>
      </c>
      <c r="H799" t="str">
        <f t="shared" si="64"/>
        <v>No</v>
      </c>
      <c r="I799" s="5">
        <f t="shared" si="62"/>
        <v>4450.6000000000004</v>
      </c>
    </row>
    <row r="800" spans="1:9" x14ac:dyDescent="0.35">
      <c r="A800" s="1">
        <v>45077</v>
      </c>
      <c r="B800" s="1" t="str">
        <f t="shared" si="60"/>
        <v>May</v>
      </c>
      <c r="C800" s="3" t="s">
        <v>7</v>
      </c>
      <c r="D800" s="4">
        <v>15</v>
      </c>
      <c r="E800" t="str">
        <f t="shared" si="63"/>
        <v>No</v>
      </c>
      <c r="F800" s="4">
        <f t="shared" si="61"/>
        <v>15</v>
      </c>
      <c r="G800" s="5">
        <v>715.83</v>
      </c>
      <c r="H800" t="str">
        <f t="shared" si="64"/>
        <v>No</v>
      </c>
      <c r="I800" s="5">
        <f t="shared" si="62"/>
        <v>10737.45</v>
      </c>
    </row>
    <row r="801" spans="1:9" x14ac:dyDescent="0.35">
      <c r="A801" s="1">
        <v>44985</v>
      </c>
      <c r="B801" s="1" t="str">
        <f t="shared" si="60"/>
        <v>February</v>
      </c>
      <c r="C801" s="3" t="s">
        <v>8</v>
      </c>
      <c r="D801" s="4">
        <v>25</v>
      </c>
      <c r="E801" t="str">
        <f t="shared" si="63"/>
        <v>No</v>
      </c>
      <c r="F801" s="4">
        <f t="shared" si="61"/>
        <v>25</v>
      </c>
      <c r="G801" s="5">
        <v>897.78</v>
      </c>
      <c r="H801" t="str">
        <f t="shared" si="64"/>
        <v>No</v>
      </c>
      <c r="I801" s="5">
        <f t="shared" si="62"/>
        <v>22444.5</v>
      </c>
    </row>
    <row r="802" spans="1:9" x14ac:dyDescent="0.35">
      <c r="A802" s="1">
        <v>45107</v>
      </c>
      <c r="B802" s="1" t="str">
        <f t="shared" si="60"/>
        <v>June</v>
      </c>
      <c r="C802" s="3" t="s">
        <v>5</v>
      </c>
      <c r="D802" s="4">
        <v>11</v>
      </c>
      <c r="E802" t="str">
        <f t="shared" si="63"/>
        <v>No</v>
      </c>
      <c r="F802" s="4">
        <f t="shared" si="61"/>
        <v>11</v>
      </c>
      <c r="G802" s="5">
        <v>474.05</v>
      </c>
      <c r="H802" t="str">
        <f t="shared" si="64"/>
        <v>No</v>
      </c>
      <c r="I802" s="5">
        <f t="shared" si="62"/>
        <v>5214.55</v>
      </c>
    </row>
    <row r="803" spans="1:9" x14ac:dyDescent="0.35">
      <c r="A803" s="1">
        <v>44957</v>
      </c>
      <c r="B803" s="1" t="str">
        <f t="shared" si="60"/>
        <v>January</v>
      </c>
      <c r="C803" s="3" t="s">
        <v>6</v>
      </c>
      <c r="D803" s="4">
        <v>17</v>
      </c>
      <c r="E803" t="str">
        <f t="shared" si="63"/>
        <v>No</v>
      </c>
      <c r="F803" s="4">
        <f t="shared" si="61"/>
        <v>17</v>
      </c>
      <c r="G803" s="5">
        <v>877.66</v>
      </c>
      <c r="H803" t="str">
        <f t="shared" si="64"/>
        <v>No</v>
      </c>
      <c r="I803" s="5">
        <f t="shared" si="62"/>
        <v>14920.22</v>
      </c>
    </row>
    <row r="804" spans="1:9" x14ac:dyDescent="0.35">
      <c r="A804" s="1">
        <v>45138</v>
      </c>
      <c r="B804" s="1" t="str">
        <f t="shared" si="60"/>
        <v>July</v>
      </c>
      <c r="C804" s="3" t="s">
        <v>4</v>
      </c>
      <c r="D804" s="4">
        <v>17</v>
      </c>
      <c r="E804" t="str">
        <f t="shared" si="63"/>
        <v>No</v>
      </c>
      <c r="F804" s="4">
        <f t="shared" si="61"/>
        <v>17</v>
      </c>
      <c r="G804" s="5">
        <v>925.54</v>
      </c>
      <c r="H804" t="str">
        <f t="shared" si="64"/>
        <v>No</v>
      </c>
      <c r="I804" s="5">
        <f t="shared" si="62"/>
        <v>15734.18</v>
      </c>
    </row>
    <row r="805" spans="1:9" x14ac:dyDescent="0.35">
      <c r="A805" s="1">
        <v>45016</v>
      </c>
      <c r="B805" s="1" t="str">
        <f t="shared" si="60"/>
        <v>March</v>
      </c>
      <c r="C805" s="3" t="s">
        <v>6</v>
      </c>
      <c r="D805" s="4">
        <v>18</v>
      </c>
      <c r="E805" t="str">
        <f t="shared" si="63"/>
        <v>No</v>
      </c>
      <c r="F805" s="4">
        <f t="shared" si="61"/>
        <v>18</v>
      </c>
      <c r="G805" s="5">
        <v>856.23</v>
      </c>
      <c r="H805" t="str">
        <f t="shared" si="64"/>
        <v>No</v>
      </c>
      <c r="I805" s="5">
        <f t="shared" si="62"/>
        <v>15412.14</v>
      </c>
    </row>
    <row r="806" spans="1:9" x14ac:dyDescent="0.35">
      <c r="A806" s="1">
        <v>45107</v>
      </c>
      <c r="B806" s="1" t="str">
        <f t="shared" si="60"/>
        <v>June</v>
      </c>
      <c r="C806" s="3" t="s">
        <v>7</v>
      </c>
      <c r="D806" s="4">
        <v>25</v>
      </c>
      <c r="E806" t="str">
        <f t="shared" si="63"/>
        <v>No</v>
      </c>
      <c r="F806" s="4">
        <f t="shared" si="61"/>
        <v>25</v>
      </c>
      <c r="G806" s="5">
        <v>853.99</v>
      </c>
      <c r="H806" t="str">
        <f t="shared" si="64"/>
        <v>No</v>
      </c>
      <c r="I806" s="5">
        <f t="shared" si="62"/>
        <v>21349.75</v>
      </c>
    </row>
    <row r="807" spans="1:9" x14ac:dyDescent="0.35">
      <c r="A807" s="1">
        <v>45077</v>
      </c>
      <c r="B807" s="1" t="str">
        <f t="shared" si="60"/>
        <v>May</v>
      </c>
      <c r="C807" s="3" t="s">
        <v>4</v>
      </c>
      <c r="D807" s="4">
        <v>19</v>
      </c>
      <c r="E807" t="str">
        <f t="shared" si="63"/>
        <v>No</v>
      </c>
      <c r="F807" s="4">
        <f t="shared" si="61"/>
        <v>19</v>
      </c>
      <c r="G807" s="5">
        <v>699.75</v>
      </c>
      <c r="H807" t="str">
        <f t="shared" si="64"/>
        <v>No</v>
      </c>
      <c r="I807" s="5">
        <f t="shared" si="62"/>
        <v>13295.25</v>
      </c>
    </row>
    <row r="808" spans="1:9" x14ac:dyDescent="0.35">
      <c r="A808" s="1">
        <v>45077</v>
      </c>
      <c r="B808" s="1" t="str">
        <f t="shared" si="60"/>
        <v>May</v>
      </c>
      <c r="C808" s="3" t="s">
        <v>7</v>
      </c>
      <c r="D808" s="4">
        <v>25</v>
      </c>
      <c r="E808" t="str">
        <f t="shared" si="63"/>
        <v>No</v>
      </c>
      <c r="F808" s="4">
        <f t="shared" si="61"/>
        <v>25</v>
      </c>
      <c r="G808" s="5">
        <v>355.83</v>
      </c>
      <c r="H808" t="str">
        <f t="shared" si="64"/>
        <v>No</v>
      </c>
      <c r="I808" s="5">
        <f t="shared" si="62"/>
        <v>8895.75</v>
      </c>
    </row>
    <row r="809" spans="1:9" x14ac:dyDescent="0.35">
      <c r="A809" s="1">
        <v>44957</v>
      </c>
      <c r="B809" s="1" t="str">
        <f t="shared" si="60"/>
        <v>January</v>
      </c>
      <c r="C809" s="3" t="s">
        <v>4</v>
      </c>
      <c r="D809" s="4">
        <v>19</v>
      </c>
      <c r="E809" t="str">
        <f t="shared" si="63"/>
        <v>No</v>
      </c>
      <c r="F809" s="4">
        <f t="shared" si="61"/>
        <v>19</v>
      </c>
      <c r="G809" s="5">
        <v>224.52</v>
      </c>
      <c r="H809" t="str">
        <f t="shared" si="64"/>
        <v>No</v>
      </c>
      <c r="I809" s="5">
        <f t="shared" si="62"/>
        <v>4265.88</v>
      </c>
    </row>
    <row r="810" spans="1:9" x14ac:dyDescent="0.35">
      <c r="A810" s="1">
        <v>45169</v>
      </c>
      <c r="B810" s="1" t="str">
        <f t="shared" si="60"/>
        <v>August</v>
      </c>
      <c r="C810" s="3" t="s">
        <v>8</v>
      </c>
      <c r="D810" s="4">
        <v>17</v>
      </c>
      <c r="E810" t="str">
        <f t="shared" si="63"/>
        <v>No</v>
      </c>
      <c r="F810" s="4">
        <f t="shared" si="61"/>
        <v>17</v>
      </c>
      <c r="G810" s="5">
        <v>430.82</v>
      </c>
      <c r="H810" t="str">
        <f t="shared" si="64"/>
        <v>No</v>
      </c>
      <c r="I810" s="5">
        <f t="shared" si="62"/>
        <v>7323.94</v>
      </c>
    </row>
    <row r="811" spans="1:9" x14ac:dyDescent="0.35">
      <c r="A811" s="1">
        <v>45016</v>
      </c>
      <c r="B811" s="1" t="str">
        <f t="shared" si="60"/>
        <v>March</v>
      </c>
      <c r="C811" s="3" t="s">
        <v>8</v>
      </c>
      <c r="D811" s="4">
        <v>22</v>
      </c>
      <c r="E811" t="str">
        <f t="shared" si="63"/>
        <v>No</v>
      </c>
      <c r="F811" s="4">
        <f t="shared" si="61"/>
        <v>22</v>
      </c>
      <c r="G811" s="5">
        <v>509.48</v>
      </c>
      <c r="H811" t="str">
        <f t="shared" si="64"/>
        <v>No</v>
      </c>
      <c r="I811" s="5">
        <f t="shared" si="62"/>
        <v>11208.560000000001</v>
      </c>
    </row>
    <row r="812" spans="1:9" x14ac:dyDescent="0.35">
      <c r="A812" s="1">
        <v>45016</v>
      </c>
      <c r="B812" s="1" t="str">
        <f t="shared" si="60"/>
        <v>March</v>
      </c>
      <c r="C812" s="3" t="s">
        <v>4</v>
      </c>
      <c r="D812" s="4">
        <v>17</v>
      </c>
      <c r="E812" t="str">
        <f t="shared" si="63"/>
        <v>No</v>
      </c>
      <c r="F812" s="4">
        <f t="shared" si="61"/>
        <v>17</v>
      </c>
      <c r="G812" s="5">
        <v>200.06</v>
      </c>
      <c r="H812" t="str">
        <f t="shared" si="64"/>
        <v>No</v>
      </c>
      <c r="I812" s="5">
        <f t="shared" si="62"/>
        <v>3401.02</v>
      </c>
    </row>
    <row r="813" spans="1:9" x14ac:dyDescent="0.35">
      <c r="A813" s="1">
        <v>45291</v>
      </c>
      <c r="B813" s="1" t="str">
        <f t="shared" si="60"/>
        <v>December</v>
      </c>
      <c r="C813" s="3" t="s">
        <v>7</v>
      </c>
      <c r="D813" s="4">
        <v>20</v>
      </c>
      <c r="E813" t="str">
        <f t="shared" si="63"/>
        <v>No</v>
      </c>
      <c r="F813" s="4">
        <f t="shared" si="61"/>
        <v>20</v>
      </c>
      <c r="G813" s="5">
        <v>318.3</v>
      </c>
      <c r="H813" t="str">
        <f t="shared" si="64"/>
        <v>No</v>
      </c>
      <c r="I813" s="5">
        <f t="shared" si="62"/>
        <v>6366</v>
      </c>
    </row>
    <row r="814" spans="1:9" x14ac:dyDescent="0.35">
      <c r="A814" s="1">
        <v>45291</v>
      </c>
      <c r="B814" s="1" t="str">
        <f t="shared" si="60"/>
        <v>December</v>
      </c>
      <c r="C814" s="3" t="s">
        <v>6</v>
      </c>
      <c r="D814" s="4">
        <v>22</v>
      </c>
      <c r="E814" t="str">
        <f t="shared" si="63"/>
        <v>No</v>
      </c>
      <c r="F814" s="4">
        <f t="shared" si="61"/>
        <v>22</v>
      </c>
      <c r="G814" s="5">
        <v>469.18</v>
      </c>
      <c r="H814" t="str">
        <f t="shared" si="64"/>
        <v>No</v>
      </c>
      <c r="I814" s="5">
        <f t="shared" si="62"/>
        <v>10321.960000000001</v>
      </c>
    </row>
    <row r="815" spans="1:9" x14ac:dyDescent="0.35">
      <c r="A815" s="1">
        <v>45046</v>
      </c>
      <c r="B815" s="1" t="str">
        <f t="shared" si="60"/>
        <v>April</v>
      </c>
      <c r="C815" s="3" t="s">
        <v>6</v>
      </c>
      <c r="D815" s="4">
        <v>20</v>
      </c>
      <c r="E815" t="str">
        <f t="shared" si="63"/>
        <v>No</v>
      </c>
      <c r="F815" s="4">
        <f t="shared" si="61"/>
        <v>20</v>
      </c>
      <c r="G815" s="5">
        <v>193.72</v>
      </c>
      <c r="H815" t="str">
        <f t="shared" si="64"/>
        <v>No</v>
      </c>
      <c r="I815" s="5">
        <f t="shared" si="62"/>
        <v>3874.4</v>
      </c>
    </row>
    <row r="816" spans="1:9" x14ac:dyDescent="0.35">
      <c r="A816" s="1">
        <v>45291</v>
      </c>
      <c r="B816" s="1" t="str">
        <f t="shared" si="60"/>
        <v>December</v>
      </c>
      <c r="C816" s="3" t="s">
        <v>8</v>
      </c>
      <c r="D816" s="4">
        <v>21</v>
      </c>
      <c r="E816" t="str">
        <f t="shared" si="63"/>
        <v>No</v>
      </c>
      <c r="F816" s="4">
        <f t="shared" si="61"/>
        <v>21</v>
      </c>
      <c r="G816" s="5">
        <v>757.94</v>
      </c>
      <c r="H816" t="str">
        <f t="shared" si="64"/>
        <v>No</v>
      </c>
      <c r="I816" s="5">
        <f t="shared" si="62"/>
        <v>15916.740000000002</v>
      </c>
    </row>
    <row r="817" spans="1:9" x14ac:dyDescent="0.35">
      <c r="A817" s="1">
        <v>44985</v>
      </c>
      <c r="B817" s="1" t="str">
        <f t="shared" si="60"/>
        <v>February</v>
      </c>
      <c r="C817" s="3" t="s">
        <v>7</v>
      </c>
      <c r="D817" s="4">
        <v>24</v>
      </c>
      <c r="E817" t="str">
        <f t="shared" si="63"/>
        <v>No</v>
      </c>
      <c r="F817" s="4">
        <f t="shared" si="61"/>
        <v>24</v>
      </c>
      <c r="G817" s="5">
        <v>909.36</v>
      </c>
      <c r="H817" t="str">
        <f t="shared" si="64"/>
        <v>No</v>
      </c>
      <c r="I817" s="5">
        <f t="shared" si="62"/>
        <v>21824.639999999999</v>
      </c>
    </row>
    <row r="818" spans="1:9" x14ac:dyDescent="0.35">
      <c r="A818" s="1">
        <v>45077</v>
      </c>
      <c r="B818" s="1" t="str">
        <f t="shared" si="60"/>
        <v>May</v>
      </c>
      <c r="C818" s="3" t="s">
        <v>5</v>
      </c>
      <c r="D818" s="4">
        <v>14</v>
      </c>
      <c r="E818" t="str">
        <f t="shared" si="63"/>
        <v>No</v>
      </c>
      <c r="F818" s="4">
        <f t="shared" si="61"/>
        <v>14</v>
      </c>
      <c r="G818" s="5">
        <v>25.79</v>
      </c>
      <c r="H818" t="str">
        <f t="shared" si="64"/>
        <v>No</v>
      </c>
      <c r="I818" s="5">
        <f t="shared" si="62"/>
        <v>361.06</v>
      </c>
    </row>
    <row r="819" spans="1:9" x14ac:dyDescent="0.35">
      <c r="A819" s="1">
        <v>45107</v>
      </c>
      <c r="B819" s="1" t="str">
        <f t="shared" si="60"/>
        <v>June</v>
      </c>
      <c r="C819" s="3" t="s">
        <v>6</v>
      </c>
      <c r="D819" s="4">
        <v>25</v>
      </c>
      <c r="E819" t="str">
        <f t="shared" si="63"/>
        <v>No</v>
      </c>
      <c r="F819" s="4">
        <f t="shared" si="61"/>
        <v>25</v>
      </c>
      <c r="G819" s="5">
        <v>15.16</v>
      </c>
      <c r="H819" t="str">
        <f t="shared" si="64"/>
        <v>No</v>
      </c>
      <c r="I819" s="5">
        <f t="shared" si="62"/>
        <v>379</v>
      </c>
    </row>
    <row r="820" spans="1:9" x14ac:dyDescent="0.35">
      <c r="A820" s="1">
        <v>45138</v>
      </c>
      <c r="B820" s="1" t="str">
        <f t="shared" si="60"/>
        <v>July</v>
      </c>
      <c r="C820" s="3" t="s">
        <v>7</v>
      </c>
      <c r="D820" s="4">
        <v>16</v>
      </c>
      <c r="E820" t="str">
        <f t="shared" si="63"/>
        <v>No</v>
      </c>
      <c r="F820" s="4">
        <f t="shared" si="61"/>
        <v>16</v>
      </c>
      <c r="G820" s="5">
        <v>879.16</v>
      </c>
      <c r="H820" t="str">
        <f t="shared" si="64"/>
        <v>No</v>
      </c>
      <c r="I820" s="5">
        <f t="shared" si="62"/>
        <v>14066.56</v>
      </c>
    </row>
    <row r="821" spans="1:9" x14ac:dyDescent="0.35">
      <c r="A821" s="1">
        <v>45199</v>
      </c>
      <c r="B821" s="1" t="str">
        <f t="shared" si="60"/>
        <v>September</v>
      </c>
      <c r="C821" s="3" t="s">
        <v>8</v>
      </c>
      <c r="D821" s="4">
        <v>12</v>
      </c>
      <c r="E821" t="str">
        <f t="shared" si="63"/>
        <v>No</v>
      </c>
      <c r="F821" s="4">
        <f t="shared" si="61"/>
        <v>12</v>
      </c>
      <c r="G821" s="5">
        <v>800.2</v>
      </c>
      <c r="H821" t="str">
        <f t="shared" si="64"/>
        <v>No</v>
      </c>
      <c r="I821" s="5">
        <f t="shared" si="62"/>
        <v>9602.4000000000015</v>
      </c>
    </row>
    <row r="822" spans="1:9" x14ac:dyDescent="0.35">
      <c r="A822" s="1">
        <v>44985</v>
      </c>
      <c r="B822" s="1" t="str">
        <f t="shared" si="60"/>
        <v>February</v>
      </c>
      <c r="C822" s="3" t="s">
        <v>5</v>
      </c>
      <c r="D822" s="4">
        <v>24</v>
      </c>
      <c r="E822" t="str">
        <f t="shared" si="63"/>
        <v>No</v>
      </c>
      <c r="F822" s="4">
        <f t="shared" si="61"/>
        <v>24</v>
      </c>
      <c r="G822" s="5">
        <v>332.39</v>
      </c>
      <c r="H822" t="str">
        <f t="shared" si="64"/>
        <v>No</v>
      </c>
      <c r="I822" s="5">
        <f t="shared" si="62"/>
        <v>7977.36</v>
      </c>
    </row>
    <row r="823" spans="1:9" x14ac:dyDescent="0.35">
      <c r="A823" s="1">
        <v>45199</v>
      </c>
      <c r="B823" s="1" t="str">
        <f t="shared" si="60"/>
        <v>September</v>
      </c>
      <c r="C823" s="3" t="s">
        <v>4</v>
      </c>
      <c r="D823" s="4">
        <v>26</v>
      </c>
      <c r="E823" t="str">
        <f t="shared" si="63"/>
        <v>No</v>
      </c>
      <c r="F823" s="4">
        <f t="shared" si="61"/>
        <v>26</v>
      </c>
      <c r="G823" s="5">
        <v>65.47</v>
      </c>
      <c r="H823" t="str">
        <f t="shared" si="64"/>
        <v>No</v>
      </c>
      <c r="I823" s="5">
        <f t="shared" si="62"/>
        <v>1702.22</v>
      </c>
    </row>
    <row r="824" spans="1:9" x14ac:dyDescent="0.35">
      <c r="A824" s="1">
        <v>45230</v>
      </c>
      <c r="B824" s="1" t="str">
        <f t="shared" si="60"/>
        <v>October</v>
      </c>
      <c r="C824" s="3" t="s">
        <v>8</v>
      </c>
      <c r="D824" s="4">
        <v>22</v>
      </c>
      <c r="E824" t="str">
        <f t="shared" si="63"/>
        <v>No</v>
      </c>
      <c r="F824" s="4">
        <f t="shared" si="61"/>
        <v>22</v>
      </c>
      <c r="G824" s="5">
        <v>447.09</v>
      </c>
      <c r="H824" t="str">
        <f t="shared" si="64"/>
        <v>No</v>
      </c>
      <c r="I824" s="5">
        <f t="shared" si="62"/>
        <v>9835.98</v>
      </c>
    </row>
    <row r="825" spans="1:9" x14ac:dyDescent="0.35">
      <c r="A825" s="1">
        <v>45107</v>
      </c>
      <c r="B825" s="1" t="str">
        <f t="shared" si="60"/>
        <v>June</v>
      </c>
      <c r="C825" s="3" t="s">
        <v>7</v>
      </c>
      <c r="D825" s="4">
        <v>20</v>
      </c>
      <c r="E825" t="str">
        <f t="shared" si="63"/>
        <v>No</v>
      </c>
      <c r="F825" s="4">
        <f t="shared" si="61"/>
        <v>20</v>
      </c>
      <c r="G825" s="5">
        <v>780.68</v>
      </c>
      <c r="H825" t="str">
        <f t="shared" si="64"/>
        <v>No</v>
      </c>
      <c r="I825" s="5">
        <f t="shared" si="62"/>
        <v>15613.599999999999</v>
      </c>
    </row>
    <row r="826" spans="1:9" x14ac:dyDescent="0.35">
      <c r="A826" s="1">
        <v>45138</v>
      </c>
      <c r="B826" s="1" t="str">
        <f t="shared" si="60"/>
        <v>July</v>
      </c>
      <c r="C826" s="3" t="s">
        <v>4</v>
      </c>
      <c r="D826" s="4">
        <v>18</v>
      </c>
      <c r="E826" t="str">
        <f t="shared" si="63"/>
        <v>No</v>
      </c>
      <c r="F826" s="4">
        <f t="shared" si="61"/>
        <v>18</v>
      </c>
      <c r="G826" s="5">
        <v>602.21</v>
      </c>
      <c r="H826" t="str">
        <f t="shared" si="64"/>
        <v>No</v>
      </c>
      <c r="I826" s="5">
        <f t="shared" si="62"/>
        <v>10839.78</v>
      </c>
    </row>
    <row r="827" spans="1:9" x14ac:dyDescent="0.35">
      <c r="A827" s="1">
        <v>45107</v>
      </c>
      <c r="B827" s="1" t="str">
        <f t="shared" si="60"/>
        <v>June</v>
      </c>
      <c r="C827" s="3" t="s">
        <v>5</v>
      </c>
      <c r="D827" s="4">
        <v>18</v>
      </c>
      <c r="E827" t="str">
        <f t="shared" si="63"/>
        <v>No</v>
      </c>
      <c r="F827" s="4">
        <f t="shared" si="61"/>
        <v>18</v>
      </c>
      <c r="G827" s="5">
        <v>903.2</v>
      </c>
      <c r="H827" t="str">
        <f t="shared" si="64"/>
        <v>No</v>
      </c>
      <c r="I827" s="5">
        <f t="shared" si="62"/>
        <v>16257.6</v>
      </c>
    </row>
    <row r="828" spans="1:9" x14ac:dyDescent="0.35">
      <c r="A828" s="1">
        <v>45291</v>
      </c>
      <c r="B828" s="1" t="str">
        <f t="shared" si="60"/>
        <v>December</v>
      </c>
      <c r="C828" s="3" t="s">
        <v>5</v>
      </c>
      <c r="D828" s="4">
        <v>21</v>
      </c>
      <c r="E828" t="str">
        <f t="shared" si="63"/>
        <v>No</v>
      </c>
      <c r="F828" s="4">
        <f t="shared" si="61"/>
        <v>21</v>
      </c>
      <c r="G828" s="5">
        <v>370.86</v>
      </c>
      <c r="H828" t="str">
        <f t="shared" si="64"/>
        <v>No</v>
      </c>
      <c r="I828" s="5">
        <f t="shared" si="62"/>
        <v>7788.06</v>
      </c>
    </row>
    <row r="829" spans="1:9" x14ac:dyDescent="0.35">
      <c r="A829" s="1">
        <v>45291</v>
      </c>
      <c r="B829" s="1" t="str">
        <f t="shared" si="60"/>
        <v>December</v>
      </c>
      <c r="C829" s="3" t="s">
        <v>4</v>
      </c>
      <c r="D829" s="4">
        <v>24</v>
      </c>
      <c r="E829" t="str">
        <f t="shared" si="63"/>
        <v>No</v>
      </c>
      <c r="F829" s="4">
        <f t="shared" si="61"/>
        <v>24</v>
      </c>
      <c r="G829" s="5">
        <v>366.04</v>
      </c>
      <c r="H829" t="str">
        <f t="shared" si="64"/>
        <v>No</v>
      </c>
      <c r="I829" s="5">
        <f t="shared" si="62"/>
        <v>8784.9600000000009</v>
      </c>
    </row>
    <row r="830" spans="1:9" x14ac:dyDescent="0.35">
      <c r="A830" s="1">
        <v>44985</v>
      </c>
      <c r="B830" s="1" t="str">
        <f t="shared" si="60"/>
        <v>February</v>
      </c>
      <c r="C830" s="3" t="s">
        <v>4</v>
      </c>
      <c r="D830" s="4">
        <v>19</v>
      </c>
      <c r="E830" t="str">
        <f t="shared" si="63"/>
        <v>No</v>
      </c>
      <c r="F830" s="4">
        <f t="shared" si="61"/>
        <v>19</v>
      </c>
      <c r="G830" s="5">
        <v>993.46</v>
      </c>
      <c r="H830" t="str">
        <f t="shared" si="64"/>
        <v>No</v>
      </c>
      <c r="I830" s="5">
        <f t="shared" si="62"/>
        <v>18875.740000000002</v>
      </c>
    </row>
    <row r="831" spans="1:9" x14ac:dyDescent="0.35">
      <c r="A831" s="1">
        <v>44957</v>
      </c>
      <c r="B831" s="1" t="str">
        <f t="shared" si="60"/>
        <v>January</v>
      </c>
      <c r="C831" s="3" t="s">
        <v>8</v>
      </c>
      <c r="D831" s="4">
        <v>25</v>
      </c>
      <c r="E831" t="str">
        <f t="shared" si="63"/>
        <v>No</v>
      </c>
      <c r="F831" s="4">
        <f t="shared" si="61"/>
        <v>25</v>
      </c>
      <c r="G831" s="5">
        <v>513.49</v>
      </c>
      <c r="H831" t="str">
        <f t="shared" si="64"/>
        <v>No</v>
      </c>
      <c r="I831" s="5">
        <f t="shared" si="62"/>
        <v>12837.25</v>
      </c>
    </row>
    <row r="832" spans="1:9" x14ac:dyDescent="0.35">
      <c r="A832" s="1">
        <v>45016</v>
      </c>
      <c r="B832" s="1" t="str">
        <f t="shared" si="60"/>
        <v>March</v>
      </c>
      <c r="C832" s="3" t="s">
        <v>8</v>
      </c>
      <c r="D832" s="4">
        <v>21</v>
      </c>
      <c r="E832" t="str">
        <f t="shared" si="63"/>
        <v>No</v>
      </c>
      <c r="F832" s="4">
        <f t="shared" si="61"/>
        <v>21</v>
      </c>
      <c r="G832" s="5">
        <v>761.5</v>
      </c>
      <c r="H832" t="str">
        <f t="shared" si="64"/>
        <v>No</v>
      </c>
      <c r="I832" s="5">
        <f t="shared" si="62"/>
        <v>15991.5</v>
      </c>
    </row>
    <row r="833" spans="1:9" x14ac:dyDescent="0.35">
      <c r="A833" s="1">
        <v>45138</v>
      </c>
      <c r="B833" s="1" t="str">
        <f t="shared" si="60"/>
        <v>July</v>
      </c>
      <c r="C833" s="3" t="s">
        <v>8</v>
      </c>
      <c r="D833" s="4">
        <v>19</v>
      </c>
      <c r="E833" t="str">
        <f t="shared" si="63"/>
        <v>No</v>
      </c>
      <c r="F833" s="4">
        <f t="shared" si="61"/>
        <v>19</v>
      </c>
      <c r="G833" s="5">
        <v>195.24</v>
      </c>
      <c r="H833" t="str">
        <f t="shared" si="64"/>
        <v>No</v>
      </c>
      <c r="I833" s="5">
        <f t="shared" si="62"/>
        <v>3709.5600000000004</v>
      </c>
    </row>
    <row r="834" spans="1:9" x14ac:dyDescent="0.35">
      <c r="A834" s="1">
        <v>45016</v>
      </c>
      <c r="B834" s="1" t="str">
        <f t="shared" ref="B834:B897" si="65">TEXT(A834, "mmmm")</f>
        <v>March</v>
      </c>
      <c r="C834" s="3" t="s">
        <v>6</v>
      </c>
      <c r="D834" s="4">
        <v>14</v>
      </c>
      <c r="E834" t="str">
        <f t="shared" si="63"/>
        <v>No</v>
      </c>
      <c r="F834" s="4">
        <f t="shared" ref="F834:F897" si="66" xml:space="preserve"> IF(OR(D834 &lt; 8,D834 &gt; 32), 22, D834)</f>
        <v>14</v>
      </c>
      <c r="G834" s="5">
        <v>30.05</v>
      </c>
      <c r="H834" t="str">
        <f t="shared" si="64"/>
        <v>No</v>
      </c>
      <c r="I834" s="5">
        <f t="shared" ref="I834:I897" si="67">PRODUCT(F834,G834)</f>
        <v>420.7</v>
      </c>
    </row>
    <row r="835" spans="1:9" x14ac:dyDescent="0.35">
      <c r="A835" s="1">
        <v>45169</v>
      </c>
      <c r="B835" s="1" t="str">
        <f t="shared" si="65"/>
        <v>August</v>
      </c>
      <c r="C835" s="3" t="s">
        <v>5</v>
      </c>
      <c r="D835" s="4">
        <v>23</v>
      </c>
      <c r="E835" t="str">
        <f t="shared" ref="E835:E898" si="68" xml:space="preserve"> IF(OR(D835 &lt; 8,D835 &gt; 32), "Yes", "No")</f>
        <v>No</v>
      </c>
      <c r="F835" s="4">
        <f t="shared" si="66"/>
        <v>23</v>
      </c>
      <c r="G835" s="5">
        <v>748.8</v>
      </c>
      <c r="H835" t="str">
        <f t="shared" ref="H835:H898" si="69" xml:space="preserve"> IF(OR(G835 &lt; -466.22,G835 &gt; 1486.92), "Yes", "No")</f>
        <v>No</v>
      </c>
      <c r="I835" s="5">
        <f t="shared" si="67"/>
        <v>17222.399999999998</v>
      </c>
    </row>
    <row r="836" spans="1:9" x14ac:dyDescent="0.35">
      <c r="A836" s="1">
        <v>45260</v>
      </c>
      <c r="B836" s="1" t="str">
        <f t="shared" si="65"/>
        <v>November</v>
      </c>
      <c r="C836" s="3" t="s">
        <v>7</v>
      </c>
      <c r="D836" s="4">
        <v>22</v>
      </c>
      <c r="E836" t="str">
        <f t="shared" si="68"/>
        <v>No</v>
      </c>
      <c r="F836" s="4">
        <f t="shared" si="66"/>
        <v>22</v>
      </c>
      <c r="G836" s="5">
        <v>154.43</v>
      </c>
      <c r="H836" t="str">
        <f t="shared" si="69"/>
        <v>No</v>
      </c>
      <c r="I836" s="5">
        <f t="shared" si="67"/>
        <v>3397.46</v>
      </c>
    </row>
    <row r="837" spans="1:9" x14ac:dyDescent="0.35">
      <c r="A837" s="1">
        <v>45016</v>
      </c>
      <c r="B837" s="1" t="str">
        <f t="shared" si="65"/>
        <v>March</v>
      </c>
      <c r="C837" s="3" t="s">
        <v>4</v>
      </c>
      <c r="D837" s="4">
        <v>20</v>
      </c>
      <c r="E837" t="str">
        <f t="shared" si="68"/>
        <v>No</v>
      </c>
      <c r="F837" s="4">
        <f t="shared" si="66"/>
        <v>20</v>
      </c>
      <c r="G837" s="5">
        <v>809.11</v>
      </c>
      <c r="H837" t="str">
        <f t="shared" si="69"/>
        <v>No</v>
      </c>
      <c r="I837" s="5">
        <f t="shared" si="67"/>
        <v>16182.2</v>
      </c>
    </row>
    <row r="838" spans="1:9" x14ac:dyDescent="0.35">
      <c r="A838" s="1">
        <v>45016</v>
      </c>
      <c r="B838" s="1" t="str">
        <f t="shared" si="65"/>
        <v>March</v>
      </c>
      <c r="C838" s="3" t="s">
        <v>6</v>
      </c>
      <c r="D838" s="4">
        <v>13</v>
      </c>
      <c r="E838" t="str">
        <f t="shared" si="68"/>
        <v>No</v>
      </c>
      <c r="F838" s="4">
        <f t="shared" si="66"/>
        <v>13</v>
      </c>
      <c r="G838" s="5">
        <v>331.64</v>
      </c>
      <c r="H838" t="str">
        <f t="shared" si="69"/>
        <v>No</v>
      </c>
      <c r="I838" s="5">
        <f t="shared" si="67"/>
        <v>4311.32</v>
      </c>
    </row>
    <row r="839" spans="1:9" x14ac:dyDescent="0.35">
      <c r="A839" s="1">
        <v>44985</v>
      </c>
      <c r="B839" s="1" t="str">
        <f t="shared" si="65"/>
        <v>February</v>
      </c>
      <c r="C839" s="3" t="s">
        <v>6</v>
      </c>
      <c r="D839" s="4">
        <v>16</v>
      </c>
      <c r="E839" t="str">
        <f t="shared" si="68"/>
        <v>No</v>
      </c>
      <c r="F839" s="4">
        <f t="shared" si="66"/>
        <v>16</v>
      </c>
      <c r="G839" s="5">
        <v>996.76</v>
      </c>
      <c r="H839" t="str">
        <f t="shared" si="69"/>
        <v>No</v>
      </c>
      <c r="I839" s="5">
        <f t="shared" si="67"/>
        <v>15948.16</v>
      </c>
    </row>
    <row r="840" spans="1:9" x14ac:dyDescent="0.35">
      <c r="A840" s="1">
        <v>45169</v>
      </c>
      <c r="B840" s="1" t="str">
        <f t="shared" si="65"/>
        <v>August</v>
      </c>
      <c r="C840" s="3" t="s">
        <v>6</v>
      </c>
      <c r="D840" s="4">
        <v>19</v>
      </c>
      <c r="E840" t="str">
        <f t="shared" si="68"/>
        <v>No</v>
      </c>
      <c r="F840" s="4">
        <f t="shared" si="66"/>
        <v>19</v>
      </c>
      <c r="G840" s="5">
        <v>975.64</v>
      </c>
      <c r="H840" t="str">
        <f t="shared" si="69"/>
        <v>No</v>
      </c>
      <c r="I840" s="5">
        <f t="shared" si="67"/>
        <v>18537.16</v>
      </c>
    </row>
    <row r="841" spans="1:9" x14ac:dyDescent="0.35">
      <c r="A841" s="1">
        <v>45016</v>
      </c>
      <c r="B841" s="1" t="str">
        <f t="shared" si="65"/>
        <v>March</v>
      </c>
      <c r="C841" s="3" t="s">
        <v>4</v>
      </c>
      <c r="D841" s="4">
        <v>26</v>
      </c>
      <c r="E841" t="str">
        <f t="shared" si="68"/>
        <v>No</v>
      </c>
      <c r="F841" s="4">
        <f t="shared" si="66"/>
        <v>26</v>
      </c>
      <c r="G841" s="5">
        <v>890.18</v>
      </c>
      <c r="H841" t="str">
        <f t="shared" si="69"/>
        <v>No</v>
      </c>
      <c r="I841" s="5">
        <f t="shared" si="67"/>
        <v>23144.68</v>
      </c>
    </row>
    <row r="842" spans="1:9" x14ac:dyDescent="0.35">
      <c r="A842" s="1">
        <v>45138</v>
      </c>
      <c r="B842" s="1" t="str">
        <f t="shared" si="65"/>
        <v>July</v>
      </c>
      <c r="C842" s="3" t="s">
        <v>4</v>
      </c>
      <c r="D842" s="4">
        <v>24</v>
      </c>
      <c r="E842" t="str">
        <f t="shared" si="68"/>
        <v>No</v>
      </c>
      <c r="F842" s="4">
        <f t="shared" si="66"/>
        <v>24</v>
      </c>
      <c r="G842" s="5">
        <v>86.52</v>
      </c>
      <c r="H842" t="str">
        <f t="shared" si="69"/>
        <v>No</v>
      </c>
      <c r="I842" s="5">
        <f t="shared" si="67"/>
        <v>2076.48</v>
      </c>
    </row>
    <row r="843" spans="1:9" x14ac:dyDescent="0.35">
      <c r="A843" s="1">
        <v>45138</v>
      </c>
      <c r="B843" s="1" t="str">
        <f t="shared" si="65"/>
        <v>July</v>
      </c>
      <c r="C843" s="3" t="s">
        <v>7</v>
      </c>
      <c r="D843" s="4">
        <v>20</v>
      </c>
      <c r="E843" t="str">
        <f t="shared" si="68"/>
        <v>No</v>
      </c>
      <c r="F843" s="4">
        <f t="shared" si="66"/>
        <v>20</v>
      </c>
      <c r="G843" s="5">
        <v>296.64999999999998</v>
      </c>
      <c r="H843" t="str">
        <f t="shared" si="69"/>
        <v>No</v>
      </c>
      <c r="I843" s="5">
        <f t="shared" si="67"/>
        <v>5933</v>
      </c>
    </row>
    <row r="844" spans="1:9" x14ac:dyDescent="0.35">
      <c r="A844" s="1">
        <v>45107</v>
      </c>
      <c r="B844" s="1" t="str">
        <f t="shared" si="65"/>
        <v>June</v>
      </c>
      <c r="C844" s="3" t="s">
        <v>8</v>
      </c>
      <c r="D844" s="4">
        <v>23</v>
      </c>
      <c r="E844" t="str">
        <f t="shared" si="68"/>
        <v>No</v>
      </c>
      <c r="F844" s="4">
        <f t="shared" si="66"/>
        <v>23</v>
      </c>
      <c r="G844" s="5">
        <v>85.49</v>
      </c>
      <c r="H844" t="str">
        <f t="shared" si="69"/>
        <v>No</v>
      </c>
      <c r="I844" s="5">
        <f t="shared" si="67"/>
        <v>1966.27</v>
      </c>
    </row>
    <row r="845" spans="1:9" x14ac:dyDescent="0.35">
      <c r="A845" s="1">
        <v>45138</v>
      </c>
      <c r="B845" s="1" t="str">
        <f t="shared" si="65"/>
        <v>July</v>
      </c>
      <c r="C845" s="3" t="s">
        <v>6</v>
      </c>
      <c r="D845" s="4">
        <v>27</v>
      </c>
      <c r="E845" t="str">
        <f t="shared" si="68"/>
        <v>No</v>
      </c>
      <c r="F845" s="4">
        <f t="shared" si="66"/>
        <v>27</v>
      </c>
      <c r="G845" s="5">
        <v>30.87</v>
      </c>
      <c r="H845" t="str">
        <f t="shared" si="69"/>
        <v>No</v>
      </c>
      <c r="I845" s="5">
        <f t="shared" si="67"/>
        <v>833.49</v>
      </c>
    </row>
    <row r="846" spans="1:9" x14ac:dyDescent="0.35">
      <c r="A846" s="1">
        <v>45016</v>
      </c>
      <c r="B846" s="1" t="str">
        <f t="shared" si="65"/>
        <v>March</v>
      </c>
      <c r="C846" s="3" t="s">
        <v>6</v>
      </c>
      <c r="D846" s="4">
        <v>21</v>
      </c>
      <c r="E846" t="str">
        <f t="shared" si="68"/>
        <v>No</v>
      </c>
      <c r="F846" s="4">
        <f t="shared" si="66"/>
        <v>21</v>
      </c>
      <c r="G846" s="5">
        <v>386.16</v>
      </c>
      <c r="H846" t="str">
        <f t="shared" si="69"/>
        <v>No</v>
      </c>
      <c r="I846" s="5">
        <f t="shared" si="67"/>
        <v>8109.3600000000006</v>
      </c>
    </row>
    <row r="847" spans="1:9" x14ac:dyDescent="0.35">
      <c r="A847" s="1">
        <v>45046</v>
      </c>
      <c r="B847" s="1" t="str">
        <f t="shared" si="65"/>
        <v>April</v>
      </c>
      <c r="C847" s="3" t="s">
        <v>4</v>
      </c>
      <c r="D847" s="4">
        <v>22</v>
      </c>
      <c r="E847" t="str">
        <f t="shared" si="68"/>
        <v>No</v>
      </c>
      <c r="F847" s="4">
        <f t="shared" si="66"/>
        <v>22</v>
      </c>
      <c r="G847" s="5">
        <v>509.48</v>
      </c>
      <c r="H847" t="str">
        <f t="shared" si="69"/>
        <v>No</v>
      </c>
      <c r="I847" s="5">
        <f t="shared" si="67"/>
        <v>11208.560000000001</v>
      </c>
    </row>
    <row r="848" spans="1:9" x14ac:dyDescent="0.35">
      <c r="A848" s="1">
        <v>45077</v>
      </c>
      <c r="B848" s="1" t="str">
        <f t="shared" si="65"/>
        <v>May</v>
      </c>
      <c r="C848" s="3" t="s">
        <v>5</v>
      </c>
      <c r="D848" s="4">
        <v>20</v>
      </c>
      <c r="E848" t="str">
        <f t="shared" si="68"/>
        <v>No</v>
      </c>
      <c r="F848" s="4">
        <f t="shared" si="66"/>
        <v>20</v>
      </c>
      <c r="G848" s="5">
        <v>252.65</v>
      </c>
      <c r="H848" t="str">
        <f t="shared" si="69"/>
        <v>No</v>
      </c>
      <c r="I848" s="5">
        <f t="shared" si="67"/>
        <v>5053</v>
      </c>
    </row>
    <row r="849" spans="1:9" x14ac:dyDescent="0.35">
      <c r="A849" s="1">
        <v>45260</v>
      </c>
      <c r="B849" s="1" t="str">
        <f t="shared" si="65"/>
        <v>November</v>
      </c>
      <c r="C849" s="3" t="s">
        <v>6</v>
      </c>
      <c r="D849" s="4">
        <v>23</v>
      </c>
      <c r="E849" t="str">
        <f t="shared" si="68"/>
        <v>No</v>
      </c>
      <c r="F849" s="4">
        <f t="shared" si="66"/>
        <v>23</v>
      </c>
      <c r="G849" s="5">
        <v>733.77</v>
      </c>
      <c r="H849" t="str">
        <f t="shared" si="69"/>
        <v>No</v>
      </c>
      <c r="I849" s="5">
        <f t="shared" si="67"/>
        <v>16876.71</v>
      </c>
    </row>
    <row r="850" spans="1:9" x14ac:dyDescent="0.35">
      <c r="A850" s="1">
        <v>45260</v>
      </c>
      <c r="B850" s="1" t="str">
        <f t="shared" si="65"/>
        <v>November</v>
      </c>
      <c r="C850" s="3" t="s">
        <v>5</v>
      </c>
      <c r="D850" s="4">
        <v>19</v>
      </c>
      <c r="E850" t="str">
        <f t="shared" si="68"/>
        <v>No</v>
      </c>
      <c r="F850" s="4">
        <f t="shared" si="66"/>
        <v>19</v>
      </c>
      <c r="G850" s="5">
        <v>227.22</v>
      </c>
      <c r="H850" t="str">
        <f t="shared" si="69"/>
        <v>No</v>
      </c>
      <c r="I850" s="5">
        <f t="shared" si="67"/>
        <v>4317.18</v>
      </c>
    </row>
    <row r="851" spans="1:9" x14ac:dyDescent="0.35">
      <c r="A851" s="1">
        <v>44985</v>
      </c>
      <c r="B851" s="1" t="str">
        <f t="shared" si="65"/>
        <v>February</v>
      </c>
      <c r="C851" s="3" t="s">
        <v>6</v>
      </c>
      <c r="D851" s="4">
        <v>24</v>
      </c>
      <c r="E851" t="str">
        <f t="shared" si="68"/>
        <v>No</v>
      </c>
      <c r="F851" s="4">
        <f t="shared" si="66"/>
        <v>24</v>
      </c>
      <c r="G851" s="5">
        <v>592.04999999999995</v>
      </c>
      <c r="H851" t="str">
        <f t="shared" si="69"/>
        <v>No</v>
      </c>
      <c r="I851" s="5">
        <f t="shared" si="67"/>
        <v>14209.199999999999</v>
      </c>
    </row>
    <row r="852" spans="1:9" x14ac:dyDescent="0.35">
      <c r="A852" s="1">
        <v>45199</v>
      </c>
      <c r="B852" s="1" t="str">
        <f t="shared" si="65"/>
        <v>September</v>
      </c>
      <c r="C852" s="3" t="s">
        <v>8</v>
      </c>
      <c r="D852" s="4">
        <v>13</v>
      </c>
      <c r="E852" t="str">
        <f t="shared" si="68"/>
        <v>No</v>
      </c>
      <c r="F852" s="4">
        <f t="shared" si="66"/>
        <v>13</v>
      </c>
      <c r="G852" s="5">
        <v>965.86</v>
      </c>
      <c r="H852" t="str">
        <f t="shared" si="69"/>
        <v>No</v>
      </c>
      <c r="I852" s="5">
        <f t="shared" si="67"/>
        <v>12556.18</v>
      </c>
    </row>
    <row r="853" spans="1:9" x14ac:dyDescent="0.35">
      <c r="A853" s="1">
        <v>45138</v>
      </c>
      <c r="B853" s="1" t="str">
        <f t="shared" si="65"/>
        <v>July</v>
      </c>
      <c r="C853" s="3" t="s">
        <v>8</v>
      </c>
      <c r="D853" s="4">
        <v>20</v>
      </c>
      <c r="E853" t="str">
        <f t="shared" si="68"/>
        <v>No</v>
      </c>
      <c r="F853" s="4">
        <f t="shared" si="66"/>
        <v>20</v>
      </c>
      <c r="G853" s="5">
        <v>251.33</v>
      </c>
      <c r="H853" t="str">
        <f t="shared" si="69"/>
        <v>No</v>
      </c>
      <c r="I853" s="5">
        <f t="shared" si="67"/>
        <v>5026.6000000000004</v>
      </c>
    </row>
    <row r="854" spans="1:9" x14ac:dyDescent="0.35">
      <c r="A854" s="1">
        <v>45138</v>
      </c>
      <c r="B854" s="1" t="str">
        <f t="shared" si="65"/>
        <v>July</v>
      </c>
      <c r="C854" s="3" t="s">
        <v>4</v>
      </c>
      <c r="D854" s="4">
        <v>14</v>
      </c>
      <c r="E854" t="str">
        <f t="shared" si="68"/>
        <v>No</v>
      </c>
      <c r="F854" s="4">
        <f t="shared" si="66"/>
        <v>14</v>
      </c>
      <c r="G854" s="5">
        <v>609.89</v>
      </c>
      <c r="H854" t="str">
        <f t="shared" si="69"/>
        <v>No</v>
      </c>
      <c r="I854" s="5">
        <f t="shared" si="67"/>
        <v>8538.4599999999991</v>
      </c>
    </row>
    <row r="855" spans="1:9" x14ac:dyDescent="0.35">
      <c r="A855" s="1">
        <v>45016</v>
      </c>
      <c r="B855" s="1" t="str">
        <f t="shared" si="65"/>
        <v>March</v>
      </c>
      <c r="C855" s="3" t="s">
        <v>4</v>
      </c>
      <c r="D855" s="4">
        <v>25</v>
      </c>
      <c r="E855" t="str">
        <f t="shared" si="68"/>
        <v>No</v>
      </c>
      <c r="F855" s="4">
        <f t="shared" si="66"/>
        <v>25</v>
      </c>
      <c r="G855" s="5">
        <v>254.71</v>
      </c>
      <c r="H855" t="str">
        <f t="shared" si="69"/>
        <v>No</v>
      </c>
      <c r="I855" s="5">
        <f t="shared" si="67"/>
        <v>6367.75</v>
      </c>
    </row>
    <row r="856" spans="1:9" x14ac:dyDescent="0.35">
      <c r="A856" s="1">
        <v>45107</v>
      </c>
      <c r="B856" s="1" t="str">
        <f t="shared" si="65"/>
        <v>June</v>
      </c>
      <c r="C856" s="3" t="s">
        <v>4</v>
      </c>
      <c r="D856" s="4">
        <v>25</v>
      </c>
      <c r="E856" t="str">
        <f t="shared" si="68"/>
        <v>No</v>
      </c>
      <c r="F856" s="4">
        <f t="shared" si="66"/>
        <v>25</v>
      </c>
      <c r="G856" s="5">
        <v>801.83</v>
      </c>
      <c r="H856" t="str">
        <f t="shared" si="69"/>
        <v>No</v>
      </c>
      <c r="I856" s="5">
        <f t="shared" si="67"/>
        <v>20045.75</v>
      </c>
    </row>
    <row r="857" spans="1:9" x14ac:dyDescent="0.35">
      <c r="A857" s="1">
        <v>45016</v>
      </c>
      <c r="B857" s="1" t="str">
        <f t="shared" si="65"/>
        <v>March</v>
      </c>
      <c r="C857" s="3" t="s">
        <v>4</v>
      </c>
      <c r="D857" s="4">
        <v>22</v>
      </c>
      <c r="E857" t="str">
        <f t="shared" si="68"/>
        <v>No</v>
      </c>
      <c r="F857" s="4">
        <f t="shared" si="66"/>
        <v>22</v>
      </c>
      <c r="G857" s="5">
        <v>597.02</v>
      </c>
      <c r="H857" t="str">
        <f t="shared" si="69"/>
        <v>No</v>
      </c>
      <c r="I857" s="5">
        <f t="shared" si="67"/>
        <v>13134.439999999999</v>
      </c>
    </row>
    <row r="858" spans="1:9" x14ac:dyDescent="0.35">
      <c r="A858" s="1">
        <v>45291</v>
      </c>
      <c r="B858" s="1" t="str">
        <f t="shared" si="65"/>
        <v>December</v>
      </c>
      <c r="C858" s="3" t="s">
        <v>8</v>
      </c>
      <c r="D858" s="4">
        <v>15</v>
      </c>
      <c r="E858" t="str">
        <f t="shared" si="68"/>
        <v>No</v>
      </c>
      <c r="F858" s="4">
        <f t="shared" si="66"/>
        <v>15</v>
      </c>
      <c r="G858" s="5">
        <v>289.36</v>
      </c>
      <c r="H858" t="str">
        <f t="shared" si="69"/>
        <v>No</v>
      </c>
      <c r="I858" s="5">
        <f t="shared" si="67"/>
        <v>4340.4000000000005</v>
      </c>
    </row>
    <row r="859" spans="1:9" x14ac:dyDescent="0.35">
      <c r="A859" s="1">
        <v>45077</v>
      </c>
      <c r="B859" s="1" t="str">
        <f t="shared" si="65"/>
        <v>May</v>
      </c>
      <c r="C859" s="3" t="s">
        <v>5</v>
      </c>
      <c r="D859" s="4">
        <v>15</v>
      </c>
      <c r="E859" t="str">
        <f t="shared" si="68"/>
        <v>No</v>
      </c>
      <c r="F859" s="4">
        <f t="shared" si="66"/>
        <v>15</v>
      </c>
      <c r="G859" s="5">
        <v>349.05</v>
      </c>
      <c r="H859" t="str">
        <f t="shared" si="69"/>
        <v>No</v>
      </c>
      <c r="I859" s="5">
        <f t="shared" si="67"/>
        <v>5235.75</v>
      </c>
    </row>
    <row r="860" spans="1:9" x14ac:dyDescent="0.35">
      <c r="A860" s="1">
        <v>45260</v>
      </c>
      <c r="B860" s="1" t="str">
        <f t="shared" si="65"/>
        <v>November</v>
      </c>
      <c r="C860" s="3" t="s">
        <v>5</v>
      </c>
      <c r="D860" s="4">
        <v>15</v>
      </c>
      <c r="E860" t="str">
        <f t="shared" si="68"/>
        <v>No</v>
      </c>
      <c r="F860" s="4">
        <f t="shared" si="66"/>
        <v>15</v>
      </c>
      <c r="G860" s="5">
        <v>19.670000000000002</v>
      </c>
      <c r="H860" t="str">
        <f t="shared" si="69"/>
        <v>No</v>
      </c>
      <c r="I860" s="5">
        <f t="shared" si="67"/>
        <v>295.05</v>
      </c>
    </row>
    <row r="861" spans="1:9" x14ac:dyDescent="0.35">
      <c r="A861" s="1">
        <v>45016</v>
      </c>
      <c r="B861" s="1" t="str">
        <f t="shared" si="65"/>
        <v>March</v>
      </c>
      <c r="C861" s="3" t="s">
        <v>7</v>
      </c>
      <c r="D861" s="4">
        <v>29</v>
      </c>
      <c r="E861" t="str">
        <f t="shared" si="68"/>
        <v>No</v>
      </c>
      <c r="F861" s="4">
        <f t="shared" si="66"/>
        <v>29</v>
      </c>
      <c r="G861" s="5">
        <v>789.12</v>
      </c>
      <c r="H861" t="str">
        <f t="shared" si="69"/>
        <v>No</v>
      </c>
      <c r="I861" s="5">
        <f t="shared" si="67"/>
        <v>22884.48</v>
      </c>
    </row>
    <row r="862" spans="1:9" x14ac:dyDescent="0.35">
      <c r="A862" s="1">
        <v>45230</v>
      </c>
      <c r="B862" s="1" t="str">
        <f t="shared" si="65"/>
        <v>October</v>
      </c>
      <c r="C862" s="3" t="s">
        <v>5</v>
      </c>
      <c r="D862" s="4">
        <v>20</v>
      </c>
      <c r="E862" t="str">
        <f t="shared" si="68"/>
        <v>No</v>
      </c>
      <c r="F862" s="4">
        <f t="shared" si="66"/>
        <v>20</v>
      </c>
      <c r="G862" s="5">
        <v>763.6</v>
      </c>
      <c r="H862" t="str">
        <f t="shared" si="69"/>
        <v>No</v>
      </c>
      <c r="I862" s="5">
        <f t="shared" si="67"/>
        <v>15272</v>
      </c>
    </row>
    <row r="863" spans="1:9" x14ac:dyDescent="0.35">
      <c r="A863" s="1">
        <v>45016</v>
      </c>
      <c r="B863" s="1" t="str">
        <f t="shared" si="65"/>
        <v>March</v>
      </c>
      <c r="C863" s="3" t="s">
        <v>5</v>
      </c>
      <c r="D863" s="4">
        <v>20</v>
      </c>
      <c r="E863" t="str">
        <f t="shared" si="68"/>
        <v>No</v>
      </c>
      <c r="F863" s="4">
        <f t="shared" si="66"/>
        <v>20</v>
      </c>
      <c r="G863" s="5">
        <v>640.57000000000005</v>
      </c>
      <c r="H863" t="str">
        <f t="shared" si="69"/>
        <v>No</v>
      </c>
      <c r="I863" s="5">
        <f t="shared" si="67"/>
        <v>12811.400000000001</v>
      </c>
    </row>
    <row r="864" spans="1:9" x14ac:dyDescent="0.35">
      <c r="A864" s="1">
        <v>44985</v>
      </c>
      <c r="B864" s="1" t="str">
        <f t="shared" si="65"/>
        <v>February</v>
      </c>
      <c r="C864" s="3" t="s">
        <v>5</v>
      </c>
      <c r="D864" s="4">
        <v>29</v>
      </c>
      <c r="E864" t="str">
        <f t="shared" si="68"/>
        <v>No</v>
      </c>
      <c r="F864" s="4">
        <f t="shared" si="66"/>
        <v>29</v>
      </c>
      <c r="G864" s="5">
        <v>964.93</v>
      </c>
      <c r="H864" t="str">
        <f t="shared" si="69"/>
        <v>No</v>
      </c>
      <c r="I864" s="5">
        <f t="shared" si="67"/>
        <v>27982.969999999998</v>
      </c>
    </row>
    <row r="865" spans="1:9" x14ac:dyDescent="0.35">
      <c r="A865" s="1">
        <v>45260</v>
      </c>
      <c r="B865" s="1" t="str">
        <f t="shared" si="65"/>
        <v>November</v>
      </c>
      <c r="C865" s="3" t="s">
        <v>5</v>
      </c>
      <c r="D865" s="4">
        <v>22</v>
      </c>
      <c r="E865" t="str">
        <f t="shared" si="68"/>
        <v>No</v>
      </c>
      <c r="F865" s="4">
        <f t="shared" si="66"/>
        <v>22</v>
      </c>
      <c r="G865" s="5">
        <v>956.7</v>
      </c>
      <c r="H865" t="str">
        <f t="shared" si="69"/>
        <v>No</v>
      </c>
      <c r="I865" s="5">
        <f t="shared" si="67"/>
        <v>21047.4</v>
      </c>
    </row>
    <row r="866" spans="1:9" x14ac:dyDescent="0.35">
      <c r="A866" s="1">
        <v>45169</v>
      </c>
      <c r="B866" s="1" t="str">
        <f t="shared" si="65"/>
        <v>August</v>
      </c>
      <c r="C866" s="3" t="s">
        <v>5</v>
      </c>
      <c r="D866" s="4">
        <v>17</v>
      </c>
      <c r="E866" t="str">
        <f t="shared" si="68"/>
        <v>No</v>
      </c>
      <c r="F866" s="4">
        <f t="shared" si="66"/>
        <v>17</v>
      </c>
      <c r="G866" s="5">
        <v>673.24</v>
      </c>
      <c r="H866" t="str">
        <f t="shared" si="69"/>
        <v>No</v>
      </c>
      <c r="I866" s="5">
        <f t="shared" si="67"/>
        <v>11445.08</v>
      </c>
    </row>
    <row r="867" spans="1:9" x14ac:dyDescent="0.35">
      <c r="A867" s="1">
        <v>45291</v>
      </c>
      <c r="B867" s="1" t="str">
        <f t="shared" si="65"/>
        <v>December</v>
      </c>
      <c r="C867" s="3" t="s">
        <v>6</v>
      </c>
      <c r="D867" s="4">
        <v>26</v>
      </c>
      <c r="E867" t="str">
        <f t="shared" si="68"/>
        <v>No</v>
      </c>
      <c r="F867" s="4">
        <f t="shared" si="66"/>
        <v>26</v>
      </c>
      <c r="G867" s="5">
        <v>312.06</v>
      </c>
      <c r="H867" t="str">
        <f t="shared" si="69"/>
        <v>No</v>
      </c>
      <c r="I867" s="5">
        <f t="shared" si="67"/>
        <v>8113.56</v>
      </c>
    </row>
    <row r="868" spans="1:9" x14ac:dyDescent="0.35">
      <c r="A868" s="1">
        <v>45230</v>
      </c>
      <c r="B868" s="1" t="str">
        <f t="shared" si="65"/>
        <v>October</v>
      </c>
      <c r="C868" s="3" t="s">
        <v>7</v>
      </c>
      <c r="D868" s="4">
        <v>11</v>
      </c>
      <c r="E868" t="str">
        <f t="shared" si="68"/>
        <v>No</v>
      </c>
      <c r="F868" s="4">
        <f t="shared" si="66"/>
        <v>11</v>
      </c>
      <c r="G868" s="5">
        <v>364.57</v>
      </c>
      <c r="H868" t="str">
        <f t="shared" si="69"/>
        <v>No</v>
      </c>
      <c r="I868" s="5">
        <f t="shared" si="67"/>
        <v>4010.27</v>
      </c>
    </row>
    <row r="869" spans="1:9" x14ac:dyDescent="0.35">
      <c r="A869" s="1">
        <v>45230</v>
      </c>
      <c r="B869" s="1" t="str">
        <f t="shared" si="65"/>
        <v>October</v>
      </c>
      <c r="C869" s="3" t="s">
        <v>6</v>
      </c>
      <c r="D869" s="4">
        <v>25</v>
      </c>
      <c r="E869" t="str">
        <f t="shared" si="68"/>
        <v>No</v>
      </c>
      <c r="F869" s="4">
        <f t="shared" si="66"/>
        <v>25</v>
      </c>
      <c r="G869" s="5">
        <v>835.47</v>
      </c>
      <c r="H869" t="str">
        <f t="shared" si="69"/>
        <v>No</v>
      </c>
      <c r="I869" s="5">
        <f t="shared" si="67"/>
        <v>20886.75</v>
      </c>
    </row>
    <row r="870" spans="1:9" x14ac:dyDescent="0.35">
      <c r="A870" s="1">
        <v>45046</v>
      </c>
      <c r="B870" s="1" t="str">
        <f t="shared" si="65"/>
        <v>April</v>
      </c>
      <c r="C870" s="3" t="s">
        <v>6</v>
      </c>
      <c r="D870" s="4">
        <v>20</v>
      </c>
      <c r="E870" t="str">
        <f t="shared" si="68"/>
        <v>No</v>
      </c>
      <c r="F870" s="4">
        <f t="shared" si="66"/>
        <v>20</v>
      </c>
      <c r="G870" s="5">
        <v>531.95000000000005</v>
      </c>
      <c r="H870" t="str">
        <f t="shared" si="69"/>
        <v>No</v>
      </c>
      <c r="I870" s="5">
        <f t="shared" si="67"/>
        <v>10639</v>
      </c>
    </row>
    <row r="871" spans="1:9" x14ac:dyDescent="0.35">
      <c r="A871" s="1">
        <v>45077</v>
      </c>
      <c r="B871" s="1" t="str">
        <f t="shared" si="65"/>
        <v>May</v>
      </c>
      <c r="C871" s="3" t="s">
        <v>6</v>
      </c>
      <c r="D871" s="4">
        <v>27</v>
      </c>
      <c r="E871" t="str">
        <f t="shared" si="68"/>
        <v>No</v>
      </c>
      <c r="F871" s="4">
        <f t="shared" si="66"/>
        <v>27</v>
      </c>
      <c r="G871" s="5">
        <v>509.48</v>
      </c>
      <c r="H871" t="str">
        <f t="shared" si="69"/>
        <v>No</v>
      </c>
      <c r="I871" s="5">
        <f t="shared" si="67"/>
        <v>13755.960000000001</v>
      </c>
    </row>
    <row r="872" spans="1:9" x14ac:dyDescent="0.35">
      <c r="A872" s="1">
        <v>45077</v>
      </c>
      <c r="B872" s="1" t="str">
        <f t="shared" si="65"/>
        <v>May</v>
      </c>
      <c r="C872" s="3" t="s">
        <v>7</v>
      </c>
      <c r="D872" s="4">
        <v>18</v>
      </c>
      <c r="E872" t="str">
        <f t="shared" si="68"/>
        <v>No</v>
      </c>
      <c r="F872" s="4">
        <f t="shared" si="66"/>
        <v>18</v>
      </c>
      <c r="G872" s="5">
        <v>112.46</v>
      </c>
      <c r="H872" t="str">
        <f t="shared" si="69"/>
        <v>No</v>
      </c>
      <c r="I872" s="5">
        <f t="shared" si="67"/>
        <v>2024.28</v>
      </c>
    </row>
    <row r="873" spans="1:9" x14ac:dyDescent="0.35">
      <c r="A873" s="1">
        <v>45107</v>
      </c>
      <c r="B873" s="1" t="str">
        <f t="shared" si="65"/>
        <v>June</v>
      </c>
      <c r="C873" s="3" t="s">
        <v>5</v>
      </c>
      <c r="D873" s="4">
        <v>29</v>
      </c>
      <c r="E873" t="str">
        <f t="shared" si="68"/>
        <v>No</v>
      </c>
      <c r="F873" s="4">
        <f t="shared" si="66"/>
        <v>29</v>
      </c>
      <c r="G873" s="5">
        <v>775.78</v>
      </c>
      <c r="H873" t="str">
        <f t="shared" si="69"/>
        <v>No</v>
      </c>
      <c r="I873" s="5">
        <f t="shared" si="67"/>
        <v>22497.62</v>
      </c>
    </row>
    <row r="874" spans="1:9" x14ac:dyDescent="0.35">
      <c r="A874" s="1">
        <v>45230</v>
      </c>
      <c r="B874" s="1" t="str">
        <f t="shared" si="65"/>
        <v>October</v>
      </c>
      <c r="C874" s="3" t="s">
        <v>4</v>
      </c>
      <c r="D874" s="4">
        <v>15</v>
      </c>
      <c r="E874" t="str">
        <f t="shared" si="68"/>
        <v>No</v>
      </c>
      <c r="F874" s="4">
        <f t="shared" si="66"/>
        <v>15</v>
      </c>
      <c r="G874" s="5">
        <v>971.02</v>
      </c>
      <c r="H874" t="str">
        <f t="shared" si="69"/>
        <v>No</v>
      </c>
      <c r="I874" s="5">
        <f t="shared" si="67"/>
        <v>14565.3</v>
      </c>
    </row>
    <row r="875" spans="1:9" x14ac:dyDescent="0.35">
      <c r="A875" s="1">
        <v>45077</v>
      </c>
      <c r="B875" s="1" t="str">
        <f t="shared" si="65"/>
        <v>May</v>
      </c>
      <c r="C875" s="3" t="s">
        <v>6</v>
      </c>
      <c r="D875" s="4">
        <v>18</v>
      </c>
      <c r="E875" t="str">
        <f t="shared" si="68"/>
        <v>No</v>
      </c>
      <c r="F875" s="4">
        <f t="shared" si="66"/>
        <v>18</v>
      </c>
      <c r="G875" s="5">
        <v>180.86</v>
      </c>
      <c r="H875" t="str">
        <f t="shared" si="69"/>
        <v>No</v>
      </c>
      <c r="I875" s="5">
        <f t="shared" si="67"/>
        <v>3255.4800000000005</v>
      </c>
    </row>
    <row r="876" spans="1:9" x14ac:dyDescent="0.35">
      <c r="A876" s="1">
        <v>45291</v>
      </c>
      <c r="B876" s="1" t="str">
        <f t="shared" si="65"/>
        <v>December</v>
      </c>
      <c r="C876" s="3" t="s">
        <v>5</v>
      </c>
      <c r="D876" s="4">
        <v>23</v>
      </c>
      <c r="E876" t="str">
        <f t="shared" si="68"/>
        <v>No</v>
      </c>
      <c r="F876" s="4">
        <f t="shared" si="66"/>
        <v>23</v>
      </c>
      <c r="G876" s="5">
        <v>470.07</v>
      </c>
      <c r="H876" t="str">
        <f t="shared" si="69"/>
        <v>No</v>
      </c>
      <c r="I876" s="5">
        <f t="shared" si="67"/>
        <v>10811.61</v>
      </c>
    </row>
    <row r="877" spans="1:9" x14ac:dyDescent="0.35">
      <c r="A877" s="1">
        <v>45077</v>
      </c>
      <c r="B877" s="1" t="str">
        <f t="shared" si="65"/>
        <v>May</v>
      </c>
      <c r="C877" s="3" t="s">
        <v>5</v>
      </c>
      <c r="D877" s="4">
        <v>23</v>
      </c>
      <c r="E877" t="str">
        <f t="shared" si="68"/>
        <v>No</v>
      </c>
      <c r="F877" s="4">
        <f t="shared" si="66"/>
        <v>23</v>
      </c>
      <c r="G877" s="5">
        <v>643.94000000000005</v>
      </c>
      <c r="H877" t="str">
        <f t="shared" si="69"/>
        <v>No</v>
      </c>
      <c r="I877" s="5">
        <f t="shared" si="67"/>
        <v>14810.62</v>
      </c>
    </row>
    <row r="878" spans="1:9" x14ac:dyDescent="0.35">
      <c r="A878" s="1">
        <v>45016</v>
      </c>
      <c r="B878" s="1" t="str">
        <f t="shared" si="65"/>
        <v>March</v>
      </c>
      <c r="C878" s="3" t="s">
        <v>6</v>
      </c>
      <c r="D878" s="4">
        <v>24</v>
      </c>
      <c r="E878" t="str">
        <f t="shared" si="68"/>
        <v>No</v>
      </c>
      <c r="F878" s="4">
        <f t="shared" si="66"/>
        <v>24</v>
      </c>
      <c r="G878" s="5">
        <v>643.07000000000005</v>
      </c>
      <c r="H878" t="str">
        <f t="shared" si="69"/>
        <v>No</v>
      </c>
      <c r="I878" s="5">
        <f t="shared" si="67"/>
        <v>15433.68</v>
      </c>
    </row>
    <row r="879" spans="1:9" x14ac:dyDescent="0.35">
      <c r="A879" s="1">
        <v>45230</v>
      </c>
      <c r="B879" s="1" t="str">
        <f t="shared" si="65"/>
        <v>October</v>
      </c>
      <c r="C879" s="3" t="s">
        <v>8</v>
      </c>
      <c r="D879" s="4">
        <v>15</v>
      </c>
      <c r="E879" t="str">
        <f t="shared" si="68"/>
        <v>No</v>
      </c>
      <c r="F879" s="4">
        <f t="shared" si="66"/>
        <v>15</v>
      </c>
      <c r="G879" s="5">
        <v>631.04999999999995</v>
      </c>
      <c r="H879" t="str">
        <f t="shared" si="69"/>
        <v>No</v>
      </c>
      <c r="I879" s="5">
        <f t="shared" si="67"/>
        <v>9465.75</v>
      </c>
    </row>
    <row r="880" spans="1:9" x14ac:dyDescent="0.35">
      <c r="A880" s="1">
        <v>45138</v>
      </c>
      <c r="B880" s="1" t="str">
        <f t="shared" si="65"/>
        <v>July</v>
      </c>
      <c r="C880" s="3" t="s">
        <v>5</v>
      </c>
      <c r="D880" s="4">
        <v>15</v>
      </c>
      <c r="E880" t="str">
        <f t="shared" si="68"/>
        <v>No</v>
      </c>
      <c r="F880" s="4">
        <f t="shared" si="66"/>
        <v>15</v>
      </c>
      <c r="G880" s="5">
        <v>211.26</v>
      </c>
      <c r="H880" t="str">
        <f t="shared" si="69"/>
        <v>No</v>
      </c>
      <c r="I880" s="5">
        <f t="shared" si="67"/>
        <v>3168.8999999999996</v>
      </c>
    </row>
    <row r="881" spans="1:9" x14ac:dyDescent="0.35">
      <c r="A881" s="1">
        <v>45077</v>
      </c>
      <c r="B881" s="1" t="str">
        <f t="shared" si="65"/>
        <v>May</v>
      </c>
      <c r="C881" s="3" t="s">
        <v>4</v>
      </c>
      <c r="D881" s="4">
        <v>16</v>
      </c>
      <c r="E881" t="str">
        <f t="shared" si="68"/>
        <v>No</v>
      </c>
      <c r="F881" s="4">
        <f t="shared" si="66"/>
        <v>16</v>
      </c>
      <c r="G881" s="5">
        <v>320.95</v>
      </c>
      <c r="H881" t="str">
        <f t="shared" si="69"/>
        <v>No</v>
      </c>
      <c r="I881" s="5">
        <f t="shared" si="67"/>
        <v>5135.2</v>
      </c>
    </row>
    <row r="882" spans="1:9" x14ac:dyDescent="0.35">
      <c r="A882" s="1">
        <v>45260</v>
      </c>
      <c r="B882" s="1" t="str">
        <f t="shared" si="65"/>
        <v>November</v>
      </c>
      <c r="C882" s="3" t="s">
        <v>7</v>
      </c>
      <c r="D882" s="4">
        <v>9</v>
      </c>
      <c r="E882" t="str">
        <f t="shared" si="68"/>
        <v>No</v>
      </c>
      <c r="F882" s="4">
        <f t="shared" si="66"/>
        <v>9</v>
      </c>
      <c r="G882" s="5">
        <v>801.23</v>
      </c>
      <c r="H882" t="str">
        <f t="shared" si="69"/>
        <v>No</v>
      </c>
      <c r="I882" s="5">
        <f t="shared" si="67"/>
        <v>7211.07</v>
      </c>
    </row>
    <row r="883" spans="1:9" x14ac:dyDescent="0.35">
      <c r="A883" s="1">
        <v>45169</v>
      </c>
      <c r="B883" s="1" t="str">
        <f t="shared" si="65"/>
        <v>August</v>
      </c>
      <c r="C883" s="3" t="s">
        <v>7</v>
      </c>
      <c r="D883" s="4">
        <v>12</v>
      </c>
      <c r="E883" t="str">
        <f t="shared" si="68"/>
        <v>No</v>
      </c>
      <c r="F883" s="4">
        <f t="shared" si="66"/>
        <v>12</v>
      </c>
      <c r="G883" s="5">
        <v>539.30999999999995</v>
      </c>
      <c r="H883" t="str">
        <f t="shared" si="69"/>
        <v>No</v>
      </c>
      <c r="I883" s="5">
        <f t="shared" si="67"/>
        <v>6471.7199999999993</v>
      </c>
    </row>
    <row r="884" spans="1:9" x14ac:dyDescent="0.35">
      <c r="A884" s="1">
        <v>45046</v>
      </c>
      <c r="B884" s="1" t="str">
        <f t="shared" si="65"/>
        <v>April</v>
      </c>
      <c r="C884" s="3" t="s">
        <v>8</v>
      </c>
      <c r="D884" s="4">
        <v>18</v>
      </c>
      <c r="E884" t="str">
        <f t="shared" si="68"/>
        <v>No</v>
      </c>
      <c r="F884" s="4">
        <f t="shared" si="66"/>
        <v>18</v>
      </c>
      <c r="G884" s="5">
        <v>100.46</v>
      </c>
      <c r="H884" t="str">
        <f t="shared" si="69"/>
        <v>No</v>
      </c>
      <c r="I884" s="5">
        <f t="shared" si="67"/>
        <v>1808.28</v>
      </c>
    </row>
    <row r="885" spans="1:9" x14ac:dyDescent="0.35">
      <c r="A885" s="1">
        <v>45107</v>
      </c>
      <c r="B885" s="1" t="str">
        <f t="shared" si="65"/>
        <v>June</v>
      </c>
      <c r="C885" s="3" t="s">
        <v>8</v>
      </c>
      <c r="D885" s="4">
        <v>23</v>
      </c>
      <c r="E885" t="str">
        <f t="shared" si="68"/>
        <v>No</v>
      </c>
      <c r="F885" s="4">
        <f t="shared" si="66"/>
        <v>23</v>
      </c>
      <c r="G885" s="5">
        <v>846.34</v>
      </c>
      <c r="H885" t="str">
        <f t="shared" si="69"/>
        <v>No</v>
      </c>
      <c r="I885" s="5">
        <f t="shared" si="67"/>
        <v>19465.82</v>
      </c>
    </row>
    <row r="886" spans="1:9" x14ac:dyDescent="0.35">
      <c r="A886" s="1">
        <v>45169</v>
      </c>
      <c r="B886" s="1" t="str">
        <f t="shared" si="65"/>
        <v>August</v>
      </c>
      <c r="C886" s="3" t="s">
        <v>4</v>
      </c>
      <c r="D886" s="4">
        <v>28</v>
      </c>
      <c r="E886" t="str">
        <f t="shared" si="68"/>
        <v>No</v>
      </c>
      <c r="F886" s="4">
        <f t="shared" si="66"/>
        <v>28</v>
      </c>
      <c r="G886" s="5">
        <v>357.2</v>
      </c>
      <c r="H886" t="str">
        <f t="shared" si="69"/>
        <v>No</v>
      </c>
      <c r="I886" s="5">
        <f t="shared" si="67"/>
        <v>10001.6</v>
      </c>
    </row>
    <row r="887" spans="1:9" x14ac:dyDescent="0.35">
      <c r="A887" s="1">
        <v>45077</v>
      </c>
      <c r="B887" s="1" t="str">
        <f t="shared" si="65"/>
        <v>May</v>
      </c>
      <c r="C887" s="3" t="s">
        <v>5</v>
      </c>
      <c r="D887" s="4">
        <v>17</v>
      </c>
      <c r="E887" t="str">
        <f t="shared" si="68"/>
        <v>No</v>
      </c>
      <c r="F887" s="4">
        <f t="shared" si="66"/>
        <v>17</v>
      </c>
      <c r="G887" s="5">
        <v>123.15</v>
      </c>
      <c r="H887" t="str">
        <f t="shared" si="69"/>
        <v>No</v>
      </c>
      <c r="I887" s="5">
        <f t="shared" si="67"/>
        <v>2093.5500000000002</v>
      </c>
    </row>
    <row r="888" spans="1:9" x14ac:dyDescent="0.35">
      <c r="A888" s="1">
        <v>45260</v>
      </c>
      <c r="B888" s="1" t="str">
        <f t="shared" si="65"/>
        <v>November</v>
      </c>
      <c r="C888" s="3" t="s">
        <v>6</v>
      </c>
      <c r="D888" s="4">
        <v>24</v>
      </c>
      <c r="E888" t="str">
        <f t="shared" si="68"/>
        <v>No</v>
      </c>
      <c r="F888" s="4">
        <f t="shared" si="66"/>
        <v>24</v>
      </c>
      <c r="G888" s="5">
        <v>382.04</v>
      </c>
      <c r="H888" t="str">
        <f t="shared" si="69"/>
        <v>No</v>
      </c>
      <c r="I888" s="5">
        <f t="shared" si="67"/>
        <v>9168.9600000000009</v>
      </c>
    </row>
    <row r="889" spans="1:9" x14ac:dyDescent="0.35">
      <c r="A889" s="1">
        <v>45230</v>
      </c>
      <c r="B889" s="1" t="str">
        <f t="shared" si="65"/>
        <v>October</v>
      </c>
      <c r="C889" s="3" t="s">
        <v>8</v>
      </c>
      <c r="D889" s="4">
        <v>19</v>
      </c>
      <c r="E889" t="str">
        <f t="shared" si="68"/>
        <v>No</v>
      </c>
      <c r="F889" s="4">
        <f t="shared" si="66"/>
        <v>19</v>
      </c>
      <c r="G889" s="5">
        <v>918.62</v>
      </c>
      <c r="H889" t="str">
        <f t="shared" si="69"/>
        <v>No</v>
      </c>
      <c r="I889" s="5">
        <f t="shared" si="67"/>
        <v>17453.78</v>
      </c>
    </row>
    <row r="890" spans="1:9" x14ac:dyDescent="0.35">
      <c r="A890" s="1">
        <v>45199</v>
      </c>
      <c r="B890" s="1" t="str">
        <f t="shared" si="65"/>
        <v>September</v>
      </c>
      <c r="C890" s="3" t="s">
        <v>7</v>
      </c>
      <c r="D890" s="4">
        <v>23</v>
      </c>
      <c r="E890" t="str">
        <f t="shared" si="68"/>
        <v>No</v>
      </c>
      <c r="F890" s="4">
        <f t="shared" si="66"/>
        <v>23</v>
      </c>
      <c r="G890" s="5">
        <v>867.75</v>
      </c>
      <c r="H890" t="str">
        <f t="shared" si="69"/>
        <v>No</v>
      </c>
      <c r="I890" s="5">
        <f t="shared" si="67"/>
        <v>19958.25</v>
      </c>
    </row>
    <row r="891" spans="1:9" x14ac:dyDescent="0.35">
      <c r="A891" s="1">
        <v>45138</v>
      </c>
      <c r="B891" s="1" t="str">
        <f t="shared" si="65"/>
        <v>July</v>
      </c>
      <c r="C891" s="3" t="s">
        <v>4</v>
      </c>
      <c r="D891" s="4">
        <v>21</v>
      </c>
      <c r="E891" t="str">
        <f t="shared" si="68"/>
        <v>No</v>
      </c>
      <c r="F891" s="4">
        <f t="shared" si="66"/>
        <v>21</v>
      </c>
      <c r="G891" s="5">
        <v>351.99</v>
      </c>
      <c r="H891" t="str">
        <f t="shared" si="69"/>
        <v>No</v>
      </c>
      <c r="I891" s="5">
        <f t="shared" si="67"/>
        <v>7391.79</v>
      </c>
    </row>
    <row r="892" spans="1:9" x14ac:dyDescent="0.35">
      <c r="A892" s="1">
        <v>45169</v>
      </c>
      <c r="B892" s="1" t="str">
        <f t="shared" si="65"/>
        <v>August</v>
      </c>
      <c r="C892" s="3" t="s">
        <v>8</v>
      </c>
      <c r="D892" s="4">
        <v>13</v>
      </c>
      <c r="E892" t="str">
        <f t="shared" si="68"/>
        <v>No</v>
      </c>
      <c r="F892" s="4">
        <f t="shared" si="66"/>
        <v>13</v>
      </c>
      <c r="G892" s="5">
        <v>529.04</v>
      </c>
      <c r="H892" t="str">
        <f t="shared" si="69"/>
        <v>No</v>
      </c>
      <c r="I892" s="5">
        <f t="shared" si="67"/>
        <v>6877.5199999999995</v>
      </c>
    </row>
    <row r="893" spans="1:9" x14ac:dyDescent="0.35">
      <c r="A893" s="1">
        <v>45077</v>
      </c>
      <c r="B893" s="1" t="str">
        <f t="shared" si="65"/>
        <v>May</v>
      </c>
      <c r="C893" s="3" t="s">
        <v>8</v>
      </c>
      <c r="D893" s="4">
        <v>27</v>
      </c>
      <c r="E893" t="str">
        <f t="shared" si="68"/>
        <v>No</v>
      </c>
      <c r="F893" s="4">
        <f t="shared" si="66"/>
        <v>27</v>
      </c>
      <c r="G893" s="5">
        <v>875.7</v>
      </c>
      <c r="H893" t="str">
        <f t="shared" si="69"/>
        <v>No</v>
      </c>
      <c r="I893" s="5">
        <f t="shared" si="67"/>
        <v>23643.9</v>
      </c>
    </row>
    <row r="894" spans="1:9" x14ac:dyDescent="0.35">
      <c r="A894" s="1">
        <v>45291</v>
      </c>
      <c r="B894" s="1" t="str">
        <f t="shared" si="65"/>
        <v>December</v>
      </c>
      <c r="C894" s="3" t="s">
        <v>7</v>
      </c>
      <c r="D894" s="4">
        <v>20</v>
      </c>
      <c r="E894" t="str">
        <f t="shared" si="68"/>
        <v>No</v>
      </c>
      <c r="F894" s="4">
        <f t="shared" si="66"/>
        <v>20</v>
      </c>
      <c r="G894" s="5">
        <v>535.83000000000004</v>
      </c>
      <c r="H894" t="str">
        <f t="shared" si="69"/>
        <v>No</v>
      </c>
      <c r="I894" s="5">
        <f t="shared" si="67"/>
        <v>10716.6</v>
      </c>
    </row>
    <row r="895" spans="1:9" x14ac:dyDescent="0.35">
      <c r="A895" s="1">
        <v>45046</v>
      </c>
      <c r="B895" s="1" t="str">
        <f t="shared" si="65"/>
        <v>April</v>
      </c>
      <c r="C895" s="3" t="s">
        <v>6</v>
      </c>
      <c r="D895" s="4">
        <v>14</v>
      </c>
      <c r="E895" t="str">
        <f t="shared" si="68"/>
        <v>No</v>
      </c>
      <c r="F895" s="4">
        <f t="shared" si="66"/>
        <v>14</v>
      </c>
      <c r="G895" s="5">
        <v>111.78</v>
      </c>
      <c r="H895" t="str">
        <f t="shared" si="69"/>
        <v>No</v>
      </c>
      <c r="I895" s="5">
        <f t="shared" si="67"/>
        <v>1564.92</v>
      </c>
    </row>
    <row r="896" spans="1:9" x14ac:dyDescent="0.35">
      <c r="A896" s="1">
        <v>45230</v>
      </c>
      <c r="B896" s="1" t="str">
        <f t="shared" si="65"/>
        <v>October</v>
      </c>
      <c r="C896" s="3" t="s">
        <v>7</v>
      </c>
      <c r="D896" s="4">
        <v>18</v>
      </c>
      <c r="E896" t="str">
        <f t="shared" si="68"/>
        <v>No</v>
      </c>
      <c r="F896" s="4">
        <f t="shared" si="66"/>
        <v>18</v>
      </c>
      <c r="G896" s="5">
        <v>509.48</v>
      </c>
      <c r="H896" t="str">
        <f t="shared" si="69"/>
        <v>No</v>
      </c>
      <c r="I896" s="5">
        <f t="shared" si="67"/>
        <v>9170.64</v>
      </c>
    </row>
    <row r="897" spans="1:9" x14ac:dyDescent="0.35">
      <c r="A897" s="1">
        <v>45260</v>
      </c>
      <c r="B897" s="1" t="str">
        <f t="shared" si="65"/>
        <v>November</v>
      </c>
      <c r="C897" s="3" t="s">
        <v>4</v>
      </c>
      <c r="D897" s="4">
        <v>22</v>
      </c>
      <c r="E897" t="str">
        <f t="shared" si="68"/>
        <v>No</v>
      </c>
      <c r="F897" s="4">
        <f t="shared" si="66"/>
        <v>22</v>
      </c>
      <c r="G897" s="5">
        <v>50.1</v>
      </c>
      <c r="H897" t="str">
        <f t="shared" si="69"/>
        <v>No</v>
      </c>
      <c r="I897" s="5">
        <f t="shared" si="67"/>
        <v>1102.2</v>
      </c>
    </row>
    <row r="898" spans="1:9" x14ac:dyDescent="0.35">
      <c r="A898" s="1">
        <v>45291</v>
      </c>
      <c r="B898" s="1" t="str">
        <f t="shared" ref="B898:B961" si="70">TEXT(A898, "mmmm")</f>
        <v>December</v>
      </c>
      <c r="C898" s="3" t="s">
        <v>5</v>
      </c>
      <c r="D898" s="4">
        <v>25</v>
      </c>
      <c r="E898" t="str">
        <f t="shared" si="68"/>
        <v>No</v>
      </c>
      <c r="F898" s="4">
        <f t="shared" ref="F898:F961" si="71" xml:space="preserve"> IF(OR(D898 &lt; 8,D898 &gt; 32), 22, D898)</f>
        <v>25</v>
      </c>
      <c r="G898" s="5">
        <v>79.489999999999995</v>
      </c>
      <c r="H898" t="str">
        <f t="shared" si="69"/>
        <v>No</v>
      </c>
      <c r="I898" s="5">
        <f t="shared" ref="I898:I961" si="72">PRODUCT(F898,G898)</f>
        <v>1987.2499999999998</v>
      </c>
    </row>
    <row r="899" spans="1:9" x14ac:dyDescent="0.35">
      <c r="A899" s="1">
        <v>45016</v>
      </c>
      <c r="B899" s="1" t="str">
        <f t="shared" si="70"/>
        <v>March</v>
      </c>
      <c r="C899" s="3" t="s">
        <v>6</v>
      </c>
      <c r="D899" s="4">
        <v>19</v>
      </c>
      <c r="E899" t="str">
        <f t="shared" ref="E899:E962" si="73" xml:space="preserve"> IF(OR(D899 &lt; 8,D899 &gt; 32), "Yes", "No")</f>
        <v>No</v>
      </c>
      <c r="F899" s="4">
        <f t="shared" si="71"/>
        <v>19</v>
      </c>
      <c r="G899" s="5">
        <v>509.48</v>
      </c>
      <c r="H899" t="str">
        <f t="shared" ref="H899:H962" si="74" xml:space="preserve"> IF(OR(G899 &lt; -466.22,G899 &gt; 1486.92), "Yes", "No")</f>
        <v>No</v>
      </c>
      <c r="I899" s="5">
        <f t="shared" si="72"/>
        <v>9680.1200000000008</v>
      </c>
    </row>
    <row r="900" spans="1:9" x14ac:dyDescent="0.35">
      <c r="A900" s="1">
        <v>44985</v>
      </c>
      <c r="B900" s="1" t="str">
        <f t="shared" si="70"/>
        <v>February</v>
      </c>
      <c r="C900" s="3" t="s">
        <v>8</v>
      </c>
      <c r="D900" s="4">
        <v>25</v>
      </c>
      <c r="E900" t="str">
        <f t="shared" si="73"/>
        <v>No</v>
      </c>
      <c r="F900" s="4">
        <f t="shared" si="71"/>
        <v>25</v>
      </c>
      <c r="G900" s="5">
        <v>630.59</v>
      </c>
      <c r="H900" t="str">
        <f t="shared" si="74"/>
        <v>No</v>
      </c>
      <c r="I900" s="5">
        <f t="shared" si="72"/>
        <v>15764.75</v>
      </c>
    </row>
    <row r="901" spans="1:9" x14ac:dyDescent="0.35">
      <c r="A901" s="1">
        <v>45260</v>
      </c>
      <c r="B901" s="1" t="str">
        <f t="shared" si="70"/>
        <v>November</v>
      </c>
      <c r="C901" s="3" t="s">
        <v>6</v>
      </c>
      <c r="D901" s="4">
        <v>19</v>
      </c>
      <c r="E901" t="str">
        <f t="shared" si="73"/>
        <v>No</v>
      </c>
      <c r="F901" s="4">
        <f t="shared" si="71"/>
        <v>19</v>
      </c>
      <c r="G901" s="5">
        <v>687.6</v>
      </c>
      <c r="H901" t="str">
        <f t="shared" si="74"/>
        <v>No</v>
      </c>
      <c r="I901" s="5">
        <f t="shared" si="72"/>
        <v>13064.4</v>
      </c>
    </row>
    <row r="902" spans="1:9" x14ac:dyDescent="0.35">
      <c r="A902" s="1">
        <v>45199</v>
      </c>
      <c r="B902" s="1" t="str">
        <f t="shared" si="70"/>
        <v>September</v>
      </c>
      <c r="C902" s="3" t="s">
        <v>4</v>
      </c>
      <c r="D902" s="4">
        <v>24</v>
      </c>
      <c r="E902" t="str">
        <f t="shared" si="73"/>
        <v>No</v>
      </c>
      <c r="F902" s="4">
        <f t="shared" si="71"/>
        <v>24</v>
      </c>
      <c r="G902" s="5">
        <v>657.85</v>
      </c>
      <c r="H902" t="str">
        <f t="shared" si="74"/>
        <v>No</v>
      </c>
      <c r="I902" s="5">
        <f t="shared" si="72"/>
        <v>15788.400000000001</v>
      </c>
    </row>
    <row r="903" spans="1:9" x14ac:dyDescent="0.35">
      <c r="A903" s="1">
        <v>45138</v>
      </c>
      <c r="B903" s="1" t="str">
        <f t="shared" si="70"/>
        <v>July</v>
      </c>
      <c r="C903" s="3" t="s">
        <v>8</v>
      </c>
      <c r="D903" s="4">
        <v>21</v>
      </c>
      <c r="E903" t="str">
        <f t="shared" si="73"/>
        <v>No</v>
      </c>
      <c r="F903" s="4">
        <f t="shared" si="71"/>
        <v>21</v>
      </c>
      <c r="G903" s="5">
        <v>983.19</v>
      </c>
      <c r="H903" t="str">
        <f t="shared" si="74"/>
        <v>No</v>
      </c>
      <c r="I903" s="5">
        <f t="shared" si="72"/>
        <v>20646.990000000002</v>
      </c>
    </row>
    <row r="904" spans="1:9" x14ac:dyDescent="0.35">
      <c r="A904" s="1">
        <v>45077</v>
      </c>
      <c r="B904" s="1" t="str">
        <f t="shared" si="70"/>
        <v>May</v>
      </c>
      <c r="C904" s="3" t="s">
        <v>6</v>
      </c>
      <c r="D904" s="4">
        <v>15</v>
      </c>
      <c r="E904" t="str">
        <f t="shared" si="73"/>
        <v>No</v>
      </c>
      <c r="F904" s="4">
        <f t="shared" si="71"/>
        <v>15</v>
      </c>
      <c r="G904" s="5">
        <v>852.02</v>
      </c>
      <c r="H904" t="str">
        <f t="shared" si="74"/>
        <v>No</v>
      </c>
      <c r="I904" s="5">
        <f t="shared" si="72"/>
        <v>12780.3</v>
      </c>
    </row>
    <row r="905" spans="1:9" x14ac:dyDescent="0.35">
      <c r="A905" s="1">
        <v>45077</v>
      </c>
      <c r="B905" s="1" t="str">
        <f t="shared" si="70"/>
        <v>May</v>
      </c>
      <c r="C905" s="3" t="s">
        <v>4</v>
      </c>
      <c r="D905" s="4">
        <v>15</v>
      </c>
      <c r="E905" t="str">
        <f t="shared" si="73"/>
        <v>No</v>
      </c>
      <c r="F905" s="4">
        <f t="shared" si="71"/>
        <v>15</v>
      </c>
      <c r="G905" s="5">
        <v>369.19</v>
      </c>
      <c r="H905" t="str">
        <f t="shared" si="74"/>
        <v>No</v>
      </c>
      <c r="I905" s="5">
        <f t="shared" si="72"/>
        <v>5537.85</v>
      </c>
    </row>
    <row r="906" spans="1:9" x14ac:dyDescent="0.35">
      <c r="A906" s="1">
        <v>45138</v>
      </c>
      <c r="B906" s="1" t="str">
        <f t="shared" si="70"/>
        <v>July</v>
      </c>
      <c r="C906" s="3" t="s">
        <v>4</v>
      </c>
      <c r="D906" s="4">
        <v>17</v>
      </c>
      <c r="E906" t="str">
        <f t="shared" si="73"/>
        <v>No</v>
      </c>
      <c r="F906" s="4">
        <f t="shared" si="71"/>
        <v>17</v>
      </c>
      <c r="G906" s="5">
        <v>231.97</v>
      </c>
      <c r="H906" t="str">
        <f t="shared" si="74"/>
        <v>No</v>
      </c>
      <c r="I906" s="5">
        <f t="shared" si="72"/>
        <v>3943.49</v>
      </c>
    </row>
    <row r="907" spans="1:9" x14ac:dyDescent="0.35">
      <c r="A907" s="1">
        <v>45016</v>
      </c>
      <c r="B907" s="1" t="str">
        <f t="shared" si="70"/>
        <v>March</v>
      </c>
      <c r="C907" s="3" t="s">
        <v>6</v>
      </c>
      <c r="D907" s="4">
        <v>22</v>
      </c>
      <c r="E907" t="str">
        <f t="shared" si="73"/>
        <v>No</v>
      </c>
      <c r="F907" s="4">
        <f t="shared" si="71"/>
        <v>22</v>
      </c>
      <c r="G907" s="5">
        <v>691.98</v>
      </c>
      <c r="H907" t="str">
        <f t="shared" si="74"/>
        <v>No</v>
      </c>
      <c r="I907" s="5">
        <f t="shared" si="72"/>
        <v>15223.560000000001</v>
      </c>
    </row>
    <row r="908" spans="1:9" x14ac:dyDescent="0.35">
      <c r="A908" s="1">
        <v>45230</v>
      </c>
      <c r="B908" s="1" t="str">
        <f t="shared" si="70"/>
        <v>October</v>
      </c>
      <c r="C908" s="3" t="s">
        <v>4</v>
      </c>
      <c r="D908" s="4">
        <v>11</v>
      </c>
      <c r="E908" t="str">
        <f t="shared" si="73"/>
        <v>No</v>
      </c>
      <c r="F908" s="4">
        <f t="shared" si="71"/>
        <v>11</v>
      </c>
      <c r="G908" s="5">
        <v>25.26</v>
      </c>
      <c r="H908" t="str">
        <f t="shared" si="74"/>
        <v>No</v>
      </c>
      <c r="I908" s="5">
        <f t="shared" si="72"/>
        <v>277.86</v>
      </c>
    </row>
    <row r="909" spans="1:9" x14ac:dyDescent="0.35">
      <c r="A909" s="1">
        <v>45046</v>
      </c>
      <c r="B909" s="1" t="str">
        <f t="shared" si="70"/>
        <v>April</v>
      </c>
      <c r="C909" s="3" t="s">
        <v>4</v>
      </c>
      <c r="D909" s="4">
        <v>21</v>
      </c>
      <c r="E909" t="str">
        <f t="shared" si="73"/>
        <v>No</v>
      </c>
      <c r="F909" s="4">
        <f t="shared" si="71"/>
        <v>21</v>
      </c>
      <c r="G909" s="5">
        <v>151.94</v>
      </c>
      <c r="H909" t="str">
        <f t="shared" si="74"/>
        <v>No</v>
      </c>
      <c r="I909" s="5">
        <f t="shared" si="72"/>
        <v>3190.74</v>
      </c>
    </row>
    <row r="910" spans="1:9" x14ac:dyDescent="0.35">
      <c r="A910" s="1">
        <v>45077</v>
      </c>
      <c r="B910" s="1" t="str">
        <f t="shared" si="70"/>
        <v>May</v>
      </c>
      <c r="C910" s="3" t="s">
        <v>7</v>
      </c>
      <c r="D910" s="4">
        <v>18</v>
      </c>
      <c r="E910" t="str">
        <f t="shared" si="73"/>
        <v>No</v>
      </c>
      <c r="F910" s="4">
        <f t="shared" si="71"/>
        <v>18</v>
      </c>
      <c r="G910" s="5">
        <v>384.92</v>
      </c>
      <c r="H910" t="str">
        <f t="shared" si="74"/>
        <v>No</v>
      </c>
      <c r="I910" s="5">
        <f t="shared" si="72"/>
        <v>6928.56</v>
      </c>
    </row>
    <row r="911" spans="1:9" x14ac:dyDescent="0.35">
      <c r="A911" s="1">
        <v>45230</v>
      </c>
      <c r="B911" s="1" t="str">
        <f t="shared" si="70"/>
        <v>October</v>
      </c>
      <c r="C911" s="3" t="s">
        <v>4</v>
      </c>
      <c r="D911" s="4">
        <v>20</v>
      </c>
      <c r="E911" t="str">
        <f t="shared" si="73"/>
        <v>No</v>
      </c>
      <c r="F911" s="4">
        <f t="shared" si="71"/>
        <v>20</v>
      </c>
      <c r="G911" s="5">
        <v>27.17</v>
      </c>
      <c r="H911" t="str">
        <f t="shared" si="74"/>
        <v>No</v>
      </c>
      <c r="I911" s="5">
        <f t="shared" si="72"/>
        <v>543.40000000000009</v>
      </c>
    </row>
    <row r="912" spans="1:9" x14ac:dyDescent="0.35">
      <c r="A912" s="1">
        <v>45230</v>
      </c>
      <c r="B912" s="1" t="str">
        <f t="shared" si="70"/>
        <v>October</v>
      </c>
      <c r="C912" s="3" t="s">
        <v>4</v>
      </c>
      <c r="D912" s="4">
        <v>190</v>
      </c>
      <c r="E912" t="str">
        <f t="shared" si="73"/>
        <v>Yes</v>
      </c>
      <c r="F912" s="4">
        <f t="shared" si="71"/>
        <v>22</v>
      </c>
      <c r="G912" s="5">
        <v>793.62</v>
      </c>
      <c r="H912" t="str">
        <f t="shared" si="74"/>
        <v>No</v>
      </c>
      <c r="I912" s="5">
        <f t="shared" si="72"/>
        <v>17459.64</v>
      </c>
    </row>
    <row r="913" spans="1:9" x14ac:dyDescent="0.35">
      <c r="A913" s="1">
        <v>45230</v>
      </c>
      <c r="B913" s="1" t="str">
        <f t="shared" si="70"/>
        <v>October</v>
      </c>
      <c r="C913" s="3" t="s">
        <v>8</v>
      </c>
      <c r="D913" s="4">
        <v>21</v>
      </c>
      <c r="E913" t="str">
        <f t="shared" si="73"/>
        <v>No</v>
      </c>
      <c r="F913" s="4">
        <f t="shared" si="71"/>
        <v>21</v>
      </c>
      <c r="G913" s="5">
        <v>791.49</v>
      </c>
      <c r="H913" t="str">
        <f t="shared" si="74"/>
        <v>No</v>
      </c>
      <c r="I913" s="5">
        <f t="shared" si="72"/>
        <v>16621.29</v>
      </c>
    </row>
    <row r="914" spans="1:9" x14ac:dyDescent="0.35">
      <c r="A914" s="1">
        <v>45138</v>
      </c>
      <c r="B914" s="1" t="str">
        <f t="shared" si="70"/>
        <v>July</v>
      </c>
      <c r="C914" s="3" t="s">
        <v>4</v>
      </c>
      <c r="D914" s="4">
        <v>22</v>
      </c>
      <c r="E914" t="str">
        <f t="shared" si="73"/>
        <v>No</v>
      </c>
      <c r="F914" s="4">
        <f t="shared" si="71"/>
        <v>22</v>
      </c>
      <c r="G914" s="5">
        <v>105.29</v>
      </c>
      <c r="H914" t="str">
        <f t="shared" si="74"/>
        <v>No</v>
      </c>
      <c r="I914" s="5">
        <f t="shared" si="72"/>
        <v>2316.38</v>
      </c>
    </row>
    <row r="915" spans="1:9" x14ac:dyDescent="0.35">
      <c r="A915" s="1">
        <v>45199</v>
      </c>
      <c r="B915" s="1" t="str">
        <f t="shared" si="70"/>
        <v>September</v>
      </c>
      <c r="C915" s="3" t="s">
        <v>7</v>
      </c>
      <c r="D915" s="4">
        <v>17</v>
      </c>
      <c r="E915" t="str">
        <f t="shared" si="73"/>
        <v>No</v>
      </c>
      <c r="F915" s="4">
        <f t="shared" si="71"/>
        <v>17</v>
      </c>
      <c r="G915" s="5">
        <v>526.87</v>
      </c>
      <c r="H915" t="str">
        <f t="shared" si="74"/>
        <v>No</v>
      </c>
      <c r="I915" s="5">
        <f t="shared" si="72"/>
        <v>8956.7900000000009</v>
      </c>
    </row>
    <row r="916" spans="1:9" x14ac:dyDescent="0.35">
      <c r="A916" s="1">
        <v>45230</v>
      </c>
      <c r="B916" s="1" t="str">
        <f t="shared" si="70"/>
        <v>October</v>
      </c>
      <c r="C916" s="3" t="s">
        <v>7</v>
      </c>
      <c r="D916" s="4">
        <v>140</v>
      </c>
      <c r="E916" t="str">
        <f t="shared" si="73"/>
        <v>Yes</v>
      </c>
      <c r="F916" s="4">
        <f t="shared" si="71"/>
        <v>22</v>
      </c>
      <c r="G916" s="5">
        <v>322.13</v>
      </c>
      <c r="H916" t="str">
        <f t="shared" si="74"/>
        <v>No</v>
      </c>
      <c r="I916" s="5">
        <f t="shared" si="72"/>
        <v>7086.86</v>
      </c>
    </row>
    <row r="917" spans="1:9" x14ac:dyDescent="0.35">
      <c r="A917" s="1">
        <v>45230</v>
      </c>
      <c r="B917" s="1" t="str">
        <f t="shared" si="70"/>
        <v>October</v>
      </c>
      <c r="C917" s="3" t="s">
        <v>7</v>
      </c>
      <c r="D917" s="4">
        <v>20</v>
      </c>
      <c r="E917" t="str">
        <f t="shared" si="73"/>
        <v>No</v>
      </c>
      <c r="F917" s="4">
        <f t="shared" si="71"/>
        <v>20</v>
      </c>
      <c r="G917" s="5">
        <v>886.38</v>
      </c>
      <c r="H917" t="str">
        <f t="shared" si="74"/>
        <v>No</v>
      </c>
      <c r="I917" s="5">
        <f t="shared" si="72"/>
        <v>17727.599999999999</v>
      </c>
    </row>
    <row r="918" spans="1:9" x14ac:dyDescent="0.35">
      <c r="A918" s="1">
        <v>44957</v>
      </c>
      <c r="B918" s="1" t="str">
        <f t="shared" si="70"/>
        <v>January</v>
      </c>
      <c r="C918" s="3" t="s">
        <v>8</v>
      </c>
      <c r="D918" s="4">
        <v>24</v>
      </c>
      <c r="E918" t="str">
        <f t="shared" si="73"/>
        <v>No</v>
      </c>
      <c r="F918" s="4">
        <f t="shared" si="71"/>
        <v>24</v>
      </c>
      <c r="G918" s="5">
        <v>72.540000000000006</v>
      </c>
      <c r="H918" t="str">
        <f t="shared" si="74"/>
        <v>No</v>
      </c>
      <c r="I918" s="5">
        <f t="shared" si="72"/>
        <v>1740.96</v>
      </c>
    </row>
    <row r="919" spans="1:9" x14ac:dyDescent="0.35">
      <c r="A919" s="1">
        <v>45138</v>
      </c>
      <c r="B919" s="1" t="str">
        <f t="shared" si="70"/>
        <v>July</v>
      </c>
      <c r="C919" s="3" t="s">
        <v>7</v>
      </c>
      <c r="D919" s="4">
        <v>30</v>
      </c>
      <c r="E919" t="str">
        <f t="shared" si="73"/>
        <v>No</v>
      </c>
      <c r="F919" s="4">
        <f t="shared" si="71"/>
        <v>30</v>
      </c>
      <c r="G919" s="5">
        <v>573.28</v>
      </c>
      <c r="H919" t="str">
        <f t="shared" si="74"/>
        <v>No</v>
      </c>
      <c r="I919" s="5">
        <f t="shared" si="72"/>
        <v>17198.399999999998</v>
      </c>
    </row>
    <row r="920" spans="1:9" x14ac:dyDescent="0.35">
      <c r="A920" s="1">
        <v>45107</v>
      </c>
      <c r="B920" s="1" t="str">
        <f t="shared" si="70"/>
        <v>June</v>
      </c>
      <c r="C920" s="3" t="s">
        <v>5</v>
      </c>
      <c r="D920" s="4">
        <v>12</v>
      </c>
      <c r="E920" t="str">
        <f t="shared" si="73"/>
        <v>No</v>
      </c>
      <c r="F920" s="4">
        <f t="shared" si="71"/>
        <v>12</v>
      </c>
      <c r="G920" s="5">
        <v>390.58</v>
      </c>
      <c r="H920" t="str">
        <f t="shared" si="74"/>
        <v>No</v>
      </c>
      <c r="I920" s="5">
        <f t="shared" si="72"/>
        <v>4686.96</v>
      </c>
    </row>
    <row r="921" spans="1:9" x14ac:dyDescent="0.35">
      <c r="A921" s="1">
        <v>45230</v>
      </c>
      <c r="B921" s="1" t="str">
        <f t="shared" si="70"/>
        <v>October</v>
      </c>
      <c r="C921" s="3" t="s">
        <v>7</v>
      </c>
      <c r="D921" s="4">
        <v>19</v>
      </c>
      <c r="E921" t="str">
        <f t="shared" si="73"/>
        <v>No</v>
      </c>
      <c r="F921" s="4">
        <f t="shared" si="71"/>
        <v>19</v>
      </c>
      <c r="G921" s="5">
        <v>31.42</v>
      </c>
      <c r="H921" t="str">
        <f t="shared" si="74"/>
        <v>No</v>
      </c>
      <c r="I921" s="5">
        <f t="shared" si="72"/>
        <v>596.98</v>
      </c>
    </row>
    <row r="922" spans="1:9" x14ac:dyDescent="0.35">
      <c r="A922" s="1">
        <v>44957</v>
      </c>
      <c r="B922" s="1" t="str">
        <f t="shared" si="70"/>
        <v>January</v>
      </c>
      <c r="C922" s="3" t="s">
        <v>4</v>
      </c>
      <c r="D922" s="4">
        <v>28</v>
      </c>
      <c r="E922" t="str">
        <f t="shared" si="73"/>
        <v>No</v>
      </c>
      <c r="F922" s="4">
        <f t="shared" si="71"/>
        <v>28</v>
      </c>
      <c r="G922" s="5">
        <v>92.63</v>
      </c>
      <c r="H922" t="str">
        <f t="shared" si="74"/>
        <v>No</v>
      </c>
      <c r="I922" s="5">
        <f t="shared" si="72"/>
        <v>2593.64</v>
      </c>
    </row>
    <row r="923" spans="1:9" x14ac:dyDescent="0.35">
      <c r="A923" s="1">
        <v>44985</v>
      </c>
      <c r="B923" s="1" t="str">
        <f t="shared" si="70"/>
        <v>February</v>
      </c>
      <c r="C923" s="3" t="s">
        <v>6</v>
      </c>
      <c r="D923" s="4">
        <v>21</v>
      </c>
      <c r="E923" t="str">
        <f t="shared" si="73"/>
        <v>No</v>
      </c>
      <c r="F923" s="4">
        <f t="shared" si="71"/>
        <v>21</v>
      </c>
      <c r="G923" s="5">
        <v>934.81</v>
      </c>
      <c r="H923" t="str">
        <f t="shared" si="74"/>
        <v>No</v>
      </c>
      <c r="I923" s="5">
        <f t="shared" si="72"/>
        <v>19631.009999999998</v>
      </c>
    </row>
    <row r="924" spans="1:9" x14ac:dyDescent="0.35">
      <c r="A924" s="1">
        <v>45169</v>
      </c>
      <c r="B924" s="1" t="str">
        <f t="shared" si="70"/>
        <v>August</v>
      </c>
      <c r="C924" s="3" t="s">
        <v>5</v>
      </c>
      <c r="D924" s="4">
        <v>27</v>
      </c>
      <c r="E924" t="str">
        <f t="shared" si="73"/>
        <v>No</v>
      </c>
      <c r="F924" s="4">
        <f t="shared" si="71"/>
        <v>27</v>
      </c>
      <c r="G924" s="5">
        <v>637.70000000000005</v>
      </c>
      <c r="H924" t="str">
        <f t="shared" si="74"/>
        <v>No</v>
      </c>
      <c r="I924" s="5">
        <f t="shared" si="72"/>
        <v>17217.900000000001</v>
      </c>
    </row>
    <row r="925" spans="1:9" x14ac:dyDescent="0.35">
      <c r="A925" s="1">
        <v>45107</v>
      </c>
      <c r="B925" s="1" t="str">
        <f t="shared" si="70"/>
        <v>June</v>
      </c>
      <c r="C925" s="3" t="s">
        <v>6</v>
      </c>
      <c r="D925" s="4">
        <v>18</v>
      </c>
      <c r="E925" t="str">
        <f t="shared" si="73"/>
        <v>No</v>
      </c>
      <c r="F925" s="4">
        <f t="shared" si="71"/>
        <v>18</v>
      </c>
      <c r="G925" s="5">
        <v>984.54</v>
      </c>
      <c r="H925" t="str">
        <f t="shared" si="74"/>
        <v>No</v>
      </c>
      <c r="I925" s="5">
        <f t="shared" si="72"/>
        <v>17721.72</v>
      </c>
    </row>
    <row r="926" spans="1:9" x14ac:dyDescent="0.35">
      <c r="A926" s="1">
        <v>45107</v>
      </c>
      <c r="B926" s="1" t="str">
        <f t="shared" si="70"/>
        <v>June</v>
      </c>
      <c r="C926" s="3" t="s">
        <v>7</v>
      </c>
      <c r="D926" s="4">
        <v>15</v>
      </c>
      <c r="E926" t="str">
        <f t="shared" si="73"/>
        <v>No</v>
      </c>
      <c r="F926" s="4">
        <f t="shared" si="71"/>
        <v>15</v>
      </c>
      <c r="G926" s="5">
        <v>215.81</v>
      </c>
      <c r="H926" t="str">
        <f t="shared" si="74"/>
        <v>No</v>
      </c>
      <c r="I926" s="5">
        <f t="shared" si="72"/>
        <v>3237.15</v>
      </c>
    </row>
    <row r="927" spans="1:9" x14ac:dyDescent="0.35">
      <c r="A927" s="1">
        <v>45199</v>
      </c>
      <c r="B927" s="1" t="str">
        <f t="shared" si="70"/>
        <v>September</v>
      </c>
      <c r="C927" s="3" t="s">
        <v>8</v>
      </c>
      <c r="D927" s="4">
        <v>16</v>
      </c>
      <c r="E927" t="str">
        <f t="shared" si="73"/>
        <v>No</v>
      </c>
      <c r="F927" s="4">
        <f t="shared" si="71"/>
        <v>16</v>
      </c>
      <c r="G927" s="5">
        <v>591.89</v>
      </c>
      <c r="H927" t="str">
        <f t="shared" si="74"/>
        <v>No</v>
      </c>
      <c r="I927" s="5">
        <f t="shared" si="72"/>
        <v>9470.24</v>
      </c>
    </row>
    <row r="928" spans="1:9" x14ac:dyDescent="0.35">
      <c r="A928" s="1">
        <v>44985</v>
      </c>
      <c r="B928" s="1" t="str">
        <f t="shared" si="70"/>
        <v>February</v>
      </c>
      <c r="C928" s="3" t="s">
        <v>4</v>
      </c>
      <c r="D928" s="4">
        <v>17</v>
      </c>
      <c r="E928" t="str">
        <f t="shared" si="73"/>
        <v>No</v>
      </c>
      <c r="F928" s="4">
        <f t="shared" si="71"/>
        <v>17</v>
      </c>
      <c r="G928" s="5">
        <v>82.83</v>
      </c>
      <c r="H928" t="str">
        <f t="shared" si="74"/>
        <v>No</v>
      </c>
      <c r="I928" s="5">
        <f t="shared" si="72"/>
        <v>1408.11</v>
      </c>
    </row>
    <row r="929" spans="1:9" x14ac:dyDescent="0.35">
      <c r="A929" s="1">
        <v>45169</v>
      </c>
      <c r="B929" s="1" t="str">
        <f t="shared" si="70"/>
        <v>August</v>
      </c>
      <c r="C929" s="3" t="s">
        <v>8</v>
      </c>
      <c r="D929" s="4">
        <v>11</v>
      </c>
      <c r="E929" t="str">
        <f t="shared" si="73"/>
        <v>No</v>
      </c>
      <c r="F929" s="4">
        <f t="shared" si="71"/>
        <v>11</v>
      </c>
      <c r="G929" s="5">
        <v>207.66</v>
      </c>
      <c r="H929" t="str">
        <f t="shared" si="74"/>
        <v>No</v>
      </c>
      <c r="I929" s="5">
        <f t="shared" si="72"/>
        <v>2284.2599999999998</v>
      </c>
    </row>
    <row r="930" spans="1:9" x14ac:dyDescent="0.35">
      <c r="A930" s="1">
        <v>45107</v>
      </c>
      <c r="B930" s="1" t="str">
        <f t="shared" si="70"/>
        <v>June</v>
      </c>
      <c r="C930" s="3" t="s">
        <v>4</v>
      </c>
      <c r="D930" s="4">
        <v>19</v>
      </c>
      <c r="E930" t="str">
        <f t="shared" si="73"/>
        <v>No</v>
      </c>
      <c r="F930" s="4">
        <f t="shared" si="71"/>
        <v>19</v>
      </c>
      <c r="G930" s="5">
        <v>70.53</v>
      </c>
      <c r="H930" t="str">
        <f t="shared" si="74"/>
        <v>No</v>
      </c>
      <c r="I930" s="5">
        <f t="shared" si="72"/>
        <v>1340.07</v>
      </c>
    </row>
    <row r="931" spans="1:9" x14ac:dyDescent="0.35">
      <c r="A931" s="1">
        <v>45199</v>
      </c>
      <c r="B931" s="1" t="str">
        <f t="shared" si="70"/>
        <v>September</v>
      </c>
      <c r="C931" s="3" t="s">
        <v>4</v>
      </c>
      <c r="D931" s="4">
        <v>29</v>
      </c>
      <c r="E931" t="str">
        <f t="shared" si="73"/>
        <v>No</v>
      </c>
      <c r="F931" s="4">
        <f t="shared" si="71"/>
        <v>29</v>
      </c>
      <c r="G931" s="5">
        <v>324.61</v>
      </c>
      <c r="H931" t="str">
        <f t="shared" si="74"/>
        <v>No</v>
      </c>
      <c r="I931" s="5">
        <f t="shared" si="72"/>
        <v>9413.69</v>
      </c>
    </row>
    <row r="932" spans="1:9" x14ac:dyDescent="0.35">
      <c r="A932" s="1">
        <v>45169</v>
      </c>
      <c r="B932" s="1" t="str">
        <f t="shared" si="70"/>
        <v>August</v>
      </c>
      <c r="C932" s="3" t="s">
        <v>8</v>
      </c>
      <c r="D932" s="4">
        <v>12</v>
      </c>
      <c r="E932" t="str">
        <f t="shared" si="73"/>
        <v>No</v>
      </c>
      <c r="F932" s="4">
        <f t="shared" si="71"/>
        <v>12</v>
      </c>
      <c r="G932" s="5">
        <v>771.05</v>
      </c>
      <c r="H932" t="str">
        <f t="shared" si="74"/>
        <v>No</v>
      </c>
      <c r="I932" s="5">
        <f t="shared" si="72"/>
        <v>9252.5999999999985</v>
      </c>
    </row>
    <row r="933" spans="1:9" x14ac:dyDescent="0.35">
      <c r="A933" s="1">
        <v>44985</v>
      </c>
      <c r="B933" s="1" t="str">
        <f t="shared" si="70"/>
        <v>February</v>
      </c>
      <c r="C933" s="3" t="s">
        <v>7</v>
      </c>
      <c r="D933" s="4">
        <v>19</v>
      </c>
      <c r="E933" t="str">
        <f t="shared" si="73"/>
        <v>No</v>
      </c>
      <c r="F933" s="4">
        <f t="shared" si="71"/>
        <v>19</v>
      </c>
      <c r="G933" s="5">
        <v>615.41999999999996</v>
      </c>
      <c r="H933" t="str">
        <f t="shared" si="74"/>
        <v>No</v>
      </c>
      <c r="I933" s="5">
        <f t="shared" si="72"/>
        <v>11692.98</v>
      </c>
    </row>
    <row r="934" spans="1:9" x14ac:dyDescent="0.35">
      <c r="A934" s="1">
        <v>45016</v>
      </c>
      <c r="B934" s="1" t="str">
        <f t="shared" si="70"/>
        <v>March</v>
      </c>
      <c r="C934" s="3" t="s">
        <v>7</v>
      </c>
      <c r="D934" s="4">
        <v>21</v>
      </c>
      <c r="E934" t="str">
        <f t="shared" si="73"/>
        <v>No</v>
      </c>
      <c r="F934" s="4">
        <f t="shared" si="71"/>
        <v>21</v>
      </c>
      <c r="G934" s="5">
        <v>649.47</v>
      </c>
      <c r="H934" t="str">
        <f t="shared" si="74"/>
        <v>No</v>
      </c>
      <c r="I934" s="5">
        <f t="shared" si="72"/>
        <v>13638.87</v>
      </c>
    </row>
    <row r="935" spans="1:9" x14ac:dyDescent="0.35">
      <c r="A935" s="1">
        <v>45199</v>
      </c>
      <c r="B935" s="1" t="str">
        <f t="shared" si="70"/>
        <v>September</v>
      </c>
      <c r="C935" s="3" t="s">
        <v>6</v>
      </c>
      <c r="D935" s="4">
        <v>22</v>
      </c>
      <c r="E935" t="str">
        <f t="shared" si="73"/>
        <v>No</v>
      </c>
      <c r="F935" s="4">
        <f t="shared" si="71"/>
        <v>22</v>
      </c>
      <c r="G935" s="5">
        <v>620.19000000000005</v>
      </c>
      <c r="H935" t="str">
        <f t="shared" si="74"/>
        <v>No</v>
      </c>
      <c r="I935" s="5">
        <f t="shared" si="72"/>
        <v>13644.18</v>
      </c>
    </row>
    <row r="936" spans="1:9" x14ac:dyDescent="0.35">
      <c r="A936" s="1">
        <v>45230</v>
      </c>
      <c r="B936" s="1" t="str">
        <f t="shared" si="70"/>
        <v>October</v>
      </c>
      <c r="C936" s="3" t="s">
        <v>7</v>
      </c>
      <c r="D936" s="4">
        <v>16</v>
      </c>
      <c r="E936" t="str">
        <f t="shared" si="73"/>
        <v>No</v>
      </c>
      <c r="F936" s="4">
        <f t="shared" si="71"/>
        <v>16</v>
      </c>
      <c r="G936" s="5">
        <v>710.48</v>
      </c>
      <c r="H936" t="str">
        <f t="shared" si="74"/>
        <v>No</v>
      </c>
      <c r="I936" s="5">
        <f t="shared" si="72"/>
        <v>11367.68</v>
      </c>
    </row>
    <row r="937" spans="1:9" x14ac:dyDescent="0.35">
      <c r="A937" s="1">
        <v>45077</v>
      </c>
      <c r="B937" s="1" t="str">
        <f t="shared" si="70"/>
        <v>May</v>
      </c>
      <c r="C937" s="3" t="s">
        <v>8</v>
      </c>
      <c r="D937" s="4">
        <v>19</v>
      </c>
      <c r="E937" t="str">
        <f t="shared" si="73"/>
        <v>No</v>
      </c>
      <c r="F937" s="4">
        <f t="shared" si="71"/>
        <v>19</v>
      </c>
      <c r="G937" s="5">
        <v>763.2</v>
      </c>
      <c r="H937" t="str">
        <f t="shared" si="74"/>
        <v>No</v>
      </c>
      <c r="I937" s="5">
        <f t="shared" si="72"/>
        <v>14500.800000000001</v>
      </c>
    </row>
    <row r="938" spans="1:9" x14ac:dyDescent="0.35">
      <c r="A938" s="1">
        <v>44985</v>
      </c>
      <c r="B938" s="1" t="str">
        <f t="shared" si="70"/>
        <v>February</v>
      </c>
      <c r="C938" s="3" t="s">
        <v>6</v>
      </c>
      <c r="D938" s="4">
        <v>26</v>
      </c>
      <c r="E938" t="str">
        <f t="shared" si="73"/>
        <v>No</v>
      </c>
      <c r="F938" s="4">
        <f t="shared" si="71"/>
        <v>26</v>
      </c>
      <c r="G938" s="5">
        <v>711.07</v>
      </c>
      <c r="H938" t="str">
        <f t="shared" si="74"/>
        <v>No</v>
      </c>
      <c r="I938" s="5">
        <f t="shared" si="72"/>
        <v>18487.82</v>
      </c>
    </row>
    <row r="939" spans="1:9" x14ac:dyDescent="0.35">
      <c r="A939" s="1">
        <v>45291</v>
      </c>
      <c r="B939" s="1" t="str">
        <f t="shared" si="70"/>
        <v>December</v>
      </c>
      <c r="C939" s="3" t="s">
        <v>7</v>
      </c>
      <c r="D939" s="4">
        <v>13</v>
      </c>
      <c r="E939" t="str">
        <f t="shared" si="73"/>
        <v>No</v>
      </c>
      <c r="F939" s="4">
        <f t="shared" si="71"/>
        <v>13</v>
      </c>
      <c r="G939" s="5">
        <v>906.93</v>
      </c>
      <c r="H939" t="str">
        <f t="shared" si="74"/>
        <v>No</v>
      </c>
      <c r="I939" s="5">
        <f t="shared" si="72"/>
        <v>11790.09</v>
      </c>
    </row>
    <row r="940" spans="1:9" x14ac:dyDescent="0.35">
      <c r="A940" s="1">
        <v>44957</v>
      </c>
      <c r="B940" s="1" t="str">
        <f t="shared" si="70"/>
        <v>January</v>
      </c>
      <c r="C940" s="3" t="s">
        <v>4</v>
      </c>
      <c r="D940" s="4">
        <v>16</v>
      </c>
      <c r="E940" t="str">
        <f t="shared" si="73"/>
        <v>No</v>
      </c>
      <c r="F940" s="4">
        <f t="shared" si="71"/>
        <v>16</v>
      </c>
      <c r="G940" s="5">
        <v>659.57</v>
      </c>
      <c r="H940" t="str">
        <f t="shared" si="74"/>
        <v>No</v>
      </c>
      <c r="I940" s="5">
        <f t="shared" si="72"/>
        <v>10553.12</v>
      </c>
    </row>
    <row r="941" spans="1:9" x14ac:dyDescent="0.35">
      <c r="A941" s="1">
        <v>45138</v>
      </c>
      <c r="B941" s="1" t="str">
        <f t="shared" si="70"/>
        <v>July</v>
      </c>
      <c r="C941" s="3" t="s">
        <v>4</v>
      </c>
      <c r="D941" s="4">
        <v>17</v>
      </c>
      <c r="E941" t="str">
        <f t="shared" si="73"/>
        <v>No</v>
      </c>
      <c r="F941" s="4">
        <f t="shared" si="71"/>
        <v>17</v>
      </c>
      <c r="G941" s="5">
        <v>371.4</v>
      </c>
      <c r="H941" t="str">
        <f t="shared" si="74"/>
        <v>No</v>
      </c>
      <c r="I941" s="5">
        <f t="shared" si="72"/>
        <v>6313.7999999999993</v>
      </c>
    </row>
    <row r="942" spans="1:9" x14ac:dyDescent="0.35">
      <c r="A942" s="1">
        <v>44985</v>
      </c>
      <c r="B942" s="1" t="str">
        <f t="shared" si="70"/>
        <v>February</v>
      </c>
      <c r="C942" s="3" t="s">
        <v>5</v>
      </c>
      <c r="D942" s="4">
        <v>17</v>
      </c>
      <c r="E942" t="str">
        <f t="shared" si="73"/>
        <v>No</v>
      </c>
      <c r="F942" s="4">
        <f t="shared" si="71"/>
        <v>17</v>
      </c>
      <c r="G942" s="5">
        <v>872.92</v>
      </c>
      <c r="H942" t="str">
        <f t="shared" si="74"/>
        <v>No</v>
      </c>
      <c r="I942" s="5">
        <f t="shared" si="72"/>
        <v>14839.64</v>
      </c>
    </row>
    <row r="943" spans="1:9" x14ac:dyDescent="0.35">
      <c r="A943" s="1">
        <v>45291</v>
      </c>
      <c r="B943" s="1" t="str">
        <f t="shared" si="70"/>
        <v>December</v>
      </c>
      <c r="C943" s="3" t="s">
        <v>5</v>
      </c>
      <c r="D943" s="4">
        <v>18</v>
      </c>
      <c r="E943" t="str">
        <f t="shared" si="73"/>
        <v>No</v>
      </c>
      <c r="F943" s="4">
        <f t="shared" si="71"/>
        <v>18</v>
      </c>
      <c r="G943" s="5">
        <v>78.09</v>
      </c>
      <c r="H943" t="str">
        <f t="shared" si="74"/>
        <v>No</v>
      </c>
      <c r="I943" s="5">
        <f t="shared" si="72"/>
        <v>1405.6200000000001</v>
      </c>
    </row>
    <row r="944" spans="1:9" x14ac:dyDescent="0.35">
      <c r="A944" s="1">
        <v>44985</v>
      </c>
      <c r="B944" s="1" t="str">
        <f t="shared" si="70"/>
        <v>February</v>
      </c>
      <c r="C944" s="3" t="s">
        <v>6</v>
      </c>
      <c r="D944" s="4">
        <v>16</v>
      </c>
      <c r="E944" t="str">
        <f t="shared" si="73"/>
        <v>No</v>
      </c>
      <c r="F944" s="4">
        <f t="shared" si="71"/>
        <v>16</v>
      </c>
      <c r="G944" s="5">
        <v>370.15</v>
      </c>
      <c r="H944" t="str">
        <f t="shared" si="74"/>
        <v>No</v>
      </c>
      <c r="I944" s="5">
        <f t="shared" si="72"/>
        <v>5922.4</v>
      </c>
    </row>
    <row r="945" spans="1:9" x14ac:dyDescent="0.35">
      <c r="A945" s="1">
        <v>45107</v>
      </c>
      <c r="B945" s="1" t="str">
        <f t="shared" si="70"/>
        <v>June</v>
      </c>
      <c r="C945" s="3" t="s">
        <v>5</v>
      </c>
      <c r="D945" s="4">
        <v>29</v>
      </c>
      <c r="E945" t="str">
        <f t="shared" si="73"/>
        <v>No</v>
      </c>
      <c r="F945" s="4">
        <f t="shared" si="71"/>
        <v>29</v>
      </c>
      <c r="G945" s="5">
        <v>98.58</v>
      </c>
      <c r="H945" t="str">
        <f t="shared" si="74"/>
        <v>No</v>
      </c>
      <c r="I945" s="5">
        <f t="shared" si="72"/>
        <v>2858.82</v>
      </c>
    </row>
    <row r="946" spans="1:9" x14ac:dyDescent="0.35">
      <c r="A946" s="1">
        <v>45291</v>
      </c>
      <c r="B946" s="1" t="str">
        <f t="shared" si="70"/>
        <v>December</v>
      </c>
      <c r="C946" s="3" t="s">
        <v>8</v>
      </c>
      <c r="D946" s="4">
        <v>10</v>
      </c>
      <c r="E946" t="str">
        <f t="shared" si="73"/>
        <v>No</v>
      </c>
      <c r="F946" s="4">
        <f t="shared" si="71"/>
        <v>10</v>
      </c>
      <c r="G946" s="5">
        <v>38.75</v>
      </c>
      <c r="H946" t="str">
        <f t="shared" si="74"/>
        <v>No</v>
      </c>
      <c r="I946" s="5">
        <f t="shared" si="72"/>
        <v>387.5</v>
      </c>
    </row>
    <row r="947" spans="1:9" x14ac:dyDescent="0.35">
      <c r="A947" s="1">
        <v>45138</v>
      </c>
      <c r="B947" s="1" t="str">
        <f t="shared" si="70"/>
        <v>July</v>
      </c>
      <c r="C947" s="3" t="s">
        <v>7</v>
      </c>
      <c r="D947" s="4">
        <v>23</v>
      </c>
      <c r="E947" t="str">
        <f t="shared" si="73"/>
        <v>No</v>
      </c>
      <c r="F947" s="4">
        <f t="shared" si="71"/>
        <v>23</v>
      </c>
      <c r="G947" s="5">
        <v>128.05000000000001</v>
      </c>
      <c r="H947" t="str">
        <f t="shared" si="74"/>
        <v>No</v>
      </c>
      <c r="I947" s="5">
        <f t="shared" si="72"/>
        <v>2945.15</v>
      </c>
    </row>
    <row r="948" spans="1:9" x14ac:dyDescent="0.35">
      <c r="A948" s="1">
        <v>45230</v>
      </c>
      <c r="B948" s="1" t="str">
        <f t="shared" si="70"/>
        <v>October</v>
      </c>
      <c r="C948" s="3" t="s">
        <v>8</v>
      </c>
      <c r="D948" s="4">
        <v>19</v>
      </c>
      <c r="E948" t="str">
        <f t="shared" si="73"/>
        <v>No</v>
      </c>
      <c r="F948" s="4">
        <f t="shared" si="71"/>
        <v>19</v>
      </c>
      <c r="G948" s="5">
        <v>370.78</v>
      </c>
      <c r="H948" t="str">
        <f t="shared" si="74"/>
        <v>No</v>
      </c>
      <c r="I948" s="5">
        <f t="shared" si="72"/>
        <v>7044.82</v>
      </c>
    </row>
    <row r="949" spans="1:9" x14ac:dyDescent="0.35">
      <c r="A949" s="1">
        <v>45230</v>
      </c>
      <c r="B949" s="1" t="str">
        <f t="shared" si="70"/>
        <v>October</v>
      </c>
      <c r="C949" s="3" t="s">
        <v>5</v>
      </c>
      <c r="D949" s="4">
        <v>11</v>
      </c>
      <c r="E949" t="str">
        <f t="shared" si="73"/>
        <v>No</v>
      </c>
      <c r="F949" s="4">
        <f t="shared" si="71"/>
        <v>11</v>
      </c>
      <c r="G949" s="5">
        <v>204.18</v>
      </c>
      <c r="H949" t="str">
        <f t="shared" si="74"/>
        <v>No</v>
      </c>
      <c r="I949" s="5">
        <f t="shared" si="72"/>
        <v>2245.98</v>
      </c>
    </row>
    <row r="950" spans="1:9" x14ac:dyDescent="0.35">
      <c r="A950" s="1">
        <v>45138</v>
      </c>
      <c r="B950" s="1" t="str">
        <f t="shared" si="70"/>
        <v>July</v>
      </c>
      <c r="C950" s="3" t="s">
        <v>7</v>
      </c>
      <c r="D950" s="4">
        <v>19</v>
      </c>
      <c r="E950" t="str">
        <f t="shared" si="73"/>
        <v>No</v>
      </c>
      <c r="F950" s="4">
        <f t="shared" si="71"/>
        <v>19</v>
      </c>
      <c r="G950" s="5">
        <v>889.3</v>
      </c>
      <c r="H950" t="str">
        <f t="shared" si="74"/>
        <v>No</v>
      </c>
      <c r="I950" s="5">
        <f t="shared" si="72"/>
        <v>16896.7</v>
      </c>
    </row>
    <row r="951" spans="1:9" x14ac:dyDescent="0.35">
      <c r="A951" s="1">
        <v>45107</v>
      </c>
      <c r="B951" s="1" t="str">
        <f t="shared" si="70"/>
        <v>June</v>
      </c>
      <c r="C951" s="3" t="s">
        <v>6</v>
      </c>
      <c r="D951" s="4">
        <v>22</v>
      </c>
      <c r="E951" t="str">
        <f t="shared" si="73"/>
        <v>No</v>
      </c>
      <c r="F951" s="4">
        <f t="shared" si="71"/>
        <v>22</v>
      </c>
      <c r="G951" s="5">
        <v>32.119999999999997</v>
      </c>
      <c r="H951" t="str">
        <f t="shared" si="74"/>
        <v>No</v>
      </c>
      <c r="I951" s="5">
        <f t="shared" si="72"/>
        <v>706.64</v>
      </c>
    </row>
    <row r="952" spans="1:9" x14ac:dyDescent="0.35">
      <c r="A952" s="1">
        <v>45291</v>
      </c>
      <c r="B952" s="1" t="str">
        <f t="shared" si="70"/>
        <v>December</v>
      </c>
      <c r="C952" s="3" t="s">
        <v>5</v>
      </c>
      <c r="D952" s="4">
        <v>11</v>
      </c>
      <c r="E952" t="str">
        <f t="shared" si="73"/>
        <v>No</v>
      </c>
      <c r="F952" s="4">
        <f t="shared" si="71"/>
        <v>11</v>
      </c>
      <c r="G952" s="5">
        <v>729.26</v>
      </c>
      <c r="H952" t="str">
        <f t="shared" si="74"/>
        <v>No</v>
      </c>
      <c r="I952" s="5">
        <f t="shared" si="72"/>
        <v>8021.86</v>
      </c>
    </row>
    <row r="953" spans="1:9" x14ac:dyDescent="0.35">
      <c r="A953" s="1">
        <v>45230</v>
      </c>
      <c r="B953" s="1" t="str">
        <f t="shared" si="70"/>
        <v>October</v>
      </c>
      <c r="C953" s="3" t="s">
        <v>4</v>
      </c>
      <c r="D953" s="4">
        <v>19</v>
      </c>
      <c r="E953" t="str">
        <f t="shared" si="73"/>
        <v>No</v>
      </c>
      <c r="F953" s="4">
        <f t="shared" si="71"/>
        <v>19</v>
      </c>
      <c r="G953" s="5">
        <v>612.21</v>
      </c>
      <c r="H953" t="str">
        <f t="shared" si="74"/>
        <v>No</v>
      </c>
      <c r="I953" s="5">
        <f t="shared" si="72"/>
        <v>11631.990000000002</v>
      </c>
    </row>
    <row r="954" spans="1:9" x14ac:dyDescent="0.35">
      <c r="A954" s="1">
        <v>45046</v>
      </c>
      <c r="B954" s="1" t="str">
        <f t="shared" si="70"/>
        <v>April</v>
      </c>
      <c r="C954" s="3" t="s">
        <v>4</v>
      </c>
      <c r="D954" s="4">
        <v>16</v>
      </c>
      <c r="E954" t="str">
        <f t="shared" si="73"/>
        <v>No</v>
      </c>
      <c r="F954" s="4">
        <f t="shared" si="71"/>
        <v>16</v>
      </c>
      <c r="G954" s="5">
        <v>804.2</v>
      </c>
      <c r="H954" t="str">
        <f t="shared" si="74"/>
        <v>No</v>
      </c>
      <c r="I954" s="5">
        <f t="shared" si="72"/>
        <v>12867.2</v>
      </c>
    </row>
    <row r="955" spans="1:9" x14ac:dyDescent="0.35">
      <c r="A955" s="1">
        <v>45199</v>
      </c>
      <c r="B955" s="1" t="str">
        <f t="shared" si="70"/>
        <v>September</v>
      </c>
      <c r="C955" s="3" t="s">
        <v>5</v>
      </c>
      <c r="D955" s="4">
        <v>16</v>
      </c>
      <c r="E955" t="str">
        <f t="shared" si="73"/>
        <v>No</v>
      </c>
      <c r="F955" s="4">
        <f t="shared" si="71"/>
        <v>16</v>
      </c>
      <c r="G955" s="5">
        <v>888.27</v>
      </c>
      <c r="H955" t="str">
        <f t="shared" si="74"/>
        <v>No</v>
      </c>
      <c r="I955" s="5">
        <f t="shared" si="72"/>
        <v>14212.32</v>
      </c>
    </row>
    <row r="956" spans="1:9" x14ac:dyDescent="0.35">
      <c r="A956" s="1">
        <v>45169</v>
      </c>
      <c r="B956" s="1" t="str">
        <f t="shared" si="70"/>
        <v>August</v>
      </c>
      <c r="C956" s="3" t="s">
        <v>5</v>
      </c>
      <c r="D956" s="4">
        <v>25</v>
      </c>
      <c r="E956" t="str">
        <f t="shared" si="73"/>
        <v>No</v>
      </c>
      <c r="F956" s="4">
        <f t="shared" si="71"/>
        <v>25</v>
      </c>
      <c r="G956" s="5">
        <v>821.83</v>
      </c>
      <c r="H956" t="str">
        <f t="shared" si="74"/>
        <v>No</v>
      </c>
      <c r="I956" s="5">
        <f t="shared" si="72"/>
        <v>20545.75</v>
      </c>
    </row>
    <row r="957" spans="1:9" x14ac:dyDescent="0.35">
      <c r="A957" s="1">
        <v>45077</v>
      </c>
      <c r="B957" s="1" t="str">
        <f t="shared" si="70"/>
        <v>May</v>
      </c>
      <c r="C957" s="3" t="s">
        <v>5</v>
      </c>
      <c r="D957" s="4">
        <v>16</v>
      </c>
      <c r="E957" t="str">
        <f t="shared" si="73"/>
        <v>No</v>
      </c>
      <c r="F957" s="4">
        <f t="shared" si="71"/>
        <v>16</v>
      </c>
      <c r="G957" s="5">
        <v>184.1</v>
      </c>
      <c r="H957" t="str">
        <f t="shared" si="74"/>
        <v>No</v>
      </c>
      <c r="I957" s="5">
        <f t="shared" si="72"/>
        <v>2945.6</v>
      </c>
    </row>
    <row r="958" spans="1:9" x14ac:dyDescent="0.35">
      <c r="A958" s="1">
        <v>45169</v>
      </c>
      <c r="B958" s="1" t="str">
        <f t="shared" si="70"/>
        <v>August</v>
      </c>
      <c r="C958" s="3" t="s">
        <v>7</v>
      </c>
      <c r="D958" s="4">
        <v>25</v>
      </c>
      <c r="E958" t="str">
        <f t="shared" si="73"/>
        <v>No</v>
      </c>
      <c r="F958" s="4">
        <f t="shared" si="71"/>
        <v>25</v>
      </c>
      <c r="G958" s="5">
        <v>719.5</v>
      </c>
      <c r="H958" t="str">
        <f t="shared" si="74"/>
        <v>No</v>
      </c>
      <c r="I958" s="5">
        <f t="shared" si="72"/>
        <v>17987.5</v>
      </c>
    </row>
    <row r="959" spans="1:9" x14ac:dyDescent="0.35">
      <c r="A959" s="1">
        <v>45291</v>
      </c>
      <c r="B959" s="1" t="str">
        <f t="shared" si="70"/>
        <v>December</v>
      </c>
      <c r="C959" s="3" t="s">
        <v>5</v>
      </c>
      <c r="D959" s="4">
        <v>34</v>
      </c>
      <c r="E959" t="str">
        <f t="shared" si="73"/>
        <v>Yes</v>
      </c>
      <c r="F959" s="4">
        <f t="shared" si="71"/>
        <v>22</v>
      </c>
      <c r="G959" s="5">
        <v>876.94</v>
      </c>
      <c r="H959" t="str">
        <f t="shared" si="74"/>
        <v>No</v>
      </c>
      <c r="I959" s="5">
        <f t="shared" si="72"/>
        <v>19292.68</v>
      </c>
    </row>
    <row r="960" spans="1:9" x14ac:dyDescent="0.35">
      <c r="A960" s="1">
        <v>44985</v>
      </c>
      <c r="B960" s="1" t="str">
        <f t="shared" si="70"/>
        <v>February</v>
      </c>
      <c r="C960" s="3" t="s">
        <v>5</v>
      </c>
      <c r="D960" s="4">
        <v>13</v>
      </c>
      <c r="E960" t="str">
        <f t="shared" si="73"/>
        <v>No</v>
      </c>
      <c r="F960" s="4">
        <f t="shared" si="71"/>
        <v>13</v>
      </c>
      <c r="G960" s="5">
        <v>903.28</v>
      </c>
      <c r="H960" t="str">
        <f t="shared" si="74"/>
        <v>No</v>
      </c>
      <c r="I960" s="5">
        <f t="shared" si="72"/>
        <v>11742.64</v>
      </c>
    </row>
    <row r="961" spans="1:9" x14ac:dyDescent="0.35">
      <c r="A961" s="1">
        <v>45077</v>
      </c>
      <c r="B961" s="1" t="str">
        <f t="shared" si="70"/>
        <v>May</v>
      </c>
      <c r="C961" s="3" t="s">
        <v>7</v>
      </c>
      <c r="D961" s="4">
        <v>22</v>
      </c>
      <c r="E961" t="str">
        <f t="shared" si="73"/>
        <v>No</v>
      </c>
      <c r="F961" s="4">
        <f t="shared" si="71"/>
        <v>22</v>
      </c>
      <c r="G961" s="5">
        <v>846.88</v>
      </c>
      <c r="H961" t="str">
        <f t="shared" si="74"/>
        <v>No</v>
      </c>
      <c r="I961" s="5">
        <f t="shared" si="72"/>
        <v>18631.36</v>
      </c>
    </row>
    <row r="962" spans="1:9" x14ac:dyDescent="0.35">
      <c r="A962" s="1">
        <v>45199</v>
      </c>
      <c r="B962" s="1" t="str">
        <f t="shared" ref="B962:B1025" si="75">TEXT(A962, "mmmm")</f>
        <v>September</v>
      </c>
      <c r="C962" s="3" t="s">
        <v>4</v>
      </c>
      <c r="D962" s="4">
        <v>14</v>
      </c>
      <c r="E962" t="str">
        <f t="shared" si="73"/>
        <v>No</v>
      </c>
      <c r="F962" s="4">
        <f t="shared" ref="F962:F1025" si="76" xml:space="preserve"> IF(OR(D962 &lt; 8,D962 &gt; 32), 22, D962)</f>
        <v>14</v>
      </c>
      <c r="G962" s="5">
        <v>781.54</v>
      </c>
      <c r="H962" t="str">
        <f t="shared" si="74"/>
        <v>No</v>
      </c>
      <c r="I962" s="5">
        <f t="shared" ref="I962:I1025" si="77">PRODUCT(F962,G962)</f>
        <v>10941.56</v>
      </c>
    </row>
    <row r="963" spans="1:9" x14ac:dyDescent="0.35">
      <c r="A963" s="1">
        <v>45138</v>
      </c>
      <c r="B963" s="1" t="str">
        <f t="shared" si="75"/>
        <v>July</v>
      </c>
      <c r="C963" s="3" t="s">
        <v>8</v>
      </c>
      <c r="D963" s="4">
        <v>18</v>
      </c>
      <c r="E963" t="str">
        <f t="shared" ref="E963:E1026" si="78" xml:space="preserve"> IF(OR(D963 &lt; 8,D963 &gt; 32), "Yes", "No")</f>
        <v>No</v>
      </c>
      <c r="F963" s="4">
        <f t="shared" si="76"/>
        <v>18</v>
      </c>
      <c r="G963" s="5">
        <v>982.72</v>
      </c>
      <c r="H963" t="str">
        <f t="shared" ref="H963:H1026" si="79" xml:space="preserve"> IF(OR(G963 &lt; -466.22,G963 &gt; 1486.92), "Yes", "No")</f>
        <v>No</v>
      </c>
      <c r="I963" s="5">
        <f t="shared" si="77"/>
        <v>17688.96</v>
      </c>
    </row>
    <row r="964" spans="1:9" x14ac:dyDescent="0.35">
      <c r="A964" s="1">
        <v>45260</v>
      </c>
      <c r="B964" s="1" t="str">
        <f t="shared" si="75"/>
        <v>November</v>
      </c>
      <c r="C964" s="3" t="s">
        <v>4</v>
      </c>
      <c r="D964" s="4">
        <v>17</v>
      </c>
      <c r="E964" t="str">
        <f t="shared" si="78"/>
        <v>No</v>
      </c>
      <c r="F964" s="4">
        <f t="shared" si="76"/>
        <v>17</v>
      </c>
      <c r="G964" s="5">
        <v>550.85</v>
      </c>
      <c r="H964" t="str">
        <f t="shared" si="79"/>
        <v>No</v>
      </c>
      <c r="I964" s="5">
        <f t="shared" si="77"/>
        <v>9364.4500000000007</v>
      </c>
    </row>
    <row r="965" spans="1:9" x14ac:dyDescent="0.35">
      <c r="A965" s="1">
        <v>45169</v>
      </c>
      <c r="B965" s="1" t="str">
        <f t="shared" si="75"/>
        <v>August</v>
      </c>
      <c r="C965" s="3" t="s">
        <v>4</v>
      </c>
      <c r="D965" s="4">
        <v>22</v>
      </c>
      <c r="E965" t="str">
        <f t="shared" si="78"/>
        <v>No</v>
      </c>
      <c r="F965" s="4">
        <f t="shared" si="76"/>
        <v>22</v>
      </c>
      <c r="G965" s="5">
        <v>596.52</v>
      </c>
      <c r="H965" t="str">
        <f t="shared" si="79"/>
        <v>No</v>
      </c>
      <c r="I965" s="5">
        <f t="shared" si="77"/>
        <v>13123.439999999999</v>
      </c>
    </row>
    <row r="966" spans="1:9" x14ac:dyDescent="0.35">
      <c r="A966" s="1">
        <v>45046</v>
      </c>
      <c r="B966" s="1" t="str">
        <f t="shared" si="75"/>
        <v>April</v>
      </c>
      <c r="C966" s="3" t="s">
        <v>8</v>
      </c>
      <c r="D966" s="4">
        <v>20</v>
      </c>
      <c r="E966" t="str">
        <f t="shared" si="78"/>
        <v>No</v>
      </c>
      <c r="F966" s="4">
        <f t="shared" si="76"/>
        <v>20</v>
      </c>
      <c r="G966" s="5">
        <v>836.39</v>
      </c>
      <c r="H966" t="str">
        <f t="shared" si="79"/>
        <v>No</v>
      </c>
      <c r="I966" s="5">
        <f t="shared" si="77"/>
        <v>16727.8</v>
      </c>
    </row>
    <row r="967" spans="1:9" x14ac:dyDescent="0.35">
      <c r="A967" s="1">
        <v>45016</v>
      </c>
      <c r="B967" s="1" t="str">
        <f t="shared" si="75"/>
        <v>March</v>
      </c>
      <c r="C967" s="3" t="s">
        <v>6</v>
      </c>
      <c r="D967" s="4">
        <v>19</v>
      </c>
      <c r="E967" t="str">
        <f t="shared" si="78"/>
        <v>No</v>
      </c>
      <c r="F967" s="4">
        <f t="shared" si="76"/>
        <v>19</v>
      </c>
      <c r="G967" s="5">
        <v>994.81</v>
      </c>
      <c r="H967" t="str">
        <f t="shared" si="79"/>
        <v>No</v>
      </c>
      <c r="I967" s="5">
        <f t="shared" si="77"/>
        <v>18901.39</v>
      </c>
    </row>
    <row r="968" spans="1:9" x14ac:dyDescent="0.35">
      <c r="A968" s="1">
        <v>44957</v>
      </c>
      <c r="B968" s="1" t="str">
        <f t="shared" si="75"/>
        <v>January</v>
      </c>
      <c r="C968" s="3" t="s">
        <v>4</v>
      </c>
      <c r="D968" s="4">
        <v>16</v>
      </c>
      <c r="E968" t="str">
        <f t="shared" si="78"/>
        <v>No</v>
      </c>
      <c r="F968" s="4">
        <f t="shared" si="76"/>
        <v>16</v>
      </c>
      <c r="G968" s="5">
        <v>492.07</v>
      </c>
      <c r="H968" t="str">
        <f t="shared" si="79"/>
        <v>No</v>
      </c>
      <c r="I968" s="5">
        <f t="shared" si="77"/>
        <v>7873.12</v>
      </c>
    </row>
    <row r="969" spans="1:9" x14ac:dyDescent="0.35">
      <c r="A969" s="1">
        <v>45107</v>
      </c>
      <c r="B969" s="1" t="str">
        <f t="shared" si="75"/>
        <v>June</v>
      </c>
      <c r="C969" s="3" t="s">
        <v>4</v>
      </c>
      <c r="D969" s="4">
        <v>20</v>
      </c>
      <c r="E969" t="str">
        <f t="shared" si="78"/>
        <v>No</v>
      </c>
      <c r="F969" s="4">
        <f t="shared" si="76"/>
        <v>20</v>
      </c>
      <c r="G969" s="5">
        <v>974.86</v>
      </c>
      <c r="H969" t="str">
        <f t="shared" si="79"/>
        <v>No</v>
      </c>
      <c r="I969" s="5">
        <f t="shared" si="77"/>
        <v>19497.2</v>
      </c>
    </row>
    <row r="970" spans="1:9" x14ac:dyDescent="0.35">
      <c r="A970" s="1">
        <v>45138</v>
      </c>
      <c r="B970" s="1" t="str">
        <f t="shared" si="75"/>
        <v>July</v>
      </c>
      <c r="C970" s="3" t="s">
        <v>8</v>
      </c>
      <c r="D970" s="4">
        <v>17</v>
      </c>
      <c r="E970" t="str">
        <f t="shared" si="78"/>
        <v>No</v>
      </c>
      <c r="F970" s="4">
        <f t="shared" si="76"/>
        <v>17</v>
      </c>
      <c r="G970" s="5">
        <v>939.21</v>
      </c>
      <c r="H970" t="str">
        <f t="shared" si="79"/>
        <v>No</v>
      </c>
      <c r="I970" s="5">
        <f t="shared" si="77"/>
        <v>15966.57</v>
      </c>
    </row>
    <row r="971" spans="1:9" x14ac:dyDescent="0.35">
      <c r="A971" s="1">
        <v>45016</v>
      </c>
      <c r="B971" s="1" t="str">
        <f t="shared" si="75"/>
        <v>March</v>
      </c>
      <c r="C971" s="3" t="s">
        <v>7</v>
      </c>
      <c r="D971" s="4">
        <v>21</v>
      </c>
      <c r="E971" t="str">
        <f t="shared" si="78"/>
        <v>No</v>
      </c>
      <c r="F971" s="4">
        <f t="shared" si="76"/>
        <v>21</v>
      </c>
      <c r="G971" s="5">
        <v>471.34</v>
      </c>
      <c r="H971" t="str">
        <f t="shared" si="79"/>
        <v>No</v>
      </c>
      <c r="I971" s="5">
        <f t="shared" si="77"/>
        <v>9898.14</v>
      </c>
    </row>
    <row r="972" spans="1:9" x14ac:dyDescent="0.35">
      <c r="A972" s="1">
        <v>45169</v>
      </c>
      <c r="B972" s="1" t="str">
        <f t="shared" si="75"/>
        <v>August</v>
      </c>
      <c r="C972" s="3" t="s">
        <v>6</v>
      </c>
      <c r="D972" s="4">
        <v>11</v>
      </c>
      <c r="E972" t="str">
        <f t="shared" si="78"/>
        <v>No</v>
      </c>
      <c r="F972" s="4">
        <f t="shared" si="76"/>
        <v>11</v>
      </c>
      <c r="G972" s="5">
        <v>932.81</v>
      </c>
      <c r="H972" t="str">
        <f t="shared" si="79"/>
        <v>No</v>
      </c>
      <c r="I972" s="5">
        <f t="shared" si="77"/>
        <v>10260.91</v>
      </c>
    </row>
    <row r="973" spans="1:9" x14ac:dyDescent="0.35">
      <c r="A973" s="1">
        <v>45077</v>
      </c>
      <c r="B973" s="1" t="str">
        <f t="shared" si="75"/>
        <v>May</v>
      </c>
      <c r="C973" s="3" t="s">
        <v>7</v>
      </c>
      <c r="D973" s="4">
        <v>16</v>
      </c>
      <c r="E973" t="str">
        <f t="shared" si="78"/>
        <v>No</v>
      </c>
      <c r="F973" s="4">
        <f t="shared" si="76"/>
        <v>16</v>
      </c>
      <c r="G973" s="5">
        <v>945.9</v>
      </c>
      <c r="H973" t="str">
        <f t="shared" si="79"/>
        <v>No</v>
      </c>
      <c r="I973" s="5">
        <f t="shared" si="77"/>
        <v>15134.4</v>
      </c>
    </row>
    <row r="974" spans="1:9" x14ac:dyDescent="0.35">
      <c r="A974" s="1">
        <v>45138</v>
      </c>
      <c r="B974" s="1" t="str">
        <f t="shared" si="75"/>
        <v>July</v>
      </c>
      <c r="C974" s="3" t="s">
        <v>8</v>
      </c>
      <c r="D974" s="4">
        <v>15</v>
      </c>
      <c r="E974" t="str">
        <f t="shared" si="78"/>
        <v>No</v>
      </c>
      <c r="F974" s="4">
        <f t="shared" si="76"/>
        <v>15</v>
      </c>
      <c r="G974" s="5">
        <v>194.54</v>
      </c>
      <c r="H974" t="str">
        <f t="shared" si="79"/>
        <v>No</v>
      </c>
      <c r="I974" s="5">
        <f t="shared" si="77"/>
        <v>2918.1</v>
      </c>
    </row>
    <row r="975" spans="1:9" x14ac:dyDescent="0.35">
      <c r="A975" s="1">
        <v>44957</v>
      </c>
      <c r="B975" s="1" t="str">
        <f t="shared" si="75"/>
        <v>January</v>
      </c>
      <c r="C975" s="3" t="s">
        <v>8</v>
      </c>
      <c r="D975" s="4">
        <v>20</v>
      </c>
      <c r="E975" t="str">
        <f t="shared" si="78"/>
        <v>No</v>
      </c>
      <c r="F975" s="4">
        <f t="shared" si="76"/>
        <v>20</v>
      </c>
      <c r="G975" s="5">
        <v>59.27</v>
      </c>
      <c r="H975" t="str">
        <f t="shared" si="79"/>
        <v>No</v>
      </c>
      <c r="I975" s="5">
        <f t="shared" si="77"/>
        <v>1185.4000000000001</v>
      </c>
    </row>
    <row r="976" spans="1:9" x14ac:dyDescent="0.35">
      <c r="A976" s="1">
        <v>45199</v>
      </c>
      <c r="B976" s="1" t="str">
        <f t="shared" si="75"/>
        <v>September</v>
      </c>
      <c r="C976" s="3" t="s">
        <v>4</v>
      </c>
      <c r="D976" s="4">
        <v>17</v>
      </c>
      <c r="E976" t="str">
        <f t="shared" si="78"/>
        <v>No</v>
      </c>
      <c r="F976" s="4">
        <f t="shared" si="76"/>
        <v>17</v>
      </c>
      <c r="G976" s="5">
        <v>686.44</v>
      </c>
      <c r="H976" t="str">
        <f t="shared" si="79"/>
        <v>No</v>
      </c>
      <c r="I976" s="5">
        <f t="shared" si="77"/>
        <v>11669.480000000001</v>
      </c>
    </row>
    <row r="977" spans="1:9" x14ac:dyDescent="0.35">
      <c r="A977" s="1">
        <v>45077</v>
      </c>
      <c r="B977" s="1" t="str">
        <f t="shared" si="75"/>
        <v>May</v>
      </c>
      <c r="C977" s="3" t="s">
        <v>5</v>
      </c>
      <c r="D977" s="4">
        <v>26</v>
      </c>
      <c r="E977" t="str">
        <f t="shared" si="78"/>
        <v>No</v>
      </c>
      <c r="F977" s="4">
        <f t="shared" si="76"/>
        <v>26</v>
      </c>
      <c r="G977" s="5">
        <v>159.66999999999999</v>
      </c>
      <c r="H977" t="str">
        <f t="shared" si="79"/>
        <v>No</v>
      </c>
      <c r="I977" s="5">
        <f t="shared" si="77"/>
        <v>4151.42</v>
      </c>
    </row>
    <row r="978" spans="1:9" x14ac:dyDescent="0.35">
      <c r="A978" s="1">
        <v>44957</v>
      </c>
      <c r="B978" s="1" t="str">
        <f t="shared" si="75"/>
        <v>January</v>
      </c>
      <c r="C978" s="3" t="s">
        <v>5</v>
      </c>
      <c r="D978" s="4">
        <v>20</v>
      </c>
      <c r="E978" t="str">
        <f t="shared" si="78"/>
        <v>No</v>
      </c>
      <c r="F978" s="4">
        <f t="shared" si="76"/>
        <v>20</v>
      </c>
      <c r="G978" s="5">
        <v>328.89</v>
      </c>
      <c r="H978" t="str">
        <f t="shared" si="79"/>
        <v>No</v>
      </c>
      <c r="I978" s="5">
        <f t="shared" si="77"/>
        <v>6577.7999999999993</v>
      </c>
    </row>
    <row r="979" spans="1:9" x14ac:dyDescent="0.35">
      <c r="A979" s="1">
        <v>45016</v>
      </c>
      <c r="B979" s="1" t="str">
        <f t="shared" si="75"/>
        <v>March</v>
      </c>
      <c r="C979" s="3" t="s">
        <v>7</v>
      </c>
      <c r="D979" s="4">
        <v>24</v>
      </c>
      <c r="E979" t="str">
        <f t="shared" si="78"/>
        <v>No</v>
      </c>
      <c r="F979" s="4">
        <f t="shared" si="76"/>
        <v>24</v>
      </c>
      <c r="G979" s="5">
        <v>781.41</v>
      </c>
      <c r="H979" t="str">
        <f t="shared" si="79"/>
        <v>No</v>
      </c>
      <c r="I979" s="5">
        <f t="shared" si="77"/>
        <v>18753.84</v>
      </c>
    </row>
    <row r="980" spans="1:9" x14ac:dyDescent="0.35">
      <c r="A980" s="1">
        <v>45138</v>
      </c>
      <c r="B980" s="1" t="str">
        <f t="shared" si="75"/>
        <v>July</v>
      </c>
      <c r="C980" s="3" t="s">
        <v>7</v>
      </c>
      <c r="D980" s="4">
        <v>29</v>
      </c>
      <c r="E980" t="str">
        <f t="shared" si="78"/>
        <v>No</v>
      </c>
      <c r="F980" s="4">
        <f t="shared" si="76"/>
        <v>29</v>
      </c>
      <c r="G980" s="5">
        <v>646.89</v>
      </c>
      <c r="H980" t="str">
        <f t="shared" si="79"/>
        <v>No</v>
      </c>
      <c r="I980" s="5">
        <f t="shared" si="77"/>
        <v>18759.810000000001</v>
      </c>
    </row>
    <row r="981" spans="1:9" x14ac:dyDescent="0.35">
      <c r="A981" s="1">
        <v>45291</v>
      </c>
      <c r="B981" s="1" t="str">
        <f t="shared" si="75"/>
        <v>December</v>
      </c>
      <c r="C981" s="3" t="s">
        <v>6</v>
      </c>
      <c r="D981" s="4">
        <v>12</v>
      </c>
      <c r="E981" t="str">
        <f t="shared" si="78"/>
        <v>No</v>
      </c>
      <c r="F981" s="4">
        <f t="shared" si="76"/>
        <v>12</v>
      </c>
      <c r="G981" s="5">
        <v>937.89</v>
      </c>
      <c r="H981" t="str">
        <f t="shared" si="79"/>
        <v>No</v>
      </c>
      <c r="I981" s="5">
        <f t="shared" si="77"/>
        <v>11254.68</v>
      </c>
    </row>
    <row r="982" spans="1:9" x14ac:dyDescent="0.35">
      <c r="A982" s="1">
        <v>45260</v>
      </c>
      <c r="B982" s="1" t="str">
        <f t="shared" si="75"/>
        <v>November</v>
      </c>
      <c r="C982" s="3" t="s">
        <v>7</v>
      </c>
      <c r="D982" s="4">
        <v>22</v>
      </c>
      <c r="E982" t="str">
        <f t="shared" si="78"/>
        <v>No</v>
      </c>
      <c r="F982" s="4">
        <f t="shared" si="76"/>
        <v>22</v>
      </c>
      <c r="G982" s="5">
        <v>595.54</v>
      </c>
      <c r="H982" t="str">
        <f t="shared" si="79"/>
        <v>No</v>
      </c>
      <c r="I982" s="5">
        <f t="shared" si="77"/>
        <v>13101.88</v>
      </c>
    </row>
    <row r="983" spans="1:9" x14ac:dyDescent="0.35">
      <c r="A983" s="1">
        <v>45138</v>
      </c>
      <c r="B983" s="1" t="str">
        <f t="shared" si="75"/>
        <v>July</v>
      </c>
      <c r="C983" s="3" t="s">
        <v>8</v>
      </c>
      <c r="D983" s="4">
        <v>20</v>
      </c>
      <c r="E983" t="str">
        <f t="shared" si="78"/>
        <v>No</v>
      </c>
      <c r="F983" s="4">
        <f t="shared" si="76"/>
        <v>20</v>
      </c>
      <c r="G983" s="5">
        <v>850.25</v>
      </c>
      <c r="H983" t="str">
        <f t="shared" si="79"/>
        <v>No</v>
      </c>
      <c r="I983" s="5">
        <f t="shared" si="77"/>
        <v>17005</v>
      </c>
    </row>
    <row r="984" spans="1:9" x14ac:dyDescent="0.35">
      <c r="A984" s="1">
        <v>45107</v>
      </c>
      <c r="B984" s="1" t="str">
        <f t="shared" si="75"/>
        <v>June</v>
      </c>
      <c r="C984" s="3" t="s">
        <v>7</v>
      </c>
      <c r="D984" s="4">
        <v>15</v>
      </c>
      <c r="E984" t="str">
        <f t="shared" si="78"/>
        <v>No</v>
      </c>
      <c r="F984" s="4">
        <f t="shared" si="76"/>
        <v>15</v>
      </c>
      <c r="G984" s="5">
        <v>681.84</v>
      </c>
      <c r="H984" t="str">
        <f t="shared" si="79"/>
        <v>No</v>
      </c>
      <c r="I984" s="5">
        <f t="shared" si="77"/>
        <v>10227.6</v>
      </c>
    </row>
    <row r="985" spans="1:9" x14ac:dyDescent="0.35">
      <c r="A985" s="1">
        <v>44957</v>
      </c>
      <c r="B985" s="1" t="str">
        <f t="shared" si="75"/>
        <v>January</v>
      </c>
      <c r="C985" s="3" t="s">
        <v>4</v>
      </c>
      <c r="D985" s="4">
        <v>22</v>
      </c>
      <c r="E985" t="str">
        <f t="shared" si="78"/>
        <v>No</v>
      </c>
      <c r="F985" s="4">
        <f t="shared" si="76"/>
        <v>22</v>
      </c>
      <c r="G985" s="5">
        <v>948.76</v>
      </c>
      <c r="H985" t="str">
        <f t="shared" si="79"/>
        <v>No</v>
      </c>
      <c r="I985" s="5">
        <f t="shared" si="77"/>
        <v>20872.72</v>
      </c>
    </row>
    <row r="986" spans="1:9" x14ac:dyDescent="0.35">
      <c r="A986" s="1">
        <v>45016</v>
      </c>
      <c r="B986" s="1" t="str">
        <f t="shared" si="75"/>
        <v>March</v>
      </c>
      <c r="C986" s="3" t="s">
        <v>6</v>
      </c>
      <c r="D986" s="4">
        <v>16</v>
      </c>
      <c r="E986" t="str">
        <f t="shared" si="78"/>
        <v>No</v>
      </c>
      <c r="F986" s="4">
        <f t="shared" si="76"/>
        <v>16</v>
      </c>
      <c r="G986" s="5">
        <v>463.43</v>
      </c>
      <c r="H986" t="str">
        <f t="shared" si="79"/>
        <v>No</v>
      </c>
      <c r="I986" s="5">
        <f t="shared" si="77"/>
        <v>7414.88</v>
      </c>
    </row>
    <row r="987" spans="1:9" x14ac:dyDescent="0.35">
      <c r="A987" s="1">
        <v>45199</v>
      </c>
      <c r="B987" s="1" t="str">
        <f t="shared" si="75"/>
        <v>September</v>
      </c>
      <c r="C987" s="3" t="s">
        <v>8</v>
      </c>
      <c r="D987" s="4">
        <v>24</v>
      </c>
      <c r="E987" t="str">
        <f t="shared" si="78"/>
        <v>No</v>
      </c>
      <c r="F987" s="4">
        <f t="shared" si="76"/>
        <v>24</v>
      </c>
      <c r="G987" s="5">
        <v>723.12</v>
      </c>
      <c r="H987" t="str">
        <f t="shared" si="79"/>
        <v>No</v>
      </c>
      <c r="I987" s="5">
        <f t="shared" si="77"/>
        <v>17354.88</v>
      </c>
    </row>
    <row r="988" spans="1:9" x14ac:dyDescent="0.35">
      <c r="A988" s="1">
        <v>44957</v>
      </c>
      <c r="B988" s="1" t="str">
        <f t="shared" si="75"/>
        <v>January</v>
      </c>
      <c r="C988" s="3" t="s">
        <v>5</v>
      </c>
      <c r="D988" s="4">
        <v>14</v>
      </c>
      <c r="E988" t="str">
        <f t="shared" si="78"/>
        <v>No</v>
      </c>
      <c r="F988" s="4">
        <f t="shared" si="76"/>
        <v>14</v>
      </c>
      <c r="G988" s="5">
        <v>283.16000000000003</v>
      </c>
      <c r="H988" t="str">
        <f t="shared" si="79"/>
        <v>No</v>
      </c>
      <c r="I988" s="5">
        <f t="shared" si="77"/>
        <v>3964.2400000000002</v>
      </c>
    </row>
    <row r="989" spans="1:9" x14ac:dyDescent="0.35">
      <c r="A989" s="1">
        <v>45260</v>
      </c>
      <c r="B989" s="1" t="str">
        <f t="shared" si="75"/>
        <v>November</v>
      </c>
      <c r="C989" s="3" t="s">
        <v>8</v>
      </c>
      <c r="D989" s="4">
        <v>22</v>
      </c>
      <c r="E989" t="str">
        <f t="shared" si="78"/>
        <v>No</v>
      </c>
      <c r="F989" s="4">
        <f t="shared" si="76"/>
        <v>22</v>
      </c>
      <c r="G989" s="5">
        <v>509.48</v>
      </c>
      <c r="H989" t="str">
        <f t="shared" si="79"/>
        <v>No</v>
      </c>
      <c r="I989" s="5">
        <f t="shared" si="77"/>
        <v>11208.560000000001</v>
      </c>
    </row>
    <row r="990" spans="1:9" x14ac:dyDescent="0.35">
      <c r="A990" s="1">
        <v>45016</v>
      </c>
      <c r="B990" s="1" t="str">
        <f t="shared" si="75"/>
        <v>March</v>
      </c>
      <c r="C990" s="3" t="s">
        <v>7</v>
      </c>
      <c r="D990" s="4">
        <v>26</v>
      </c>
      <c r="E990" t="str">
        <f t="shared" si="78"/>
        <v>No</v>
      </c>
      <c r="F990" s="4">
        <f t="shared" si="76"/>
        <v>26</v>
      </c>
      <c r="G990" s="5">
        <v>47.57</v>
      </c>
      <c r="H990" t="str">
        <f t="shared" si="79"/>
        <v>No</v>
      </c>
      <c r="I990" s="5">
        <f t="shared" si="77"/>
        <v>1236.82</v>
      </c>
    </row>
    <row r="991" spans="1:9" x14ac:dyDescent="0.35">
      <c r="A991" s="1">
        <v>45230</v>
      </c>
      <c r="B991" s="1" t="str">
        <f t="shared" si="75"/>
        <v>October</v>
      </c>
      <c r="C991" s="3" t="s">
        <v>5</v>
      </c>
      <c r="D991" s="4">
        <v>14</v>
      </c>
      <c r="E991" t="str">
        <f t="shared" si="78"/>
        <v>No</v>
      </c>
      <c r="F991" s="4">
        <f t="shared" si="76"/>
        <v>14</v>
      </c>
      <c r="G991" s="5">
        <v>752.58</v>
      </c>
      <c r="H991" t="str">
        <f t="shared" si="79"/>
        <v>No</v>
      </c>
      <c r="I991" s="5">
        <f t="shared" si="77"/>
        <v>10536.12</v>
      </c>
    </row>
    <row r="992" spans="1:9" x14ac:dyDescent="0.35">
      <c r="A992" s="1">
        <v>45291</v>
      </c>
      <c r="B992" s="1" t="str">
        <f t="shared" si="75"/>
        <v>December</v>
      </c>
      <c r="C992" s="3" t="s">
        <v>4</v>
      </c>
      <c r="D992" s="4">
        <v>22</v>
      </c>
      <c r="E992" t="str">
        <f t="shared" si="78"/>
        <v>No</v>
      </c>
      <c r="F992" s="4">
        <f t="shared" si="76"/>
        <v>22</v>
      </c>
      <c r="G992" s="5">
        <v>958.08</v>
      </c>
      <c r="H992" t="str">
        <f t="shared" si="79"/>
        <v>No</v>
      </c>
      <c r="I992" s="5">
        <f t="shared" si="77"/>
        <v>21077.760000000002</v>
      </c>
    </row>
    <row r="993" spans="1:9" x14ac:dyDescent="0.35">
      <c r="A993" s="1">
        <v>45199</v>
      </c>
      <c r="B993" s="1" t="str">
        <f t="shared" si="75"/>
        <v>September</v>
      </c>
      <c r="C993" s="3" t="s">
        <v>4</v>
      </c>
      <c r="D993" s="4">
        <v>17</v>
      </c>
      <c r="E993" t="str">
        <f t="shared" si="78"/>
        <v>No</v>
      </c>
      <c r="F993" s="4">
        <f t="shared" si="76"/>
        <v>17</v>
      </c>
      <c r="G993" s="5">
        <v>292.60000000000002</v>
      </c>
      <c r="H993" t="str">
        <f t="shared" si="79"/>
        <v>No</v>
      </c>
      <c r="I993" s="5">
        <f t="shared" si="77"/>
        <v>4974.2000000000007</v>
      </c>
    </row>
    <row r="994" spans="1:9" x14ac:dyDescent="0.35">
      <c r="A994" s="1">
        <v>45291</v>
      </c>
      <c r="B994" s="1" t="str">
        <f t="shared" si="75"/>
        <v>December</v>
      </c>
      <c r="C994" s="3" t="s">
        <v>6</v>
      </c>
      <c r="D994" s="4">
        <v>30</v>
      </c>
      <c r="E994" t="str">
        <f t="shared" si="78"/>
        <v>No</v>
      </c>
      <c r="F994" s="4">
        <f t="shared" si="76"/>
        <v>30</v>
      </c>
      <c r="G994" s="5">
        <v>252.78</v>
      </c>
      <c r="H994" t="str">
        <f t="shared" si="79"/>
        <v>No</v>
      </c>
      <c r="I994" s="5">
        <f t="shared" si="77"/>
        <v>7583.4</v>
      </c>
    </row>
    <row r="995" spans="1:9" x14ac:dyDescent="0.35">
      <c r="A995" s="1">
        <v>45138</v>
      </c>
      <c r="B995" s="1" t="str">
        <f t="shared" si="75"/>
        <v>July</v>
      </c>
      <c r="C995" s="3" t="s">
        <v>5</v>
      </c>
      <c r="D995" s="4">
        <v>21</v>
      </c>
      <c r="E995" t="str">
        <f t="shared" si="78"/>
        <v>No</v>
      </c>
      <c r="F995" s="4">
        <f t="shared" si="76"/>
        <v>21</v>
      </c>
      <c r="G995" s="5">
        <v>212.36</v>
      </c>
      <c r="H995" t="str">
        <f t="shared" si="79"/>
        <v>No</v>
      </c>
      <c r="I995" s="5">
        <f t="shared" si="77"/>
        <v>4459.5600000000004</v>
      </c>
    </row>
    <row r="996" spans="1:9" x14ac:dyDescent="0.35">
      <c r="A996" s="1">
        <v>45138</v>
      </c>
      <c r="B996" s="1" t="str">
        <f t="shared" si="75"/>
        <v>July</v>
      </c>
      <c r="C996" s="3" t="s">
        <v>7</v>
      </c>
      <c r="D996" s="4">
        <v>16</v>
      </c>
      <c r="E996" t="str">
        <f t="shared" si="78"/>
        <v>No</v>
      </c>
      <c r="F996" s="4">
        <f t="shared" si="76"/>
        <v>16</v>
      </c>
      <c r="G996" s="5">
        <v>433.77</v>
      </c>
      <c r="H996" t="str">
        <f t="shared" si="79"/>
        <v>No</v>
      </c>
      <c r="I996" s="5">
        <f t="shared" si="77"/>
        <v>6940.32</v>
      </c>
    </row>
    <row r="997" spans="1:9" x14ac:dyDescent="0.35">
      <c r="A997" s="1">
        <v>45199</v>
      </c>
      <c r="B997" s="1" t="str">
        <f t="shared" si="75"/>
        <v>September</v>
      </c>
      <c r="C997" s="3" t="s">
        <v>5</v>
      </c>
      <c r="D997" s="4">
        <v>20</v>
      </c>
      <c r="E997" t="str">
        <f t="shared" si="78"/>
        <v>No</v>
      </c>
      <c r="F997" s="4">
        <f t="shared" si="76"/>
        <v>20</v>
      </c>
      <c r="G997" s="5">
        <v>263.97000000000003</v>
      </c>
      <c r="H997" t="str">
        <f t="shared" si="79"/>
        <v>No</v>
      </c>
      <c r="I997" s="5">
        <f t="shared" si="77"/>
        <v>5279.4000000000005</v>
      </c>
    </row>
    <row r="998" spans="1:9" x14ac:dyDescent="0.35">
      <c r="A998" s="1">
        <v>45260</v>
      </c>
      <c r="B998" s="1" t="str">
        <f t="shared" si="75"/>
        <v>November</v>
      </c>
      <c r="C998" s="3" t="s">
        <v>8</v>
      </c>
      <c r="D998" s="4">
        <v>17</v>
      </c>
      <c r="E998" t="str">
        <f t="shared" si="78"/>
        <v>No</v>
      </c>
      <c r="F998" s="4">
        <f t="shared" si="76"/>
        <v>17</v>
      </c>
      <c r="G998" s="5">
        <v>229.02</v>
      </c>
      <c r="H998" t="str">
        <f t="shared" si="79"/>
        <v>No</v>
      </c>
      <c r="I998" s="5">
        <f t="shared" si="77"/>
        <v>3893.34</v>
      </c>
    </row>
    <row r="999" spans="1:9" x14ac:dyDescent="0.35">
      <c r="A999" s="1">
        <v>45138</v>
      </c>
      <c r="B999" s="1" t="str">
        <f t="shared" si="75"/>
        <v>July</v>
      </c>
      <c r="C999" s="3" t="s">
        <v>7</v>
      </c>
      <c r="D999" s="4">
        <v>20</v>
      </c>
      <c r="E999" t="str">
        <f t="shared" si="78"/>
        <v>No</v>
      </c>
      <c r="F999" s="4">
        <f t="shared" si="76"/>
        <v>20</v>
      </c>
      <c r="G999" s="5">
        <v>932.95</v>
      </c>
      <c r="H999" t="str">
        <f t="shared" si="79"/>
        <v>No</v>
      </c>
      <c r="I999" s="5">
        <f t="shared" si="77"/>
        <v>18659</v>
      </c>
    </row>
    <row r="1000" spans="1:9" x14ac:dyDescent="0.35">
      <c r="A1000" s="1">
        <v>45260</v>
      </c>
      <c r="B1000" s="1" t="str">
        <f t="shared" si="75"/>
        <v>November</v>
      </c>
      <c r="C1000" s="3" t="s">
        <v>5</v>
      </c>
      <c r="D1000" s="4">
        <v>23</v>
      </c>
      <c r="E1000" t="str">
        <f t="shared" si="78"/>
        <v>No</v>
      </c>
      <c r="F1000" s="4">
        <f t="shared" si="76"/>
        <v>23</v>
      </c>
      <c r="G1000" s="5">
        <v>636.38</v>
      </c>
      <c r="H1000" t="str">
        <f t="shared" si="79"/>
        <v>No</v>
      </c>
      <c r="I1000" s="5">
        <f t="shared" si="77"/>
        <v>14636.74</v>
      </c>
    </row>
    <row r="1001" spans="1:9" x14ac:dyDescent="0.35">
      <c r="A1001" s="1">
        <v>44985</v>
      </c>
      <c r="B1001" s="1" t="str">
        <f t="shared" si="75"/>
        <v>February</v>
      </c>
      <c r="C1001" s="3" t="s">
        <v>6</v>
      </c>
      <c r="D1001" s="4">
        <v>16</v>
      </c>
      <c r="E1001" t="str">
        <f t="shared" si="78"/>
        <v>No</v>
      </c>
      <c r="F1001" s="4">
        <f t="shared" si="76"/>
        <v>16</v>
      </c>
      <c r="G1001" s="5">
        <v>833.23</v>
      </c>
      <c r="H1001" t="str">
        <f t="shared" si="79"/>
        <v>No</v>
      </c>
      <c r="I1001" s="5">
        <f t="shared" si="77"/>
        <v>13331.68</v>
      </c>
    </row>
    <row r="1002" spans="1:9" x14ac:dyDescent="0.35">
      <c r="A1002" s="1">
        <v>45107</v>
      </c>
      <c r="B1002" s="1" t="str">
        <f t="shared" si="75"/>
        <v>June</v>
      </c>
      <c r="C1002" s="3" t="s">
        <v>6</v>
      </c>
      <c r="D1002" s="4">
        <v>14</v>
      </c>
      <c r="E1002" t="str">
        <f t="shared" si="78"/>
        <v>No</v>
      </c>
      <c r="F1002" s="4">
        <f t="shared" si="76"/>
        <v>14</v>
      </c>
      <c r="G1002" s="5">
        <v>871.63</v>
      </c>
      <c r="H1002" t="str">
        <f t="shared" si="79"/>
        <v>No</v>
      </c>
      <c r="I1002" s="5">
        <f t="shared" si="77"/>
        <v>12202.82</v>
      </c>
    </row>
    <row r="1003" spans="1:9" x14ac:dyDescent="0.35">
      <c r="A1003" s="1">
        <v>45107</v>
      </c>
      <c r="B1003" s="1" t="str">
        <f t="shared" si="75"/>
        <v>June</v>
      </c>
      <c r="C1003" s="3" t="s">
        <v>6</v>
      </c>
      <c r="D1003" s="4">
        <v>22</v>
      </c>
      <c r="E1003" t="str">
        <f t="shared" si="78"/>
        <v>No</v>
      </c>
      <c r="F1003" s="4">
        <f t="shared" si="76"/>
        <v>22</v>
      </c>
      <c r="G1003" s="5">
        <v>837.75</v>
      </c>
      <c r="H1003" t="str">
        <f t="shared" si="79"/>
        <v>No</v>
      </c>
      <c r="I1003" s="5">
        <f t="shared" si="77"/>
        <v>18430.5</v>
      </c>
    </row>
    <row r="1004" spans="1:9" x14ac:dyDescent="0.35">
      <c r="A1004" s="1">
        <v>45107</v>
      </c>
      <c r="B1004" s="1" t="str">
        <f t="shared" si="75"/>
        <v>June</v>
      </c>
      <c r="C1004" s="3" t="s">
        <v>7</v>
      </c>
      <c r="D1004" s="4">
        <v>19</v>
      </c>
      <c r="E1004" t="str">
        <f t="shared" si="78"/>
        <v>No</v>
      </c>
      <c r="F1004" s="4">
        <f t="shared" si="76"/>
        <v>19</v>
      </c>
      <c r="G1004" s="5">
        <v>530.23</v>
      </c>
      <c r="H1004" t="str">
        <f t="shared" si="79"/>
        <v>No</v>
      </c>
      <c r="I1004" s="5">
        <f t="shared" si="77"/>
        <v>10074.370000000001</v>
      </c>
    </row>
    <row r="1005" spans="1:9" x14ac:dyDescent="0.35">
      <c r="A1005" s="1">
        <v>45107</v>
      </c>
      <c r="B1005" s="1" t="str">
        <f t="shared" si="75"/>
        <v>June</v>
      </c>
      <c r="C1005" s="3" t="s">
        <v>7</v>
      </c>
      <c r="D1005" s="4">
        <v>19</v>
      </c>
      <c r="E1005" t="str">
        <f t="shared" si="78"/>
        <v>No</v>
      </c>
      <c r="F1005" s="4">
        <f t="shared" si="76"/>
        <v>19</v>
      </c>
      <c r="G1005" s="5">
        <v>366.36</v>
      </c>
      <c r="H1005" t="str">
        <f t="shared" si="79"/>
        <v>No</v>
      </c>
      <c r="I1005" s="5">
        <f t="shared" si="77"/>
        <v>6960.84</v>
      </c>
    </row>
    <row r="1006" spans="1:9" x14ac:dyDescent="0.35">
      <c r="A1006" s="1">
        <v>45077</v>
      </c>
      <c r="B1006" s="1" t="str">
        <f t="shared" si="75"/>
        <v>May</v>
      </c>
      <c r="C1006" s="3" t="s">
        <v>6</v>
      </c>
      <c r="D1006" s="4">
        <v>23</v>
      </c>
      <c r="E1006" t="str">
        <f t="shared" si="78"/>
        <v>No</v>
      </c>
      <c r="F1006" s="4">
        <f t="shared" si="76"/>
        <v>23</v>
      </c>
      <c r="G1006" s="5">
        <v>510.75</v>
      </c>
      <c r="H1006" t="str">
        <f t="shared" si="79"/>
        <v>No</v>
      </c>
      <c r="I1006" s="5">
        <f t="shared" si="77"/>
        <v>11747.25</v>
      </c>
    </row>
    <row r="1007" spans="1:9" x14ac:dyDescent="0.35">
      <c r="A1007" s="1">
        <v>44957</v>
      </c>
      <c r="B1007" s="1" t="str">
        <f t="shared" si="75"/>
        <v>January</v>
      </c>
      <c r="C1007" s="3" t="s">
        <v>8</v>
      </c>
      <c r="D1007" s="4">
        <v>21</v>
      </c>
      <c r="E1007" t="str">
        <f t="shared" si="78"/>
        <v>No</v>
      </c>
      <c r="F1007" s="4">
        <f t="shared" si="76"/>
        <v>21</v>
      </c>
      <c r="G1007" s="5">
        <v>840.12</v>
      </c>
      <c r="H1007" t="str">
        <f t="shared" si="79"/>
        <v>No</v>
      </c>
      <c r="I1007" s="5">
        <f t="shared" si="77"/>
        <v>17642.52</v>
      </c>
    </row>
    <row r="1008" spans="1:9" x14ac:dyDescent="0.35">
      <c r="A1008" s="1">
        <v>45169</v>
      </c>
      <c r="B1008" s="1" t="str">
        <f t="shared" si="75"/>
        <v>August</v>
      </c>
      <c r="C1008" s="3" t="s">
        <v>6</v>
      </c>
      <c r="D1008" s="4">
        <v>10</v>
      </c>
      <c r="E1008" t="str">
        <f t="shared" si="78"/>
        <v>No</v>
      </c>
      <c r="F1008" s="4">
        <f t="shared" si="76"/>
        <v>10</v>
      </c>
      <c r="G1008" s="5">
        <v>708.14</v>
      </c>
      <c r="H1008" t="str">
        <f t="shared" si="79"/>
        <v>No</v>
      </c>
      <c r="I1008" s="5">
        <f t="shared" si="77"/>
        <v>7081.4</v>
      </c>
    </row>
    <row r="1009" spans="1:9" x14ac:dyDescent="0.35">
      <c r="A1009" s="1">
        <v>45260</v>
      </c>
      <c r="B1009" s="1" t="str">
        <f t="shared" si="75"/>
        <v>November</v>
      </c>
      <c r="C1009" s="3" t="s">
        <v>6</v>
      </c>
      <c r="D1009" s="4">
        <v>15</v>
      </c>
      <c r="E1009" t="str">
        <f t="shared" si="78"/>
        <v>No</v>
      </c>
      <c r="F1009" s="4">
        <f t="shared" si="76"/>
        <v>15</v>
      </c>
      <c r="G1009" s="5">
        <v>558.82000000000005</v>
      </c>
      <c r="H1009" t="str">
        <f t="shared" si="79"/>
        <v>No</v>
      </c>
      <c r="I1009" s="5">
        <f t="shared" si="77"/>
        <v>8382.3000000000011</v>
      </c>
    </row>
    <row r="1010" spans="1:9" x14ac:dyDescent="0.35">
      <c r="A1010" s="1">
        <v>45046</v>
      </c>
      <c r="B1010" s="1" t="str">
        <f t="shared" si="75"/>
        <v>April</v>
      </c>
      <c r="C1010" s="3" t="s">
        <v>4</v>
      </c>
      <c r="D1010" s="4">
        <v>25</v>
      </c>
      <c r="E1010" t="str">
        <f t="shared" si="78"/>
        <v>No</v>
      </c>
      <c r="F1010" s="4">
        <f t="shared" si="76"/>
        <v>25</v>
      </c>
      <c r="G1010" s="5">
        <v>746.34</v>
      </c>
      <c r="H1010" t="str">
        <f t="shared" si="79"/>
        <v>No</v>
      </c>
      <c r="I1010" s="5">
        <f t="shared" si="77"/>
        <v>18658.5</v>
      </c>
    </row>
    <row r="1011" spans="1:9" x14ac:dyDescent="0.35">
      <c r="A1011" s="1">
        <v>45169</v>
      </c>
      <c r="B1011" s="1" t="str">
        <f t="shared" si="75"/>
        <v>August</v>
      </c>
      <c r="C1011" s="3" t="s">
        <v>7</v>
      </c>
      <c r="D1011" s="4">
        <v>23</v>
      </c>
      <c r="E1011" t="str">
        <f t="shared" si="78"/>
        <v>No</v>
      </c>
      <c r="F1011" s="4">
        <f t="shared" si="76"/>
        <v>23</v>
      </c>
      <c r="G1011" s="5">
        <v>610.96</v>
      </c>
      <c r="H1011" t="str">
        <f t="shared" si="79"/>
        <v>No</v>
      </c>
      <c r="I1011" s="5">
        <f t="shared" si="77"/>
        <v>14052.080000000002</v>
      </c>
    </row>
    <row r="1012" spans="1:9" x14ac:dyDescent="0.35">
      <c r="A1012" s="1">
        <v>45169</v>
      </c>
      <c r="B1012" s="1" t="str">
        <f t="shared" si="75"/>
        <v>August</v>
      </c>
      <c r="C1012" s="3" t="s">
        <v>4</v>
      </c>
      <c r="D1012" s="4">
        <v>21</v>
      </c>
      <c r="E1012" t="str">
        <f t="shared" si="78"/>
        <v>No</v>
      </c>
      <c r="F1012" s="4">
        <f t="shared" si="76"/>
        <v>21</v>
      </c>
      <c r="G1012" s="5">
        <v>139.13999999999999</v>
      </c>
      <c r="H1012" t="str">
        <f t="shared" si="79"/>
        <v>No</v>
      </c>
      <c r="I1012" s="5">
        <f t="shared" si="77"/>
        <v>2921.9399999999996</v>
      </c>
    </row>
    <row r="1013" spans="1:9" x14ac:dyDescent="0.35">
      <c r="A1013" s="1">
        <v>45046</v>
      </c>
      <c r="B1013" s="1" t="str">
        <f t="shared" si="75"/>
        <v>April</v>
      </c>
      <c r="C1013" s="3" t="s">
        <v>6</v>
      </c>
      <c r="D1013" s="4">
        <v>24</v>
      </c>
      <c r="E1013" t="str">
        <f t="shared" si="78"/>
        <v>No</v>
      </c>
      <c r="F1013" s="4">
        <f t="shared" si="76"/>
        <v>24</v>
      </c>
      <c r="G1013" s="5">
        <v>396.66</v>
      </c>
      <c r="H1013" t="str">
        <f t="shared" si="79"/>
        <v>No</v>
      </c>
      <c r="I1013" s="5">
        <f t="shared" si="77"/>
        <v>9519.84</v>
      </c>
    </row>
    <row r="1014" spans="1:9" x14ac:dyDescent="0.35">
      <c r="A1014" s="1">
        <v>45230</v>
      </c>
      <c r="B1014" s="1" t="str">
        <f t="shared" si="75"/>
        <v>October</v>
      </c>
      <c r="C1014" s="3" t="s">
        <v>8</v>
      </c>
      <c r="D1014" s="4">
        <v>25</v>
      </c>
      <c r="E1014" t="str">
        <f t="shared" si="78"/>
        <v>No</v>
      </c>
      <c r="F1014" s="4">
        <f t="shared" si="76"/>
        <v>25</v>
      </c>
      <c r="G1014" s="5">
        <v>977.84</v>
      </c>
      <c r="H1014" t="str">
        <f t="shared" si="79"/>
        <v>No</v>
      </c>
      <c r="I1014" s="5">
        <f t="shared" si="77"/>
        <v>24446</v>
      </c>
    </row>
    <row r="1015" spans="1:9" x14ac:dyDescent="0.35">
      <c r="A1015" s="1">
        <v>45107</v>
      </c>
      <c r="B1015" s="1" t="str">
        <f t="shared" si="75"/>
        <v>June</v>
      </c>
      <c r="C1015" s="3" t="s">
        <v>6</v>
      </c>
      <c r="D1015" s="4">
        <v>22</v>
      </c>
      <c r="E1015" t="str">
        <f t="shared" si="78"/>
        <v>No</v>
      </c>
      <c r="F1015" s="4">
        <f t="shared" si="76"/>
        <v>22</v>
      </c>
      <c r="G1015" s="5">
        <v>74.22</v>
      </c>
      <c r="H1015" t="str">
        <f t="shared" si="79"/>
        <v>No</v>
      </c>
      <c r="I1015" s="5">
        <f t="shared" si="77"/>
        <v>1632.84</v>
      </c>
    </row>
    <row r="1016" spans="1:9" x14ac:dyDescent="0.35">
      <c r="A1016" s="1">
        <v>45046</v>
      </c>
      <c r="B1016" s="1" t="str">
        <f t="shared" si="75"/>
        <v>April</v>
      </c>
      <c r="C1016" s="3" t="s">
        <v>6</v>
      </c>
      <c r="D1016" s="4">
        <v>25</v>
      </c>
      <c r="E1016" t="str">
        <f t="shared" si="78"/>
        <v>No</v>
      </c>
      <c r="F1016" s="4">
        <f t="shared" si="76"/>
        <v>25</v>
      </c>
      <c r="G1016" s="5">
        <v>473.64</v>
      </c>
      <c r="H1016" t="str">
        <f t="shared" si="79"/>
        <v>No</v>
      </c>
      <c r="I1016" s="5">
        <f t="shared" si="77"/>
        <v>11841</v>
      </c>
    </row>
    <row r="1017" spans="1:9" x14ac:dyDescent="0.35">
      <c r="A1017" s="1">
        <v>45260</v>
      </c>
      <c r="B1017" s="1" t="str">
        <f t="shared" si="75"/>
        <v>November</v>
      </c>
      <c r="C1017" s="3" t="s">
        <v>5</v>
      </c>
      <c r="D1017" s="4">
        <v>18</v>
      </c>
      <c r="E1017" t="str">
        <f t="shared" si="78"/>
        <v>No</v>
      </c>
      <c r="F1017" s="4">
        <f t="shared" si="76"/>
        <v>18</v>
      </c>
      <c r="G1017" s="5">
        <v>478.7</v>
      </c>
      <c r="H1017" t="str">
        <f t="shared" si="79"/>
        <v>No</v>
      </c>
      <c r="I1017" s="5">
        <f t="shared" si="77"/>
        <v>8616.6</v>
      </c>
    </row>
    <row r="1018" spans="1:9" x14ac:dyDescent="0.35">
      <c r="A1018" s="1">
        <v>45107</v>
      </c>
      <c r="B1018" s="1" t="str">
        <f t="shared" si="75"/>
        <v>June</v>
      </c>
      <c r="C1018" s="3" t="s">
        <v>6</v>
      </c>
      <c r="D1018" s="4">
        <v>20</v>
      </c>
      <c r="E1018" t="str">
        <f t="shared" si="78"/>
        <v>No</v>
      </c>
      <c r="F1018" s="4">
        <f t="shared" si="76"/>
        <v>20</v>
      </c>
      <c r="G1018" s="5">
        <v>348.67</v>
      </c>
      <c r="H1018" t="str">
        <f t="shared" si="79"/>
        <v>No</v>
      </c>
      <c r="I1018" s="5">
        <f t="shared" si="77"/>
        <v>6973.4000000000005</v>
      </c>
    </row>
    <row r="1019" spans="1:9" x14ac:dyDescent="0.35">
      <c r="A1019" s="1">
        <v>45016</v>
      </c>
      <c r="B1019" s="1" t="str">
        <f t="shared" si="75"/>
        <v>March</v>
      </c>
      <c r="C1019" s="3" t="s">
        <v>6</v>
      </c>
      <c r="D1019" s="4">
        <v>26</v>
      </c>
      <c r="E1019" t="str">
        <f t="shared" si="78"/>
        <v>No</v>
      </c>
      <c r="F1019" s="4">
        <f t="shared" si="76"/>
        <v>26</v>
      </c>
      <c r="G1019" s="5">
        <v>550.67999999999995</v>
      </c>
      <c r="H1019" t="str">
        <f t="shared" si="79"/>
        <v>No</v>
      </c>
      <c r="I1019" s="5">
        <f t="shared" si="77"/>
        <v>14317.679999999998</v>
      </c>
    </row>
    <row r="1020" spans="1:9" x14ac:dyDescent="0.35">
      <c r="A1020" s="1">
        <v>45107</v>
      </c>
      <c r="B1020" s="1" t="str">
        <f t="shared" si="75"/>
        <v>June</v>
      </c>
      <c r="C1020" s="3" t="s">
        <v>6</v>
      </c>
      <c r="D1020" s="4">
        <v>16</v>
      </c>
      <c r="E1020" t="str">
        <f t="shared" si="78"/>
        <v>No</v>
      </c>
      <c r="F1020" s="4">
        <f t="shared" si="76"/>
        <v>16</v>
      </c>
      <c r="G1020" s="5">
        <v>10.33</v>
      </c>
      <c r="H1020" t="str">
        <f t="shared" si="79"/>
        <v>No</v>
      </c>
      <c r="I1020" s="5">
        <f t="shared" si="77"/>
        <v>165.28</v>
      </c>
    </row>
    <row r="1021" spans="1:9" x14ac:dyDescent="0.35">
      <c r="A1021" s="1">
        <v>45260</v>
      </c>
      <c r="B1021" s="1" t="str">
        <f t="shared" si="75"/>
        <v>November</v>
      </c>
      <c r="C1021" s="3" t="s">
        <v>8</v>
      </c>
      <c r="D1021" s="4">
        <v>19</v>
      </c>
      <c r="E1021" t="str">
        <f t="shared" si="78"/>
        <v>No</v>
      </c>
      <c r="F1021" s="4">
        <f t="shared" si="76"/>
        <v>19</v>
      </c>
      <c r="G1021" s="5">
        <v>989.83</v>
      </c>
      <c r="H1021" t="str">
        <f t="shared" si="79"/>
        <v>No</v>
      </c>
      <c r="I1021" s="5">
        <f t="shared" si="77"/>
        <v>18806.77</v>
      </c>
    </row>
    <row r="1022" spans="1:9" x14ac:dyDescent="0.35">
      <c r="A1022" s="1">
        <v>45077</v>
      </c>
      <c r="B1022" s="1" t="str">
        <f t="shared" si="75"/>
        <v>May</v>
      </c>
      <c r="C1022" s="3" t="s">
        <v>5</v>
      </c>
      <c r="D1022" s="4">
        <v>28</v>
      </c>
      <c r="E1022" t="str">
        <f t="shared" si="78"/>
        <v>No</v>
      </c>
      <c r="F1022" s="4">
        <f t="shared" si="76"/>
        <v>28</v>
      </c>
      <c r="G1022" s="5">
        <v>439.39</v>
      </c>
      <c r="H1022" t="str">
        <f t="shared" si="79"/>
        <v>No</v>
      </c>
      <c r="I1022" s="5">
        <f t="shared" si="77"/>
        <v>12302.92</v>
      </c>
    </row>
    <row r="1023" spans="1:9" x14ac:dyDescent="0.35">
      <c r="A1023" s="1">
        <v>45077</v>
      </c>
      <c r="B1023" s="1" t="str">
        <f t="shared" si="75"/>
        <v>May</v>
      </c>
      <c r="C1023" s="3" t="s">
        <v>5</v>
      </c>
      <c r="D1023" s="4">
        <v>21</v>
      </c>
      <c r="E1023" t="str">
        <f t="shared" si="78"/>
        <v>No</v>
      </c>
      <c r="F1023" s="4">
        <f t="shared" si="76"/>
        <v>21</v>
      </c>
      <c r="G1023" s="5">
        <v>889.44</v>
      </c>
      <c r="H1023" t="str">
        <f t="shared" si="79"/>
        <v>No</v>
      </c>
      <c r="I1023" s="5">
        <f t="shared" si="77"/>
        <v>18678.240000000002</v>
      </c>
    </row>
    <row r="1024" spans="1:9" x14ac:dyDescent="0.35">
      <c r="A1024" s="1">
        <v>45230</v>
      </c>
      <c r="B1024" s="1" t="str">
        <f t="shared" si="75"/>
        <v>October</v>
      </c>
      <c r="C1024" s="3" t="s">
        <v>4</v>
      </c>
      <c r="D1024" s="4">
        <v>23</v>
      </c>
      <c r="E1024" t="str">
        <f t="shared" si="78"/>
        <v>No</v>
      </c>
      <c r="F1024" s="4">
        <f t="shared" si="76"/>
        <v>23</v>
      </c>
      <c r="G1024" s="5">
        <v>606.82000000000005</v>
      </c>
      <c r="H1024" t="str">
        <f t="shared" si="79"/>
        <v>No</v>
      </c>
      <c r="I1024" s="5">
        <f t="shared" si="77"/>
        <v>13956.86</v>
      </c>
    </row>
    <row r="1025" spans="1:9" x14ac:dyDescent="0.35">
      <c r="A1025" s="1">
        <v>45046</v>
      </c>
      <c r="B1025" s="1" t="str">
        <f t="shared" si="75"/>
        <v>April</v>
      </c>
      <c r="C1025" s="3" t="s">
        <v>4</v>
      </c>
      <c r="D1025" s="4">
        <v>18</v>
      </c>
      <c r="E1025" t="str">
        <f t="shared" si="78"/>
        <v>No</v>
      </c>
      <c r="F1025" s="4">
        <f t="shared" si="76"/>
        <v>18</v>
      </c>
      <c r="G1025" s="5">
        <v>542.96</v>
      </c>
      <c r="H1025" t="str">
        <f t="shared" si="79"/>
        <v>No</v>
      </c>
      <c r="I1025" s="5">
        <f t="shared" si="77"/>
        <v>9773.2800000000007</v>
      </c>
    </row>
    <row r="1026" spans="1:9" x14ac:dyDescent="0.35">
      <c r="A1026" s="1">
        <v>44957</v>
      </c>
      <c r="B1026" s="1" t="str">
        <f t="shared" ref="B1026:B1089" si="80">TEXT(A1026, "mmmm")</f>
        <v>January</v>
      </c>
      <c r="C1026" s="3" t="s">
        <v>4</v>
      </c>
      <c r="D1026" s="4">
        <v>26</v>
      </c>
      <c r="E1026" t="str">
        <f t="shared" si="78"/>
        <v>No</v>
      </c>
      <c r="F1026" s="4">
        <f t="shared" ref="F1026:F1089" si="81" xml:space="preserve"> IF(OR(D1026 &lt; 8,D1026 &gt; 32), 22, D1026)</f>
        <v>26</v>
      </c>
      <c r="G1026" s="5">
        <v>347.53</v>
      </c>
      <c r="H1026" t="str">
        <f t="shared" si="79"/>
        <v>No</v>
      </c>
      <c r="I1026" s="5">
        <f t="shared" ref="I1026:I1089" si="82">PRODUCT(F1026,G1026)</f>
        <v>9035.7799999999988</v>
      </c>
    </row>
    <row r="1027" spans="1:9" x14ac:dyDescent="0.35">
      <c r="A1027" s="1">
        <v>45291</v>
      </c>
      <c r="B1027" s="1" t="str">
        <f t="shared" si="80"/>
        <v>December</v>
      </c>
      <c r="C1027" s="3" t="s">
        <v>7</v>
      </c>
      <c r="D1027" s="4">
        <v>15</v>
      </c>
      <c r="E1027" t="str">
        <f t="shared" ref="E1027:E1090" si="83" xml:space="preserve"> IF(OR(D1027 &lt; 8,D1027 &gt; 32), "Yes", "No")</f>
        <v>No</v>
      </c>
      <c r="F1027" s="4">
        <f t="shared" si="81"/>
        <v>15</v>
      </c>
      <c r="G1027" s="5">
        <v>260.31</v>
      </c>
      <c r="H1027" t="str">
        <f t="shared" ref="H1027:H1090" si="84" xml:space="preserve"> IF(OR(G1027 &lt; -466.22,G1027 &gt; 1486.92), "Yes", "No")</f>
        <v>No</v>
      </c>
      <c r="I1027" s="5">
        <f t="shared" si="82"/>
        <v>3904.65</v>
      </c>
    </row>
    <row r="1028" spans="1:9" x14ac:dyDescent="0.35">
      <c r="A1028" s="1">
        <v>45230</v>
      </c>
      <c r="B1028" s="1" t="str">
        <f t="shared" si="80"/>
        <v>October</v>
      </c>
      <c r="C1028" s="3" t="s">
        <v>4</v>
      </c>
      <c r="D1028" s="4">
        <v>18</v>
      </c>
      <c r="E1028" t="str">
        <f t="shared" si="83"/>
        <v>No</v>
      </c>
      <c r="F1028" s="4">
        <f t="shared" si="81"/>
        <v>18</v>
      </c>
      <c r="G1028" s="5">
        <v>304.87</v>
      </c>
      <c r="H1028" t="str">
        <f t="shared" si="84"/>
        <v>No</v>
      </c>
      <c r="I1028" s="5">
        <f t="shared" si="82"/>
        <v>5487.66</v>
      </c>
    </row>
    <row r="1029" spans="1:9" x14ac:dyDescent="0.35">
      <c r="A1029" s="1">
        <v>44985</v>
      </c>
      <c r="B1029" s="1" t="str">
        <f t="shared" si="80"/>
        <v>February</v>
      </c>
      <c r="C1029" s="3" t="s">
        <v>5</v>
      </c>
      <c r="D1029" s="4">
        <v>21</v>
      </c>
      <c r="E1029" t="str">
        <f t="shared" si="83"/>
        <v>No</v>
      </c>
      <c r="F1029" s="4">
        <f t="shared" si="81"/>
        <v>21</v>
      </c>
      <c r="G1029" s="5">
        <v>101.65</v>
      </c>
      <c r="H1029" t="str">
        <f t="shared" si="84"/>
        <v>No</v>
      </c>
      <c r="I1029" s="5">
        <f t="shared" si="82"/>
        <v>2134.65</v>
      </c>
    </row>
    <row r="1030" spans="1:9" x14ac:dyDescent="0.35">
      <c r="A1030" s="1">
        <v>45169</v>
      </c>
      <c r="B1030" s="1" t="str">
        <f t="shared" si="80"/>
        <v>August</v>
      </c>
      <c r="C1030" s="3" t="s">
        <v>7</v>
      </c>
      <c r="D1030" s="4">
        <v>20</v>
      </c>
      <c r="E1030" t="str">
        <f t="shared" si="83"/>
        <v>No</v>
      </c>
      <c r="F1030" s="4">
        <f t="shared" si="81"/>
        <v>20</v>
      </c>
      <c r="G1030" s="5">
        <v>909.07</v>
      </c>
      <c r="H1030" t="str">
        <f t="shared" si="84"/>
        <v>No</v>
      </c>
      <c r="I1030" s="5">
        <f t="shared" si="82"/>
        <v>18181.400000000001</v>
      </c>
    </row>
    <row r="1031" spans="1:9" x14ac:dyDescent="0.35">
      <c r="A1031" s="1">
        <v>45230</v>
      </c>
      <c r="B1031" s="1" t="str">
        <f t="shared" si="80"/>
        <v>October</v>
      </c>
      <c r="C1031" s="3" t="s">
        <v>6</v>
      </c>
      <c r="D1031" s="4">
        <v>14</v>
      </c>
      <c r="E1031" t="str">
        <f t="shared" si="83"/>
        <v>No</v>
      </c>
      <c r="F1031" s="4">
        <f t="shared" si="81"/>
        <v>14</v>
      </c>
      <c r="G1031" s="5">
        <v>327.45999999999998</v>
      </c>
      <c r="H1031" t="str">
        <f t="shared" si="84"/>
        <v>No</v>
      </c>
      <c r="I1031" s="5">
        <f t="shared" si="82"/>
        <v>4584.4399999999996</v>
      </c>
    </row>
    <row r="1032" spans="1:9" x14ac:dyDescent="0.35">
      <c r="A1032" s="1">
        <v>44985</v>
      </c>
      <c r="B1032" s="1" t="str">
        <f t="shared" si="80"/>
        <v>February</v>
      </c>
      <c r="C1032" s="3" t="s">
        <v>8</v>
      </c>
      <c r="D1032" s="4">
        <v>27</v>
      </c>
      <c r="E1032" t="str">
        <f t="shared" si="83"/>
        <v>No</v>
      </c>
      <c r="F1032" s="4">
        <f t="shared" si="81"/>
        <v>27</v>
      </c>
      <c r="G1032" s="5">
        <v>910.38</v>
      </c>
      <c r="H1032" t="str">
        <f t="shared" si="84"/>
        <v>No</v>
      </c>
      <c r="I1032" s="5">
        <f t="shared" si="82"/>
        <v>24580.26</v>
      </c>
    </row>
    <row r="1033" spans="1:9" x14ac:dyDescent="0.35">
      <c r="A1033" s="1">
        <v>45199</v>
      </c>
      <c r="B1033" s="1" t="str">
        <f t="shared" si="80"/>
        <v>September</v>
      </c>
      <c r="C1033" s="3" t="s">
        <v>5</v>
      </c>
      <c r="D1033" s="4">
        <v>24</v>
      </c>
      <c r="E1033" t="str">
        <f t="shared" si="83"/>
        <v>No</v>
      </c>
      <c r="F1033" s="4">
        <f t="shared" si="81"/>
        <v>24</v>
      </c>
      <c r="G1033" s="5">
        <v>993.43</v>
      </c>
      <c r="H1033" t="str">
        <f t="shared" si="84"/>
        <v>No</v>
      </c>
      <c r="I1033" s="5">
        <f t="shared" si="82"/>
        <v>23842.32</v>
      </c>
    </row>
    <row r="1034" spans="1:9" x14ac:dyDescent="0.35">
      <c r="A1034" s="1">
        <v>45169</v>
      </c>
      <c r="B1034" s="1" t="str">
        <f t="shared" si="80"/>
        <v>August</v>
      </c>
      <c r="C1034" s="3" t="s">
        <v>8</v>
      </c>
      <c r="D1034" s="4">
        <v>15</v>
      </c>
      <c r="E1034" t="str">
        <f t="shared" si="83"/>
        <v>No</v>
      </c>
      <c r="F1034" s="4">
        <f t="shared" si="81"/>
        <v>15</v>
      </c>
      <c r="G1034" s="5">
        <v>931.42</v>
      </c>
      <c r="H1034" t="str">
        <f t="shared" si="84"/>
        <v>No</v>
      </c>
      <c r="I1034" s="5">
        <f t="shared" si="82"/>
        <v>13971.3</v>
      </c>
    </row>
    <row r="1035" spans="1:9" x14ac:dyDescent="0.35">
      <c r="A1035" s="1">
        <v>44985</v>
      </c>
      <c r="B1035" s="1" t="str">
        <f t="shared" si="80"/>
        <v>February</v>
      </c>
      <c r="C1035" s="3" t="s">
        <v>4</v>
      </c>
      <c r="D1035" s="4">
        <v>32</v>
      </c>
      <c r="E1035" t="str">
        <f t="shared" si="83"/>
        <v>No</v>
      </c>
      <c r="F1035" s="4">
        <f t="shared" si="81"/>
        <v>32</v>
      </c>
      <c r="G1035" s="5">
        <v>154.63</v>
      </c>
      <c r="H1035" t="str">
        <f t="shared" si="84"/>
        <v>No</v>
      </c>
      <c r="I1035" s="5">
        <f t="shared" si="82"/>
        <v>4948.16</v>
      </c>
    </row>
    <row r="1036" spans="1:9" x14ac:dyDescent="0.35">
      <c r="A1036" s="1">
        <v>45291</v>
      </c>
      <c r="B1036" s="1" t="str">
        <f t="shared" si="80"/>
        <v>December</v>
      </c>
      <c r="C1036" s="3" t="s">
        <v>4</v>
      </c>
      <c r="D1036" s="4">
        <v>23</v>
      </c>
      <c r="E1036" t="str">
        <f t="shared" si="83"/>
        <v>No</v>
      </c>
      <c r="F1036" s="4">
        <f t="shared" si="81"/>
        <v>23</v>
      </c>
      <c r="G1036" s="5">
        <v>719.17</v>
      </c>
      <c r="H1036" t="str">
        <f t="shared" si="84"/>
        <v>No</v>
      </c>
      <c r="I1036" s="5">
        <f t="shared" si="82"/>
        <v>16540.91</v>
      </c>
    </row>
    <row r="1037" spans="1:9" x14ac:dyDescent="0.35">
      <c r="A1037" s="1">
        <v>44957</v>
      </c>
      <c r="B1037" s="1" t="str">
        <f t="shared" si="80"/>
        <v>January</v>
      </c>
      <c r="C1037" s="3" t="s">
        <v>5</v>
      </c>
      <c r="D1037" s="4">
        <v>23</v>
      </c>
      <c r="E1037" t="str">
        <f t="shared" si="83"/>
        <v>No</v>
      </c>
      <c r="F1037" s="4">
        <f t="shared" si="81"/>
        <v>23</v>
      </c>
      <c r="G1037" s="5">
        <v>223.12</v>
      </c>
      <c r="H1037" t="str">
        <f t="shared" si="84"/>
        <v>No</v>
      </c>
      <c r="I1037" s="5">
        <f t="shared" si="82"/>
        <v>5131.76</v>
      </c>
    </row>
    <row r="1038" spans="1:9" x14ac:dyDescent="0.35">
      <c r="A1038" s="1">
        <v>45291</v>
      </c>
      <c r="B1038" s="1" t="str">
        <f t="shared" si="80"/>
        <v>December</v>
      </c>
      <c r="C1038" s="3" t="s">
        <v>7</v>
      </c>
      <c r="D1038" s="4">
        <v>17</v>
      </c>
      <c r="E1038" t="str">
        <f t="shared" si="83"/>
        <v>No</v>
      </c>
      <c r="F1038" s="4">
        <f t="shared" si="81"/>
        <v>17</v>
      </c>
      <c r="G1038" s="5">
        <v>509.48</v>
      </c>
      <c r="H1038" t="str">
        <f t="shared" si="84"/>
        <v>No</v>
      </c>
      <c r="I1038" s="5">
        <f t="shared" si="82"/>
        <v>8661.16</v>
      </c>
    </row>
    <row r="1039" spans="1:9" x14ac:dyDescent="0.35">
      <c r="A1039" s="1">
        <v>45260</v>
      </c>
      <c r="B1039" s="1" t="str">
        <f t="shared" si="80"/>
        <v>November</v>
      </c>
      <c r="C1039" s="3" t="s">
        <v>7</v>
      </c>
      <c r="D1039" s="4">
        <v>16</v>
      </c>
      <c r="E1039" t="str">
        <f t="shared" si="83"/>
        <v>No</v>
      </c>
      <c r="F1039" s="4">
        <f t="shared" si="81"/>
        <v>16</v>
      </c>
      <c r="G1039" s="5">
        <v>469.09</v>
      </c>
      <c r="H1039" t="str">
        <f t="shared" si="84"/>
        <v>No</v>
      </c>
      <c r="I1039" s="5">
        <f t="shared" si="82"/>
        <v>7505.44</v>
      </c>
    </row>
    <row r="1040" spans="1:9" x14ac:dyDescent="0.35">
      <c r="A1040" s="1">
        <v>45169</v>
      </c>
      <c r="B1040" s="1" t="str">
        <f t="shared" si="80"/>
        <v>August</v>
      </c>
      <c r="C1040" s="3" t="s">
        <v>8</v>
      </c>
      <c r="D1040" s="4">
        <v>24</v>
      </c>
      <c r="E1040" t="str">
        <f t="shared" si="83"/>
        <v>No</v>
      </c>
      <c r="F1040" s="4">
        <f t="shared" si="81"/>
        <v>24</v>
      </c>
      <c r="G1040" s="5">
        <v>590.25</v>
      </c>
      <c r="H1040" t="str">
        <f t="shared" si="84"/>
        <v>No</v>
      </c>
      <c r="I1040" s="5">
        <f t="shared" si="82"/>
        <v>14166</v>
      </c>
    </row>
    <row r="1041" spans="1:9" x14ac:dyDescent="0.35">
      <c r="A1041" s="1">
        <v>45260</v>
      </c>
      <c r="B1041" s="1" t="str">
        <f t="shared" si="80"/>
        <v>November</v>
      </c>
      <c r="C1041" s="3" t="s">
        <v>6</v>
      </c>
      <c r="D1041" s="4">
        <v>21</v>
      </c>
      <c r="E1041" t="str">
        <f t="shared" si="83"/>
        <v>No</v>
      </c>
      <c r="F1041" s="4">
        <f t="shared" si="81"/>
        <v>21</v>
      </c>
      <c r="G1041" s="5">
        <v>557.17999999999995</v>
      </c>
      <c r="H1041" t="str">
        <f t="shared" si="84"/>
        <v>No</v>
      </c>
      <c r="I1041" s="5">
        <f t="shared" si="82"/>
        <v>11700.779999999999</v>
      </c>
    </row>
    <row r="1042" spans="1:9" x14ac:dyDescent="0.35">
      <c r="A1042" s="1">
        <v>45169</v>
      </c>
      <c r="B1042" s="1" t="str">
        <f t="shared" si="80"/>
        <v>August</v>
      </c>
      <c r="C1042" s="3" t="s">
        <v>5</v>
      </c>
      <c r="D1042" s="4">
        <v>17</v>
      </c>
      <c r="E1042" t="str">
        <f t="shared" si="83"/>
        <v>No</v>
      </c>
      <c r="F1042" s="4">
        <f t="shared" si="81"/>
        <v>17</v>
      </c>
      <c r="G1042" s="5">
        <v>799.95</v>
      </c>
      <c r="H1042" t="str">
        <f t="shared" si="84"/>
        <v>No</v>
      </c>
      <c r="I1042" s="5">
        <f t="shared" si="82"/>
        <v>13599.150000000001</v>
      </c>
    </row>
    <row r="1043" spans="1:9" x14ac:dyDescent="0.35">
      <c r="A1043" s="1">
        <v>45077</v>
      </c>
      <c r="B1043" s="1" t="str">
        <f t="shared" si="80"/>
        <v>May</v>
      </c>
      <c r="C1043" s="3" t="s">
        <v>6</v>
      </c>
      <c r="D1043" s="4">
        <v>22</v>
      </c>
      <c r="E1043" t="str">
        <f t="shared" si="83"/>
        <v>No</v>
      </c>
      <c r="F1043" s="4">
        <f t="shared" si="81"/>
        <v>22</v>
      </c>
      <c r="G1043" s="5">
        <v>100.41</v>
      </c>
      <c r="H1043" t="str">
        <f t="shared" si="84"/>
        <v>No</v>
      </c>
      <c r="I1043" s="5">
        <f t="shared" si="82"/>
        <v>2209.02</v>
      </c>
    </row>
    <row r="1044" spans="1:9" x14ac:dyDescent="0.35">
      <c r="A1044" s="1">
        <v>45199</v>
      </c>
      <c r="B1044" s="1" t="str">
        <f t="shared" si="80"/>
        <v>September</v>
      </c>
      <c r="C1044" s="3" t="s">
        <v>7</v>
      </c>
      <c r="D1044" s="4">
        <v>28</v>
      </c>
      <c r="E1044" t="str">
        <f t="shared" si="83"/>
        <v>No</v>
      </c>
      <c r="F1044" s="4">
        <f t="shared" si="81"/>
        <v>28</v>
      </c>
      <c r="G1044" s="5">
        <v>659.58</v>
      </c>
      <c r="H1044" t="str">
        <f t="shared" si="84"/>
        <v>No</v>
      </c>
      <c r="I1044" s="5">
        <f t="shared" si="82"/>
        <v>18468.240000000002</v>
      </c>
    </row>
    <row r="1045" spans="1:9" x14ac:dyDescent="0.35">
      <c r="A1045" s="1">
        <v>45230</v>
      </c>
      <c r="B1045" s="1" t="str">
        <f t="shared" si="80"/>
        <v>October</v>
      </c>
      <c r="C1045" s="3" t="s">
        <v>4</v>
      </c>
      <c r="D1045" s="4">
        <v>24</v>
      </c>
      <c r="E1045" t="str">
        <f t="shared" si="83"/>
        <v>No</v>
      </c>
      <c r="F1045" s="4">
        <f t="shared" si="81"/>
        <v>24</v>
      </c>
      <c r="G1045" s="5">
        <v>237.79</v>
      </c>
      <c r="H1045" t="str">
        <f t="shared" si="84"/>
        <v>No</v>
      </c>
      <c r="I1045" s="5">
        <f t="shared" si="82"/>
        <v>5706.96</v>
      </c>
    </row>
    <row r="1046" spans="1:9" x14ac:dyDescent="0.35">
      <c r="A1046" s="1">
        <v>45230</v>
      </c>
      <c r="B1046" s="1" t="str">
        <f t="shared" si="80"/>
        <v>October</v>
      </c>
      <c r="C1046" s="3" t="s">
        <v>8</v>
      </c>
      <c r="D1046" s="4">
        <v>11</v>
      </c>
      <c r="E1046" t="str">
        <f t="shared" si="83"/>
        <v>No</v>
      </c>
      <c r="F1046" s="4">
        <f t="shared" si="81"/>
        <v>11</v>
      </c>
      <c r="G1046" s="5">
        <v>830.99</v>
      </c>
      <c r="H1046" t="str">
        <f t="shared" si="84"/>
        <v>No</v>
      </c>
      <c r="I1046" s="5">
        <f t="shared" si="82"/>
        <v>9140.89</v>
      </c>
    </row>
    <row r="1047" spans="1:9" x14ac:dyDescent="0.35">
      <c r="A1047" s="1">
        <v>45199</v>
      </c>
      <c r="B1047" s="1" t="str">
        <f t="shared" si="80"/>
        <v>September</v>
      </c>
      <c r="C1047" s="3" t="s">
        <v>8</v>
      </c>
      <c r="D1047" s="4">
        <v>18</v>
      </c>
      <c r="E1047" t="str">
        <f t="shared" si="83"/>
        <v>No</v>
      </c>
      <c r="F1047" s="4">
        <f t="shared" si="81"/>
        <v>18</v>
      </c>
      <c r="G1047" s="5">
        <v>554.19000000000005</v>
      </c>
      <c r="H1047" t="str">
        <f t="shared" si="84"/>
        <v>No</v>
      </c>
      <c r="I1047" s="5">
        <f t="shared" si="82"/>
        <v>9975.4200000000019</v>
      </c>
    </row>
    <row r="1048" spans="1:9" x14ac:dyDescent="0.35">
      <c r="A1048" s="1">
        <v>45291</v>
      </c>
      <c r="B1048" s="1" t="str">
        <f t="shared" si="80"/>
        <v>December</v>
      </c>
      <c r="C1048" s="3" t="s">
        <v>6</v>
      </c>
      <c r="D1048" s="4">
        <v>23</v>
      </c>
      <c r="E1048" t="str">
        <f t="shared" si="83"/>
        <v>No</v>
      </c>
      <c r="F1048" s="4">
        <f t="shared" si="81"/>
        <v>23</v>
      </c>
      <c r="G1048" s="5">
        <v>274.54000000000002</v>
      </c>
      <c r="H1048" t="str">
        <f t="shared" si="84"/>
        <v>No</v>
      </c>
      <c r="I1048" s="5">
        <f t="shared" si="82"/>
        <v>6314.42</v>
      </c>
    </row>
    <row r="1049" spans="1:9" x14ac:dyDescent="0.35">
      <c r="A1049" s="1">
        <v>45199</v>
      </c>
      <c r="B1049" s="1" t="str">
        <f t="shared" si="80"/>
        <v>September</v>
      </c>
      <c r="C1049" s="3" t="s">
        <v>8</v>
      </c>
      <c r="D1049" s="4">
        <v>18</v>
      </c>
      <c r="E1049" t="str">
        <f t="shared" si="83"/>
        <v>No</v>
      </c>
      <c r="F1049" s="4">
        <f t="shared" si="81"/>
        <v>18</v>
      </c>
      <c r="G1049" s="5">
        <v>344.73</v>
      </c>
      <c r="H1049" t="str">
        <f t="shared" si="84"/>
        <v>No</v>
      </c>
      <c r="I1049" s="5">
        <f t="shared" si="82"/>
        <v>6205.14</v>
      </c>
    </row>
    <row r="1050" spans="1:9" x14ac:dyDescent="0.35">
      <c r="A1050" s="1">
        <v>45107</v>
      </c>
      <c r="B1050" s="1" t="str">
        <f t="shared" si="80"/>
        <v>June</v>
      </c>
      <c r="C1050" s="3" t="s">
        <v>7</v>
      </c>
      <c r="D1050" s="4">
        <v>15</v>
      </c>
      <c r="E1050" t="str">
        <f t="shared" si="83"/>
        <v>No</v>
      </c>
      <c r="F1050" s="4">
        <f t="shared" si="81"/>
        <v>15</v>
      </c>
      <c r="G1050" s="5">
        <v>390.32</v>
      </c>
      <c r="H1050" t="str">
        <f t="shared" si="84"/>
        <v>No</v>
      </c>
      <c r="I1050" s="5">
        <f t="shared" si="82"/>
        <v>5854.8</v>
      </c>
    </row>
    <row r="1051" spans="1:9" x14ac:dyDescent="0.35">
      <c r="A1051" s="1">
        <v>44957</v>
      </c>
      <c r="B1051" s="1" t="str">
        <f t="shared" si="80"/>
        <v>January</v>
      </c>
      <c r="C1051" s="3" t="s">
        <v>6</v>
      </c>
      <c r="D1051" s="4">
        <v>24</v>
      </c>
      <c r="E1051" t="str">
        <f t="shared" si="83"/>
        <v>No</v>
      </c>
      <c r="F1051" s="4">
        <f t="shared" si="81"/>
        <v>24</v>
      </c>
      <c r="G1051" s="5">
        <v>89</v>
      </c>
      <c r="H1051" t="str">
        <f t="shared" si="84"/>
        <v>No</v>
      </c>
      <c r="I1051" s="5">
        <f t="shared" si="82"/>
        <v>2136</v>
      </c>
    </row>
    <row r="1052" spans="1:9" x14ac:dyDescent="0.35">
      <c r="A1052" s="1">
        <v>45016</v>
      </c>
      <c r="B1052" s="1" t="str">
        <f t="shared" si="80"/>
        <v>March</v>
      </c>
      <c r="C1052" s="3" t="s">
        <v>6</v>
      </c>
      <c r="D1052" s="4">
        <v>21</v>
      </c>
      <c r="E1052" t="str">
        <f t="shared" si="83"/>
        <v>No</v>
      </c>
      <c r="F1052" s="4">
        <f t="shared" si="81"/>
        <v>21</v>
      </c>
      <c r="G1052" s="5">
        <v>895.75</v>
      </c>
      <c r="H1052" t="str">
        <f t="shared" si="84"/>
        <v>No</v>
      </c>
      <c r="I1052" s="5">
        <f t="shared" si="82"/>
        <v>18810.75</v>
      </c>
    </row>
    <row r="1053" spans="1:9" x14ac:dyDescent="0.35">
      <c r="A1053" s="1">
        <v>45230</v>
      </c>
      <c r="B1053" s="1" t="str">
        <f t="shared" si="80"/>
        <v>October</v>
      </c>
      <c r="C1053" s="3" t="s">
        <v>7</v>
      </c>
      <c r="D1053" s="4">
        <v>21</v>
      </c>
      <c r="E1053" t="str">
        <f t="shared" si="83"/>
        <v>No</v>
      </c>
      <c r="F1053" s="4">
        <f t="shared" si="81"/>
        <v>21</v>
      </c>
      <c r="G1053" s="5">
        <v>722.31</v>
      </c>
      <c r="H1053" t="str">
        <f t="shared" si="84"/>
        <v>No</v>
      </c>
      <c r="I1053" s="5">
        <f t="shared" si="82"/>
        <v>15168.509999999998</v>
      </c>
    </row>
    <row r="1054" spans="1:9" x14ac:dyDescent="0.35">
      <c r="A1054" s="1">
        <v>45046</v>
      </c>
      <c r="B1054" s="1" t="str">
        <f t="shared" si="80"/>
        <v>April</v>
      </c>
      <c r="C1054" s="3" t="s">
        <v>8</v>
      </c>
      <c r="D1054" s="4">
        <v>19</v>
      </c>
      <c r="E1054" t="str">
        <f t="shared" si="83"/>
        <v>No</v>
      </c>
      <c r="F1054" s="4">
        <f t="shared" si="81"/>
        <v>19</v>
      </c>
      <c r="G1054" s="5">
        <v>919.01</v>
      </c>
      <c r="H1054" t="str">
        <f t="shared" si="84"/>
        <v>No</v>
      </c>
      <c r="I1054" s="5">
        <f t="shared" si="82"/>
        <v>17461.189999999999</v>
      </c>
    </row>
    <row r="1055" spans="1:9" x14ac:dyDescent="0.35">
      <c r="A1055" s="1">
        <v>45291</v>
      </c>
      <c r="B1055" s="1" t="str">
        <f t="shared" si="80"/>
        <v>December</v>
      </c>
      <c r="C1055" s="3" t="s">
        <v>8</v>
      </c>
      <c r="D1055" s="4">
        <v>21</v>
      </c>
      <c r="E1055" t="str">
        <f t="shared" si="83"/>
        <v>No</v>
      </c>
      <c r="F1055" s="4">
        <f t="shared" si="81"/>
        <v>21</v>
      </c>
      <c r="G1055" s="5">
        <v>464.75</v>
      </c>
      <c r="H1055" t="str">
        <f t="shared" si="84"/>
        <v>No</v>
      </c>
      <c r="I1055" s="5">
        <f t="shared" si="82"/>
        <v>9759.75</v>
      </c>
    </row>
    <row r="1056" spans="1:9" x14ac:dyDescent="0.35">
      <c r="A1056" s="1">
        <v>45260</v>
      </c>
      <c r="B1056" s="1" t="str">
        <f t="shared" si="80"/>
        <v>November</v>
      </c>
      <c r="C1056" s="3" t="s">
        <v>6</v>
      </c>
      <c r="D1056" s="4">
        <v>21</v>
      </c>
      <c r="E1056" t="str">
        <f t="shared" si="83"/>
        <v>No</v>
      </c>
      <c r="F1056" s="4">
        <f t="shared" si="81"/>
        <v>21</v>
      </c>
      <c r="G1056" s="5">
        <v>586.54999999999995</v>
      </c>
      <c r="H1056" t="str">
        <f t="shared" si="84"/>
        <v>No</v>
      </c>
      <c r="I1056" s="5">
        <f t="shared" si="82"/>
        <v>12317.55</v>
      </c>
    </row>
    <row r="1057" spans="1:9" x14ac:dyDescent="0.35">
      <c r="A1057" s="1">
        <v>45199</v>
      </c>
      <c r="B1057" s="1" t="str">
        <f t="shared" si="80"/>
        <v>September</v>
      </c>
      <c r="C1057" s="3" t="s">
        <v>5</v>
      </c>
      <c r="D1057" s="4">
        <v>25</v>
      </c>
      <c r="E1057" t="str">
        <f t="shared" si="83"/>
        <v>No</v>
      </c>
      <c r="F1057" s="4">
        <f t="shared" si="81"/>
        <v>25</v>
      </c>
      <c r="G1057" s="5">
        <v>239.02</v>
      </c>
      <c r="H1057" t="str">
        <f t="shared" si="84"/>
        <v>No</v>
      </c>
      <c r="I1057" s="5">
        <f t="shared" si="82"/>
        <v>5975.5</v>
      </c>
    </row>
    <row r="1058" spans="1:9" x14ac:dyDescent="0.35">
      <c r="A1058" s="1">
        <v>45260</v>
      </c>
      <c r="B1058" s="1" t="str">
        <f t="shared" si="80"/>
        <v>November</v>
      </c>
      <c r="C1058" s="3" t="s">
        <v>5</v>
      </c>
      <c r="D1058" s="4">
        <v>18</v>
      </c>
      <c r="E1058" t="str">
        <f t="shared" si="83"/>
        <v>No</v>
      </c>
      <c r="F1058" s="4">
        <f t="shared" si="81"/>
        <v>18</v>
      </c>
      <c r="G1058" s="5">
        <v>484.9</v>
      </c>
      <c r="H1058" t="str">
        <f t="shared" si="84"/>
        <v>No</v>
      </c>
      <c r="I1058" s="5">
        <f t="shared" si="82"/>
        <v>8728.1999999999989</v>
      </c>
    </row>
    <row r="1059" spans="1:9" x14ac:dyDescent="0.35">
      <c r="A1059" s="1">
        <v>45169</v>
      </c>
      <c r="B1059" s="1" t="str">
        <f t="shared" si="80"/>
        <v>August</v>
      </c>
      <c r="C1059" s="3" t="s">
        <v>6</v>
      </c>
      <c r="D1059" s="4">
        <v>16</v>
      </c>
      <c r="E1059" t="str">
        <f t="shared" si="83"/>
        <v>No</v>
      </c>
      <c r="F1059" s="4">
        <f t="shared" si="81"/>
        <v>16</v>
      </c>
      <c r="G1059" s="5">
        <v>278.82</v>
      </c>
      <c r="H1059" t="str">
        <f t="shared" si="84"/>
        <v>No</v>
      </c>
      <c r="I1059" s="5">
        <f t="shared" si="82"/>
        <v>4461.12</v>
      </c>
    </row>
    <row r="1060" spans="1:9" x14ac:dyDescent="0.35">
      <c r="A1060" s="1">
        <v>45230</v>
      </c>
      <c r="B1060" s="1" t="str">
        <f t="shared" si="80"/>
        <v>October</v>
      </c>
      <c r="C1060" s="3" t="s">
        <v>4</v>
      </c>
      <c r="D1060" s="4">
        <v>26</v>
      </c>
      <c r="E1060" t="str">
        <f t="shared" si="83"/>
        <v>No</v>
      </c>
      <c r="F1060" s="4">
        <f t="shared" si="81"/>
        <v>26</v>
      </c>
      <c r="G1060" s="5">
        <v>728.14</v>
      </c>
      <c r="H1060" t="str">
        <f t="shared" si="84"/>
        <v>No</v>
      </c>
      <c r="I1060" s="5">
        <f t="shared" si="82"/>
        <v>18931.64</v>
      </c>
    </row>
    <row r="1061" spans="1:9" x14ac:dyDescent="0.35">
      <c r="A1061" s="1">
        <v>44957</v>
      </c>
      <c r="B1061" s="1" t="str">
        <f t="shared" si="80"/>
        <v>January</v>
      </c>
      <c r="C1061" s="3" t="s">
        <v>8</v>
      </c>
      <c r="D1061" s="4">
        <v>19</v>
      </c>
      <c r="E1061" t="str">
        <f t="shared" si="83"/>
        <v>No</v>
      </c>
      <c r="F1061" s="4">
        <f t="shared" si="81"/>
        <v>19</v>
      </c>
      <c r="G1061" s="5">
        <v>22.07</v>
      </c>
      <c r="H1061" t="str">
        <f t="shared" si="84"/>
        <v>No</v>
      </c>
      <c r="I1061" s="5">
        <f t="shared" si="82"/>
        <v>419.33</v>
      </c>
    </row>
    <row r="1062" spans="1:9" x14ac:dyDescent="0.35">
      <c r="A1062" s="1">
        <v>45046</v>
      </c>
      <c r="B1062" s="1" t="str">
        <f t="shared" si="80"/>
        <v>April</v>
      </c>
      <c r="C1062" s="3" t="s">
        <v>4</v>
      </c>
      <c r="D1062" s="4">
        <v>24</v>
      </c>
      <c r="E1062" t="str">
        <f t="shared" si="83"/>
        <v>No</v>
      </c>
      <c r="F1062" s="4">
        <f t="shared" si="81"/>
        <v>24</v>
      </c>
      <c r="G1062" s="5">
        <v>908.22</v>
      </c>
      <c r="H1062" t="str">
        <f t="shared" si="84"/>
        <v>No</v>
      </c>
      <c r="I1062" s="5">
        <f t="shared" si="82"/>
        <v>21797.279999999999</v>
      </c>
    </row>
    <row r="1063" spans="1:9" x14ac:dyDescent="0.35">
      <c r="A1063" s="1">
        <v>45107</v>
      </c>
      <c r="B1063" s="1" t="str">
        <f t="shared" si="80"/>
        <v>June</v>
      </c>
      <c r="C1063" s="3" t="s">
        <v>7</v>
      </c>
      <c r="D1063" s="4">
        <v>17</v>
      </c>
      <c r="E1063" t="str">
        <f t="shared" si="83"/>
        <v>No</v>
      </c>
      <c r="F1063" s="4">
        <f t="shared" si="81"/>
        <v>17</v>
      </c>
      <c r="G1063" s="5">
        <v>498.06</v>
      </c>
      <c r="H1063" t="str">
        <f t="shared" si="84"/>
        <v>No</v>
      </c>
      <c r="I1063" s="5">
        <f t="shared" si="82"/>
        <v>8467.02</v>
      </c>
    </row>
    <row r="1064" spans="1:9" x14ac:dyDescent="0.35">
      <c r="A1064" s="1">
        <v>44957</v>
      </c>
      <c r="B1064" s="1" t="str">
        <f t="shared" si="80"/>
        <v>January</v>
      </c>
      <c r="C1064" s="3" t="s">
        <v>8</v>
      </c>
      <c r="D1064" s="4">
        <v>20</v>
      </c>
      <c r="E1064" t="str">
        <f t="shared" si="83"/>
        <v>No</v>
      </c>
      <c r="F1064" s="4">
        <f t="shared" si="81"/>
        <v>20</v>
      </c>
      <c r="G1064" s="5">
        <v>615.24</v>
      </c>
      <c r="H1064" t="str">
        <f t="shared" si="84"/>
        <v>No</v>
      </c>
      <c r="I1064" s="5">
        <f t="shared" si="82"/>
        <v>12304.8</v>
      </c>
    </row>
    <row r="1065" spans="1:9" x14ac:dyDescent="0.35">
      <c r="A1065" s="1">
        <v>45260</v>
      </c>
      <c r="B1065" s="1" t="str">
        <f t="shared" si="80"/>
        <v>November</v>
      </c>
      <c r="C1065" s="3" t="s">
        <v>6</v>
      </c>
      <c r="D1065" s="4">
        <v>19</v>
      </c>
      <c r="E1065" t="str">
        <f t="shared" si="83"/>
        <v>No</v>
      </c>
      <c r="F1065" s="4">
        <f t="shared" si="81"/>
        <v>19</v>
      </c>
      <c r="G1065" s="5">
        <v>245.15</v>
      </c>
      <c r="H1065" t="str">
        <f t="shared" si="84"/>
        <v>No</v>
      </c>
      <c r="I1065" s="5">
        <f t="shared" si="82"/>
        <v>4657.8500000000004</v>
      </c>
    </row>
    <row r="1066" spans="1:9" x14ac:dyDescent="0.35">
      <c r="A1066" s="1">
        <v>45291</v>
      </c>
      <c r="B1066" s="1" t="str">
        <f t="shared" si="80"/>
        <v>December</v>
      </c>
      <c r="C1066" s="3" t="s">
        <v>4</v>
      </c>
      <c r="D1066" s="4">
        <v>12</v>
      </c>
      <c r="E1066" t="str">
        <f t="shared" si="83"/>
        <v>No</v>
      </c>
      <c r="F1066" s="4">
        <f t="shared" si="81"/>
        <v>12</v>
      </c>
      <c r="G1066" s="5">
        <v>685.09</v>
      </c>
      <c r="H1066" t="str">
        <f t="shared" si="84"/>
        <v>No</v>
      </c>
      <c r="I1066" s="5">
        <f t="shared" si="82"/>
        <v>8221.08</v>
      </c>
    </row>
    <row r="1067" spans="1:9" x14ac:dyDescent="0.35">
      <c r="A1067" s="1">
        <v>45016</v>
      </c>
      <c r="B1067" s="1" t="str">
        <f t="shared" si="80"/>
        <v>March</v>
      </c>
      <c r="C1067" s="3" t="s">
        <v>7</v>
      </c>
      <c r="D1067" s="4">
        <v>18</v>
      </c>
      <c r="E1067" t="str">
        <f t="shared" si="83"/>
        <v>No</v>
      </c>
      <c r="F1067" s="4">
        <f t="shared" si="81"/>
        <v>18</v>
      </c>
      <c r="G1067" s="5">
        <v>304.14999999999998</v>
      </c>
      <c r="H1067" t="str">
        <f t="shared" si="84"/>
        <v>No</v>
      </c>
      <c r="I1067" s="5">
        <f t="shared" si="82"/>
        <v>5474.7</v>
      </c>
    </row>
    <row r="1068" spans="1:9" x14ac:dyDescent="0.35">
      <c r="A1068" s="1">
        <v>45046</v>
      </c>
      <c r="B1068" s="1" t="str">
        <f t="shared" si="80"/>
        <v>April</v>
      </c>
      <c r="C1068" s="3" t="s">
        <v>5</v>
      </c>
      <c r="D1068" s="4">
        <v>20</v>
      </c>
      <c r="E1068" t="str">
        <f t="shared" si="83"/>
        <v>No</v>
      </c>
      <c r="F1068" s="4">
        <f t="shared" si="81"/>
        <v>20</v>
      </c>
      <c r="G1068" s="5">
        <v>122.33</v>
      </c>
      <c r="H1068" t="str">
        <f t="shared" si="84"/>
        <v>No</v>
      </c>
      <c r="I1068" s="5">
        <f t="shared" si="82"/>
        <v>2446.6</v>
      </c>
    </row>
    <row r="1069" spans="1:9" x14ac:dyDescent="0.35">
      <c r="A1069" s="1">
        <v>44957</v>
      </c>
      <c r="B1069" s="1" t="str">
        <f t="shared" si="80"/>
        <v>January</v>
      </c>
      <c r="C1069" s="3" t="s">
        <v>8</v>
      </c>
      <c r="D1069" s="4">
        <v>15</v>
      </c>
      <c r="E1069" t="str">
        <f t="shared" si="83"/>
        <v>No</v>
      </c>
      <c r="F1069" s="4">
        <f t="shared" si="81"/>
        <v>15</v>
      </c>
      <c r="G1069" s="5">
        <v>933.1</v>
      </c>
      <c r="H1069" t="str">
        <f t="shared" si="84"/>
        <v>No</v>
      </c>
      <c r="I1069" s="5">
        <f t="shared" si="82"/>
        <v>13996.5</v>
      </c>
    </row>
    <row r="1070" spans="1:9" x14ac:dyDescent="0.35">
      <c r="A1070" s="1">
        <v>45016</v>
      </c>
      <c r="B1070" s="1" t="str">
        <f t="shared" si="80"/>
        <v>March</v>
      </c>
      <c r="C1070" s="3" t="s">
        <v>5</v>
      </c>
      <c r="D1070" s="4">
        <v>31</v>
      </c>
      <c r="E1070" t="str">
        <f t="shared" si="83"/>
        <v>No</v>
      </c>
      <c r="F1070" s="4">
        <f t="shared" si="81"/>
        <v>31</v>
      </c>
      <c r="G1070" s="5">
        <v>155.6</v>
      </c>
      <c r="H1070" t="str">
        <f t="shared" si="84"/>
        <v>No</v>
      </c>
      <c r="I1070" s="5">
        <f t="shared" si="82"/>
        <v>4823.5999999999995</v>
      </c>
    </row>
    <row r="1071" spans="1:9" x14ac:dyDescent="0.35">
      <c r="A1071" s="1">
        <v>45138</v>
      </c>
      <c r="B1071" s="1" t="str">
        <f t="shared" si="80"/>
        <v>July</v>
      </c>
      <c r="C1071" s="3" t="s">
        <v>7</v>
      </c>
      <c r="D1071" s="4">
        <v>15</v>
      </c>
      <c r="E1071" t="str">
        <f t="shared" si="83"/>
        <v>No</v>
      </c>
      <c r="F1071" s="4">
        <f t="shared" si="81"/>
        <v>15</v>
      </c>
      <c r="G1071" s="5">
        <v>516.21</v>
      </c>
      <c r="H1071" t="str">
        <f t="shared" si="84"/>
        <v>No</v>
      </c>
      <c r="I1071" s="5">
        <f t="shared" si="82"/>
        <v>7743.1500000000005</v>
      </c>
    </row>
    <row r="1072" spans="1:9" x14ac:dyDescent="0.35">
      <c r="A1072" s="1">
        <v>45046</v>
      </c>
      <c r="B1072" s="1" t="str">
        <f t="shared" si="80"/>
        <v>April</v>
      </c>
      <c r="C1072" s="3" t="s">
        <v>4</v>
      </c>
      <c r="D1072" s="4">
        <v>19</v>
      </c>
      <c r="E1072" t="str">
        <f t="shared" si="83"/>
        <v>No</v>
      </c>
      <c r="F1072" s="4">
        <f t="shared" si="81"/>
        <v>19</v>
      </c>
      <c r="G1072" s="5">
        <v>319.45</v>
      </c>
      <c r="H1072" t="str">
        <f t="shared" si="84"/>
        <v>No</v>
      </c>
      <c r="I1072" s="5">
        <f t="shared" si="82"/>
        <v>6069.55</v>
      </c>
    </row>
    <row r="1073" spans="1:9" x14ac:dyDescent="0.35">
      <c r="A1073" s="1">
        <v>45291</v>
      </c>
      <c r="B1073" s="1" t="str">
        <f t="shared" si="80"/>
        <v>December</v>
      </c>
      <c r="C1073" s="3" t="s">
        <v>7</v>
      </c>
      <c r="D1073" s="4">
        <v>25</v>
      </c>
      <c r="E1073" t="str">
        <f t="shared" si="83"/>
        <v>No</v>
      </c>
      <c r="F1073" s="4">
        <f t="shared" si="81"/>
        <v>25</v>
      </c>
      <c r="G1073" s="5">
        <v>389.14</v>
      </c>
      <c r="H1073" t="str">
        <f t="shared" si="84"/>
        <v>No</v>
      </c>
      <c r="I1073" s="5">
        <f t="shared" si="82"/>
        <v>9728.5</v>
      </c>
    </row>
    <row r="1074" spans="1:9" x14ac:dyDescent="0.35">
      <c r="A1074" s="1">
        <v>45077</v>
      </c>
      <c r="B1074" s="1" t="str">
        <f t="shared" si="80"/>
        <v>May</v>
      </c>
      <c r="C1074" s="3" t="s">
        <v>7</v>
      </c>
      <c r="D1074" s="4">
        <v>20</v>
      </c>
      <c r="E1074" t="str">
        <f t="shared" si="83"/>
        <v>No</v>
      </c>
      <c r="F1074" s="4">
        <f t="shared" si="81"/>
        <v>20</v>
      </c>
      <c r="G1074" s="5">
        <v>462.73</v>
      </c>
      <c r="H1074" t="str">
        <f t="shared" si="84"/>
        <v>No</v>
      </c>
      <c r="I1074" s="5">
        <f t="shared" si="82"/>
        <v>9254.6</v>
      </c>
    </row>
    <row r="1075" spans="1:9" x14ac:dyDescent="0.35">
      <c r="A1075" s="1">
        <v>45107</v>
      </c>
      <c r="B1075" s="1" t="str">
        <f t="shared" si="80"/>
        <v>June</v>
      </c>
      <c r="C1075" s="3" t="s">
        <v>5</v>
      </c>
      <c r="D1075" s="4">
        <v>19</v>
      </c>
      <c r="E1075" t="str">
        <f t="shared" si="83"/>
        <v>No</v>
      </c>
      <c r="F1075" s="4">
        <f t="shared" si="81"/>
        <v>19</v>
      </c>
      <c r="G1075" s="5">
        <v>638.14</v>
      </c>
      <c r="H1075" t="str">
        <f t="shared" si="84"/>
        <v>No</v>
      </c>
      <c r="I1075" s="5">
        <f t="shared" si="82"/>
        <v>12124.66</v>
      </c>
    </row>
    <row r="1076" spans="1:9" x14ac:dyDescent="0.35">
      <c r="A1076" s="1">
        <v>45169</v>
      </c>
      <c r="B1076" s="1" t="str">
        <f t="shared" si="80"/>
        <v>August</v>
      </c>
      <c r="C1076" s="3" t="s">
        <v>7</v>
      </c>
      <c r="D1076" s="4">
        <v>12</v>
      </c>
      <c r="E1076" t="str">
        <f t="shared" si="83"/>
        <v>No</v>
      </c>
      <c r="F1076" s="4">
        <f t="shared" si="81"/>
        <v>12</v>
      </c>
      <c r="G1076" s="5">
        <v>519.07000000000005</v>
      </c>
      <c r="H1076" t="str">
        <f t="shared" si="84"/>
        <v>No</v>
      </c>
      <c r="I1076" s="5">
        <f t="shared" si="82"/>
        <v>6228.84</v>
      </c>
    </row>
    <row r="1077" spans="1:9" x14ac:dyDescent="0.35">
      <c r="A1077" s="1">
        <v>45291</v>
      </c>
      <c r="B1077" s="1" t="str">
        <f t="shared" si="80"/>
        <v>December</v>
      </c>
      <c r="C1077" s="3" t="s">
        <v>4</v>
      </c>
      <c r="D1077" s="4">
        <v>18</v>
      </c>
      <c r="E1077" t="str">
        <f t="shared" si="83"/>
        <v>No</v>
      </c>
      <c r="F1077" s="4">
        <f t="shared" si="81"/>
        <v>18</v>
      </c>
      <c r="G1077" s="5">
        <v>527.95000000000005</v>
      </c>
      <c r="H1077" t="str">
        <f t="shared" si="84"/>
        <v>No</v>
      </c>
      <c r="I1077" s="5">
        <f t="shared" si="82"/>
        <v>9503.1</v>
      </c>
    </row>
    <row r="1078" spans="1:9" x14ac:dyDescent="0.35">
      <c r="A1078" s="1">
        <v>45230</v>
      </c>
      <c r="B1078" s="1" t="str">
        <f t="shared" si="80"/>
        <v>October</v>
      </c>
      <c r="C1078" s="3" t="s">
        <v>6</v>
      </c>
      <c r="D1078" s="4">
        <v>23</v>
      </c>
      <c r="E1078" t="str">
        <f t="shared" si="83"/>
        <v>No</v>
      </c>
      <c r="F1078" s="4">
        <f t="shared" si="81"/>
        <v>23</v>
      </c>
      <c r="G1078" s="5">
        <v>382.4</v>
      </c>
      <c r="H1078" t="str">
        <f t="shared" si="84"/>
        <v>No</v>
      </c>
      <c r="I1078" s="5">
        <f t="shared" si="82"/>
        <v>8795.1999999999989</v>
      </c>
    </row>
    <row r="1079" spans="1:9" x14ac:dyDescent="0.35">
      <c r="A1079" s="1">
        <v>45230</v>
      </c>
      <c r="B1079" s="1" t="str">
        <f t="shared" si="80"/>
        <v>October</v>
      </c>
      <c r="C1079" s="3" t="s">
        <v>7</v>
      </c>
      <c r="D1079" s="4">
        <v>21</v>
      </c>
      <c r="E1079" t="str">
        <f t="shared" si="83"/>
        <v>No</v>
      </c>
      <c r="F1079" s="4">
        <f t="shared" si="81"/>
        <v>21</v>
      </c>
      <c r="G1079" s="5">
        <v>190.12</v>
      </c>
      <c r="H1079" t="str">
        <f t="shared" si="84"/>
        <v>No</v>
      </c>
      <c r="I1079" s="5">
        <f t="shared" si="82"/>
        <v>3992.52</v>
      </c>
    </row>
    <row r="1080" spans="1:9" x14ac:dyDescent="0.35">
      <c r="A1080" s="1">
        <v>45046</v>
      </c>
      <c r="B1080" s="1" t="str">
        <f t="shared" si="80"/>
        <v>April</v>
      </c>
      <c r="C1080" s="3" t="s">
        <v>5</v>
      </c>
      <c r="D1080" s="4">
        <v>21</v>
      </c>
      <c r="E1080" t="str">
        <f t="shared" si="83"/>
        <v>No</v>
      </c>
      <c r="F1080" s="4">
        <f t="shared" si="81"/>
        <v>21</v>
      </c>
      <c r="G1080" s="5">
        <v>857.68</v>
      </c>
      <c r="H1080" t="str">
        <f t="shared" si="84"/>
        <v>No</v>
      </c>
      <c r="I1080" s="5">
        <f t="shared" si="82"/>
        <v>18011.28</v>
      </c>
    </row>
    <row r="1081" spans="1:9" x14ac:dyDescent="0.35">
      <c r="A1081" s="1">
        <v>45230</v>
      </c>
      <c r="B1081" s="1" t="str">
        <f t="shared" si="80"/>
        <v>October</v>
      </c>
      <c r="C1081" s="3" t="s">
        <v>6</v>
      </c>
      <c r="D1081" s="4">
        <v>21</v>
      </c>
      <c r="E1081" t="str">
        <f t="shared" si="83"/>
        <v>No</v>
      </c>
      <c r="F1081" s="4">
        <f t="shared" si="81"/>
        <v>21</v>
      </c>
      <c r="G1081" s="5">
        <v>797.5</v>
      </c>
      <c r="H1081" t="str">
        <f t="shared" si="84"/>
        <v>No</v>
      </c>
      <c r="I1081" s="5">
        <f t="shared" si="82"/>
        <v>16747.5</v>
      </c>
    </row>
    <row r="1082" spans="1:9" x14ac:dyDescent="0.35">
      <c r="A1082" s="1">
        <v>45230</v>
      </c>
      <c r="B1082" s="1" t="str">
        <f t="shared" si="80"/>
        <v>October</v>
      </c>
      <c r="C1082" s="3" t="s">
        <v>4</v>
      </c>
      <c r="D1082" s="4">
        <v>20</v>
      </c>
      <c r="E1082" t="str">
        <f t="shared" si="83"/>
        <v>No</v>
      </c>
      <c r="F1082" s="4">
        <f t="shared" si="81"/>
        <v>20</v>
      </c>
      <c r="G1082" s="5">
        <v>378.64</v>
      </c>
      <c r="H1082" t="str">
        <f t="shared" si="84"/>
        <v>No</v>
      </c>
      <c r="I1082" s="5">
        <f t="shared" si="82"/>
        <v>7572.7999999999993</v>
      </c>
    </row>
    <row r="1083" spans="1:9" x14ac:dyDescent="0.35">
      <c r="A1083" s="1">
        <v>45016</v>
      </c>
      <c r="B1083" s="1" t="str">
        <f t="shared" si="80"/>
        <v>March</v>
      </c>
      <c r="C1083" s="3" t="s">
        <v>7</v>
      </c>
      <c r="D1083" s="4">
        <v>29</v>
      </c>
      <c r="E1083" t="str">
        <f t="shared" si="83"/>
        <v>No</v>
      </c>
      <c r="F1083" s="4">
        <f t="shared" si="81"/>
        <v>29</v>
      </c>
      <c r="G1083" s="5">
        <v>806.51</v>
      </c>
      <c r="H1083" t="str">
        <f t="shared" si="84"/>
        <v>No</v>
      </c>
      <c r="I1083" s="5">
        <f t="shared" si="82"/>
        <v>23388.79</v>
      </c>
    </row>
    <row r="1084" spans="1:9" x14ac:dyDescent="0.35">
      <c r="A1084" s="1">
        <v>45046</v>
      </c>
      <c r="B1084" s="1" t="str">
        <f t="shared" si="80"/>
        <v>April</v>
      </c>
      <c r="C1084" s="3" t="s">
        <v>6</v>
      </c>
      <c r="D1084" s="4">
        <v>20</v>
      </c>
      <c r="E1084" t="str">
        <f t="shared" si="83"/>
        <v>No</v>
      </c>
      <c r="F1084" s="4">
        <f t="shared" si="81"/>
        <v>20</v>
      </c>
      <c r="G1084" s="5">
        <v>445.25</v>
      </c>
      <c r="H1084" t="str">
        <f t="shared" si="84"/>
        <v>No</v>
      </c>
      <c r="I1084" s="5">
        <f t="shared" si="82"/>
        <v>8905</v>
      </c>
    </row>
    <row r="1085" spans="1:9" x14ac:dyDescent="0.35">
      <c r="A1085" s="1">
        <v>45016</v>
      </c>
      <c r="B1085" s="1" t="str">
        <f t="shared" si="80"/>
        <v>March</v>
      </c>
      <c r="C1085" s="3" t="s">
        <v>7</v>
      </c>
      <c r="D1085" s="4">
        <v>20</v>
      </c>
      <c r="E1085" t="str">
        <f t="shared" si="83"/>
        <v>No</v>
      </c>
      <c r="F1085" s="4">
        <f t="shared" si="81"/>
        <v>20</v>
      </c>
      <c r="G1085" s="5">
        <v>160.09</v>
      </c>
      <c r="H1085" t="str">
        <f t="shared" si="84"/>
        <v>No</v>
      </c>
      <c r="I1085" s="5">
        <f t="shared" si="82"/>
        <v>3201.8</v>
      </c>
    </row>
    <row r="1086" spans="1:9" x14ac:dyDescent="0.35">
      <c r="A1086" s="1">
        <v>45016</v>
      </c>
      <c r="B1086" s="1" t="str">
        <f t="shared" si="80"/>
        <v>March</v>
      </c>
      <c r="C1086" s="3" t="s">
        <v>8</v>
      </c>
      <c r="D1086" s="4">
        <v>22</v>
      </c>
      <c r="E1086" t="str">
        <f t="shared" si="83"/>
        <v>No</v>
      </c>
      <c r="F1086" s="4">
        <f t="shared" si="81"/>
        <v>22</v>
      </c>
      <c r="G1086" s="5">
        <v>881.54</v>
      </c>
      <c r="H1086" t="str">
        <f t="shared" si="84"/>
        <v>No</v>
      </c>
      <c r="I1086" s="5">
        <f t="shared" si="82"/>
        <v>19393.879999999997</v>
      </c>
    </row>
    <row r="1087" spans="1:9" x14ac:dyDescent="0.35">
      <c r="A1087" s="1">
        <v>45169</v>
      </c>
      <c r="B1087" s="1" t="str">
        <f t="shared" si="80"/>
        <v>August</v>
      </c>
      <c r="C1087" s="3" t="s">
        <v>8</v>
      </c>
      <c r="D1087" s="4">
        <v>19</v>
      </c>
      <c r="E1087" t="str">
        <f t="shared" si="83"/>
        <v>No</v>
      </c>
      <c r="F1087" s="4">
        <f t="shared" si="81"/>
        <v>19</v>
      </c>
      <c r="G1087" s="5">
        <v>834.4</v>
      </c>
      <c r="H1087" t="str">
        <f t="shared" si="84"/>
        <v>No</v>
      </c>
      <c r="I1087" s="5">
        <f t="shared" si="82"/>
        <v>15853.6</v>
      </c>
    </row>
    <row r="1088" spans="1:9" x14ac:dyDescent="0.35">
      <c r="A1088" s="1">
        <v>45291</v>
      </c>
      <c r="B1088" s="1" t="str">
        <f t="shared" si="80"/>
        <v>December</v>
      </c>
      <c r="C1088" s="3" t="s">
        <v>4</v>
      </c>
      <c r="D1088" s="4">
        <v>27</v>
      </c>
      <c r="E1088" t="str">
        <f t="shared" si="83"/>
        <v>No</v>
      </c>
      <c r="F1088" s="4">
        <f t="shared" si="81"/>
        <v>27</v>
      </c>
      <c r="G1088" s="5">
        <v>365.52</v>
      </c>
      <c r="H1088" t="str">
        <f t="shared" si="84"/>
        <v>No</v>
      </c>
      <c r="I1088" s="5">
        <f t="shared" si="82"/>
        <v>9869.0399999999991</v>
      </c>
    </row>
    <row r="1089" spans="1:9" x14ac:dyDescent="0.35">
      <c r="A1089" s="1">
        <v>45077</v>
      </c>
      <c r="B1089" s="1" t="str">
        <f t="shared" si="80"/>
        <v>May</v>
      </c>
      <c r="C1089" s="3" t="s">
        <v>7</v>
      </c>
      <c r="D1089" s="4">
        <v>22</v>
      </c>
      <c r="E1089" t="str">
        <f t="shared" si="83"/>
        <v>No</v>
      </c>
      <c r="F1089" s="4">
        <f t="shared" si="81"/>
        <v>22</v>
      </c>
      <c r="G1089" s="5">
        <v>960.34</v>
      </c>
      <c r="H1089" t="str">
        <f t="shared" si="84"/>
        <v>No</v>
      </c>
      <c r="I1089" s="5">
        <f t="shared" si="82"/>
        <v>21127.48</v>
      </c>
    </row>
    <row r="1090" spans="1:9" x14ac:dyDescent="0.35">
      <c r="A1090" s="1">
        <v>45169</v>
      </c>
      <c r="B1090" s="1" t="str">
        <f t="shared" ref="B1090:B1153" si="85">TEXT(A1090, "mmmm")</f>
        <v>August</v>
      </c>
      <c r="C1090" s="3" t="s">
        <v>8</v>
      </c>
      <c r="D1090" s="4">
        <v>27</v>
      </c>
      <c r="E1090" t="str">
        <f t="shared" si="83"/>
        <v>No</v>
      </c>
      <c r="F1090" s="4">
        <f t="shared" ref="F1090:F1153" si="86" xml:space="preserve"> IF(OR(D1090 &lt; 8,D1090 &gt; 32), 22, D1090)</f>
        <v>27</v>
      </c>
      <c r="G1090" s="5">
        <v>411.13</v>
      </c>
      <c r="H1090" t="str">
        <f t="shared" si="84"/>
        <v>No</v>
      </c>
      <c r="I1090" s="5">
        <f t="shared" ref="I1090:I1153" si="87">PRODUCT(F1090,G1090)</f>
        <v>11100.51</v>
      </c>
    </row>
    <row r="1091" spans="1:9" x14ac:dyDescent="0.35">
      <c r="A1091" s="1">
        <v>44985</v>
      </c>
      <c r="B1091" s="1" t="str">
        <f t="shared" si="85"/>
        <v>February</v>
      </c>
      <c r="C1091" s="3" t="s">
        <v>5</v>
      </c>
      <c r="D1091" s="4">
        <v>19</v>
      </c>
      <c r="E1091" t="str">
        <f t="shared" ref="E1091:E1154" si="88" xml:space="preserve"> IF(OR(D1091 &lt; 8,D1091 &gt; 32), "Yes", "No")</f>
        <v>No</v>
      </c>
      <c r="F1091" s="4">
        <f t="shared" si="86"/>
        <v>19</v>
      </c>
      <c r="G1091" s="5">
        <v>348.96</v>
      </c>
      <c r="H1091" t="str">
        <f t="shared" ref="H1091:H1154" si="89" xml:space="preserve"> IF(OR(G1091 &lt; -466.22,G1091 &gt; 1486.92), "Yes", "No")</f>
        <v>No</v>
      </c>
      <c r="I1091" s="5">
        <f t="shared" si="87"/>
        <v>6630.24</v>
      </c>
    </row>
    <row r="1092" spans="1:9" x14ac:dyDescent="0.35">
      <c r="A1092" s="1">
        <v>45046</v>
      </c>
      <c r="B1092" s="1" t="str">
        <f t="shared" si="85"/>
        <v>April</v>
      </c>
      <c r="C1092" s="3" t="s">
        <v>8</v>
      </c>
      <c r="D1092" s="4">
        <v>23</v>
      </c>
      <c r="E1092" t="str">
        <f t="shared" si="88"/>
        <v>No</v>
      </c>
      <c r="F1092" s="4">
        <f t="shared" si="86"/>
        <v>23</v>
      </c>
      <c r="G1092" s="5">
        <v>78.62</v>
      </c>
      <c r="H1092" t="str">
        <f t="shared" si="89"/>
        <v>No</v>
      </c>
      <c r="I1092" s="5">
        <f t="shared" si="87"/>
        <v>1808.2600000000002</v>
      </c>
    </row>
    <row r="1093" spans="1:9" x14ac:dyDescent="0.35">
      <c r="A1093" s="1">
        <v>45291</v>
      </c>
      <c r="B1093" s="1" t="str">
        <f t="shared" si="85"/>
        <v>December</v>
      </c>
      <c r="C1093" s="3" t="s">
        <v>4</v>
      </c>
      <c r="D1093" s="4">
        <v>19</v>
      </c>
      <c r="E1093" t="str">
        <f t="shared" si="88"/>
        <v>No</v>
      </c>
      <c r="F1093" s="4">
        <f t="shared" si="86"/>
        <v>19</v>
      </c>
      <c r="G1093" s="5">
        <v>840.49</v>
      </c>
      <c r="H1093" t="str">
        <f t="shared" si="89"/>
        <v>No</v>
      </c>
      <c r="I1093" s="5">
        <f t="shared" si="87"/>
        <v>15969.31</v>
      </c>
    </row>
    <row r="1094" spans="1:9" x14ac:dyDescent="0.35">
      <c r="A1094" s="1">
        <v>44957</v>
      </c>
      <c r="B1094" s="1" t="str">
        <f t="shared" si="85"/>
        <v>January</v>
      </c>
      <c r="C1094" s="3" t="s">
        <v>4</v>
      </c>
      <c r="D1094" s="4">
        <v>16</v>
      </c>
      <c r="E1094" t="str">
        <f t="shared" si="88"/>
        <v>No</v>
      </c>
      <c r="F1094" s="4">
        <f t="shared" si="86"/>
        <v>16</v>
      </c>
      <c r="G1094" s="5">
        <v>433.81</v>
      </c>
      <c r="H1094" t="str">
        <f t="shared" si="89"/>
        <v>No</v>
      </c>
      <c r="I1094" s="5">
        <f t="shared" si="87"/>
        <v>6940.96</v>
      </c>
    </row>
    <row r="1095" spans="1:9" x14ac:dyDescent="0.35">
      <c r="A1095" s="1">
        <v>45016</v>
      </c>
      <c r="B1095" s="1" t="str">
        <f t="shared" si="85"/>
        <v>March</v>
      </c>
      <c r="C1095" s="3" t="s">
        <v>7</v>
      </c>
      <c r="D1095" s="4">
        <v>28</v>
      </c>
      <c r="E1095" t="str">
        <f t="shared" si="88"/>
        <v>No</v>
      </c>
      <c r="F1095" s="4">
        <f t="shared" si="86"/>
        <v>28</v>
      </c>
      <c r="G1095" s="5">
        <v>241.83</v>
      </c>
      <c r="H1095" t="str">
        <f t="shared" si="89"/>
        <v>No</v>
      </c>
      <c r="I1095" s="5">
        <f t="shared" si="87"/>
        <v>6771.2400000000007</v>
      </c>
    </row>
    <row r="1096" spans="1:9" x14ac:dyDescent="0.35">
      <c r="A1096" s="1">
        <v>45230</v>
      </c>
      <c r="B1096" s="1" t="str">
        <f t="shared" si="85"/>
        <v>October</v>
      </c>
      <c r="C1096" s="3" t="s">
        <v>4</v>
      </c>
      <c r="D1096" s="4">
        <v>20</v>
      </c>
      <c r="E1096" t="str">
        <f t="shared" si="88"/>
        <v>No</v>
      </c>
      <c r="F1096" s="4">
        <f t="shared" si="86"/>
        <v>20</v>
      </c>
      <c r="G1096" s="5">
        <v>78.239999999999995</v>
      </c>
      <c r="H1096" t="str">
        <f t="shared" si="89"/>
        <v>No</v>
      </c>
      <c r="I1096" s="5">
        <f t="shared" si="87"/>
        <v>1564.8</v>
      </c>
    </row>
    <row r="1097" spans="1:9" x14ac:dyDescent="0.35">
      <c r="A1097" s="1">
        <v>45291</v>
      </c>
      <c r="B1097" s="1" t="str">
        <f t="shared" si="85"/>
        <v>December</v>
      </c>
      <c r="C1097" s="3" t="s">
        <v>6</v>
      </c>
      <c r="D1097" s="4">
        <v>13</v>
      </c>
      <c r="E1097" t="str">
        <f t="shared" si="88"/>
        <v>No</v>
      </c>
      <c r="F1097" s="4">
        <f t="shared" si="86"/>
        <v>13</v>
      </c>
      <c r="G1097" s="5">
        <v>926.08</v>
      </c>
      <c r="H1097" t="str">
        <f t="shared" si="89"/>
        <v>No</v>
      </c>
      <c r="I1097" s="5">
        <f t="shared" si="87"/>
        <v>12039.04</v>
      </c>
    </row>
    <row r="1098" spans="1:9" x14ac:dyDescent="0.35">
      <c r="A1098" s="1">
        <v>45107</v>
      </c>
      <c r="B1098" s="1" t="str">
        <f t="shared" si="85"/>
        <v>June</v>
      </c>
      <c r="C1098" s="3" t="s">
        <v>8</v>
      </c>
      <c r="D1098" s="4">
        <v>24</v>
      </c>
      <c r="E1098" t="str">
        <f t="shared" si="88"/>
        <v>No</v>
      </c>
      <c r="F1098" s="4">
        <f t="shared" si="86"/>
        <v>24</v>
      </c>
      <c r="G1098" s="5">
        <v>563.23</v>
      </c>
      <c r="H1098" t="str">
        <f t="shared" si="89"/>
        <v>No</v>
      </c>
      <c r="I1098" s="5">
        <f t="shared" si="87"/>
        <v>13517.52</v>
      </c>
    </row>
    <row r="1099" spans="1:9" x14ac:dyDescent="0.35">
      <c r="A1099" s="1">
        <v>45199</v>
      </c>
      <c r="B1099" s="1" t="str">
        <f t="shared" si="85"/>
        <v>September</v>
      </c>
      <c r="C1099" s="3" t="s">
        <v>6</v>
      </c>
      <c r="D1099" s="4">
        <v>22</v>
      </c>
      <c r="E1099" t="str">
        <f t="shared" si="88"/>
        <v>No</v>
      </c>
      <c r="F1099" s="4">
        <f t="shared" si="86"/>
        <v>22</v>
      </c>
      <c r="G1099" s="5">
        <v>891.77</v>
      </c>
      <c r="H1099" t="str">
        <f t="shared" si="89"/>
        <v>No</v>
      </c>
      <c r="I1099" s="5">
        <f t="shared" si="87"/>
        <v>19618.939999999999</v>
      </c>
    </row>
    <row r="1100" spans="1:9" x14ac:dyDescent="0.35">
      <c r="A1100" s="1">
        <v>45016</v>
      </c>
      <c r="B1100" s="1" t="str">
        <f t="shared" si="85"/>
        <v>March</v>
      </c>
      <c r="C1100" s="3" t="s">
        <v>7</v>
      </c>
      <c r="D1100" s="4">
        <v>25</v>
      </c>
      <c r="E1100" t="str">
        <f t="shared" si="88"/>
        <v>No</v>
      </c>
      <c r="F1100" s="4">
        <f t="shared" si="86"/>
        <v>25</v>
      </c>
      <c r="G1100" s="5">
        <v>796.68</v>
      </c>
      <c r="H1100" t="str">
        <f t="shared" si="89"/>
        <v>No</v>
      </c>
      <c r="I1100" s="5">
        <f t="shared" si="87"/>
        <v>19917</v>
      </c>
    </row>
    <row r="1101" spans="1:9" x14ac:dyDescent="0.35">
      <c r="A1101" s="1">
        <v>45199</v>
      </c>
      <c r="B1101" s="1" t="str">
        <f t="shared" si="85"/>
        <v>September</v>
      </c>
      <c r="C1101" s="3" t="s">
        <v>8</v>
      </c>
      <c r="D1101" s="4">
        <v>13</v>
      </c>
      <c r="E1101" t="str">
        <f t="shared" si="88"/>
        <v>No</v>
      </c>
      <c r="F1101" s="4">
        <f t="shared" si="86"/>
        <v>13</v>
      </c>
      <c r="G1101" s="5">
        <v>498.83</v>
      </c>
      <c r="H1101" t="str">
        <f t="shared" si="89"/>
        <v>No</v>
      </c>
      <c r="I1101" s="5">
        <f t="shared" si="87"/>
        <v>6484.79</v>
      </c>
    </row>
    <row r="1102" spans="1:9" x14ac:dyDescent="0.35">
      <c r="A1102" s="1">
        <v>45046</v>
      </c>
      <c r="B1102" s="1" t="str">
        <f t="shared" si="85"/>
        <v>April</v>
      </c>
      <c r="C1102" s="3" t="s">
        <v>8</v>
      </c>
      <c r="D1102" s="4">
        <v>16</v>
      </c>
      <c r="E1102" t="str">
        <f t="shared" si="88"/>
        <v>No</v>
      </c>
      <c r="F1102" s="4">
        <f t="shared" si="86"/>
        <v>16</v>
      </c>
      <c r="G1102" s="5">
        <v>287.19</v>
      </c>
      <c r="H1102" t="str">
        <f t="shared" si="89"/>
        <v>No</v>
      </c>
      <c r="I1102" s="5">
        <f t="shared" si="87"/>
        <v>4595.04</v>
      </c>
    </row>
    <row r="1103" spans="1:9" x14ac:dyDescent="0.35">
      <c r="A1103" s="1">
        <v>44985</v>
      </c>
      <c r="B1103" s="1" t="str">
        <f t="shared" si="85"/>
        <v>February</v>
      </c>
      <c r="C1103" s="3" t="s">
        <v>4</v>
      </c>
      <c r="D1103" s="4">
        <v>18</v>
      </c>
      <c r="E1103" t="str">
        <f t="shared" si="88"/>
        <v>No</v>
      </c>
      <c r="F1103" s="4">
        <f t="shared" si="86"/>
        <v>18</v>
      </c>
      <c r="G1103" s="5">
        <v>721.18</v>
      </c>
      <c r="H1103" t="str">
        <f t="shared" si="89"/>
        <v>No</v>
      </c>
      <c r="I1103" s="5">
        <f t="shared" si="87"/>
        <v>12981.24</v>
      </c>
    </row>
    <row r="1104" spans="1:9" x14ac:dyDescent="0.35">
      <c r="A1104" s="1">
        <v>45260</v>
      </c>
      <c r="B1104" s="1" t="str">
        <f t="shared" si="85"/>
        <v>November</v>
      </c>
      <c r="C1104" s="3" t="s">
        <v>5</v>
      </c>
      <c r="D1104" s="4">
        <v>16</v>
      </c>
      <c r="E1104" t="str">
        <f t="shared" si="88"/>
        <v>No</v>
      </c>
      <c r="F1104" s="4">
        <f t="shared" si="86"/>
        <v>16</v>
      </c>
      <c r="G1104" s="5">
        <v>412.34</v>
      </c>
      <c r="H1104" t="str">
        <f t="shared" si="89"/>
        <v>No</v>
      </c>
      <c r="I1104" s="5">
        <f t="shared" si="87"/>
        <v>6597.44</v>
      </c>
    </row>
    <row r="1105" spans="1:9" x14ac:dyDescent="0.35">
      <c r="A1105" s="1">
        <v>45138</v>
      </c>
      <c r="B1105" s="1" t="str">
        <f t="shared" si="85"/>
        <v>July</v>
      </c>
      <c r="C1105" s="3" t="s">
        <v>4</v>
      </c>
      <c r="D1105" s="4">
        <v>20</v>
      </c>
      <c r="E1105" t="str">
        <f t="shared" si="88"/>
        <v>No</v>
      </c>
      <c r="F1105" s="4">
        <f t="shared" si="86"/>
        <v>20</v>
      </c>
      <c r="G1105" s="5">
        <v>493.27</v>
      </c>
      <c r="H1105" t="str">
        <f t="shared" si="89"/>
        <v>No</v>
      </c>
      <c r="I1105" s="5">
        <f t="shared" si="87"/>
        <v>9865.4</v>
      </c>
    </row>
    <row r="1106" spans="1:9" x14ac:dyDescent="0.35">
      <c r="A1106" s="1">
        <v>45230</v>
      </c>
      <c r="B1106" s="1" t="str">
        <f t="shared" si="85"/>
        <v>October</v>
      </c>
      <c r="C1106" s="3" t="s">
        <v>7</v>
      </c>
      <c r="D1106" s="4">
        <v>26</v>
      </c>
      <c r="E1106" t="str">
        <f t="shared" si="88"/>
        <v>No</v>
      </c>
      <c r="F1106" s="4">
        <f t="shared" si="86"/>
        <v>26</v>
      </c>
      <c r="G1106" s="5">
        <v>132.02000000000001</v>
      </c>
      <c r="H1106" t="str">
        <f t="shared" si="89"/>
        <v>No</v>
      </c>
      <c r="I1106" s="5">
        <f t="shared" si="87"/>
        <v>3432.5200000000004</v>
      </c>
    </row>
    <row r="1107" spans="1:9" x14ac:dyDescent="0.35">
      <c r="A1107" s="1">
        <v>45169</v>
      </c>
      <c r="B1107" s="1" t="str">
        <f t="shared" si="85"/>
        <v>August</v>
      </c>
      <c r="C1107" s="3" t="s">
        <v>4</v>
      </c>
      <c r="D1107" s="4">
        <v>21</v>
      </c>
      <c r="E1107" t="str">
        <f t="shared" si="88"/>
        <v>No</v>
      </c>
      <c r="F1107" s="4">
        <f t="shared" si="86"/>
        <v>21</v>
      </c>
      <c r="G1107" s="5">
        <v>922.9</v>
      </c>
      <c r="H1107" t="str">
        <f t="shared" si="89"/>
        <v>No</v>
      </c>
      <c r="I1107" s="5">
        <f t="shared" si="87"/>
        <v>19380.899999999998</v>
      </c>
    </row>
    <row r="1108" spans="1:9" x14ac:dyDescent="0.35">
      <c r="A1108" s="1">
        <v>45291</v>
      </c>
      <c r="B1108" s="1" t="str">
        <f t="shared" si="85"/>
        <v>December</v>
      </c>
      <c r="C1108" s="3" t="s">
        <v>5</v>
      </c>
      <c r="D1108" s="4">
        <v>30</v>
      </c>
      <c r="E1108" t="str">
        <f t="shared" si="88"/>
        <v>No</v>
      </c>
      <c r="F1108" s="4">
        <f t="shared" si="86"/>
        <v>30</v>
      </c>
      <c r="G1108" s="5">
        <v>82.65</v>
      </c>
      <c r="H1108" t="str">
        <f t="shared" si="89"/>
        <v>No</v>
      </c>
      <c r="I1108" s="5">
        <f t="shared" si="87"/>
        <v>2479.5</v>
      </c>
    </row>
    <row r="1109" spans="1:9" x14ac:dyDescent="0.35">
      <c r="A1109" s="1">
        <v>45046</v>
      </c>
      <c r="B1109" s="1" t="str">
        <f t="shared" si="85"/>
        <v>April</v>
      </c>
      <c r="C1109" s="3" t="s">
        <v>5</v>
      </c>
      <c r="D1109" s="4">
        <v>12</v>
      </c>
      <c r="E1109" t="str">
        <f t="shared" si="88"/>
        <v>No</v>
      </c>
      <c r="F1109" s="4">
        <f t="shared" si="86"/>
        <v>12</v>
      </c>
      <c r="G1109" s="5">
        <v>401.66</v>
      </c>
      <c r="H1109" t="str">
        <f t="shared" si="89"/>
        <v>No</v>
      </c>
      <c r="I1109" s="5">
        <f t="shared" si="87"/>
        <v>4819.92</v>
      </c>
    </row>
    <row r="1110" spans="1:9" x14ac:dyDescent="0.35">
      <c r="A1110" s="1">
        <v>44985</v>
      </c>
      <c r="B1110" s="1" t="str">
        <f t="shared" si="85"/>
        <v>February</v>
      </c>
      <c r="C1110" s="3" t="s">
        <v>5</v>
      </c>
      <c r="D1110" s="4">
        <v>17</v>
      </c>
      <c r="E1110" t="str">
        <f t="shared" si="88"/>
        <v>No</v>
      </c>
      <c r="F1110" s="4">
        <f t="shared" si="86"/>
        <v>17</v>
      </c>
      <c r="G1110" s="5">
        <v>921.07</v>
      </c>
      <c r="H1110" t="str">
        <f t="shared" si="89"/>
        <v>No</v>
      </c>
      <c r="I1110" s="5">
        <f t="shared" si="87"/>
        <v>15658.19</v>
      </c>
    </row>
    <row r="1111" spans="1:9" x14ac:dyDescent="0.35">
      <c r="A1111" s="1">
        <v>45230</v>
      </c>
      <c r="B1111" s="1" t="str">
        <f t="shared" si="85"/>
        <v>October</v>
      </c>
      <c r="C1111" s="3" t="s">
        <v>4</v>
      </c>
      <c r="D1111" s="4">
        <v>24</v>
      </c>
      <c r="E1111" t="str">
        <f t="shared" si="88"/>
        <v>No</v>
      </c>
      <c r="F1111" s="4">
        <f t="shared" si="86"/>
        <v>24</v>
      </c>
      <c r="G1111" s="5">
        <v>73.36</v>
      </c>
      <c r="H1111" t="str">
        <f t="shared" si="89"/>
        <v>No</v>
      </c>
      <c r="I1111" s="5">
        <f t="shared" si="87"/>
        <v>1760.6399999999999</v>
      </c>
    </row>
    <row r="1112" spans="1:9" x14ac:dyDescent="0.35">
      <c r="A1112" s="1">
        <v>45138</v>
      </c>
      <c r="B1112" s="1" t="str">
        <f t="shared" si="85"/>
        <v>July</v>
      </c>
      <c r="C1112" s="3" t="s">
        <v>5</v>
      </c>
      <c r="D1112" s="4">
        <v>17</v>
      </c>
      <c r="E1112" t="str">
        <f t="shared" si="88"/>
        <v>No</v>
      </c>
      <c r="F1112" s="4">
        <f t="shared" si="86"/>
        <v>17</v>
      </c>
      <c r="G1112" s="5">
        <v>938.09</v>
      </c>
      <c r="H1112" t="str">
        <f t="shared" si="89"/>
        <v>No</v>
      </c>
      <c r="I1112" s="5">
        <f t="shared" si="87"/>
        <v>15947.53</v>
      </c>
    </row>
    <row r="1113" spans="1:9" x14ac:dyDescent="0.35">
      <c r="A1113" s="1">
        <v>45291</v>
      </c>
      <c r="B1113" s="1" t="str">
        <f t="shared" si="85"/>
        <v>December</v>
      </c>
      <c r="C1113" s="3" t="s">
        <v>6</v>
      </c>
      <c r="D1113" s="4">
        <v>17</v>
      </c>
      <c r="E1113" t="str">
        <f t="shared" si="88"/>
        <v>No</v>
      </c>
      <c r="F1113" s="4">
        <f t="shared" si="86"/>
        <v>17</v>
      </c>
      <c r="G1113" s="5">
        <v>926.07</v>
      </c>
      <c r="H1113" t="str">
        <f t="shared" si="89"/>
        <v>No</v>
      </c>
      <c r="I1113" s="5">
        <f t="shared" si="87"/>
        <v>15743.19</v>
      </c>
    </row>
    <row r="1114" spans="1:9" x14ac:dyDescent="0.35">
      <c r="A1114" s="1">
        <v>45169</v>
      </c>
      <c r="B1114" s="1" t="str">
        <f t="shared" si="85"/>
        <v>August</v>
      </c>
      <c r="C1114" s="3" t="s">
        <v>4</v>
      </c>
      <c r="D1114" s="4">
        <v>22</v>
      </c>
      <c r="E1114" t="str">
        <f t="shared" si="88"/>
        <v>No</v>
      </c>
      <c r="F1114" s="4">
        <f t="shared" si="86"/>
        <v>22</v>
      </c>
      <c r="G1114" s="5">
        <v>298.49</v>
      </c>
      <c r="H1114" t="str">
        <f t="shared" si="89"/>
        <v>No</v>
      </c>
      <c r="I1114" s="5">
        <f t="shared" si="87"/>
        <v>6566.7800000000007</v>
      </c>
    </row>
    <row r="1115" spans="1:9" x14ac:dyDescent="0.35">
      <c r="A1115" s="1">
        <v>45199</v>
      </c>
      <c r="B1115" s="1" t="str">
        <f t="shared" si="85"/>
        <v>September</v>
      </c>
      <c r="C1115" s="3" t="s">
        <v>4</v>
      </c>
      <c r="D1115" s="4">
        <v>28</v>
      </c>
      <c r="E1115" t="str">
        <f t="shared" si="88"/>
        <v>No</v>
      </c>
      <c r="F1115" s="4">
        <f t="shared" si="86"/>
        <v>28</v>
      </c>
      <c r="G1115" s="5">
        <v>689.56</v>
      </c>
      <c r="H1115" t="str">
        <f t="shared" si="89"/>
        <v>No</v>
      </c>
      <c r="I1115" s="5">
        <f t="shared" si="87"/>
        <v>19307.68</v>
      </c>
    </row>
    <row r="1116" spans="1:9" x14ac:dyDescent="0.35">
      <c r="A1116" s="1">
        <v>45291</v>
      </c>
      <c r="B1116" s="1" t="str">
        <f t="shared" si="85"/>
        <v>December</v>
      </c>
      <c r="C1116" s="3" t="s">
        <v>6</v>
      </c>
      <c r="D1116" s="4">
        <v>19</v>
      </c>
      <c r="E1116" t="str">
        <f t="shared" si="88"/>
        <v>No</v>
      </c>
      <c r="F1116" s="4">
        <f t="shared" si="86"/>
        <v>19</v>
      </c>
      <c r="G1116" s="5">
        <v>396.8</v>
      </c>
      <c r="H1116" t="str">
        <f t="shared" si="89"/>
        <v>No</v>
      </c>
      <c r="I1116" s="5">
        <f t="shared" si="87"/>
        <v>7539.2</v>
      </c>
    </row>
    <row r="1117" spans="1:9" x14ac:dyDescent="0.35">
      <c r="A1117" s="1">
        <v>44957</v>
      </c>
      <c r="B1117" s="1" t="str">
        <f t="shared" si="85"/>
        <v>January</v>
      </c>
      <c r="C1117" s="3" t="s">
        <v>6</v>
      </c>
      <c r="D1117" s="4">
        <v>16</v>
      </c>
      <c r="E1117" t="str">
        <f t="shared" si="88"/>
        <v>No</v>
      </c>
      <c r="F1117" s="4">
        <f t="shared" si="86"/>
        <v>16</v>
      </c>
      <c r="G1117" s="5">
        <v>155.83000000000001</v>
      </c>
      <c r="H1117" t="str">
        <f t="shared" si="89"/>
        <v>No</v>
      </c>
      <c r="I1117" s="5">
        <f t="shared" si="87"/>
        <v>2493.2800000000002</v>
      </c>
    </row>
    <row r="1118" spans="1:9" x14ac:dyDescent="0.35">
      <c r="A1118" s="1">
        <v>45107</v>
      </c>
      <c r="B1118" s="1" t="str">
        <f t="shared" si="85"/>
        <v>June</v>
      </c>
      <c r="C1118" s="3" t="s">
        <v>7</v>
      </c>
      <c r="D1118" s="4">
        <v>21</v>
      </c>
      <c r="E1118" t="str">
        <f t="shared" si="88"/>
        <v>No</v>
      </c>
      <c r="F1118" s="4">
        <f t="shared" si="86"/>
        <v>21</v>
      </c>
      <c r="G1118" s="5">
        <v>742.42</v>
      </c>
      <c r="H1118" t="str">
        <f t="shared" si="89"/>
        <v>No</v>
      </c>
      <c r="I1118" s="5">
        <f t="shared" si="87"/>
        <v>15590.82</v>
      </c>
    </row>
    <row r="1119" spans="1:9" x14ac:dyDescent="0.35">
      <c r="A1119" s="1">
        <v>45291</v>
      </c>
      <c r="B1119" s="1" t="str">
        <f t="shared" si="85"/>
        <v>December</v>
      </c>
      <c r="C1119" s="3" t="s">
        <v>8</v>
      </c>
      <c r="D1119" s="4">
        <v>19</v>
      </c>
      <c r="E1119" t="str">
        <f t="shared" si="88"/>
        <v>No</v>
      </c>
      <c r="F1119" s="4">
        <f t="shared" si="86"/>
        <v>19</v>
      </c>
      <c r="G1119" s="5">
        <v>744.19</v>
      </c>
      <c r="H1119" t="str">
        <f t="shared" si="89"/>
        <v>No</v>
      </c>
      <c r="I1119" s="5">
        <f t="shared" si="87"/>
        <v>14139.61</v>
      </c>
    </row>
    <row r="1120" spans="1:9" x14ac:dyDescent="0.35">
      <c r="A1120" s="1">
        <v>45199</v>
      </c>
      <c r="B1120" s="1" t="str">
        <f t="shared" si="85"/>
        <v>September</v>
      </c>
      <c r="C1120" s="3" t="s">
        <v>4</v>
      </c>
      <c r="D1120" s="4">
        <v>12</v>
      </c>
      <c r="E1120" t="str">
        <f t="shared" si="88"/>
        <v>No</v>
      </c>
      <c r="F1120" s="4">
        <f t="shared" si="86"/>
        <v>12</v>
      </c>
      <c r="G1120" s="5">
        <v>433.03</v>
      </c>
      <c r="H1120" t="str">
        <f t="shared" si="89"/>
        <v>No</v>
      </c>
      <c r="I1120" s="5">
        <f t="shared" si="87"/>
        <v>5196.3599999999997</v>
      </c>
    </row>
    <row r="1121" spans="1:9" x14ac:dyDescent="0.35">
      <c r="A1121" s="1">
        <v>44957</v>
      </c>
      <c r="B1121" s="1" t="str">
        <f t="shared" si="85"/>
        <v>January</v>
      </c>
      <c r="C1121" s="3" t="s">
        <v>8</v>
      </c>
      <c r="D1121" s="4">
        <v>28</v>
      </c>
      <c r="E1121" t="str">
        <f t="shared" si="88"/>
        <v>No</v>
      </c>
      <c r="F1121" s="4">
        <f t="shared" si="86"/>
        <v>28</v>
      </c>
      <c r="G1121" s="5">
        <v>439.74</v>
      </c>
      <c r="H1121" t="str">
        <f t="shared" si="89"/>
        <v>No</v>
      </c>
      <c r="I1121" s="5">
        <f t="shared" si="87"/>
        <v>12312.720000000001</v>
      </c>
    </row>
    <row r="1122" spans="1:9" x14ac:dyDescent="0.35">
      <c r="A1122" s="1">
        <v>44957</v>
      </c>
      <c r="B1122" s="1" t="str">
        <f t="shared" si="85"/>
        <v>January</v>
      </c>
      <c r="C1122" s="3" t="s">
        <v>4</v>
      </c>
      <c r="D1122" s="4">
        <v>16</v>
      </c>
      <c r="E1122" t="str">
        <f t="shared" si="88"/>
        <v>No</v>
      </c>
      <c r="F1122" s="4">
        <f t="shared" si="86"/>
        <v>16</v>
      </c>
      <c r="G1122" s="5">
        <v>620.66999999999996</v>
      </c>
      <c r="H1122" t="str">
        <f t="shared" si="89"/>
        <v>No</v>
      </c>
      <c r="I1122" s="5">
        <f t="shared" si="87"/>
        <v>9930.7199999999993</v>
      </c>
    </row>
    <row r="1123" spans="1:9" x14ac:dyDescent="0.35">
      <c r="A1123" s="1">
        <v>45138</v>
      </c>
      <c r="B1123" s="1" t="str">
        <f t="shared" si="85"/>
        <v>July</v>
      </c>
      <c r="C1123" s="3" t="s">
        <v>5</v>
      </c>
      <c r="D1123" s="4">
        <v>23</v>
      </c>
      <c r="E1123" t="str">
        <f t="shared" si="88"/>
        <v>No</v>
      </c>
      <c r="F1123" s="4">
        <f t="shared" si="86"/>
        <v>23</v>
      </c>
      <c r="G1123" s="5">
        <v>525.16999999999996</v>
      </c>
      <c r="H1123" t="str">
        <f t="shared" si="89"/>
        <v>No</v>
      </c>
      <c r="I1123" s="5">
        <f t="shared" si="87"/>
        <v>12078.91</v>
      </c>
    </row>
    <row r="1124" spans="1:9" x14ac:dyDescent="0.35">
      <c r="A1124" s="1">
        <v>44985</v>
      </c>
      <c r="B1124" s="1" t="str">
        <f t="shared" si="85"/>
        <v>February</v>
      </c>
      <c r="C1124" s="3" t="s">
        <v>6</v>
      </c>
      <c r="D1124" s="4">
        <v>14</v>
      </c>
      <c r="E1124" t="str">
        <f t="shared" si="88"/>
        <v>No</v>
      </c>
      <c r="F1124" s="4">
        <f t="shared" si="86"/>
        <v>14</v>
      </c>
      <c r="G1124" s="5">
        <v>331.37</v>
      </c>
      <c r="H1124" t="str">
        <f t="shared" si="89"/>
        <v>No</v>
      </c>
      <c r="I1124" s="5">
        <f t="shared" si="87"/>
        <v>4639.18</v>
      </c>
    </row>
    <row r="1125" spans="1:9" x14ac:dyDescent="0.35">
      <c r="A1125" s="1">
        <v>45260</v>
      </c>
      <c r="B1125" s="1" t="str">
        <f t="shared" si="85"/>
        <v>November</v>
      </c>
      <c r="C1125" s="3" t="s">
        <v>6</v>
      </c>
      <c r="D1125" s="4">
        <v>15</v>
      </c>
      <c r="E1125" t="str">
        <f t="shared" si="88"/>
        <v>No</v>
      </c>
      <c r="F1125" s="4">
        <f t="shared" si="86"/>
        <v>15</v>
      </c>
      <c r="G1125" s="5">
        <v>876.82</v>
      </c>
      <c r="H1125" t="str">
        <f t="shared" si="89"/>
        <v>No</v>
      </c>
      <c r="I1125" s="5">
        <f t="shared" si="87"/>
        <v>13152.300000000001</v>
      </c>
    </row>
    <row r="1126" spans="1:9" x14ac:dyDescent="0.35">
      <c r="A1126" s="1">
        <v>45199</v>
      </c>
      <c r="B1126" s="1" t="str">
        <f t="shared" si="85"/>
        <v>September</v>
      </c>
      <c r="C1126" s="3" t="s">
        <v>4</v>
      </c>
      <c r="D1126" s="4">
        <v>27</v>
      </c>
      <c r="E1126" t="str">
        <f t="shared" si="88"/>
        <v>No</v>
      </c>
      <c r="F1126" s="4">
        <f t="shared" si="86"/>
        <v>27</v>
      </c>
      <c r="G1126" s="5">
        <v>367.87</v>
      </c>
      <c r="H1126" t="str">
        <f t="shared" si="89"/>
        <v>No</v>
      </c>
      <c r="I1126" s="5">
        <f t="shared" si="87"/>
        <v>9932.49</v>
      </c>
    </row>
    <row r="1127" spans="1:9" x14ac:dyDescent="0.35">
      <c r="A1127" s="1">
        <v>45138</v>
      </c>
      <c r="B1127" s="1" t="str">
        <f t="shared" si="85"/>
        <v>July</v>
      </c>
      <c r="C1127" s="3" t="s">
        <v>6</v>
      </c>
      <c r="D1127" s="4">
        <v>18</v>
      </c>
      <c r="E1127" t="str">
        <f t="shared" si="88"/>
        <v>No</v>
      </c>
      <c r="F1127" s="4">
        <f t="shared" si="86"/>
        <v>18</v>
      </c>
      <c r="G1127" s="5">
        <v>358.96</v>
      </c>
      <c r="H1127" t="str">
        <f t="shared" si="89"/>
        <v>No</v>
      </c>
      <c r="I1127" s="5">
        <f t="shared" si="87"/>
        <v>6461.28</v>
      </c>
    </row>
    <row r="1128" spans="1:9" x14ac:dyDescent="0.35">
      <c r="A1128" s="1">
        <v>45107</v>
      </c>
      <c r="B1128" s="1" t="str">
        <f t="shared" si="85"/>
        <v>June</v>
      </c>
      <c r="C1128" s="3" t="s">
        <v>4</v>
      </c>
      <c r="D1128" s="4">
        <v>13</v>
      </c>
      <c r="E1128" t="str">
        <f t="shared" si="88"/>
        <v>No</v>
      </c>
      <c r="F1128" s="4">
        <f t="shared" si="86"/>
        <v>13</v>
      </c>
      <c r="G1128" s="5">
        <v>149.19999999999999</v>
      </c>
      <c r="H1128" t="str">
        <f t="shared" si="89"/>
        <v>No</v>
      </c>
      <c r="I1128" s="5">
        <f t="shared" si="87"/>
        <v>1939.6</v>
      </c>
    </row>
    <row r="1129" spans="1:9" x14ac:dyDescent="0.35">
      <c r="A1129" s="1">
        <v>45107</v>
      </c>
      <c r="B1129" s="1" t="str">
        <f t="shared" si="85"/>
        <v>June</v>
      </c>
      <c r="C1129" s="3" t="s">
        <v>5</v>
      </c>
      <c r="D1129" s="4">
        <v>22</v>
      </c>
      <c r="E1129" t="str">
        <f t="shared" si="88"/>
        <v>No</v>
      </c>
      <c r="F1129" s="4">
        <f t="shared" si="86"/>
        <v>22</v>
      </c>
      <c r="G1129" s="5">
        <v>547.52</v>
      </c>
      <c r="H1129" t="str">
        <f t="shared" si="89"/>
        <v>No</v>
      </c>
      <c r="I1129" s="5">
        <f t="shared" si="87"/>
        <v>12045.439999999999</v>
      </c>
    </row>
    <row r="1130" spans="1:9" x14ac:dyDescent="0.35">
      <c r="A1130" s="1">
        <v>45169</v>
      </c>
      <c r="B1130" s="1" t="str">
        <f t="shared" si="85"/>
        <v>August</v>
      </c>
      <c r="C1130" s="3" t="s">
        <v>8</v>
      </c>
      <c r="D1130" s="4">
        <v>22</v>
      </c>
      <c r="E1130" t="str">
        <f t="shared" si="88"/>
        <v>No</v>
      </c>
      <c r="F1130" s="4">
        <f t="shared" si="86"/>
        <v>22</v>
      </c>
      <c r="G1130" s="5">
        <v>491.14</v>
      </c>
      <c r="H1130" t="str">
        <f t="shared" si="89"/>
        <v>No</v>
      </c>
      <c r="I1130" s="5">
        <f t="shared" si="87"/>
        <v>10805.08</v>
      </c>
    </row>
    <row r="1131" spans="1:9" x14ac:dyDescent="0.35">
      <c r="A1131" s="1">
        <v>45169</v>
      </c>
      <c r="B1131" s="1" t="str">
        <f t="shared" si="85"/>
        <v>August</v>
      </c>
      <c r="C1131" s="3" t="s">
        <v>4</v>
      </c>
      <c r="D1131" s="4">
        <v>16</v>
      </c>
      <c r="E1131" t="str">
        <f t="shared" si="88"/>
        <v>No</v>
      </c>
      <c r="F1131" s="4">
        <f t="shared" si="86"/>
        <v>16</v>
      </c>
      <c r="G1131" s="5">
        <v>414.9</v>
      </c>
      <c r="H1131" t="str">
        <f t="shared" si="89"/>
        <v>No</v>
      </c>
      <c r="I1131" s="5">
        <f t="shared" si="87"/>
        <v>6638.4</v>
      </c>
    </row>
    <row r="1132" spans="1:9" x14ac:dyDescent="0.35">
      <c r="A1132" s="1">
        <v>45046</v>
      </c>
      <c r="B1132" s="1" t="str">
        <f t="shared" si="85"/>
        <v>April</v>
      </c>
      <c r="C1132" s="3" t="s">
        <v>5</v>
      </c>
      <c r="D1132" s="4">
        <v>23</v>
      </c>
      <c r="E1132" t="str">
        <f t="shared" si="88"/>
        <v>No</v>
      </c>
      <c r="F1132" s="4">
        <f t="shared" si="86"/>
        <v>23</v>
      </c>
      <c r="G1132" s="5">
        <v>921.82</v>
      </c>
      <c r="H1132" t="str">
        <f t="shared" si="89"/>
        <v>No</v>
      </c>
      <c r="I1132" s="5">
        <f t="shared" si="87"/>
        <v>21201.86</v>
      </c>
    </row>
    <row r="1133" spans="1:9" x14ac:dyDescent="0.35">
      <c r="A1133" s="1">
        <v>45291</v>
      </c>
      <c r="B1133" s="1" t="str">
        <f t="shared" si="85"/>
        <v>December</v>
      </c>
      <c r="C1133" s="3" t="s">
        <v>4</v>
      </c>
      <c r="D1133" s="4">
        <v>13</v>
      </c>
      <c r="E1133" t="str">
        <f t="shared" si="88"/>
        <v>No</v>
      </c>
      <c r="F1133" s="4">
        <f t="shared" si="86"/>
        <v>13</v>
      </c>
      <c r="G1133" s="5">
        <v>712.73</v>
      </c>
      <c r="H1133" t="str">
        <f t="shared" si="89"/>
        <v>No</v>
      </c>
      <c r="I1133" s="5">
        <f t="shared" si="87"/>
        <v>9265.49</v>
      </c>
    </row>
    <row r="1134" spans="1:9" x14ac:dyDescent="0.35">
      <c r="A1134" s="1">
        <v>45077</v>
      </c>
      <c r="B1134" s="1" t="str">
        <f t="shared" si="85"/>
        <v>May</v>
      </c>
      <c r="C1134" s="3" t="s">
        <v>8</v>
      </c>
      <c r="D1134" s="4">
        <v>16</v>
      </c>
      <c r="E1134" t="str">
        <f t="shared" si="88"/>
        <v>No</v>
      </c>
      <c r="F1134" s="4">
        <f t="shared" si="86"/>
        <v>16</v>
      </c>
      <c r="G1134" s="5">
        <v>775.68</v>
      </c>
      <c r="H1134" t="str">
        <f t="shared" si="89"/>
        <v>No</v>
      </c>
      <c r="I1134" s="5">
        <f t="shared" si="87"/>
        <v>12410.88</v>
      </c>
    </row>
    <row r="1135" spans="1:9" x14ac:dyDescent="0.35">
      <c r="A1135" s="1">
        <v>45077</v>
      </c>
      <c r="B1135" s="1" t="str">
        <f t="shared" si="85"/>
        <v>May</v>
      </c>
      <c r="C1135" s="3" t="s">
        <v>5</v>
      </c>
      <c r="D1135" s="4">
        <v>15</v>
      </c>
      <c r="E1135" t="str">
        <f t="shared" si="88"/>
        <v>No</v>
      </c>
      <c r="F1135" s="4">
        <f t="shared" si="86"/>
        <v>15</v>
      </c>
      <c r="G1135" s="5">
        <v>280.60000000000002</v>
      </c>
      <c r="H1135" t="str">
        <f t="shared" si="89"/>
        <v>No</v>
      </c>
      <c r="I1135" s="5">
        <f t="shared" si="87"/>
        <v>4209</v>
      </c>
    </row>
    <row r="1136" spans="1:9" x14ac:dyDescent="0.35">
      <c r="A1136" s="1">
        <v>44985</v>
      </c>
      <c r="B1136" s="1" t="str">
        <f t="shared" si="85"/>
        <v>February</v>
      </c>
      <c r="C1136" s="3" t="s">
        <v>8</v>
      </c>
      <c r="D1136" s="4">
        <v>26</v>
      </c>
      <c r="E1136" t="str">
        <f t="shared" si="88"/>
        <v>No</v>
      </c>
      <c r="F1136" s="4">
        <f t="shared" si="86"/>
        <v>26</v>
      </c>
      <c r="G1136" s="5">
        <v>211.61</v>
      </c>
      <c r="H1136" t="str">
        <f t="shared" si="89"/>
        <v>No</v>
      </c>
      <c r="I1136" s="5">
        <f t="shared" si="87"/>
        <v>5501.8600000000006</v>
      </c>
    </row>
    <row r="1137" spans="1:9" x14ac:dyDescent="0.35">
      <c r="A1137" s="1">
        <v>45199</v>
      </c>
      <c r="B1137" s="1" t="str">
        <f t="shared" si="85"/>
        <v>September</v>
      </c>
      <c r="C1137" s="3" t="s">
        <v>8</v>
      </c>
      <c r="D1137" s="4">
        <v>18</v>
      </c>
      <c r="E1137" t="str">
        <f t="shared" si="88"/>
        <v>No</v>
      </c>
      <c r="F1137" s="4">
        <f t="shared" si="86"/>
        <v>18</v>
      </c>
      <c r="G1137" s="5">
        <v>352.72</v>
      </c>
      <c r="H1137" t="str">
        <f t="shared" si="89"/>
        <v>No</v>
      </c>
      <c r="I1137" s="5">
        <f t="shared" si="87"/>
        <v>6348.9600000000009</v>
      </c>
    </row>
    <row r="1138" spans="1:9" x14ac:dyDescent="0.35">
      <c r="A1138" s="1">
        <v>45138</v>
      </c>
      <c r="B1138" s="1" t="str">
        <f t="shared" si="85"/>
        <v>July</v>
      </c>
      <c r="C1138" s="3" t="s">
        <v>4</v>
      </c>
      <c r="D1138" s="4">
        <v>23</v>
      </c>
      <c r="E1138" t="str">
        <f t="shared" si="88"/>
        <v>No</v>
      </c>
      <c r="F1138" s="4">
        <f t="shared" si="86"/>
        <v>23</v>
      </c>
      <c r="G1138" s="5">
        <v>879.55</v>
      </c>
      <c r="H1138" t="str">
        <f t="shared" si="89"/>
        <v>No</v>
      </c>
      <c r="I1138" s="5">
        <f t="shared" si="87"/>
        <v>20229.649999999998</v>
      </c>
    </row>
    <row r="1139" spans="1:9" x14ac:dyDescent="0.35">
      <c r="A1139" s="1">
        <v>45077</v>
      </c>
      <c r="B1139" s="1" t="str">
        <f t="shared" si="85"/>
        <v>May</v>
      </c>
      <c r="C1139" s="3" t="s">
        <v>7</v>
      </c>
      <c r="D1139" s="4">
        <v>20</v>
      </c>
      <c r="E1139" t="str">
        <f t="shared" si="88"/>
        <v>No</v>
      </c>
      <c r="F1139" s="4">
        <f t="shared" si="86"/>
        <v>20</v>
      </c>
      <c r="G1139" s="5">
        <v>799.01</v>
      </c>
      <c r="H1139" t="str">
        <f t="shared" si="89"/>
        <v>No</v>
      </c>
      <c r="I1139" s="5">
        <f t="shared" si="87"/>
        <v>15980.2</v>
      </c>
    </row>
    <row r="1140" spans="1:9" x14ac:dyDescent="0.35">
      <c r="A1140" s="1">
        <v>45199</v>
      </c>
      <c r="B1140" s="1" t="str">
        <f t="shared" si="85"/>
        <v>September</v>
      </c>
      <c r="C1140" s="3" t="s">
        <v>5</v>
      </c>
      <c r="D1140" s="4">
        <v>31</v>
      </c>
      <c r="E1140" t="str">
        <f t="shared" si="88"/>
        <v>No</v>
      </c>
      <c r="F1140" s="4">
        <f t="shared" si="86"/>
        <v>31</v>
      </c>
      <c r="G1140" s="5">
        <v>100.5</v>
      </c>
      <c r="H1140" t="str">
        <f t="shared" si="89"/>
        <v>No</v>
      </c>
      <c r="I1140" s="5">
        <f t="shared" si="87"/>
        <v>3115.5</v>
      </c>
    </row>
    <row r="1141" spans="1:9" x14ac:dyDescent="0.35">
      <c r="A1141" s="1">
        <v>44985</v>
      </c>
      <c r="B1141" s="1" t="str">
        <f t="shared" si="85"/>
        <v>February</v>
      </c>
      <c r="C1141" s="3" t="s">
        <v>4</v>
      </c>
      <c r="D1141" s="4">
        <v>20</v>
      </c>
      <c r="E1141" t="str">
        <f t="shared" si="88"/>
        <v>No</v>
      </c>
      <c r="F1141" s="4">
        <f t="shared" si="86"/>
        <v>20</v>
      </c>
      <c r="G1141" s="5">
        <v>515.89</v>
      </c>
      <c r="H1141" t="str">
        <f t="shared" si="89"/>
        <v>No</v>
      </c>
      <c r="I1141" s="5">
        <f t="shared" si="87"/>
        <v>10317.799999999999</v>
      </c>
    </row>
    <row r="1142" spans="1:9" x14ac:dyDescent="0.35">
      <c r="A1142" s="1">
        <v>45169</v>
      </c>
      <c r="B1142" s="1" t="str">
        <f t="shared" si="85"/>
        <v>August</v>
      </c>
      <c r="C1142" s="3" t="s">
        <v>4</v>
      </c>
      <c r="D1142" s="4">
        <v>30</v>
      </c>
      <c r="E1142" t="str">
        <f t="shared" si="88"/>
        <v>No</v>
      </c>
      <c r="F1142" s="4">
        <f t="shared" si="86"/>
        <v>30</v>
      </c>
      <c r="G1142" s="5">
        <v>362.69</v>
      </c>
      <c r="H1142" t="str">
        <f t="shared" si="89"/>
        <v>No</v>
      </c>
      <c r="I1142" s="5">
        <f t="shared" si="87"/>
        <v>10880.7</v>
      </c>
    </row>
    <row r="1143" spans="1:9" x14ac:dyDescent="0.35">
      <c r="A1143" s="1">
        <v>45107</v>
      </c>
      <c r="B1143" s="1" t="str">
        <f t="shared" si="85"/>
        <v>June</v>
      </c>
      <c r="C1143" s="3" t="s">
        <v>4</v>
      </c>
      <c r="D1143" s="4">
        <v>26</v>
      </c>
      <c r="E1143" t="str">
        <f t="shared" si="88"/>
        <v>No</v>
      </c>
      <c r="F1143" s="4">
        <f t="shared" si="86"/>
        <v>26</v>
      </c>
      <c r="G1143" s="5">
        <v>567.07000000000005</v>
      </c>
      <c r="H1143" t="str">
        <f t="shared" si="89"/>
        <v>No</v>
      </c>
      <c r="I1143" s="5">
        <f t="shared" si="87"/>
        <v>14743.820000000002</v>
      </c>
    </row>
    <row r="1144" spans="1:9" x14ac:dyDescent="0.35">
      <c r="A1144" s="1">
        <v>45169</v>
      </c>
      <c r="B1144" s="1" t="str">
        <f t="shared" si="85"/>
        <v>August</v>
      </c>
      <c r="C1144" s="3" t="s">
        <v>7</v>
      </c>
      <c r="D1144" s="4">
        <v>26</v>
      </c>
      <c r="E1144" t="str">
        <f t="shared" si="88"/>
        <v>No</v>
      </c>
      <c r="F1144" s="4">
        <f t="shared" si="86"/>
        <v>26</v>
      </c>
      <c r="G1144" s="5">
        <v>509.48</v>
      </c>
      <c r="H1144" t="str">
        <f t="shared" si="89"/>
        <v>No</v>
      </c>
      <c r="I1144" s="5">
        <f t="shared" si="87"/>
        <v>13246.48</v>
      </c>
    </row>
    <row r="1145" spans="1:9" x14ac:dyDescent="0.35">
      <c r="A1145" s="1">
        <v>45230</v>
      </c>
      <c r="B1145" s="1" t="str">
        <f t="shared" si="85"/>
        <v>October</v>
      </c>
      <c r="C1145" s="3" t="s">
        <v>4</v>
      </c>
      <c r="D1145" s="4">
        <v>22</v>
      </c>
      <c r="E1145" t="str">
        <f t="shared" si="88"/>
        <v>No</v>
      </c>
      <c r="F1145" s="4">
        <f t="shared" si="86"/>
        <v>22</v>
      </c>
      <c r="G1145" s="5">
        <v>225.06</v>
      </c>
      <c r="H1145" t="str">
        <f t="shared" si="89"/>
        <v>No</v>
      </c>
      <c r="I1145" s="5">
        <f t="shared" si="87"/>
        <v>4951.32</v>
      </c>
    </row>
    <row r="1146" spans="1:9" x14ac:dyDescent="0.35">
      <c r="A1146" s="1">
        <v>45016</v>
      </c>
      <c r="B1146" s="1" t="str">
        <f t="shared" si="85"/>
        <v>March</v>
      </c>
      <c r="C1146" s="3" t="s">
        <v>5</v>
      </c>
      <c r="D1146" s="4">
        <v>18</v>
      </c>
      <c r="E1146" t="str">
        <f t="shared" si="88"/>
        <v>No</v>
      </c>
      <c r="F1146" s="4">
        <f t="shared" si="86"/>
        <v>18</v>
      </c>
      <c r="G1146" s="5">
        <v>974.79</v>
      </c>
      <c r="H1146" t="str">
        <f t="shared" si="89"/>
        <v>No</v>
      </c>
      <c r="I1146" s="5">
        <f t="shared" si="87"/>
        <v>17546.22</v>
      </c>
    </row>
    <row r="1147" spans="1:9" x14ac:dyDescent="0.35">
      <c r="A1147" s="1">
        <v>45291</v>
      </c>
      <c r="B1147" s="1" t="str">
        <f t="shared" si="85"/>
        <v>December</v>
      </c>
      <c r="C1147" s="3" t="s">
        <v>4</v>
      </c>
      <c r="D1147" s="4">
        <v>28</v>
      </c>
      <c r="E1147" t="str">
        <f t="shared" si="88"/>
        <v>No</v>
      </c>
      <c r="F1147" s="4">
        <f t="shared" si="86"/>
        <v>28</v>
      </c>
      <c r="G1147" s="5">
        <v>304.54000000000002</v>
      </c>
      <c r="H1147" t="str">
        <f t="shared" si="89"/>
        <v>No</v>
      </c>
      <c r="I1147" s="5">
        <f t="shared" si="87"/>
        <v>8527.1200000000008</v>
      </c>
    </row>
    <row r="1148" spans="1:9" x14ac:dyDescent="0.35">
      <c r="A1148" s="1">
        <v>44985</v>
      </c>
      <c r="B1148" s="1" t="str">
        <f t="shared" si="85"/>
        <v>February</v>
      </c>
      <c r="C1148" s="3" t="s">
        <v>5</v>
      </c>
      <c r="D1148" s="4">
        <v>22</v>
      </c>
      <c r="E1148" t="str">
        <f t="shared" si="88"/>
        <v>No</v>
      </c>
      <c r="F1148" s="4">
        <f t="shared" si="86"/>
        <v>22</v>
      </c>
      <c r="G1148" s="5">
        <v>210.19</v>
      </c>
      <c r="H1148" t="str">
        <f t="shared" si="89"/>
        <v>No</v>
      </c>
      <c r="I1148" s="5">
        <f t="shared" si="87"/>
        <v>4624.18</v>
      </c>
    </row>
    <row r="1149" spans="1:9" x14ac:dyDescent="0.35">
      <c r="A1149" s="1">
        <v>45138</v>
      </c>
      <c r="B1149" s="1" t="str">
        <f t="shared" si="85"/>
        <v>July</v>
      </c>
      <c r="C1149" s="3" t="s">
        <v>7</v>
      </c>
      <c r="D1149" s="4">
        <v>13</v>
      </c>
      <c r="E1149" t="str">
        <f t="shared" si="88"/>
        <v>No</v>
      </c>
      <c r="F1149" s="4">
        <f t="shared" si="86"/>
        <v>13</v>
      </c>
      <c r="G1149" s="5">
        <v>304.7</v>
      </c>
      <c r="H1149" t="str">
        <f t="shared" si="89"/>
        <v>No</v>
      </c>
      <c r="I1149" s="5">
        <f t="shared" si="87"/>
        <v>3961.1</v>
      </c>
    </row>
    <row r="1150" spans="1:9" x14ac:dyDescent="0.35">
      <c r="A1150" s="1">
        <v>45107</v>
      </c>
      <c r="B1150" s="1" t="str">
        <f t="shared" si="85"/>
        <v>June</v>
      </c>
      <c r="C1150" s="3" t="s">
        <v>4</v>
      </c>
      <c r="D1150" s="4">
        <v>20</v>
      </c>
      <c r="E1150" t="str">
        <f t="shared" si="88"/>
        <v>No</v>
      </c>
      <c r="F1150" s="4">
        <f t="shared" si="86"/>
        <v>20</v>
      </c>
      <c r="G1150" s="5">
        <v>640.53</v>
      </c>
      <c r="H1150" t="str">
        <f t="shared" si="89"/>
        <v>No</v>
      </c>
      <c r="I1150" s="5">
        <f t="shared" si="87"/>
        <v>12810.599999999999</v>
      </c>
    </row>
    <row r="1151" spans="1:9" x14ac:dyDescent="0.35">
      <c r="A1151" s="1">
        <v>45016</v>
      </c>
      <c r="B1151" s="1" t="str">
        <f t="shared" si="85"/>
        <v>March</v>
      </c>
      <c r="C1151" s="3" t="s">
        <v>7</v>
      </c>
      <c r="D1151" s="4">
        <v>25</v>
      </c>
      <c r="E1151" t="str">
        <f t="shared" si="88"/>
        <v>No</v>
      </c>
      <c r="F1151" s="4">
        <f t="shared" si="86"/>
        <v>25</v>
      </c>
      <c r="G1151" s="5">
        <v>841.46</v>
      </c>
      <c r="H1151" t="str">
        <f t="shared" si="89"/>
        <v>No</v>
      </c>
      <c r="I1151" s="5">
        <f t="shared" si="87"/>
        <v>21036.5</v>
      </c>
    </row>
    <row r="1152" spans="1:9" x14ac:dyDescent="0.35">
      <c r="A1152" s="1">
        <v>45291</v>
      </c>
      <c r="B1152" s="1" t="str">
        <f t="shared" si="85"/>
        <v>December</v>
      </c>
      <c r="C1152" s="3" t="s">
        <v>7</v>
      </c>
      <c r="D1152" s="4">
        <v>28</v>
      </c>
      <c r="E1152" t="str">
        <f t="shared" si="88"/>
        <v>No</v>
      </c>
      <c r="F1152" s="4">
        <f t="shared" si="86"/>
        <v>28</v>
      </c>
      <c r="G1152" s="5">
        <v>628.96</v>
      </c>
      <c r="H1152" t="str">
        <f t="shared" si="89"/>
        <v>No</v>
      </c>
      <c r="I1152" s="5">
        <f t="shared" si="87"/>
        <v>17610.88</v>
      </c>
    </row>
    <row r="1153" spans="1:9" x14ac:dyDescent="0.35">
      <c r="A1153" s="1">
        <v>45199</v>
      </c>
      <c r="B1153" s="1" t="str">
        <f t="shared" si="85"/>
        <v>September</v>
      </c>
      <c r="C1153" s="3" t="s">
        <v>8</v>
      </c>
      <c r="D1153" s="4">
        <v>23</v>
      </c>
      <c r="E1153" t="str">
        <f t="shared" si="88"/>
        <v>No</v>
      </c>
      <c r="F1153" s="4">
        <f t="shared" si="86"/>
        <v>23</v>
      </c>
      <c r="G1153" s="5">
        <v>697.94</v>
      </c>
      <c r="H1153" t="str">
        <f t="shared" si="89"/>
        <v>No</v>
      </c>
      <c r="I1153" s="5">
        <f t="shared" si="87"/>
        <v>16052.62</v>
      </c>
    </row>
    <row r="1154" spans="1:9" x14ac:dyDescent="0.35">
      <c r="A1154" s="1">
        <v>45077</v>
      </c>
      <c r="B1154" s="1" t="str">
        <f t="shared" ref="B1154:B1217" si="90">TEXT(A1154, "mmmm")</f>
        <v>May</v>
      </c>
      <c r="C1154" s="3" t="s">
        <v>5</v>
      </c>
      <c r="D1154" s="4">
        <v>21</v>
      </c>
      <c r="E1154" t="str">
        <f t="shared" si="88"/>
        <v>No</v>
      </c>
      <c r="F1154" s="4">
        <f t="shared" ref="F1154:F1217" si="91" xml:space="preserve"> IF(OR(D1154 &lt; 8,D1154 &gt; 32), 22, D1154)</f>
        <v>21</v>
      </c>
      <c r="G1154" s="5">
        <v>105.72</v>
      </c>
      <c r="H1154" t="str">
        <f t="shared" si="89"/>
        <v>No</v>
      </c>
      <c r="I1154" s="5">
        <f t="shared" ref="I1154:I1217" si="92">PRODUCT(F1154,G1154)</f>
        <v>2220.12</v>
      </c>
    </row>
    <row r="1155" spans="1:9" x14ac:dyDescent="0.35">
      <c r="A1155" s="1">
        <v>45230</v>
      </c>
      <c r="B1155" s="1" t="str">
        <f t="shared" si="90"/>
        <v>October</v>
      </c>
      <c r="C1155" s="3" t="s">
        <v>8</v>
      </c>
      <c r="D1155" s="4">
        <v>32</v>
      </c>
      <c r="E1155" t="str">
        <f t="shared" ref="E1155:E1218" si="93" xml:space="preserve"> IF(OR(D1155 &lt; 8,D1155 &gt; 32), "Yes", "No")</f>
        <v>No</v>
      </c>
      <c r="F1155" s="4">
        <f t="shared" si="91"/>
        <v>32</v>
      </c>
      <c r="G1155" s="5">
        <v>272.82</v>
      </c>
      <c r="H1155" t="str">
        <f t="shared" ref="H1155:H1218" si="94" xml:space="preserve"> IF(OR(G1155 &lt; -466.22,G1155 &gt; 1486.92), "Yes", "No")</f>
        <v>No</v>
      </c>
      <c r="I1155" s="5">
        <f t="shared" si="92"/>
        <v>8730.24</v>
      </c>
    </row>
    <row r="1156" spans="1:9" x14ac:dyDescent="0.35">
      <c r="A1156" s="1">
        <v>45016</v>
      </c>
      <c r="B1156" s="1" t="str">
        <f t="shared" si="90"/>
        <v>March</v>
      </c>
      <c r="C1156" s="3" t="s">
        <v>7</v>
      </c>
      <c r="D1156" s="4">
        <v>26</v>
      </c>
      <c r="E1156" t="str">
        <f t="shared" si="93"/>
        <v>No</v>
      </c>
      <c r="F1156" s="4">
        <f t="shared" si="91"/>
        <v>26</v>
      </c>
      <c r="G1156" s="5">
        <v>34.770000000000003</v>
      </c>
      <c r="H1156" t="str">
        <f t="shared" si="94"/>
        <v>No</v>
      </c>
      <c r="I1156" s="5">
        <f t="shared" si="92"/>
        <v>904.0200000000001</v>
      </c>
    </row>
    <row r="1157" spans="1:9" x14ac:dyDescent="0.35">
      <c r="A1157" s="1">
        <v>45260</v>
      </c>
      <c r="B1157" s="1" t="str">
        <f t="shared" si="90"/>
        <v>November</v>
      </c>
      <c r="C1157" s="3" t="s">
        <v>5</v>
      </c>
      <c r="D1157" s="4">
        <v>21</v>
      </c>
      <c r="E1157" t="str">
        <f t="shared" si="93"/>
        <v>No</v>
      </c>
      <c r="F1157" s="4">
        <f t="shared" si="91"/>
        <v>21</v>
      </c>
      <c r="G1157" s="5">
        <v>200.83</v>
      </c>
      <c r="H1157" t="str">
        <f t="shared" si="94"/>
        <v>No</v>
      </c>
      <c r="I1157" s="5">
        <f t="shared" si="92"/>
        <v>4217.43</v>
      </c>
    </row>
    <row r="1158" spans="1:9" x14ac:dyDescent="0.35">
      <c r="A1158" s="1">
        <v>45138</v>
      </c>
      <c r="B1158" s="1" t="str">
        <f t="shared" si="90"/>
        <v>July</v>
      </c>
      <c r="C1158" s="3" t="s">
        <v>4</v>
      </c>
      <c r="D1158" s="4">
        <v>27</v>
      </c>
      <c r="E1158" t="str">
        <f t="shared" si="93"/>
        <v>No</v>
      </c>
      <c r="F1158" s="4">
        <f t="shared" si="91"/>
        <v>27</v>
      </c>
      <c r="G1158" s="5">
        <v>690.73</v>
      </c>
      <c r="H1158" t="str">
        <f t="shared" si="94"/>
        <v>No</v>
      </c>
      <c r="I1158" s="5">
        <f t="shared" si="92"/>
        <v>18649.71</v>
      </c>
    </row>
    <row r="1159" spans="1:9" x14ac:dyDescent="0.35">
      <c r="A1159" s="1">
        <v>45107</v>
      </c>
      <c r="B1159" s="1" t="str">
        <f t="shared" si="90"/>
        <v>June</v>
      </c>
      <c r="C1159" s="3" t="s">
        <v>5</v>
      </c>
      <c r="D1159" s="4">
        <v>22</v>
      </c>
      <c r="E1159" t="str">
        <f t="shared" si="93"/>
        <v>No</v>
      </c>
      <c r="F1159" s="4">
        <f t="shared" si="91"/>
        <v>22</v>
      </c>
      <c r="G1159" s="5">
        <v>251.7</v>
      </c>
      <c r="H1159" t="str">
        <f t="shared" si="94"/>
        <v>No</v>
      </c>
      <c r="I1159" s="5">
        <f t="shared" si="92"/>
        <v>5537.4</v>
      </c>
    </row>
    <row r="1160" spans="1:9" x14ac:dyDescent="0.35">
      <c r="A1160" s="1">
        <v>45077</v>
      </c>
      <c r="B1160" s="1" t="str">
        <f t="shared" si="90"/>
        <v>May</v>
      </c>
      <c r="C1160" s="3" t="s">
        <v>6</v>
      </c>
      <c r="D1160" s="4">
        <v>19</v>
      </c>
      <c r="E1160" t="str">
        <f t="shared" si="93"/>
        <v>No</v>
      </c>
      <c r="F1160" s="4">
        <f t="shared" si="91"/>
        <v>19</v>
      </c>
      <c r="G1160" s="5">
        <v>898.09</v>
      </c>
      <c r="H1160" t="str">
        <f t="shared" si="94"/>
        <v>No</v>
      </c>
      <c r="I1160" s="5">
        <f t="shared" si="92"/>
        <v>17063.71</v>
      </c>
    </row>
    <row r="1161" spans="1:9" x14ac:dyDescent="0.35">
      <c r="A1161" s="1">
        <v>45260</v>
      </c>
      <c r="B1161" s="1" t="str">
        <f t="shared" si="90"/>
        <v>November</v>
      </c>
      <c r="C1161" s="3" t="s">
        <v>7</v>
      </c>
      <c r="D1161" s="4">
        <v>22</v>
      </c>
      <c r="E1161" t="str">
        <f t="shared" si="93"/>
        <v>No</v>
      </c>
      <c r="F1161" s="4">
        <f t="shared" si="91"/>
        <v>22</v>
      </c>
      <c r="G1161" s="5">
        <v>552.49</v>
      </c>
      <c r="H1161" t="str">
        <f t="shared" si="94"/>
        <v>No</v>
      </c>
      <c r="I1161" s="5">
        <f t="shared" si="92"/>
        <v>12154.78</v>
      </c>
    </row>
    <row r="1162" spans="1:9" x14ac:dyDescent="0.35">
      <c r="A1162" s="1">
        <v>45230</v>
      </c>
      <c r="B1162" s="1" t="str">
        <f t="shared" si="90"/>
        <v>October</v>
      </c>
      <c r="C1162" s="3" t="s">
        <v>5</v>
      </c>
      <c r="D1162" s="4">
        <v>21</v>
      </c>
      <c r="E1162" t="str">
        <f t="shared" si="93"/>
        <v>No</v>
      </c>
      <c r="F1162" s="4">
        <f t="shared" si="91"/>
        <v>21</v>
      </c>
      <c r="G1162" s="5">
        <v>781.84</v>
      </c>
      <c r="H1162" t="str">
        <f t="shared" si="94"/>
        <v>No</v>
      </c>
      <c r="I1162" s="5">
        <f t="shared" si="92"/>
        <v>16418.64</v>
      </c>
    </row>
    <row r="1163" spans="1:9" x14ac:dyDescent="0.35">
      <c r="A1163" s="1">
        <v>45230</v>
      </c>
      <c r="B1163" s="1" t="str">
        <f t="shared" si="90"/>
        <v>October</v>
      </c>
      <c r="C1163" s="3" t="s">
        <v>5</v>
      </c>
      <c r="D1163" s="4">
        <v>17</v>
      </c>
      <c r="E1163" t="str">
        <f t="shared" si="93"/>
        <v>No</v>
      </c>
      <c r="F1163" s="4">
        <f t="shared" si="91"/>
        <v>17</v>
      </c>
      <c r="G1163" s="5">
        <v>386.11</v>
      </c>
      <c r="H1163" t="str">
        <f t="shared" si="94"/>
        <v>No</v>
      </c>
      <c r="I1163" s="5">
        <f t="shared" si="92"/>
        <v>6563.87</v>
      </c>
    </row>
    <row r="1164" spans="1:9" x14ac:dyDescent="0.35">
      <c r="A1164" s="1">
        <v>45230</v>
      </c>
      <c r="B1164" s="1" t="str">
        <f t="shared" si="90"/>
        <v>October</v>
      </c>
      <c r="C1164" s="3" t="s">
        <v>5</v>
      </c>
      <c r="D1164" s="4">
        <v>18</v>
      </c>
      <c r="E1164" t="str">
        <f t="shared" si="93"/>
        <v>No</v>
      </c>
      <c r="F1164" s="4">
        <f t="shared" si="91"/>
        <v>18</v>
      </c>
      <c r="G1164" s="5">
        <v>778.21</v>
      </c>
      <c r="H1164" t="str">
        <f t="shared" si="94"/>
        <v>No</v>
      </c>
      <c r="I1164" s="5">
        <f t="shared" si="92"/>
        <v>14007.78</v>
      </c>
    </row>
    <row r="1165" spans="1:9" x14ac:dyDescent="0.35">
      <c r="A1165" s="1">
        <v>45107</v>
      </c>
      <c r="B1165" s="1" t="str">
        <f t="shared" si="90"/>
        <v>June</v>
      </c>
      <c r="C1165" s="3" t="s">
        <v>5</v>
      </c>
      <c r="D1165" s="4">
        <v>15</v>
      </c>
      <c r="E1165" t="str">
        <f t="shared" si="93"/>
        <v>No</v>
      </c>
      <c r="F1165" s="4">
        <f t="shared" si="91"/>
        <v>15</v>
      </c>
      <c r="G1165" s="5">
        <v>593.16999999999996</v>
      </c>
      <c r="H1165" t="str">
        <f t="shared" si="94"/>
        <v>No</v>
      </c>
      <c r="I1165" s="5">
        <f t="shared" si="92"/>
        <v>8897.5499999999993</v>
      </c>
    </row>
    <row r="1166" spans="1:9" x14ac:dyDescent="0.35">
      <c r="A1166" s="1">
        <v>45291</v>
      </c>
      <c r="B1166" s="1" t="str">
        <f t="shared" si="90"/>
        <v>December</v>
      </c>
      <c r="C1166" s="3" t="s">
        <v>7</v>
      </c>
      <c r="D1166" s="4">
        <v>22</v>
      </c>
      <c r="E1166" t="str">
        <f t="shared" si="93"/>
        <v>No</v>
      </c>
      <c r="F1166" s="4">
        <f t="shared" si="91"/>
        <v>22</v>
      </c>
      <c r="G1166" s="5">
        <v>509.48</v>
      </c>
      <c r="H1166" t="str">
        <f t="shared" si="94"/>
        <v>No</v>
      </c>
      <c r="I1166" s="5">
        <f t="shared" si="92"/>
        <v>11208.560000000001</v>
      </c>
    </row>
    <row r="1167" spans="1:9" x14ac:dyDescent="0.35">
      <c r="A1167" s="1">
        <v>45169</v>
      </c>
      <c r="B1167" s="1" t="str">
        <f t="shared" si="90"/>
        <v>August</v>
      </c>
      <c r="C1167" s="3" t="s">
        <v>8</v>
      </c>
      <c r="D1167" s="4">
        <v>20</v>
      </c>
      <c r="E1167" t="str">
        <f t="shared" si="93"/>
        <v>No</v>
      </c>
      <c r="F1167" s="4">
        <f t="shared" si="91"/>
        <v>20</v>
      </c>
      <c r="G1167" s="5">
        <v>793.63</v>
      </c>
      <c r="H1167" t="str">
        <f t="shared" si="94"/>
        <v>No</v>
      </c>
      <c r="I1167" s="5">
        <f t="shared" si="92"/>
        <v>15872.6</v>
      </c>
    </row>
    <row r="1168" spans="1:9" x14ac:dyDescent="0.35">
      <c r="A1168" s="1">
        <v>45291</v>
      </c>
      <c r="B1168" s="1" t="str">
        <f t="shared" si="90"/>
        <v>December</v>
      </c>
      <c r="C1168" s="3" t="s">
        <v>4</v>
      </c>
      <c r="D1168" s="4">
        <v>20</v>
      </c>
      <c r="E1168" t="str">
        <f t="shared" si="93"/>
        <v>No</v>
      </c>
      <c r="F1168" s="4">
        <f t="shared" si="91"/>
        <v>20</v>
      </c>
      <c r="G1168" s="5">
        <v>839.77</v>
      </c>
      <c r="H1168" t="str">
        <f t="shared" si="94"/>
        <v>No</v>
      </c>
      <c r="I1168" s="5">
        <f t="shared" si="92"/>
        <v>16795.400000000001</v>
      </c>
    </row>
    <row r="1169" spans="1:9" x14ac:dyDescent="0.35">
      <c r="A1169" s="1">
        <v>45230</v>
      </c>
      <c r="B1169" s="1" t="str">
        <f t="shared" si="90"/>
        <v>October</v>
      </c>
      <c r="C1169" s="3" t="s">
        <v>6</v>
      </c>
      <c r="D1169" s="4">
        <v>22</v>
      </c>
      <c r="E1169" t="str">
        <f t="shared" si="93"/>
        <v>No</v>
      </c>
      <c r="F1169" s="4">
        <f t="shared" si="91"/>
        <v>22</v>
      </c>
      <c r="G1169" s="5">
        <v>50.37</v>
      </c>
      <c r="H1169" t="str">
        <f t="shared" si="94"/>
        <v>No</v>
      </c>
      <c r="I1169" s="5">
        <f t="shared" si="92"/>
        <v>1108.1399999999999</v>
      </c>
    </row>
    <row r="1170" spans="1:9" x14ac:dyDescent="0.35">
      <c r="A1170" s="1">
        <v>44985</v>
      </c>
      <c r="B1170" s="1" t="str">
        <f t="shared" si="90"/>
        <v>February</v>
      </c>
      <c r="C1170" s="3" t="s">
        <v>8</v>
      </c>
      <c r="D1170" s="4">
        <v>22</v>
      </c>
      <c r="E1170" t="str">
        <f t="shared" si="93"/>
        <v>No</v>
      </c>
      <c r="F1170" s="4">
        <f t="shared" si="91"/>
        <v>22</v>
      </c>
      <c r="G1170" s="5">
        <v>303.16000000000003</v>
      </c>
      <c r="H1170" t="str">
        <f t="shared" si="94"/>
        <v>No</v>
      </c>
      <c r="I1170" s="5">
        <f t="shared" si="92"/>
        <v>6669.52</v>
      </c>
    </row>
    <row r="1171" spans="1:9" x14ac:dyDescent="0.35">
      <c r="A1171" s="1">
        <v>44957</v>
      </c>
      <c r="B1171" s="1" t="str">
        <f t="shared" si="90"/>
        <v>January</v>
      </c>
      <c r="C1171" s="3" t="s">
        <v>8</v>
      </c>
      <c r="D1171" s="4">
        <v>22</v>
      </c>
      <c r="E1171" t="str">
        <f t="shared" si="93"/>
        <v>No</v>
      </c>
      <c r="F1171" s="4">
        <f t="shared" si="91"/>
        <v>22</v>
      </c>
      <c r="G1171" s="5">
        <v>509.48</v>
      </c>
      <c r="H1171" t="str">
        <f t="shared" si="94"/>
        <v>No</v>
      </c>
      <c r="I1171" s="5">
        <f t="shared" si="92"/>
        <v>11208.560000000001</v>
      </c>
    </row>
    <row r="1172" spans="1:9" x14ac:dyDescent="0.35">
      <c r="A1172" s="1">
        <v>45199</v>
      </c>
      <c r="B1172" s="1" t="str">
        <f t="shared" si="90"/>
        <v>September</v>
      </c>
      <c r="C1172" s="3" t="s">
        <v>8</v>
      </c>
      <c r="D1172" s="4">
        <v>22</v>
      </c>
      <c r="E1172" t="str">
        <f t="shared" si="93"/>
        <v>No</v>
      </c>
      <c r="F1172" s="4">
        <f t="shared" si="91"/>
        <v>22</v>
      </c>
      <c r="G1172" s="5">
        <v>625.84</v>
      </c>
      <c r="H1172" t="str">
        <f t="shared" si="94"/>
        <v>No</v>
      </c>
      <c r="I1172" s="5">
        <f t="shared" si="92"/>
        <v>13768.480000000001</v>
      </c>
    </row>
    <row r="1173" spans="1:9" x14ac:dyDescent="0.35">
      <c r="A1173" s="1">
        <v>44985</v>
      </c>
      <c r="B1173" s="1" t="str">
        <f t="shared" si="90"/>
        <v>February</v>
      </c>
      <c r="C1173" s="3" t="s">
        <v>6</v>
      </c>
      <c r="D1173" s="4">
        <v>19</v>
      </c>
      <c r="E1173" t="str">
        <f t="shared" si="93"/>
        <v>No</v>
      </c>
      <c r="F1173" s="4">
        <f t="shared" si="91"/>
        <v>19</v>
      </c>
      <c r="G1173" s="5">
        <v>360.46</v>
      </c>
      <c r="H1173" t="str">
        <f t="shared" si="94"/>
        <v>No</v>
      </c>
      <c r="I1173" s="5">
        <f t="shared" si="92"/>
        <v>6848.74</v>
      </c>
    </row>
    <row r="1174" spans="1:9" x14ac:dyDescent="0.35">
      <c r="A1174" s="1">
        <v>45260</v>
      </c>
      <c r="B1174" s="1" t="str">
        <f t="shared" si="90"/>
        <v>November</v>
      </c>
      <c r="C1174" s="3" t="s">
        <v>8</v>
      </c>
      <c r="D1174" s="4">
        <v>19</v>
      </c>
      <c r="E1174" t="str">
        <f t="shared" si="93"/>
        <v>No</v>
      </c>
      <c r="F1174" s="4">
        <f t="shared" si="91"/>
        <v>19</v>
      </c>
      <c r="G1174" s="5">
        <v>544.02</v>
      </c>
      <c r="H1174" t="str">
        <f t="shared" si="94"/>
        <v>No</v>
      </c>
      <c r="I1174" s="5">
        <f t="shared" si="92"/>
        <v>10336.379999999999</v>
      </c>
    </row>
    <row r="1175" spans="1:9" x14ac:dyDescent="0.35">
      <c r="A1175" s="1">
        <v>45260</v>
      </c>
      <c r="B1175" s="1" t="str">
        <f t="shared" si="90"/>
        <v>November</v>
      </c>
      <c r="C1175" s="3" t="s">
        <v>5</v>
      </c>
      <c r="D1175" s="4">
        <v>19</v>
      </c>
      <c r="E1175" t="str">
        <f t="shared" si="93"/>
        <v>No</v>
      </c>
      <c r="F1175" s="4">
        <f t="shared" si="91"/>
        <v>19</v>
      </c>
      <c r="G1175" s="5">
        <v>397.36</v>
      </c>
      <c r="H1175" t="str">
        <f t="shared" si="94"/>
        <v>No</v>
      </c>
      <c r="I1175" s="5">
        <f t="shared" si="92"/>
        <v>7549.84</v>
      </c>
    </row>
    <row r="1176" spans="1:9" x14ac:dyDescent="0.35">
      <c r="A1176" s="1">
        <v>45138</v>
      </c>
      <c r="B1176" s="1" t="str">
        <f t="shared" si="90"/>
        <v>July</v>
      </c>
      <c r="C1176" s="3" t="s">
        <v>4</v>
      </c>
      <c r="D1176" s="4">
        <v>19</v>
      </c>
      <c r="E1176" t="str">
        <f t="shared" si="93"/>
        <v>No</v>
      </c>
      <c r="F1176" s="4">
        <f t="shared" si="91"/>
        <v>19</v>
      </c>
      <c r="G1176" s="5">
        <v>675.55</v>
      </c>
      <c r="H1176" t="str">
        <f t="shared" si="94"/>
        <v>No</v>
      </c>
      <c r="I1176" s="5">
        <f t="shared" si="92"/>
        <v>12835.449999999999</v>
      </c>
    </row>
    <row r="1177" spans="1:9" x14ac:dyDescent="0.35">
      <c r="A1177" s="1">
        <v>45199</v>
      </c>
      <c r="B1177" s="1" t="str">
        <f t="shared" si="90"/>
        <v>September</v>
      </c>
      <c r="C1177" s="3" t="s">
        <v>8</v>
      </c>
      <c r="D1177" s="4">
        <v>22</v>
      </c>
      <c r="E1177" t="str">
        <f t="shared" si="93"/>
        <v>No</v>
      </c>
      <c r="F1177" s="4">
        <f t="shared" si="91"/>
        <v>22</v>
      </c>
      <c r="G1177" s="5">
        <v>749.38</v>
      </c>
      <c r="H1177" t="str">
        <f t="shared" si="94"/>
        <v>No</v>
      </c>
      <c r="I1177" s="5">
        <f t="shared" si="92"/>
        <v>16486.36</v>
      </c>
    </row>
    <row r="1178" spans="1:9" x14ac:dyDescent="0.35">
      <c r="A1178" s="1">
        <v>45199</v>
      </c>
      <c r="B1178" s="1" t="str">
        <f t="shared" si="90"/>
        <v>September</v>
      </c>
      <c r="C1178" s="3" t="s">
        <v>5</v>
      </c>
      <c r="D1178" s="4">
        <v>19</v>
      </c>
      <c r="E1178" t="str">
        <f t="shared" si="93"/>
        <v>No</v>
      </c>
      <c r="F1178" s="4">
        <f t="shared" si="91"/>
        <v>19</v>
      </c>
      <c r="G1178" s="5">
        <v>589.25</v>
      </c>
      <c r="H1178" t="str">
        <f t="shared" si="94"/>
        <v>No</v>
      </c>
      <c r="I1178" s="5">
        <f t="shared" si="92"/>
        <v>11195.75</v>
      </c>
    </row>
    <row r="1179" spans="1:9" x14ac:dyDescent="0.35">
      <c r="A1179" s="1">
        <v>44957</v>
      </c>
      <c r="B1179" s="1" t="str">
        <f t="shared" si="90"/>
        <v>January</v>
      </c>
      <c r="C1179" s="3" t="s">
        <v>7</v>
      </c>
      <c r="D1179" s="4">
        <v>21</v>
      </c>
      <c r="E1179" t="str">
        <f t="shared" si="93"/>
        <v>No</v>
      </c>
      <c r="F1179" s="4">
        <f t="shared" si="91"/>
        <v>21</v>
      </c>
      <c r="G1179" s="5">
        <v>749.28</v>
      </c>
      <c r="H1179" t="str">
        <f t="shared" si="94"/>
        <v>No</v>
      </c>
      <c r="I1179" s="5">
        <f t="shared" si="92"/>
        <v>15734.88</v>
      </c>
    </row>
    <row r="1180" spans="1:9" x14ac:dyDescent="0.35">
      <c r="A1180" s="1">
        <v>45230</v>
      </c>
      <c r="B1180" s="1" t="str">
        <f t="shared" si="90"/>
        <v>October</v>
      </c>
      <c r="C1180" s="3" t="s">
        <v>7</v>
      </c>
      <c r="D1180" s="4">
        <v>21</v>
      </c>
      <c r="E1180" t="str">
        <f t="shared" si="93"/>
        <v>No</v>
      </c>
      <c r="F1180" s="4">
        <f t="shared" si="91"/>
        <v>21</v>
      </c>
      <c r="G1180" s="5">
        <v>278.75</v>
      </c>
      <c r="H1180" t="str">
        <f t="shared" si="94"/>
        <v>No</v>
      </c>
      <c r="I1180" s="5">
        <f t="shared" si="92"/>
        <v>5853.75</v>
      </c>
    </row>
    <row r="1181" spans="1:9" x14ac:dyDescent="0.35">
      <c r="A1181" s="1">
        <v>45230</v>
      </c>
      <c r="B1181" s="1" t="str">
        <f t="shared" si="90"/>
        <v>October</v>
      </c>
      <c r="C1181" s="3" t="s">
        <v>5</v>
      </c>
      <c r="D1181" s="4">
        <v>14</v>
      </c>
      <c r="E1181" t="str">
        <f t="shared" si="93"/>
        <v>No</v>
      </c>
      <c r="F1181" s="4">
        <f t="shared" si="91"/>
        <v>14</v>
      </c>
      <c r="G1181" s="5">
        <v>612.42999999999995</v>
      </c>
      <c r="H1181" t="str">
        <f t="shared" si="94"/>
        <v>No</v>
      </c>
      <c r="I1181" s="5">
        <f t="shared" si="92"/>
        <v>8574.0199999999986</v>
      </c>
    </row>
    <row r="1182" spans="1:9" x14ac:dyDescent="0.35">
      <c r="A1182" s="1">
        <v>44985</v>
      </c>
      <c r="B1182" s="1" t="str">
        <f t="shared" si="90"/>
        <v>February</v>
      </c>
      <c r="C1182" s="3" t="s">
        <v>4</v>
      </c>
      <c r="D1182" s="4">
        <v>17</v>
      </c>
      <c r="E1182" t="str">
        <f t="shared" si="93"/>
        <v>No</v>
      </c>
      <c r="F1182" s="4">
        <f t="shared" si="91"/>
        <v>17</v>
      </c>
      <c r="G1182" s="5">
        <v>19.149999999999999</v>
      </c>
      <c r="H1182" t="str">
        <f t="shared" si="94"/>
        <v>No</v>
      </c>
      <c r="I1182" s="5">
        <f t="shared" si="92"/>
        <v>325.54999999999995</v>
      </c>
    </row>
    <row r="1183" spans="1:9" x14ac:dyDescent="0.35">
      <c r="A1183" s="1">
        <v>45077</v>
      </c>
      <c r="B1183" s="1" t="str">
        <f t="shared" si="90"/>
        <v>May</v>
      </c>
      <c r="C1183" s="3" t="s">
        <v>8</v>
      </c>
      <c r="D1183" s="4">
        <v>20</v>
      </c>
      <c r="E1183" t="str">
        <f t="shared" si="93"/>
        <v>No</v>
      </c>
      <c r="F1183" s="4">
        <f t="shared" si="91"/>
        <v>20</v>
      </c>
      <c r="G1183" s="5">
        <v>194.82</v>
      </c>
      <c r="H1183" t="str">
        <f t="shared" si="94"/>
        <v>No</v>
      </c>
      <c r="I1183" s="5">
        <f t="shared" si="92"/>
        <v>3896.3999999999996</v>
      </c>
    </row>
    <row r="1184" spans="1:9" x14ac:dyDescent="0.35">
      <c r="A1184" s="1">
        <v>45016</v>
      </c>
      <c r="B1184" s="1" t="str">
        <f t="shared" si="90"/>
        <v>March</v>
      </c>
      <c r="C1184" s="3" t="s">
        <v>4</v>
      </c>
      <c r="D1184" s="4">
        <v>18</v>
      </c>
      <c r="E1184" t="str">
        <f t="shared" si="93"/>
        <v>No</v>
      </c>
      <c r="F1184" s="4">
        <f t="shared" si="91"/>
        <v>18</v>
      </c>
      <c r="G1184" s="5">
        <v>732.58</v>
      </c>
      <c r="H1184" t="str">
        <f t="shared" si="94"/>
        <v>No</v>
      </c>
      <c r="I1184" s="5">
        <f t="shared" si="92"/>
        <v>13186.44</v>
      </c>
    </row>
    <row r="1185" spans="1:9" x14ac:dyDescent="0.35">
      <c r="A1185" s="1">
        <v>44957</v>
      </c>
      <c r="B1185" s="1" t="str">
        <f t="shared" si="90"/>
        <v>January</v>
      </c>
      <c r="C1185" s="3" t="s">
        <v>7</v>
      </c>
      <c r="D1185" s="4">
        <v>13</v>
      </c>
      <c r="E1185" t="str">
        <f t="shared" si="93"/>
        <v>No</v>
      </c>
      <c r="F1185" s="4">
        <f t="shared" si="91"/>
        <v>13</v>
      </c>
      <c r="G1185" s="5">
        <v>411.95</v>
      </c>
      <c r="H1185" t="str">
        <f t="shared" si="94"/>
        <v>No</v>
      </c>
      <c r="I1185" s="5">
        <f t="shared" si="92"/>
        <v>5355.3499999999995</v>
      </c>
    </row>
    <row r="1186" spans="1:9" x14ac:dyDescent="0.35">
      <c r="A1186" s="1">
        <v>45077</v>
      </c>
      <c r="B1186" s="1" t="str">
        <f t="shared" si="90"/>
        <v>May</v>
      </c>
      <c r="C1186" s="3" t="s">
        <v>8</v>
      </c>
      <c r="D1186" s="4">
        <v>19</v>
      </c>
      <c r="E1186" t="str">
        <f t="shared" si="93"/>
        <v>No</v>
      </c>
      <c r="F1186" s="4">
        <f t="shared" si="91"/>
        <v>19</v>
      </c>
      <c r="G1186" s="5">
        <v>665.2</v>
      </c>
      <c r="H1186" t="str">
        <f t="shared" si="94"/>
        <v>No</v>
      </c>
      <c r="I1186" s="5">
        <f t="shared" si="92"/>
        <v>12638.800000000001</v>
      </c>
    </row>
    <row r="1187" spans="1:9" x14ac:dyDescent="0.35">
      <c r="A1187" s="1">
        <v>45291</v>
      </c>
      <c r="B1187" s="1" t="str">
        <f t="shared" si="90"/>
        <v>December</v>
      </c>
      <c r="C1187" s="3" t="s">
        <v>5</v>
      </c>
      <c r="D1187" s="4">
        <v>16</v>
      </c>
      <c r="E1187" t="str">
        <f t="shared" si="93"/>
        <v>No</v>
      </c>
      <c r="F1187" s="4">
        <f t="shared" si="91"/>
        <v>16</v>
      </c>
      <c r="G1187" s="5">
        <v>824.4</v>
      </c>
      <c r="H1187" t="str">
        <f t="shared" si="94"/>
        <v>No</v>
      </c>
      <c r="I1187" s="5">
        <f t="shared" si="92"/>
        <v>13190.4</v>
      </c>
    </row>
    <row r="1188" spans="1:9" x14ac:dyDescent="0.35">
      <c r="A1188" s="1">
        <v>45169</v>
      </c>
      <c r="B1188" s="1" t="str">
        <f t="shared" si="90"/>
        <v>August</v>
      </c>
      <c r="C1188" s="3" t="s">
        <v>4</v>
      </c>
      <c r="D1188" s="4">
        <v>18</v>
      </c>
      <c r="E1188" t="str">
        <f t="shared" si="93"/>
        <v>No</v>
      </c>
      <c r="F1188" s="4">
        <f t="shared" si="91"/>
        <v>18</v>
      </c>
      <c r="G1188" s="5">
        <v>690.25</v>
      </c>
      <c r="H1188" t="str">
        <f t="shared" si="94"/>
        <v>No</v>
      </c>
      <c r="I1188" s="5">
        <f t="shared" si="92"/>
        <v>12424.5</v>
      </c>
    </row>
    <row r="1189" spans="1:9" x14ac:dyDescent="0.35">
      <c r="A1189" s="1">
        <v>45291</v>
      </c>
      <c r="B1189" s="1" t="str">
        <f t="shared" si="90"/>
        <v>December</v>
      </c>
      <c r="C1189" s="3" t="s">
        <v>4</v>
      </c>
      <c r="D1189" s="4">
        <v>14</v>
      </c>
      <c r="E1189" t="str">
        <f t="shared" si="93"/>
        <v>No</v>
      </c>
      <c r="F1189" s="4">
        <f t="shared" si="91"/>
        <v>14</v>
      </c>
      <c r="G1189" s="5">
        <v>317.64999999999998</v>
      </c>
      <c r="H1189" t="str">
        <f t="shared" si="94"/>
        <v>No</v>
      </c>
      <c r="I1189" s="5">
        <f t="shared" si="92"/>
        <v>4447.0999999999995</v>
      </c>
    </row>
    <row r="1190" spans="1:9" x14ac:dyDescent="0.35">
      <c r="A1190" s="1">
        <v>45046</v>
      </c>
      <c r="B1190" s="1" t="str">
        <f t="shared" si="90"/>
        <v>April</v>
      </c>
      <c r="C1190" s="3" t="s">
        <v>5</v>
      </c>
      <c r="D1190" s="4">
        <v>19</v>
      </c>
      <c r="E1190" t="str">
        <f t="shared" si="93"/>
        <v>No</v>
      </c>
      <c r="F1190" s="4">
        <f t="shared" si="91"/>
        <v>19</v>
      </c>
      <c r="G1190" s="5">
        <v>509.48</v>
      </c>
      <c r="H1190" t="str">
        <f t="shared" si="94"/>
        <v>No</v>
      </c>
      <c r="I1190" s="5">
        <f t="shared" si="92"/>
        <v>9680.1200000000008</v>
      </c>
    </row>
    <row r="1191" spans="1:9" x14ac:dyDescent="0.35">
      <c r="A1191" s="1">
        <v>45230</v>
      </c>
      <c r="B1191" s="1" t="str">
        <f t="shared" si="90"/>
        <v>October</v>
      </c>
      <c r="C1191" s="3" t="s">
        <v>5</v>
      </c>
      <c r="D1191" s="4">
        <v>22</v>
      </c>
      <c r="E1191" t="str">
        <f t="shared" si="93"/>
        <v>No</v>
      </c>
      <c r="F1191" s="4">
        <f t="shared" si="91"/>
        <v>22</v>
      </c>
      <c r="G1191" s="5">
        <v>581.63</v>
      </c>
      <c r="H1191" t="str">
        <f t="shared" si="94"/>
        <v>No</v>
      </c>
      <c r="I1191" s="5">
        <f t="shared" si="92"/>
        <v>12795.86</v>
      </c>
    </row>
    <row r="1192" spans="1:9" x14ac:dyDescent="0.35">
      <c r="A1192" s="1">
        <v>44957</v>
      </c>
      <c r="B1192" s="1" t="str">
        <f t="shared" si="90"/>
        <v>January</v>
      </c>
      <c r="C1192" s="3" t="s">
        <v>8</v>
      </c>
      <c r="D1192" s="4">
        <v>21</v>
      </c>
      <c r="E1192" t="str">
        <f t="shared" si="93"/>
        <v>No</v>
      </c>
      <c r="F1192" s="4">
        <f t="shared" si="91"/>
        <v>21</v>
      </c>
      <c r="G1192" s="5">
        <v>863.04</v>
      </c>
      <c r="H1192" t="str">
        <f t="shared" si="94"/>
        <v>No</v>
      </c>
      <c r="I1192" s="5">
        <f t="shared" si="92"/>
        <v>18123.84</v>
      </c>
    </row>
    <row r="1193" spans="1:9" x14ac:dyDescent="0.35">
      <c r="A1193" s="1">
        <v>45199</v>
      </c>
      <c r="B1193" s="1" t="str">
        <f t="shared" si="90"/>
        <v>September</v>
      </c>
      <c r="C1193" s="3" t="s">
        <v>8</v>
      </c>
      <c r="D1193" s="4">
        <v>17</v>
      </c>
      <c r="E1193" t="str">
        <f t="shared" si="93"/>
        <v>No</v>
      </c>
      <c r="F1193" s="4">
        <f t="shared" si="91"/>
        <v>17</v>
      </c>
      <c r="G1193" s="5">
        <v>152.75</v>
      </c>
      <c r="H1193" t="str">
        <f t="shared" si="94"/>
        <v>No</v>
      </c>
      <c r="I1193" s="5">
        <f t="shared" si="92"/>
        <v>2596.75</v>
      </c>
    </row>
    <row r="1194" spans="1:9" x14ac:dyDescent="0.35">
      <c r="A1194" s="1">
        <v>45169</v>
      </c>
      <c r="B1194" s="1" t="str">
        <f t="shared" si="90"/>
        <v>August</v>
      </c>
      <c r="C1194" s="3" t="s">
        <v>8</v>
      </c>
      <c r="D1194" s="4">
        <v>21</v>
      </c>
      <c r="E1194" t="str">
        <f t="shared" si="93"/>
        <v>No</v>
      </c>
      <c r="F1194" s="4">
        <f t="shared" si="91"/>
        <v>21</v>
      </c>
      <c r="G1194" s="5">
        <v>976.13</v>
      </c>
      <c r="H1194" t="str">
        <f t="shared" si="94"/>
        <v>No</v>
      </c>
      <c r="I1194" s="5">
        <f t="shared" si="92"/>
        <v>20498.73</v>
      </c>
    </row>
    <row r="1195" spans="1:9" x14ac:dyDescent="0.35">
      <c r="A1195" s="1">
        <v>45291</v>
      </c>
      <c r="B1195" s="1" t="str">
        <f t="shared" si="90"/>
        <v>December</v>
      </c>
      <c r="C1195" s="3" t="s">
        <v>7</v>
      </c>
      <c r="D1195" s="4">
        <v>13</v>
      </c>
      <c r="E1195" t="str">
        <f t="shared" si="93"/>
        <v>No</v>
      </c>
      <c r="F1195" s="4">
        <f t="shared" si="91"/>
        <v>13</v>
      </c>
      <c r="G1195" s="5">
        <v>114.17</v>
      </c>
      <c r="H1195" t="str">
        <f t="shared" si="94"/>
        <v>No</v>
      </c>
      <c r="I1195" s="5">
        <f t="shared" si="92"/>
        <v>1484.21</v>
      </c>
    </row>
    <row r="1196" spans="1:9" x14ac:dyDescent="0.35">
      <c r="A1196" s="1">
        <v>44985</v>
      </c>
      <c r="B1196" s="1" t="str">
        <f t="shared" si="90"/>
        <v>February</v>
      </c>
      <c r="C1196" s="3" t="s">
        <v>4</v>
      </c>
      <c r="D1196" s="4">
        <v>23</v>
      </c>
      <c r="E1196" t="str">
        <f t="shared" si="93"/>
        <v>No</v>
      </c>
      <c r="F1196" s="4">
        <f t="shared" si="91"/>
        <v>23</v>
      </c>
      <c r="G1196" s="5">
        <v>617.91999999999996</v>
      </c>
      <c r="H1196" t="str">
        <f t="shared" si="94"/>
        <v>No</v>
      </c>
      <c r="I1196" s="5">
        <f t="shared" si="92"/>
        <v>14212.16</v>
      </c>
    </row>
    <row r="1197" spans="1:9" x14ac:dyDescent="0.35">
      <c r="A1197" s="1">
        <v>45046</v>
      </c>
      <c r="B1197" s="1" t="str">
        <f t="shared" si="90"/>
        <v>April</v>
      </c>
      <c r="C1197" s="3" t="s">
        <v>8</v>
      </c>
      <c r="D1197" s="4">
        <v>20</v>
      </c>
      <c r="E1197" t="str">
        <f t="shared" si="93"/>
        <v>No</v>
      </c>
      <c r="F1197" s="4">
        <f t="shared" si="91"/>
        <v>20</v>
      </c>
      <c r="G1197" s="5">
        <v>208.36</v>
      </c>
      <c r="H1197" t="str">
        <f t="shared" si="94"/>
        <v>No</v>
      </c>
      <c r="I1197" s="5">
        <f t="shared" si="92"/>
        <v>4167.2000000000007</v>
      </c>
    </row>
    <row r="1198" spans="1:9" x14ac:dyDescent="0.35">
      <c r="A1198" s="1">
        <v>44957</v>
      </c>
      <c r="B1198" s="1" t="str">
        <f t="shared" si="90"/>
        <v>January</v>
      </c>
      <c r="C1198" s="3" t="s">
        <v>5</v>
      </c>
      <c r="D1198" s="4">
        <v>19</v>
      </c>
      <c r="E1198" t="str">
        <f t="shared" si="93"/>
        <v>No</v>
      </c>
      <c r="F1198" s="4">
        <f t="shared" si="91"/>
        <v>19</v>
      </c>
      <c r="G1198" s="5">
        <v>649.01</v>
      </c>
      <c r="H1198" t="str">
        <f t="shared" si="94"/>
        <v>No</v>
      </c>
      <c r="I1198" s="5">
        <f t="shared" si="92"/>
        <v>12331.19</v>
      </c>
    </row>
    <row r="1199" spans="1:9" x14ac:dyDescent="0.35">
      <c r="A1199" s="1">
        <v>45077</v>
      </c>
      <c r="B1199" s="1" t="str">
        <f t="shared" si="90"/>
        <v>May</v>
      </c>
      <c r="C1199" s="3" t="s">
        <v>8</v>
      </c>
      <c r="D1199" s="4">
        <v>26</v>
      </c>
      <c r="E1199" t="str">
        <f t="shared" si="93"/>
        <v>No</v>
      </c>
      <c r="F1199" s="4">
        <f t="shared" si="91"/>
        <v>26</v>
      </c>
      <c r="G1199" s="5">
        <v>822.42</v>
      </c>
      <c r="H1199" t="str">
        <f t="shared" si="94"/>
        <v>No</v>
      </c>
      <c r="I1199" s="5">
        <f t="shared" si="92"/>
        <v>21382.92</v>
      </c>
    </row>
    <row r="1200" spans="1:9" x14ac:dyDescent="0.35">
      <c r="A1200" s="1">
        <v>45138</v>
      </c>
      <c r="B1200" s="1" t="str">
        <f t="shared" si="90"/>
        <v>July</v>
      </c>
      <c r="C1200" s="3" t="s">
        <v>7</v>
      </c>
      <c r="D1200" s="4">
        <v>23</v>
      </c>
      <c r="E1200" t="str">
        <f t="shared" si="93"/>
        <v>No</v>
      </c>
      <c r="F1200" s="4">
        <f t="shared" si="91"/>
        <v>23</v>
      </c>
      <c r="G1200" s="5">
        <v>936.79</v>
      </c>
      <c r="H1200" t="str">
        <f t="shared" si="94"/>
        <v>No</v>
      </c>
      <c r="I1200" s="5">
        <f t="shared" si="92"/>
        <v>21546.17</v>
      </c>
    </row>
    <row r="1201" spans="1:9" x14ac:dyDescent="0.35">
      <c r="A1201" s="1">
        <v>45230</v>
      </c>
      <c r="B1201" s="1" t="str">
        <f t="shared" si="90"/>
        <v>October</v>
      </c>
      <c r="C1201" s="3" t="s">
        <v>5</v>
      </c>
      <c r="D1201" s="4">
        <v>21</v>
      </c>
      <c r="E1201" t="str">
        <f t="shared" si="93"/>
        <v>No</v>
      </c>
      <c r="F1201" s="4">
        <f t="shared" si="91"/>
        <v>21</v>
      </c>
      <c r="G1201" s="5">
        <v>388.43</v>
      </c>
      <c r="H1201" t="str">
        <f t="shared" si="94"/>
        <v>No</v>
      </c>
      <c r="I1201" s="5">
        <f t="shared" si="92"/>
        <v>8157.03</v>
      </c>
    </row>
    <row r="1202" spans="1:9" x14ac:dyDescent="0.35">
      <c r="A1202" s="1">
        <v>45199</v>
      </c>
      <c r="B1202" s="1" t="str">
        <f t="shared" si="90"/>
        <v>September</v>
      </c>
      <c r="C1202" s="3" t="s">
        <v>6</v>
      </c>
      <c r="D1202" s="4">
        <v>22</v>
      </c>
      <c r="E1202" t="str">
        <f t="shared" si="93"/>
        <v>No</v>
      </c>
      <c r="F1202" s="4">
        <f t="shared" si="91"/>
        <v>22</v>
      </c>
      <c r="G1202" s="5">
        <v>679.97</v>
      </c>
      <c r="H1202" t="str">
        <f t="shared" si="94"/>
        <v>No</v>
      </c>
      <c r="I1202" s="5">
        <f t="shared" si="92"/>
        <v>14959.34</v>
      </c>
    </row>
    <row r="1203" spans="1:9" x14ac:dyDescent="0.35">
      <c r="A1203" s="1">
        <v>45077</v>
      </c>
      <c r="B1203" s="1" t="str">
        <f t="shared" si="90"/>
        <v>May</v>
      </c>
      <c r="C1203" s="3" t="s">
        <v>5</v>
      </c>
      <c r="D1203" s="4">
        <v>19</v>
      </c>
      <c r="E1203" t="str">
        <f t="shared" si="93"/>
        <v>No</v>
      </c>
      <c r="F1203" s="4">
        <f t="shared" si="91"/>
        <v>19</v>
      </c>
      <c r="G1203" s="5">
        <v>417.21</v>
      </c>
      <c r="H1203" t="str">
        <f t="shared" si="94"/>
        <v>No</v>
      </c>
      <c r="I1203" s="5">
        <f t="shared" si="92"/>
        <v>7926.99</v>
      </c>
    </row>
    <row r="1204" spans="1:9" x14ac:dyDescent="0.35">
      <c r="A1204" s="1">
        <v>45107</v>
      </c>
      <c r="B1204" s="1" t="str">
        <f t="shared" si="90"/>
        <v>June</v>
      </c>
      <c r="C1204" s="3" t="s">
        <v>6</v>
      </c>
      <c r="D1204" s="4">
        <v>21</v>
      </c>
      <c r="E1204" t="str">
        <f t="shared" si="93"/>
        <v>No</v>
      </c>
      <c r="F1204" s="4">
        <f t="shared" si="91"/>
        <v>21</v>
      </c>
      <c r="G1204" s="5">
        <v>41.87</v>
      </c>
      <c r="H1204" t="str">
        <f t="shared" si="94"/>
        <v>No</v>
      </c>
      <c r="I1204" s="5">
        <f t="shared" si="92"/>
        <v>879.27</v>
      </c>
    </row>
    <row r="1205" spans="1:9" x14ac:dyDescent="0.35">
      <c r="A1205" s="1">
        <v>45230</v>
      </c>
      <c r="B1205" s="1" t="str">
        <f t="shared" si="90"/>
        <v>October</v>
      </c>
      <c r="C1205" s="3" t="s">
        <v>8</v>
      </c>
      <c r="D1205" s="4">
        <v>23</v>
      </c>
      <c r="E1205" t="str">
        <f t="shared" si="93"/>
        <v>No</v>
      </c>
      <c r="F1205" s="4">
        <f t="shared" si="91"/>
        <v>23</v>
      </c>
      <c r="G1205" s="5">
        <v>889.2</v>
      </c>
      <c r="H1205" t="str">
        <f t="shared" si="94"/>
        <v>No</v>
      </c>
      <c r="I1205" s="5">
        <f t="shared" si="92"/>
        <v>20451.600000000002</v>
      </c>
    </row>
    <row r="1206" spans="1:9" x14ac:dyDescent="0.35">
      <c r="A1206" s="1">
        <v>45199</v>
      </c>
      <c r="B1206" s="1" t="str">
        <f t="shared" si="90"/>
        <v>September</v>
      </c>
      <c r="C1206" s="3" t="s">
        <v>8</v>
      </c>
      <c r="D1206" s="4">
        <v>15</v>
      </c>
      <c r="E1206" t="str">
        <f t="shared" si="93"/>
        <v>No</v>
      </c>
      <c r="F1206" s="4">
        <f t="shared" si="91"/>
        <v>15</v>
      </c>
      <c r="G1206" s="5">
        <v>202.22</v>
      </c>
      <c r="H1206" t="str">
        <f t="shared" si="94"/>
        <v>No</v>
      </c>
      <c r="I1206" s="5">
        <f t="shared" si="92"/>
        <v>3033.3</v>
      </c>
    </row>
    <row r="1207" spans="1:9" x14ac:dyDescent="0.35">
      <c r="A1207" s="1">
        <v>45016</v>
      </c>
      <c r="B1207" s="1" t="str">
        <f t="shared" si="90"/>
        <v>March</v>
      </c>
      <c r="C1207" s="3" t="s">
        <v>4</v>
      </c>
      <c r="D1207" s="4">
        <v>23</v>
      </c>
      <c r="E1207" t="str">
        <f t="shared" si="93"/>
        <v>No</v>
      </c>
      <c r="F1207" s="4">
        <f t="shared" si="91"/>
        <v>23</v>
      </c>
      <c r="G1207" s="5">
        <v>223.71</v>
      </c>
      <c r="H1207" t="str">
        <f t="shared" si="94"/>
        <v>No</v>
      </c>
      <c r="I1207" s="5">
        <f t="shared" si="92"/>
        <v>5145.33</v>
      </c>
    </row>
    <row r="1208" spans="1:9" x14ac:dyDescent="0.35">
      <c r="A1208" s="1">
        <v>44985</v>
      </c>
      <c r="B1208" s="1" t="str">
        <f t="shared" si="90"/>
        <v>February</v>
      </c>
      <c r="C1208" s="3" t="s">
        <v>5</v>
      </c>
      <c r="D1208" s="4">
        <v>16</v>
      </c>
      <c r="E1208" t="str">
        <f t="shared" si="93"/>
        <v>No</v>
      </c>
      <c r="F1208" s="4">
        <f t="shared" si="91"/>
        <v>16</v>
      </c>
      <c r="G1208" s="5">
        <v>983.33</v>
      </c>
      <c r="H1208" t="str">
        <f t="shared" si="94"/>
        <v>No</v>
      </c>
      <c r="I1208" s="5">
        <f t="shared" si="92"/>
        <v>15733.28</v>
      </c>
    </row>
    <row r="1209" spans="1:9" x14ac:dyDescent="0.35">
      <c r="A1209" s="1">
        <v>45016</v>
      </c>
      <c r="B1209" s="1" t="str">
        <f t="shared" si="90"/>
        <v>March</v>
      </c>
      <c r="C1209" s="3" t="s">
        <v>7</v>
      </c>
      <c r="D1209" s="4">
        <v>28</v>
      </c>
      <c r="E1209" t="str">
        <f t="shared" si="93"/>
        <v>No</v>
      </c>
      <c r="F1209" s="4">
        <f t="shared" si="91"/>
        <v>28</v>
      </c>
      <c r="G1209" s="5">
        <v>424.42</v>
      </c>
      <c r="H1209" t="str">
        <f t="shared" si="94"/>
        <v>No</v>
      </c>
      <c r="I1209" s="5">
        <f t="shared" si="92"/>
        <v>11883.76</v>
      </c>
    </row>
    <row r="1210" spans="1:9" x14ac:dyDescent="0.35">
      <c r="A1210" s="1">
        <v>45107</v>
      </c>
      <c r="B1210" s="1" t="str">
        <f t="shared" si="90"/>
        <v>June</v>
      </c>
      <c r="C1210" s="3" t="s">
        <v>7</v>
      </c>
      <c r="D1210" s="4">
        <v>29</v>
      </c>
      <c r="E1210" t="str">
        <f t="shared" si="93"/>
        <v>No</v>
      </c>
      <c r="F1210" s="4">
        <f t="shared" si="91"/>
        <v>29</v>
      </c>
      <c r="G1210" s="5">
        <v>672.26</v>
      </c>
      <c r="H1210" t="str">
        <f t="shared" si="94"/>
        <v>No</v>
      </c>
      <c r="I1210" s="5">
        <f t="shared" si="92"/>
        <v>19495.54</v>
      </c>
    </row>
    <row r="1211" spans="1:9" x14ac:dyDescent="0.35">
      <c r="A1211" s="1">
        <v>45046</v>
      </c>
      <c r="B1211" s="1" t="str">
        <f t="shared" si="90"/>
        <v>April</v>
      </c>
      <c r="C1211" s="3" t="s">
        <v>7</v>
      </c>
      <c r="D1211" s="4">
        <v>20</v>
      </c>
      <c r="E1211" t="str">
        <f t="shared" si="93"/>
        <v>No</v>
      </c>
      <c r="F1211" s="4">
        <f t="shared" si="91"/>
        <v>20</v>
      </c>
      <c r="G1211" s="5">
        <v>628.16</v>
      </c>
      <c r="H1211" t="str">
        <f t="shared" si="94"/>
        <v>No</v>
      </c>
      <c r="I1211" s="5">
        <f t="shared" si="92"/>
        <v>12563.199999999999</v>
      </c>
    </row>
    <row r="1212" spans="1:9" x14ac:dyDescent="0.35">
      <c r="A1212" s="1">
        <v>44957</v>
      </c>
      <c r="B1212" s="1" t="str">
        <f t="shared" si="90"/>
        <v>January</v>
      </c>
      <c r="C1212" s="3" t="s">
        <v>4</v>
      </c>
      <c r="D1212" s="4">
        <v>25</v>
      </c>
      <c r="E1212" t="str">
        <f t="shared" si="93"/>
        <v>No</v>
      </c>
      <c r="F1212" s="4">
        <f t="shared" si="91"/>
        <v>25</v>
      </c>
      <c r="G1212" s="5">
        <v>145.72999999999999</v>
      </c>
      <c r="H1212" t="str">
        <f t="shared" si="94"/>
        <v>No</v>
      </c>
      <c r="I1212" s="5">
        <f t="shared" si="92"/>
        <v>3643.2499999999995</v>
      </c>
    </row>
    <row r="1213" spans="1:9" x14ac:dyDescent="0.35">
      <c r="A1213" s="1">
        <v>45016</v>
      </c>
      <c r="B1213" s="1" t="str">
        <f t="shared" si="90"/>
        <v>March</v>
      </c>
      <c r="C1213" s="3" t="s">
        <v>6</v>
      </c>
      <c r="D1213" s="4">
        <v>18</v>
      </c>
      <c r="E1213" t="str">
        <f t="shared" si="93"/>
        <v>No</v>
      </c>
      <c r="F1213" s="4">
        <f t="shared" si="91"/>
        <v>18</v>
      </c>
      <c r="G1213" s="5">
        <v>557.11</v>
      </c>
      <c r="H1213" t="str">
        <f t="shared" si="94"/>
        <v>No</v>
      </c>
      <c r="I1213" s="5">
        <f t="shared" si="92"/>
        <v>10027.98</v>
      </c>
    </row>
    <row r="1214" spans="1:9" x14ac:dyDescent="0.35">
      <c r="A1214" s="1">
        <v>45138</v>
      </c>
      <c r="B1214" s="1" t="str">
        <f t="shared" si="90"/>
        <v>July</v>
      </c>
      <c r="C1214" s="3" t="s">
        <v>4</v>
      </c>
      <c r="D1214" s="4">
        <v>20</v>
      </c>
      <c r="E1214" t="str">
        <f t="shared" si="93"/>
        <v>No</v>
      </c>
      <c r="F1214" s="4">
        <f t="shared" si="91"/>
        <v>20</v>
      </c>
      <c r="G1214" s="5">
        <v>430.19</v>
      </c>
      <c r="H1214" t="str">
        <f t="shared" si="94"/>
        <v>No</v>
      </c>
      <c r="I1214" s="5">
        <f t="shared" si="92"/>
        <v>8603.7999999999993</v>
      </c>
    </row>
    <row r="1215" spans="1:9" x14ac:dyDescent="0.35">
      <c r="A1215" s="1">
        <v>45077</v>
      </c>
      <c r="B1215" s="1" t="str">
        <f t="shared" si="90"/>
        <v>May</v>
      </c>
      <c r="C1215" s="3" t="s">
        <v>7</v>
      </c>
      <c r="D1215" s="4">
        <v>16</v>
      </c>
      <c r="E1215" t="str">
        <f t="shared" si="93"/>
        <v>No</v>
      </c>
      <c r="F1215" s="4">
        <f t="shared" si="91"/>
        <v>16</v>
      </c>
      <c r="G1215" s="5">
        <v>253.35</v>
      </c>
      <c r="H1215" t="str">
        <f t="shared" si="94"/>
        <v>No</v>
      </c>
      <c r="I1215" s="5">
        <f t="shared" si="92"/>
        <v>4053.6</v>
      </c>
    </row>
    <row r="1216" spans="1:9" x14ac:dyDescent="0.35">
      <c r="A1216" s="1">
        <v>45077</v>
      </c>
      <c r="B1216" s="1" t="str">
        <f t="shared" si="90"/>
        <v>May</v>
      </c>
      <c r="C1216" s="3" t="s">
        <v>5</v>
      </c>
      <c r="D1216" s="4">
        <v>17</v>
      </c>
      <c r="E1216" t="str">
        <f t="shared" si="93"/>
        <v>No</v>
      </c>
      <c r="F1216" s="4">
        <f t="shared" si="91"/>
        <v>17</v>
      </c>
      <c r="G1216" s="5">
        <v>411.17</v>
      </c>
      <c r="H1216" t="str">
        <f t="shared" si="94"/>
        <v>No</v>
      </c>
      <c r="I1216" s="5">
        <f t="shared" si="92"/>
        <v>6989.89</v>
      </c>
    </row>
    <row r="1217" spans="1:9" x14ac:dyDescent="0.35">
      <c r="A1217" s="1">
        <v>45199</v>
      </c>
      <c r="B1217" s="1" t="str">
        <f t="shared" si="90"/>
        <v>September</v>
      </c>
      <c r="C1217" s="3" t="s">
        <v>4</v>
      </c>
      <c r="D1217" s="4">
        <v>19</v>
      </c>
      <c r="E1217" t="str">
        <f t="shared" si="93"/>
        <v>No</v>
      </c>
      <c r="F1217" s="4">
        <f t="shared" si="91"/>
        <v>19</v>
      </c>
      <c r="G1217" s="5">
        <v>570.94000000000005</v>
      </c>
      <c r="H1217" t="str">
        <f t="shared" si="94"/>
        <v>No</v>
      </c>
      <c r="I1217" s="5">
        <f t="shared" si="92"/>
        <v>10847.86</v>
      </c>
    </row>
    <row r="1218" spans="1:9" x14ac:dyDescent="0.35">
      <c r="A1218" s="1">
        <v>44985</v>
      </c>
      <c r="B1218" s="1" t="str">
        <f t="shared" ref="B1218:B1281" si="95">TEXT(A1218, "mmmm")</f>
        <v>February</v>
      </c>
      <c r="C1218" s="3" t="s">
        <v>4</v>
      </c>
      <c r="D1218" s="4">
        <v>17</v>
      </c>
      <c r="E1218" t="str">
        <f t="shared" si="93"/>
        <v>No</v>
      </c>
      <c r="F1218" s="4">
        <f t="shared" ref="F1218:F1281" si="96" xml:space="preserve"> IF(OR(D1218 &lt; 8,D1218 &gt; 32), 22, D1218)</f>
        <v>17</v>
      </c>
      <c r="G1218" s="5">
        <v>879.43</v>
      </c>
      <c r="H1218" t="str">
        <f t="shared" si="94"/>
        <v>No</v>
      </c>
      <c r="I1218" s="5">
        <f t="shared" ref="I1218:I1281" si="97">PRODUCT(F1218,G1218)</f>
        <v>14950.31</v>
      </c>
    </row>
    <row r="1219" spans="1:9" x14ac:dyDescent="0.35">
      <c r="A1219" s="1">
        <v>45291</v>
      </c>
      <c r="B1219" s="1" t="str">
        <f t="shared" si="95"/>
        <v>December</v>
      </c>
      <c r="C1219" s="3" t="s">
        <v>4</v>
      </c>
      <c r="D1219" s="4">
        <v>14</v>
      </c>
      <c r="E1219" t="str">
        <f t="shared" ref="E1219:E1282" si="98" xml:space="preserve"> IF(OR(D1219 &lt; 8,D1219 &gt; 32), "Yes", "No")</f>
        <v>No</v>
      </c>
      <c r="F1219" s="4">
        <f t="shared" si="96"/>
        <v>14</v>
      </c>
      <c r="G1219" s="5">
        <v>495</v>
      </c>
      <c r="H1219" t="str">
        <f t="shared" ref="H1219:H1282" si="99" xml:space="preserve"> IF(OR(G1219 &lt; -466.22,G1219 &gt; 1486.92), "Yes", "No")</f>
        <v>No</v>
      </c>
      <c r="I1219" s="5">
        <f t="shared" si="97"/>
        <v>6930</v>
      </c>
    </row>
    <row r="1220" spans="1:9" x14ac:dyDescent="0.35">
      <c r="A1220" s="1">
        <v>45046</v>
      </c>
      <c r="B1220" s="1" t="str">
        <f t="shared" si="95"/>
        <v>April</v>
      </c>
      <c r="C1220" s="3" t="s">
        <v>4</v>
      </c>
      <c r="D1220" s="4">
        <v>17</v>
      </c>
      <c r="E1220" t="str">
        <f t="shared" si="98"/>
        <v>No</v>
      </c>
      <c r="F1220" s="4">
        <f t="shared" si="96"/>
        <v>17</v>
      </c>
      <c r="G1220" s="5">
        <v>767.78</v>
      </c>
      <c r="H1220" t="str">
        <f t="shared" si="99"/>
        <v>No</v>
      </c>
      <c r="I1220" s="5">
        <f t="shared" si="97"/>
        <v>13052.26</v>
      </c>
    </row>
    <row r="1221" spans="1:9" x14ac:dyDescent="0.35">
      <c r="A1221" s="1">
        <v>45046</v>
      </c>
      <c r="B1221" s="1" t="str">
        <f t="shared" si="95"/>
        <v>April</v>
      </c>
      <c r="C1221" s="3" t="s">
        <v>6</v>
      </c>
      <c r="D1221" s="4">
        <v>24</v>
      </c>
      <c r="E1221" t="str">
        <f t="shared" si="98"/>
        <v>No</v>
      </c>
      <c r="F1221" s="4">
        <f t="shared" si="96"/>
        <v>24</v>
      </c>
      <c r="G1221" s="5">
        <v>625.09</v>
      </c>
      <c r="H1221" t="str">
        <f t="shared" si="99"/>
        <v>No</v>
      </c>
      <c r="I1221" s="5">
        <f t="shared" si="97"/>
        <v>15002.16</v>
      </c>
    </row>
    <row r="1222" spans="1:9" x14ac:dyDescent="0.35">
      <c r="A1222" s="1">
        <v>45016</v>
      </c>
      <c r="B1222" s="1" t="str">
        <f t="shared" si="95"/>
        <v>March</v>
      </c>
      <c r="C1222" s="3" t="s">
        <v>7</v>
      </c>
      <c r="D1222" s="4">
        <v>12</v>
      </c>
      <c r="E1222" t="str">
        <f t="shared" si="98"/>
        <v>No</v>
      </c>
      <c r="F1222" s="4">
        <f t="shared" si="96"/>
        <v>12</v>
      </c>
      <c r="G1222" s="5">
        <v>425.93</v>
      </c>
      <c r="H1222" t="str">
        <f t="shared" si="99"/>
        <v>No</v>
      </c>
      <c r="I1222" s="5">
        <f t="shared" si="97"/>
        <v>5111.16</v>
      </c>
    </row>
    <row r="1223" spans="1:9" x14ac:dyDescent="0.35">
      <c r="A1223" s="1">
        <v>44985</v>
      </c>
      <c r="B1223" s="1" t="str">
        <f t="shared" si="95"/>
        <v>February</v>
      </c>
      <c r="C1223" s="3" t="s">
        <v>5</v>
      </c>
      <c r="D1223" s="4">
        <v>22</v>
      </c>
      <c r="E1223" t="str">
        <f t="shared" si="98"/>
        <v>No</v>
      </c>
      <c r="F1223" s="4">
        <f t="shared" si="96"/>
        <v>22</v>
      </c>
      <c r="G1223" s="5">
        <v>994.06</v>
      </c>
      <c r="H1223" t="str">
        <f t="shared" si="99"/>
        <v>No</v>
      </c>
      <c r="I1223" s="5">
        <f t="shared" si="97"/>
        <v>21869.32</v>
      </c>
    </row>
    <row r="1224" spans="1:9" x14ac:dyDescent="0.35">
      <c r="A1224" s="1">
        <v>44985</v>
      </c>
      <c r="B1224" s="1" t="str">
        <f t="shared" si="95"/>
        <v>February</v>
      </c>
      <c r="C1224" s="3" t="s">
        <v>5</v>
      </c>
      <c r="D1224" s="4">
        <v>19</v>
      </c>
      <c r="E1224" t="str">
        <f t="shared" si="98"/>
        <v>No</v>
      </c>
      <c r="F1224" s="4">
        <f t="shared" si="96"/>
        <v>19</v>
      </c>
      <c r="G1224" s="5">
        <v>254.7</v>
      </c>
      <c r="H1224" t="str">
        <f t="shared" si="99"/>
        <v>No</v>
      </c>
      <c r="I1224" s="5">
        <f t="shared" si="97"/>
        <v>4839.3</v>
      </c>
    </row>
    <row r="1225" spans="1:9" x14ac:dyDescent="0.35">
      <c r="A1225" s="1">
        <v>45107</v>
      </c>
      <c r="B1225" s="1" t="str">
        <f t="shared" si="95"/>
        <v>June</v>
      </c>
      <c r="C1225" s="3" t="s">
        <v>6</v>
      </c>
      <c r="D1225" s="4">
        <v>14</v>
      </c>
      <c r="E1225" t="str">
        <f t="shared" si="98"/>
        <v>No</v>
      </c>
      <c r="F1225" s="4">
        <f t="shared" si="96"/>
        <v>14</v>
      </c>
      <c r="G1225" s="5">
        <v>814.96</v>
      </c>
      <c r="H1225" t="str">
        <f t="shared" si="99"/>
        <v>No</v>
      </c>
      <c r="I1225" s="5">
        <f t="shared" si="97"/>
        <v>11409.44</v>
      </c>
    </row>
    <row r="1226" spans="1:9" x14ac:dyDescent="0.35">
      <c r="A1226" s="1">
        <v>44957</v>
      </c>
      <c r="B1226" s="1" t="str">
        <f t="shared" si="95"/>
        <v>January</v>
      </c>
      <c r="C1226" s="3" t="s">
        <v>6</v>
      </c>
      <c r="D1226" s="4">
        <v>22</v>
      </c>
      <c r="E1226" t="str">
        <f t="shared" si="98"/>
        <v>No</v>
      </c>
      <c r="F1226" s="4">
        <f t="shared" si="96"/>
        <v>22</v>
      </c>
      <c r="G1226" s="5">
        <v>461.95</v>
      </c>
      <c r="H1226" t="str">
        <f t="shared" si="99"/>
        <v>No</v>
      </c>
      <c r="I1226" s="5">
        <f t="shared" si="97"/>
        <v>10162.9</v>
      </c>
    </row>
    <row r="1227" spans="1:9" x14ac:dyDescent="0.35">
      <c r="A1227" s="1">
        <v>45046</v>
      </c>
      <c r="B1227" s="1" t="str">
        <f t="shared" si="95"/>
        <v>April</v>
      </c>
      <c r="C1227" s="3" t="s">
        <v>4</v>
      </c>
      <c r="D1227" s="4">
        <v>19</v>
      </c>
      <c r="E1227" t="str">
        <f t="shared" si="98"/>
        <v>No</v>
      </c>
      <c r="F1227" s="4">
        <f t="shared" si="96"/>
        <v>19</v>
      </c>
      <c r="G1227" s="5">
        <v>307.63</v>
      </c>
      <c r="H1227" t="str">
        <f t="shared" si="99"/>
        <v>No</v>
      </c>
      <c r="I1227" s="5">
        <f t="shared" si="97"/>
        <v>5844.97</v>
      </c>
    </row>
    <row r="1228" spans="1:9" x14ac:dyDescent="0.35">
      <c r="A1228" s="1">
        <v>45260</v>
      </c>
      <c r="B1228" s="1" t="str">
        <f t="shared" si="95"/>
        <v>November</v>
      </c>
      <c r="C1228" s="3" t="s">
        <v>7</v>
      </c>
      <c r="D1228" s="4">
        <v>18</v>
      </c>
      <c r="E1228" t="str">
        <f t="shared" si="98"/>
        <v>No</v>
      </c>
      <c r="F1228" s="4">
        <f t="shared" si="96"/>
        <v>18</v>
      </c>
      <c r="G1228" s="5">
        <v>752.81</v>
      </c>
      <c r="H1228" t="str">
        <f t="shared" si="99"/>
        <v>No</v>
      </c>
      <c r="I1228" s="5">
        <f t="shared" si="97"/>
        <v>13550.579999999998</v>
      </c>
    </row>
    <row r="1229" spans="1:9" x14ac:dyDescent="0.35">
      <c r="A1229" s="1">
        <v>45169</v>
      </c>
      <c r="B1229" s="1" t="str">
        <f t="shared" si="95"/>
        <v>August</v>
      </c>
      <c r="C1229" s="3" t="s">
        <v>8</v>
      </c>
      <c r="D1229" s="4">
        <v>18</v>
      </c>
      <c r="E1229" t="str">
        <f t="shared" si="98"/>
        <v>No</v>
      </c>
      <c r="F1229" s="4">
        <f t="shared" si="96"/>
        <v>18</v>
      </c>
      <c r="G1229" s="5">
        <v>705.61</v>
      </c>
      <c r="H1229" t="str">
        <f t="shared" si="99"/>
        <v>No</v>
      </c>
      <c r="I1229" s="5">
        <f t="shared" si="97"/>
        <v>12700.98</v>
      </c>
    </row>
    <row r="1230" spans="1:9" x14ac:dyDescent="0.35">
      <c r="A1230" s="1">
        <v>45138</v>
      </c>
      <c r="B1230" s="1" t="str">
        <f t="shared" si="95"/>
        <v>July</v>
      </c>
      <c r="C1230" s="3" t="s">
        <v>6</v>
      </c>
      <c r="D1230" s="4">
        <v>18</v>
      </c>
      <c r="E1230" t="str">
        <f t="shared" si="98"/>
        <v>No</v>
      </c>
      <c r="F1230" s="4">
        <f t="shared" si="96"/>
        <v>18</v>
      </c>
      <c r="G1230" s="5">
        <v>714.4</v>
      </c>
      <c r="H1230" t="str">
        <f t="shared" si="99"/>
        <v>No</v>
      </c>
      <c r="I1230" s="5">
        <f t="shared" si="97"/>
        <v>12859.199999999999</v>
      </c>
    </row>
    <row r="1231" spans="1:9" x14ac:dyDescent="0.35">
      <c r="A1231" s="1">
        <v>45230</v>
      </c>
      <c r="B1231" s="1" t="str">
        <f t="shared" si="95"/>
        <v>October</v>
      </c>
      <c r="C1231" s="3" t="s">
        <v>8</v>
      </c>
      <c r="D1231" s="4">
        <v>22</v>
      </c>
      <c r="E1231" t="str">
        <f t="shared" si="98"/>
        <v>No</v>
      </c>
      <c r="F1231" s="4">
        <f t="shared" si="96"/>
        <v>22</v>
      </c>
      <c r="G1231" s="5">
        <v>447.09</v>
      </c>
      <c r="H1231" t="str">
        <f t="shared" si="99"/>
        <v>No</v>
      </c>
      <c r="I1231" s="5">
        <f t="shared" si="97"/>
        <v>9835.98</v>
      </c>
    </row>
    <row r="1232" spans="1:9" x14ac:dyDescent="0.35">
      <c r="A1232" s="1">
        <v>45169</v>
      </c>
      <c r="B1232" s="1" t="str">
        <f t="shared" si="95"/>
        <v>August</v>
      </c>
      <c r="C1232" s="3" t="s">
        <v>5</v>
      </c>
      <c r="D1232" s="4">
        <v>23</v>
      </c>
      <c r="E1232" t="str">
        <f t="shared" si="98"/>
        <v>No</v>
      </c>
      <c r="F1232" s="4">
        <f t="shared" si="96"/>
        <v>23</v>
      </c>
      <c r="G1232" s="5">
        <v>858.93</v>
      </c>
      <c r="H1232" t="str">
        <f t="shared" si="99"/>
        <v>No</v>
      </c>
      <c r="I1232" s="5">
        <f t="shared" si="97"/>
        <v>19755.39</v>
      </c>
    </row>
    <row r="1233" spans="1:9" x14ac:dyDescent="0.35">
      <c r="A1233" s="1">
        <v>45107</v>
      </c>
      <c r="B1233" s="1" t="str">
        <f t="shared" si="95"/>
        <v>June</v>
      </c>
      <c r="C1233" s="3" t="s">
        <v>6</v>
      </c>
      <c r="D1233" s="4">
        <v>16</v>
      </c>
      <c r="E1233" t="str">
        <f t="shared" si="98"/>
        <v>No</v>
      </c>
      <c r="F1233" s="4">
        <f t="shared" si="96"/>
        <v>16</v>
      </c>
      <c r="G1233" s="5">
        <v>123.18</v>
      </c>
      <c r="H1233" t="str">
        <f t="shared" si="99"/>
        <v>No</v>
      </c>
      <c r="I1233" s="5">
        <f t="shared" si="97"/>
        <v>1970.88</v>
      </c>
    </row>
    <row r="1234" spans="1:9" x14ac:dyDescent="0.35">
      <c r="A1234" s="1">
        <v>45046</v>
      </c>
      <c r="B1234" s="1" t="str">
        <f t="shared" si="95"/>
        <v>April</v>
      </c>
      <c r="C1234" s="3" t="s">
        <v>7</v>
      </c>
      <c r="D1234" s="4">
        <v>27</v>
      </c>
      <c r="E1234" t="str">
        <f t="shared" si="98"/>
        <v>No</v>
      </c>
      <c r="F1234" s="4">
        <f t="shared" si="96"/>
        <v>27</v>
      </c>
      <c r="G1234" s="5">
        <v>733.25</v>
      </c>
      <c r="H1234" t="str">
        <f t="shared" si="99"/>
        <v>No</v>
      </c>
      <c r="I1234" s="5">
        <f t="shared" si="97"/>
        <v>19797.75</v>
      </c>
    </row>
    <row r="1235" spans="1:9" x14ac:dyDescent="0.35">
      <c r="A1235" s="1">
        <v>45046</v>
      </c>
      <c r="B1235" s="1" t="str">
        <f t="shared" si="95"/>
        <v>April</v>
      </c>
      <c r="C1235" s="3" t="s">
        <v>5</v>
      </c>
      <c r="D1235" s="4">
        <v>14</v>
      </c>
      <c r="E1235" t="str">
        <f t="shared" si="98"/>
        <v>No</v>
      </c>
      <c r="F1235" s="4">
        <f t="shared" si="96"/>
        <v>14</v>
      </c>
      <c r="G1235" s="5">
        <v>311.39999999999998</v>
      </c>
      <c r="H1235" t="str">
        <f t="shared" si="99"/>
        <v>No</v>
      </c>
      <c r="I1235" s="5">
        <f t="shared" si="97"/>
        <v>4359.5999999999995</v>
      </c>
    </row>
    <row r="1236" spans="1:9" x14ac:dyDescent="0.35">
      <c r="A1236" s="1">
        <v>45260</v>
      </c>
      <c r="B1236" s="1" t="str">
        <f t="shared" si="95"/>
        <v>November</v>
      </c>
      <c r="C1236" s="3" t="s">
        <v>4</v>
      </c>
      <c r="D1236" s="4">
        <v>22</v>
      </c>
      <c r="E1236" t="str">
        <f t="shared" si="98"/>
        <v>No</v>
      </c>
      <c r="F1236" s="4">
        <f t="shared" si="96"/>
        <v>22</v>
      </c>
      <c r="G1236" s="5">
        <v>542.01</v>
      </c>
      <c r="H1236" t="str">
        <f t="shared" si="99"/>
        <v>No</v>
      </c>
      <c r="I1236" s="5">
        <f t="shared" si="97"/>
        <v>11924.22</v>
      </c>
    </row>
    <row r="1237" spans="1:9" x14ac:dyDescent="0.35">
      <c r="A1237" s="1">
        <v>45077</v>
      </c>
      <c r="B1237" s="1" t="str">
        <f t="shared" si="95"/>
        <v>May</v>
      </c>
      <c r="C1237" s="3" t="s">
        <v>6</v>
      </c>
      <c r="D1237" s="4">
        <v>17</v>
      </c>
      <c r="E1237" t="str">
        <f t="shared" si="98"/>
        <v>No</v>
      </c>
      <c r="F1237" s="4">
        <f t="shared" si="96"/>
        <v>17</v>
      </c>
      <c r="G1237" s="5">
        <v>905.12</v>
      </c>
      <c r="H1237" t="str">
        <f t="shared" si="99"/>
        <v>No</v>
      </c>
      <c r="I1237" s="5">
        <f t="shared" si="97"/>
        <v>15387.04</v>
      </c>
    </row>
    <row r="1238" spans="1:9" x14ac:dyDescent="0.35">
      <c r="A1238" s="1">
        <v>45077</v>
      </c>
      <c r="B1238" s="1" t="str">
        <f t="shared" si="95"/>
        <v>May</v>
      </c>
      <c r="C1238" s="3" t="s">
        <v>4</v>
      </c>
      <c r="D1238" s="4">
        <v>23</v>
      </c>
      <c r="E1238" t="str">
        <f t="shared" si="98"/>
        <v>No</v>
      </c>
      <c r="F1238" s="4">
        <f t="shared" si="96"/>
        <v>23</v>
      </c>
      <c r="G1238" s="5">
        <v>518.16</v>
      </c>
      <c r="H1238" t="str">
        <f t="shared" si="99"/>
        <v>No</v>
      </c>
      <c r="I1238" s="5">
        <f t="shared" si="97"/>
        <v>11917.679999999998</v>
      </c>
    </row>
    <row r="1239" spans="1:9" x14ac:dyDescent="0.35">
      <c r="A1239" s="1">
        <v>45169</v>
      </c>
      <c r="B1239" s="1" t="str">
        <f t="shared" si="95"/>
        <v>August</v>
      </c>
      <c r="C1239" s="3" t="s">
        <v>6</v>
      </c>
      <c r="D1239" s="4">
        <v>21</v>
      </c>
      <c r="E1239" t="str">
        <f t="shared" si="98"/>
        <v>No</v>
      </c>
      <c r="F1239" s="4">
        <f t="shared" si="96"/>
        <v>21</v>
      </c>
      <c r="G1239" s="5">
        <v>477.22</v>
      </c>
      <c r="H1239" t="str">
        <f t="shared" si="99"/>
        <v>No</v>
      </c>
      <c r="I1239" s="5">
        <f t="shared" si="97"/>
        <v>10021.620000000001</v>
      </c>
    </row>
    <row r="1240" spans="1:9" x14ac:dyDescent="0.35">
      <c r="A1240" s="1">
        <v>44957</v>
      </c>
      <c r="B1240" s="1" t="str">
        <f t="shared" si="95"/>
        <v>January</v>
      </c>
      <c r="C1240" s="3" t="s">
        <v>4</v>
      </c>
      <c r="D1240" s="4">
        <v>21</v>
      </c>
      <c r="E1240" t="str">
        <f t="shared" si="98"/>
        <v>No</v>
      </c>
      <c r="F1240" s="4">
        <f t="shared" si="96"/>
        <v>21</v>
      </c>
      <c r="G1240" s="5">
        <v>188.47</v>
      </c>
      <c r="H1240" t="str">
        <f t="shared" si="99"/>
        <v>No</v>
      </c>
      <c r="I1240" s="5">
        <f t="shared" si="97"/>
        <v>3957.87</v>
      </c>
    </row>
    <row r="1241" spans="1:9" x14ac:dyDescent="0.35">
      <c r="A1241" s="1">
        <v>44985</v>
      </c>
      <c r="B1241" s="1" t="str">
        <f t="shared" si="95"/>
        <v>February</v>
      </c>
      <c r="C1241" s="3" t="s">
        <v>8</v>
      </c>
      <c r="D1241" s="4">
        <v>26</v>
      </c>
      <c r="E1241" t="str">
        <f t="shared" si="98"/>
        <v>No</v>
      </c>
      <c r="F1241" s="4">
        <f t="shared" si="96"/>
        <v>26</v>
      </c>
      <c r="G1241" s="5">
        <v>509.48</v>
      </c>
      <c r="H1241" t="str">
        <f t="shared" si="99"/>
        <v>No</v>
      </c>
      <c r="I1241" s="5">
        <f t="shared" si="97"/>
        <v>13246.48</v>
      </c>
    </row>
    <row r="1242" spans="1:9" x14ac:dyDescent="0.35">
      <c r="A1242" s="1">
        <v>45107</v>
      </c>
      <c r="B1242" s="1" t="str">
        <f t="shared" si="95"/>
        <v>June</v>
      </c>
      <c r="C1242" s="3" t="s">
        <v>8</v>
      </c>
      <c r="D1242" s="4">
        <v>27</v>
      </c>
      <c r="E1242" t="str">
        <f t="shared" si="98"/>
        <v>No</v>
      </c>
      <c r="F1242" s="4">
        <f t="shared" si="96"/>
        <v>27</v>
      </c>
      <c r="G1242" s="5">
        <v>855.01</v>
      </c>
      <c r="H1242" t="str">
        <f t="shared" si="99"/>
        <v>No</v>
      </c>
      <c r="I1242" s="5">
        <f t="shared" si="97"/>
        <v>23085.27</v>
      </c>
    </row>
    <row r="1243" spans="1:9" x14ac:dyDescent="0.35">
      <c r="A1243" s="1">
        <v>45169</v>
      </c>
      <c r="B1243" s="1" t="str">
        <f t="shared" si="95"/>
        <v>August</v>
      </c>
      <c r="C1243" s="3" t="s">
        <v>4</v>
      </c>
      <c r="D1243" s="4">
        <v>27</v>
      </c>
      <c r="E1243" t="str">
        <f t="shared" si="98"/>
        <v>No</v>
      </c>
      <c r="F1243" s="4">
        <f t="shared" si="96"/>
        <v>27</v>
      </c>
      <c r="G1243" s="5">
        <v>346.91</v>
      </c>
      <c r="H1243" t="str">
        <f t="shared" si="99"/>
        <v>No</v>
      </c>
      <c r="I1243" s="5">
        <f t="shared" si="97"/>
        <v>9366.5700000000015</v>
      </c>
    </row>
    <row r="1244" spans="1:9" x14ac:dyDescent="0.35">
      <c r="A1244" s="1">
        <v>45138</v>
      </c>
      <c r="B1244" s="1" t="str">
        <f t="shared" si="95"/>
        <v>July</v>
      </c>
      <c r="C1244" s="3" t="s">
        <v>5</v>
      </c>
      <c r="D1244" s="4">
        <v>21</v>
      </c>
      <c r="E1244" t="str">
        <f t="shared" si="98"/>
        <v>No</v>
      </c>
      <c r="F1244" s="4">
        <f t="shared" si="96"/>
        <v>21</v>
      </c>
      <c r="G1244" s="5">
        <v>635.61</v>
      </c>
      <c r="H1244" t="str">
        <f t="shared" si="99"/>
        <v>No</v>
      </c>
      <c r="I1244" s="5">
        <f t="shared" si="97"/>
        <v>13347.81</v>
      </c>
    </row>
    <row r="1245" spans="1:9" x14ac:dyDescent="0.35">
      <c r="A1245" s="1">
        <v>45077</v>
      </c>
      <c r="B1245" s="1" t="str">
        <f t="shared" si="95"/>
        <v>May</v>
      </c>
      <c r="C1245" s="3" t="s">
        <v>8</v>
      </c>
      <c r="D1245" s="4">
        <v>19</v>
      </c>
      <c r="E1245" t="str">
        <f t="shared" si="98"/>
        <v>No</v>
      </c>
      <c r="F1245" s="4">
        <f t="shared" si="96"/>
        <v>19</v>
      </c>
      <c r="G1245" s="5">
        <v>528.46</v>
      </c>
      <c r="H1245" t="str">
        <f t="shared" si="99"/>
        <v>No</v>
      </c>
      <c r="I1245" s="5">
        <f t="shared" si="97"/>
        <v>10040.740000000002</v>
      </c>
    </row>
    <row r="1246" spans="1:9" x14ac:dyDescent="0.35">
      <c r="A1246" s="1">
        <v>44957</v>
      </c>
      <c r="B1246" s="1" t="str">
        <f t="shared" si="95"/>
        <v>January</v>
      </c>
      <c r="C1246" s="3" t="s">
        <v>6</v>
      </c>
      <c r="D1246" s="4">
        <v>10</v>
      </c>
      <c r="E1246" t="str">
        <f t="shared" si="98"/>
        <v>No</v>
      </c>
      <c r="F1246" s="4">
        <f t="shared" si="96"/>
        <v>10</v>
      </c>
      <c r="G1246" s="5">
        <v>800.76</v>
      </c>
      <c r="H1246" t="str">
        <f t="shared" si="99"/>
        <v>No</v>
      </c>
      <c r="I1246" s="5">
        <f t="shared" si="97"/>
        <v>8007.6</v>
      </c>
    </row>
    <row r="1247" spans="1:9" x14ac:dyDescent="0.35">
      <c r="A1247" s="1">
        <v>44985</v>
      </c>
      <c r="B1247" s="1" t="str">
        <f t="shared" si="95"/>
        <v>February</v>
      </c>
      <c r="C1247" s="3" t="s">
        <v>7</v>
      </c>
      <c r="D1247" s="4">
        <v>18</v>
      </c>
      <c r="E1247" t="str">
        <f t="shared" si="98"/>
        <v>No</v>
      </c>
      <c r="F1247" s="4">
        <f t="shared" si="96"/>
        <v>18</v>
      </c>
      <c r="G1247" s="5">
        <v>261.82</v>
      </c>
      <c r="H1247" t="str">
        <f t="shared" si="99"/>
        <v>No</v>
      </c>
      <c r="I1247" s="5">
        <f t="shared" si="97"/>
        <v>4712.76</v>
      </c>
    </row>
    <row r="1248" spans="1:9" x14ac:dyDescent="0.35">
      <c r="A1248" s="1">
        <v>45199</v>
      </c>
      <c r="B1248" s="1" t="str">
        <f t="shared" si="95"/>
        <v>September</v>
      </c>
      <c r="C1248" s="3" t="s">
        <v>6</v>
      </c>
      <c r="D1248" s="4">
        <v>25</v>
      </c>
      <c r="E1248" t="str">
        <f t="shared" si="98"/>
        <v>No</v>
      </c>
      <c r="F1248" s="4">
        <f t="shared" si="96"/>
        <v>25</v>
      </c>
      <c r="G1248" s="5">
        <v>665.51</v>
      </c>
      <c r="H1248" t="str">
        <f t="shared" si="99"/>
        <v>No</v>
      </c>
      <c r="I1248" s="5">
        <f t="shared" si="97"/>
        <v>16637.75</v>
      </c>
    </row>
    <row r="1249" spans="1:9" x14ac:dyDescent="0.35">
      <c r="A1249" s="1">
        <v>45199</v>
      </c>
      <c r="B1249" s="1" t="str">
        <f t="shared" si="95"/>
        <v>September</v>
      </c>
      <c r="C1249" s="3" t="s">
        <v>7</v>
      </c>
      <c r="D1249" s="4">
        <v>22</v>
      </c>
      <c r="E1249" t="str">
        <f t="shared" si="98"/>
        <v>No</v>
      </c>
      <c r="F1249" s="4">
        <f t="shared" si="96"/>
        <v>22</v>
      </c>
      <c r="G1249" s="5">
        <v>755.53</v>
      </c>
      <c r="H1249" t="str">
        <f t="shared" si="99"/>
        <v>No</v>
      </c>
      <c r="I1249" s="5">
        <f t="shared" si="97"/>
        <v>16621.66</v>
      </c>
    </row>
    <row r="1250" spans="1:9" x14ac:dyDescent="0.35">
      <c r="A1250" s="1">
        <v>44957</v>
      </c>
      <c r="B1250" s="1" t="str">
        <f t="shared" si="95"/>
        <v>January</v>
      </c>
      <c r="C1250" s="3" t="s">
        <v>6</v>
      </c>
      <c r="D1250" s="4">
        <v>22</v>
      </c>
      <c r="E1250" t="str">
        <f t="shared" si="98"/>
        <v>No</v>
      </c>
      <c r="F1250" s="4">
        <f t="shared" si="96"/>
        <v>22</v>
      </c>
      <c r="G1250" s="5">
        <v>759.73</v>
      </c>
      <c r="H1250" t="str">
        <f t="shared" si="99"/>
        <v>No</v>
      </c>
      <c r="I1250" s="5">
        <f t="shared" si="97"/>
        <v>16714.060000000001</v>
      </c>
    </row>
    <row r="1251" spans="1:9" x14ac:dyDescent="0.35">
      <c r="A1251" s="1">
        <v>44985</v>
      </c>
      <c r="B1251" s="1" t="str">
        <f t="shared" si="95"/>
        <v>February</v>
      </c>
      <c r="C1251" s="3" t="s">
        <v>5</v>
      </c>
      <c r="D1251" s="4">
        <v>16</v>
      </c>
      <c r="E1251" t="str">
        <f t="shared" si="98"/>
        <v>No</v>
      </c>
      <c r="F1251" s="4">
        <f t="shared" si="96"/>
        <v>16</v>
      </c>
      <c r="G1251" s="5">
        <v>452.37</v>
      </c>
      <c r="H1251" t="str">
        <f t="shared" si="99"/>
        <v>No</v>
      </c>
      <c r="I1251" s="5">
        <f t="shared" si="97"/>
        <v>7237.92</v>
      </c>
    </row>
    <row r="1252" spans="1:9" x14ac:dyDescent="0.35">
      <c r="A1252" s="1">
        <v>44957</v>
      </c>
      <c r="B1252" s="1" t="str">
        <f t="shared" si="95"/>
        <v>January</v>
      </c>
      <c r="C1252" s="3" t="s">
        <v>8</v>
      </c>
      <c r="D1252" s="4">
        <v>29</v>
      </c>
      <c r="E1252" t="str">
        <f t="shared" si="98"/>
        <v>No</v>
      </c>
      <c r="F1252" s="4">
        <f t="shared" si="96"/>
        <v>29</v>
      </c>
      <c r="G1252" s="5">
        <v>279.17</v>
      </c>
      <c r="H1252" t="str">
        <f t="shared" si="99"/>
        <v>No</v>
      </c>
      <c r="I1252" s="5">
        <f t="shared" si="97"/>
        <v>8095.93</v>
      </c>
    </row>
    <row r="1253" spans="1:9" x14ac:dyDescent="0.35">
      <c r="A1253" s="1">
        <v>45169</v>
      </c>
      <c r="B1253" s="1" t="str">
        <f t="shared" si="95"/>
        <v>August</v>
      </c>
      <c r="C1253" s="3" t="s">
        <v>8</v>
      </c>
      <c r="D1253" s="4">
        <v>20</v>
      </c>
      <c r="E1253" t="str">
        <f t="shared" si="98"/>
        <v>No</v>
      </c>
      <c r="F1253" s="4">
        <f t="shared" si="96"/>
        <v>20</v>
      </c>
      <c r="G1253" s="5">
        <v>731.81</v>
      </c>
      <c r="H1253" t="str">
        <f t="shared" si="99"/>
        <v>No</v>
      </c>
      <c r="I1253" s="5">
        <f t="shared" si="97"/>
        <v>14636.199999999999</v>
      </c>
    </row>
    <row r="1254" spans="1:9" x14ac:dyDescent="0.35">
      <c r="A1254" s="1">
        <v>45077</v>
      </c>
      <c r="B1254" s="1" t="str">
        <f t="shared" si="95"/>
        <v>May</v>
      </c>
      <c r="C1254" s="3" t="s">
        <v>6</v>
      </c>
      <c r="D1254" s="4">
        <v>15</v>
      </c>
      <c r="E1254" t="str">
        <f t="shared" si="98"/>
        <v>No</v>
      </c>
      <c r="F1254" s="4">
        <f t="shared" si="96"/>
        <v>15</v>
      </c>
      <c r="G1254" s="5">
        <v>273.99</v>
      </c>
      <c r="H1254" t="str">
        <f t="shared" si="99"/>
        <v>No</v>
      </c>
      <c r="I1254" s="5">
        <f t="shared" si="97"/>
        <v>4109.8500000000004</v>
      </c>
    </row>
    <row r="1255" spans="1:9" x14ac:dyDescent="0.35">
      <c r="A1255" s="1">
        <v>44985</v>
      </c>
      <c r="B1255" s="1" t="str">
        <f t="shared" si="95"/>
        <v>February</v>
      </c>
      <c r="C1255" s="3" t="s">
        <v>8</v>
      </c>
      <c r="D1255" s="4">
        <v>24</v>
      </c>
      <c r="E1255" t="str">
        <f t="shared" si="98"/>
        <v>No</v>
      </c>
      <c r="F1255" s="4">
        <f t="shared" si="96"/>
        <v>24</v>
      </c>
      <c r="G1255" s="5">
        <v>846.36</v>
      </c>
      <c r="H1255" t="str">
        <f t="shared" si="99"/>
        <v>No</v>
      </c>
      <c r="I1255" s="5">
        <f t="shared" si="97"/>
        <v>20312.64</v>
      </c>
    </row>
    <row r="1256" spans="1:9" x14ac:dyDescent="0.35">
      <c r="A1256" s="1">
        <v>44985</v>
      </c>
      <c r="B1256" s="1" t="str">
        <f t="shared" si="95"/>
        <v>February</v>
      </c>
      <c r="C1256" s="3" t="s">
        <v>4</v>
      </c>
      <c r="D1256" s="4">
        <v>18</v>
      </c>
      <c r="E1256" t="str">
        <f t="shared" si="98"/>
        <v>No</v>
      </c>
      <c r="F1256" s="4">
        <f t="shared" si="96"/>
        <v>18</v>
      </c>
      <c r="G1256" s="5">
        <v>833.74</v>
      </c>
      <c r="H1256" t="str">
        <f t="shared" si="99"/>
        <v>No</v>
      </c>
      <c r="I1256" s="5">
        <f t="shared" si="97"/>
        <v>15007.32</v>
      </c>
    </row>
    <row r="1257" spans="1:9" x14ac:dyDescent="0.35">
      <c r="A1257" s="1">
        <v>45260</v>
      </c>
      <c r="B1257" s="1" t="str">
        <f t="shared" si="95"/>
        <v>November</v>
      </c>
      <c r="C1257" s="3" t="s">
        <v>7</v>
      </c>
      <c r="D1257" s="4">
        <v>21</v>
      </c>
      <c r="E1257" t="str">
        <f t="shared" si="98"/>
        <v>No</v>
      </c>
      <c r="F1257" s="4">
        <f t="shared" si="96"/>
        <v>21</v>
      </c>
      <c r="G1257" s="5">
        <v>115.94</v>
      </c>
      <c r="H1257" t="str">
        <f t="shared" si="99"/>
        <v>No</v>
      </c>
      <c r="I1257" s="5">
        <f t="shared" si="97"/>
        <v>2434.7399999999998</v>
      </c>
    </row>
    <row r="1258" spans="1:9" x14ac:dyDescent="0.35">
      <c r="A1258" s="1">
        <v>45230</v>
      </c>
      <c r="B1258" s="1" t="str">
        <f t="shared" si="95"/>
        <v>October</v>
      </c>
      <c r="C1258" s="3" t="s">
        <v>8</v>
      </c>
      <c r="D1258" s="4">
        <v>23</v>
      </c>
      <c r="E1258" t="str">
        <f t="shared" si="98"/>
        <v>No</v>
      </c>
      <c r="F1258" s="4">
        <f t="shared" si="96"/>
        <v>23</v>
      </c>
      <c r="G1258" s="5">
        <v>917.81</v>
      </c>
      <c r="H1258" t="str">
        <f t="shared" si="99"/>
        <v>No</v>
      </c>
      <c r="I1258" s="5">
        <f t="shared" si="97"/>
        <v>21109.629999999997</v>
      </c>
    </row>
    <row r="1259" spans="1:9" x14ac:dyDescent="0.35">
      <c r="A1259" s="1">
        <v>44985</v>
      </c>
      <c r="B1259" s="1" t="str">
        <f t="shared" si="95"/>
        <v>February</v>
      </c>
      <c r="C1259" s="3" t="s">
        <v>7</v>
      </c>
      <c r="D1259" s="4">
        <v>16</v>
      </c>
      <c r="E1259" t="str">
        <f t="shared" si="98"/>
        <v>No</v>
      </c>
      <c r="F1259" s="4">
        <f t="shared" si="96"/>
        <v>16</v>
      </c>
      <c r="G1259" s="5">
        <v>259.7</v>
      </c>
      <c r="H1259" t="str">
        <f t="shared" si="99"/>
        <v>No</v>
      </c>
      <c r="I1259" s="5">
        <f t="shared" si="97"/>
        <v>4155.2</v>
      </c>
    </row>
    <row r="1260" spans="1:9" x14ac:dyDescent="0.35">
      <c r="A1260" s="1">
        <v>45169</v>
      </c>
      <c r="B1260" s="1" t="str">
        <f t="shared" si="95"/>
        <v>August</v>
      </c>
      <c r="C1260" s="3" t="s">
        <v>7</v>
      </c>
      <c r="D1260" s="4">
        <v>21</v>
      </c>
      <c r="E1260" t="str">
        <f t="shared" si="98"/>
        <v>No</v>
      </c>
      <c r="F1260" s="4">
        <f t="shared" si="96"/>
        <v>21</v>
      </c>
      <c r="G1260" s="5">
        <v>462.43</v>
      </c>
      <c r="H1260" t="str">
        <f t="shared" si="99"/>
        <v>No</v>
      </c>
      <c r="I1260" s="5">
        <f t="shared" si="97"/>
        <v>9711.0300000000007</v>
      </c>
    </row>
    <row r="1261" spans="1:9" x14ac:dyDescent="0.35">
      <c r="A1261" s="1">
        <v>45230</v>
      </c>
      <c r="B1261" s="1" t="str">
        <f t="shared" si="95"/>
        <v>October</v>
      </c>
      <c r="C1261" s="3" t="s">
        <v>4</v>
      </c>
      <c r="D1261" s="4">
        <v>16</v>
      </c>
      <c r="E1261" t="str">
        <f t="shared" si="98"/>
        <v>No</v>
      </c>
      <c r="F1261" s="4">
        <f t="shared" si="96"/>
        <v>16</v>
      </c>
      <c r="G1261" s="5">
        <v>895.61</v>
      </c>
      <c r="H1261" t="str">
        <f t="shared" si="99"/>
        <v>No</v>
      </c>
      <c r="I1261" s="5">
        <f t="shared" si="97"/>
        <v>14329.76</v>
      </c>
    </row>
    <row r="1262" spans="1:9" x14ac:dyDescent="0.35">
      <c r="A1262" s="1">
        <v>45016</v>
      </c>
      <c r="B1262" s="1" t="str">
        <f t="shared" si="95"/>
        <v>March</v>
      </c>
      <c r="C1262" s="3" t="s">
        <v>8</v>
      </c>
      <c r="D1262" s="4">
        <v>19</v>
      </c>
      <c r="E1262" t="str">
        <f t="shared" si="98"/>
        <v>No</v>
      </c>
      <c r="F1262" s="4">
        <f t="shared" si="96"/>
        <v>19</v>
      </c>
      <c r="G1262" s="5">
        <v>48.93</v>
      </c>
      <c r="H1262" t="str">
        <f t="shared" si="99"/>
        <v>No</v>
      </c>
      <c r="I1262" s="5">
        <f t="shared" si="97"/>
        <v>929.67</v>
      </c>
    </row>
    <row r="1263" spans="1:9" x14ac:dyDescent="0.35">
      <c r="A1263" s="1">
        <v>45077</v>
      </c>
      <c r="B1263" s="1" t="str">
        <f t="shared" si="95"/>
        <v>May</v>
      </c>
      <c r="C1263" s="3" t="s">
        <v>5</v>
      </c>
      <c r="D1263" s="4">
        <v>20</v>
      </c>
      <c r="E1263" t="str">
        <f t="shared" si="98"/>
        <v>No</v>
      </c>
      <c r="F1263" s="4">
        <f t="shared" si="96"/>
        <v>20</v>
      </c>
      <c r="G1263" s="5">
        <v>843.62</v>
      </c>
      <c r="H1263" t="str">
        <f t="shared" si="99"/>
        <v>No</v>
      </c>
      <c r="I1263" s="5">
        <f t="shared" si="97"/>
        <v>16872.400000000001</v>
      </c>
    </row>
    <row r="1264" spans="1:9" x14ac:dyDescent="0.35">
      <c r="A1264" s="1">
        <v>45230</v>
      </c>
      <c r="B1264" s="1" t="str">
        <f t="shared" si="95"/>
        <v>October</v>
      </c>
      <c r="C1264" s="3" t="s">
        <v>6</v>
      </c>
      <c r="D1264" s="4">
        <v>25</v>
      </c>
      <c r="E1264" t="str">
        <f t="shared" si="98"/>
        <v>No</v>
      </c>
      <c r="F1264" s="4">
        <f t="shared" si="96"/>
        <v>25</v>
      </c>
      <c r="G1264" s="5">
        <v>604.47</v>
      </c>
      <c r="H1264" t="str">
        <f t="shared" si="99"/>
        <v>No</v>
      </c>
      <c r="I1264" s="5">
        <f t="shared" si="97"/>
        <v>15111.75</v>
      </c>
    </row>
    <row r="1265" spans="1:9" x14ac:dyDescent="0.35">
      <c r="A1265" s="1">
        <v>45260</v>
      </c>
      <c r="B1265" s="1" t="str">
        <f t="shared" si="95"/>
        <v>November</v>
      </c>
      <c r="C1265" s="3" t="s">
        <v>7</v>
      </c>
      <c r="D1265" s="4">
        <v>19</v>
      </c>
      <c r="E1265" t="str">
        <f t="shared" si="98"/>
        <v>No</v>
      </c>
      <c r="F1265" s="4">
        <f t="shared" si="96"/>
        <v>19</v>
      </c>
      <c r="G1265" s="5">
        <v>96.56</v>
      </c>
      <c r="H1265" t="str">
        <f t="shared" si="99"/>
        <v>No</v>
      </c>
      <c r="I1265" s="5">
        <f t="shared" si="97"/>
        <v>1834.64</v>
      </c>
    </row>
    <row r="1266" spans="1:9" x14ac:dyDescent="0.35">
      <c r="A1266" s="1">
        <v>44957</v>
      </c>
      <c r="B1266" s="1" t="str">
        <f t="shared" si="95"/>
        <v>January</v>
      </c>
      <c r="C1266" s="3" t="s">
        <v>5</v>
      </c>
      <c r="D1266" s="4">
        <v>22</v>
      </c>
      <c r="E1266" t="str">
        <f t="shared" si="98"/>
        <v>No</v>
      </c>
      <c r="F1266" s="4">
        <f t="shared" si="96"/>
        <v>22</v>
      </c>
      <c r="G1266" s="5">
        <v>883.98</v>
      </c>
      <c r="H1266" t="str">
        <f t="shared" si="99"/>
        <v>No</v>
      </c>
      <c r="I1266" s="5">
        <f t="shared" si="97"/>
        <v>19447.560000000001</v>
      </c>
    </row>
    <row r="1267" spans="1:9" x14ac:dyDescent="0.35">
      <c r="A1267" s="1">
        <v>45230</v>
      </c>
      <c r="B1267" s="1" t="str">
        <f t="shared" si="95"/>
        <v>October</v>
      </c>
      <c r="C1267" s="3" t="s">
        <v>8</v>
      </c>
      <c r="D1267" s="4">
        <v>22</v>
      </c>
      <c r="E1267" t="str">
        <f t="shared" si="98"/>
        <v>No</v>
      </c>
      <c r="F1267" s="4">
        <f t="shared" si="96"/>
        <v>22</v>
      </c>
      <c r="G1267" s="5">
        <v>316.16000000000003</v>
      </c>
      <c r="H1267" t="str">
        <f t="shared" si="99"/>
        <v>No</v>
      </c>
      <c r="I1267" s="5">
        <f t="shared" si="97"/>
        <v>6955.52</v>
      </c>
    </row>
    <row r="1268" spans="1:9" x14ac:dyDescent="0.35">
      <c r="A1268" s="1">
        <v>45077</v>
      </c>
      <c r="B1268" s="1" t="str">
        <f t="shared" si="95"/>
        <v>May</v>
      </c>
      <c r="C1268" s="3" t="s">
        <v>5</v>
      </c>
      <c r="D1268" s="4">
        <v>18</v>
      </c>
      <c r="E1268" t="str">
        <f t="shared" si="98"/>
        <v>No</v>
      </c>
      <c r="F1268" s="4">
        <f t="shared" si="96"/>
        <v>18</v>
      </c>
      <c r="G1268" s="5">
        <v>362.58</v>
      </c>
      <c r="H1268" t="str">
        <f t="shared" si="99"/>
        <v>No</v>
      </c>
      <c r="I1268" s="5">
        <f t="shared" si="97"/>
        <v>6526.44</v>
      </c>
    </row>
    <row r="1269" spans="1:9" x14ac:dyDescent="0.35">
      <c r="A1269" s="1">
        <v>45199</v>
      </c>
      <c r="B1269" s="1" t="str">
        <f t="shared" si="95"/>
        <v>September</v>
      </c>
      <c r="C1269" s="3" t="s">
        <v>6</v>
      </c>
      <c r="D1269" s="4">
        <v>15</v>
      </c>
      <c r="E1269" t="str">
        <f t="shared" si="98"/>
        <v>No</v>
      </c>
      <c r="F1269" s="4">
        <f t="shared" si="96"/>
        <v>15</v>
      </c>
      <c r="G1269" s="5">
        <v>709.17</v>
      </c>
      <c r="H1269" t="str">
        <f t="shared" si="99"/>
        <v>No</v>
      </c>
      <c r="I1269" s="5">
        <f t="shared" si="97"/>
        <v>10637.55</v>
      </c>
    </row>
    <row r="1270" spans="1:9" x14ac:dyDescent="0.35">
      <c r="A1270" s="1">
        <v>45199</v>
      </c>
      <c r="B1270" s="1" t="str">
        <f t="shared" si="95"/>
        <v>September</v>
      </c>
      <c r="C1270" s="3" t="s">
        <v>8</v>
      </c>
      <c r="D1270" s="4">
        <v>18</v>
      </c>
      <c r="E1270" t="str">
        <f t="shared" si="98"/>
        <v>No</v>
      </c>
      <c r="F1270" s="4">
        <f t="shared" si="96"/>
        <v>18</v>
      </c>
      <c r="G1270" s="5">
        <v>927.74</v>
      </c>
      <c r="H1270" t="str">
        <f t="shared" si="99"/>
        <v>No</v>
      </c>
      <c r="I1270" s="5">
        <f t="shared" si="97"/>
        <v>16699.32</v>
      </c>
    </row>
    <row r="1271" spans="1:9" x14ac:dyDescent="0.35">
      <c r="A1271" s="1">
        <v>45199</v>
      </c>
      <c r="B1271" s="1" t="str">
        <f t="shared" si="95"/>
        <v>September</v>
      </c>
      <c r="C1271" s="3" t="s">
        <v>7</v>
      </c>
      <c r="D1271" s="4">
        <v>16</v>
      </c>
      <c r="E1271" t="str">
        <f t="shared" si="98"/>
        <v>No</v>
      </c>
      <c r="F1271" s="4">
        <f t="shared" si="96"/>
        <v>16</v>
      </c>
      <c r="G1271" s="5">
        <v>442.12</v>
      </c>
      <c r="H1271" t="str">
        <f t="shared" si="99"/>
        <v>No</v>
      </c>
      <c r="I1271" s="5">
        <f t="shared" si="97"/>
        <v>7073.92</v>
      </c>
    </row>
    <row r="1272" spans="1:9" x14ac:dyDescent="0.35">
      <c r="A1272" s="1">
        <v>45199</v>
      </c>
      <c r="B1272" s="1" t="str">
        <f t="shared" si="95"/>
        <v>September</v>
      </c>
      <c r="C1272" s="3" t="s">
        <v>7</v>
      </c>
      <c r="D1272" s="4">
        <v>17</v>
      </c>
      <c r="E1272" t="str">
        <f t="shared" si="98"/>
        <v>No</v>
      </c>
      <c r="F1272" s="4">
        <f t="shared" si="96"/>
        <v>17</v>
      </c>
      <c r="G1272" s="5">
        <v>632.4</v>
      </c>
      <c r="H1272" t="str">
        <f t="shared" si="99"/>
        <v>No</v>
      </c>
      <c r="I1272" s="5">
        <f t="shared" si="97"/>
        <v>10750.8</v>
      </c>
    </row>
    <row r="1273" spans="1:9" x14ac:dyDescent="0.35">
      <c r="A1273" s="1">
        <v>45077</v>
      </c>
      <c r="B1273" s="1" t="str">
        <f t="shared" si="95"/>
        <v>May</v>
      </c>
      <c r="C1273" s="3" t="s">
        <v>4</v>
      </c>
      <c r="D1273" s="4">
        <v>36</v>
      </c>
      <c r="E1273" t="str">
        <f t="shared" si="98"/>
        <v>Yes</v>
      </c>
      <c r="F1273" s="4">
        <f t="shared" si="96"/>
        <v>22</v>
      </c>
      <c r="G1273" s="5">
        <v>760.97</v>
      </c>
      <c r="H1273" t="str">
        <f t="shared" si="99"/>
        <v>No</v>
      </c>
      <c r="I1273" s="5">
        <f t="shared" si="97"/>
        <v>16741.34</v>
      </c>
    </row>
    <row r="1274" spans="1:9" x14ac:dyDescent="0.35">
      <c r="A1274" s="1">
        <v>45077</v>
      </c>
      <c r="B1274" s="1" t="str">
        <f t="shared" si="95"/>
        <v>May</v>
      </c>
      <c r="C1274" s="3" t="s">
        <v>6</v>
      </c>
      <c r="D1274" s="4">
        <v>21</v>
      </c>
      <c r="E1274" t="str">
        <f t="shared" si="98"/>
        <v>No</v>
      </c>
      <c r="F1274" s="4">
        <f t="shared" si="96"/>
        <v>21</v>
      </c>
      <c r="G1274" s="5">
        <v>169.55</v>
      </c>
      <c r="H1274" t="str">
        <f t="shared" si="99"/>
        <v>No</v>
      </c>
      <c r="I1274" s="5">
        <f t="shared" si="97"/>
        <v>3560.55</v>
      </c>
    </row>
    <row r="1275" spans="1:9" x14ac:dyDescent="0.35">
      <c r="A1275" s="1">
        <v>45046</v>
      </c>
      <c r="B1275" s="1" t="str">
        <f t="shared" si="95"/>
        <v>April</v>
      </c>
      <c r="C1275" s="3" t="s">
        <v>5</v>
      </c>
      <c r="D1275" s="4">
        <v>13</v>
      </c>
      <c r="E1275" t="str">
        <f t="shared" si="98"/>
        <v>No</v>
      </c>
      <c r="F1275" s="4">
        <f t="shared" si="96"/>
        <v>13</v>
      </c>
      <c r="G1275" s="5">
        <v>14.02</v>
      </c>
      <c r="H1275" t="str">
        <f t="shared" si="99"/>
        <v>No</v>
      </c>
      <c r="I1275" s="5">
        <f t="shared" si="97"/>
        <v>182.26</v>
      </c>
    </row>
    <row r="1276" spans="1:9" x14ac:dyDescent="0.35">
      <c r="A1276" s="1">
        <v>44985</v>
      </c>
      <c r="B1276" s="1" t="str">
        <f t="shared" si="95"/>
        <v>February</v>
      </c>
      <c r="C1276" s="3" t="s">
        <v>4</v>
      </c>
      <c r="D1276" s="4">
        <v>23</v>
      </c>
      <c r="E1276" t="str">
        <f t="shared" si="98"/>
        <v>No</v>
      </c>
      <c r="F1276" s="4">
        <f t="shared" si="96"/>
        <v>23</v>
      </c>
      <c r="G1276" s="5">
        <v>780.73</v>
      </c>
      <c r="H1276" t="str">
        <f t="shared" si="99"/>
        <v>No</v>
      </c>
      <c r="I1276" s="5">
        <f t="shared" si="97"/>
        <v>17956.79</v>
      </c>
    </row>
    <row r="1277" spans="1:9" x14ac:dyDescent="0.35">
      <c r="A1277" s="1">
        <v>45291</v>
      </c>
      <c r="B1277" s="1" t="str">
        <f t="shared" si="95"/>
        <v>December</v>
      </c>
      <c r="C1277" s="3" t="s">
        <v>6</v>
      </c>
      <c r="D1277" s="4">
        <v>20</v>
      </c>
      <c r="E1277" t="str">
        <f t="shared" si="98"/>
        <v>No</v>
      </c>
      <c r="F1277" s="4">
        <f t="shared" si="96"/>
        <v>20</v>
      </c>
      <c r="G1277" s="5">
        <v>258</v>
      </c>
      <c r="H1277" t="str">
        <f t="shared" si="99"/>
        <v>No</v>
      </c>
      <c r="I1277" s="5">
        <f t="shared" si="97"/>
        <v>5160</v>
      </c>
    </row>
    <row r="1278" spans="1:9" x14ac:dyDescent="0.35">
      <c r="A1278" s="1">
        <v>45291</v>
      </c>
      <c r="B1278" s="1" t="str">
        <f t="shared" si="95"/>
        <v>December</v>
      </c>
      <c r="C1278" s="3" t="s">
        <v>8</v>
      </c>
      <c r="D1278" s="4">
        <v>28</v>
      </c>
      <c r="E1278" t="str">
        <f t="shared" si="98"/>
        <v>No</v>
      </c>
      <c r="F1278" s="4">
        <f t="shared" si="96"/>
        <v>28</v>
      </c>
      <c r="G1278" s="5">
        <v>471.93</v>
      </c>
      <c r="H1278" t="str">
        <f t="shared" si="99"/>
        <v>No</v>
      </c>
      <c r="I1278" s="5">
        <f t="shared" si="97"/>
        <v>13214.04</v>
      </c>
    </row>
    <row r="1279" spans="1:9" x14ac:dyDescent="0.35">
      <c r="A1279" s="1">
        <v>44985</v>
      </c>
      <c r="B1279" s="1" t="str">
        <f t="shared" si="95"/>
        <v>February</v>
      </c>
      <c r="C1279" s="3" t="s">
        <v>7</v>
      </c>
      <c r="D1279" s="4">
        <v>18</v>
      </c>
      <c r="E1279" t="str">
        <f t="shared" si="98"/>
        <v>No</v>
      </c>
      <c r="F1279" s="4">
        <f t="shared" si="96"/>
        <v>18</v>
      </c>
      <c r="G1279" s="5">
        <v>288.5</v>
      </c>
      <c r="H1279" t="str">
        <f t="shared" si="99"/>
        <v>No</v>
      </c>
      <c r="I1279" s="5">
        <f t="shared" si="97"/>
        <v>5193</v>
      </c>
    </row>
    <row r="1280" spans="1:9" x14ac:dyDescent="0.35">
      <c r="A1280" s="1">
        <v>45291</v>
      </c>
      <c r="B1280" s="1" t="str">
        <f t="shared" si="95"/>
        <v>December</v>
      </c>
      <c r="C1280" s="3" t="s">
        <v>4</v>
      </c>
      <c r="D1280" s="4">
        <v>18</v>
      </c>
      <c r="E1280" t="str">
        <f t="shared" si="98"/>
        <v>No</v>
      </c>
      <c r="F1280" s="4">
        <f t="shared" si="96"/>
        <v>18</v>
      </c>
      <c r="G1280" s="5">
        <v>593.20000000000005</v>
      </c>
      <c r="H1280" t="str">
        <f t="shared" si="99"/>
        <v>No</v>
      </c>
      <c r="I1280" s="5">
        <f t="shared" si="97"/>
        <v>10677.6</v>
      </c>
    </row>
    <row r="1281" spans="1:9" x14ac:dyDescent="0.35">
      <c r="A1281" s="1">
        <v>45107</v>
      </c>
      <c r="B1281" s="1" t="str">
        <f t="shared" si="95"/>
        <v>June</v>
      </c>
      <c r="C1281" s="3" t="s">
        <v>7</v>
      </c>
      <c r="D1281" s="4">
        <v>18</v>
      </c>
      <c r="E1281" t="str">
        <f t="shared" si="98"/>
        <v>No</v>
      </c>
      <c r="F1281" s="4">
        <f t="shared" si="96"/>
        <v>18</v>
      </c>
      <c r="G1281" s="5">
        <v>948.05</v>
      </c>
      <c r="H1281" t="str">
        <f t="shared" si="99"/>
        <v>No</v>
      </c>
      <c r="I1281" s="5">
        <f t="shared" si="97"/>
        <v>17064.899999999998</v>
      </c>
    </row>
    <row r="1282" spans="1:9" x14ac:dyDescent="0.35">
      <c r="A1282" s="1">
        <v>44957</v>
      </c>
      <c r="B1282" s="1" t="str">
        <f t="shared" ref="B1282:B1345" si="100">TEXT(A1282, "mmmm")</f>
        <v>January</v>
      </c>
      <c r="C1282" s="3" t="s">
        <v>5</v>
      </c>
      <c r="D1282" s="4">
        <v>13</v>
      </c>
      <c r="E1282" t="str">
        <f t="shared" si="98"/>
        <v>No</v>
      </c>
      <c r="F1282" s="4">
        <f t="shared" ref="F1282:F1345" si="101" xml:space="preserve"> IF(OR(D1282 &lt; 8,D1282 &gt; 32), 22, D1282)</f>
        <v>13</v>
      </c>
      <c r="G1282" s="5">
        <v>36.020000000000003</v>
      </c>
      <c r="H1282" t="str">
        <f t="shared" si="99"/>
        <v>No</v>
      </c>
      <c r="I1282" s="5">
        <f t="shared" ref="I1282:I1345" si="102">PRODUCT(F1282,G1282)</f>
        <v>468.26000000000005</v>
      </c>
    </row>
    <row r="1283" spans="1:9" x14ac:dyDescent="0.35">
      <c r="A1283" s="1">
        <v>45016</v>
      </c>
      <c r="B1283" s="1" t="str">
        <f t="shared" si="100"/>
        <v>March</v>
      </c>
      <c r="C1283" s="3" t="s">
        <v>5</v>
      </c>
      <c r="D1283" s="4">
        <v>20</v>
      </c>
      <c r="E1283" t="str">
        <f t="shared" ref="E1283:E1346" si="103" xml:space="preserve"> IF(OR(D1283 &lt; 8,D1283 &gt; 32), "Yes", "No")</f>
        <v>No</v>
      </c>
      <c r="F1283" s="4">
        <f t="shared" si="101"/>
        <v>20</v>
      </c>
      <c r="G1283" s="5">
        <v>349.07</v>
      </c>
      <c r="H1283" t="str">
        <f t="shared" ref="H1283:H1346" si="104" xml:space="preserve"> IF(OR(G1283 &lt; -466.22,G1283 &gt; 1486.92), "Yes", "No")</f>
        <v>No</v>
      </c>
      <c r="I1283" s="5">
        <f t="shared" si="102"/>
        <v>6981.4</v>
      </c>
    </row>
    <row r="1284" spans="1:9" x14ac:dyDescent="0.35">
      <c r="A1284" s="1">
        <v>44957</v>
      </c>
      <c r="B1284" s="1" t="str">
        <f t="shared" si="100"/>
        <v>January</v>
      </c>
      <c r="C1284" s="3" t="s">
        <v>5</v>
      </c>
      <c r="D1284" s="4">
        <v>19</v>
      </c>
      <c r="E1284" t="str">
        <f t="shared" si="103"/>
        <v>No</v>
      </c>
      <c r="F1284" s="4">
        <f t="shared" si="101"/>
        <v>19</v>
      </c>
      <c r="G1284" s="5">
        <v>633.27</v>
      </c>
      <c r="H1284" t="str">
        <f t="shared" si="104"/>
        <v>No</v>
      </c>
      <c r="I1284" s="5">
        <f t="shared" si="102"/>
        <v>12032.13</v>
      </c>
    </row>
    <row r="1285" spans="1:9" x14ac:dyDescent="0.35">
      <c r="A1285" s="1">
        <v>45260</v>
      </c>
      <c r="B1285" s="1" t="str">
        <f t="shared" si="100"/>
        <v>November</v>
      </c>
      <c r="C1285" s="3" t="s">
        <v>8</v>
      </c>
      <c r="D1285" s="4">
        <v>22</v>
      </c>
      <c r="E1285" t="str">
        <f t="shared" si="103"/>
        <v>No</v>
      </c>
      <c r="F1285" s="4">
        <f t="shared" si="101"/>
        <v>22</v>
      </c>
      <c r="G1285" s="5">
        <v>367.63</v>
      </c>
      <c r="H1285" t="str">
        <f t="shared" si="104"/>
        <v>No</v>
      </c>
      <c r="I1285" s="5">
        <f t="shared" si="102"/>
        <v>8087.86</v>
      </c>
    </row>
    <row r="1286" spans="1:9" x14ac:dyDescent="0.35">
      <c r="A1286" s="1">
        <v>45107</v>
      </c>
      <c r="B1286" s="1" t="str">
        <f t="shared" si="100"/>
        <v>June</v>
      </c>
      <c r="C1286" s="3" t="s">
        <v>8</v>
      </c>
      <c r="D1286" s="4">
        <v>20</v>
      </c>
      <c r="E1286" t="str">
        <f t="shared" si="103"/>
        <v>No</v>
      </c>
      <c r="F1286" s="4">
        <f t="shared" si="101"/>
        <v>20</v>
      </c>
      <c r="G1286" s="5">
        <v>495.55</v>
      </c>
      <c r="H1286" t="str">
        <f t="shared" si="104"/>
        <v>No</v>
      </c>
      <c r="I1286" s="5">
        <f t="shared" si="102"/>
        <v>9911</v>
      </c>
    </row>
    <row r="1287" spans="1:9" x14ac:dyDescent="0.35">
      <c r="A1287" s="1">
        <v>45138</v>
      </c>
      <c r="B1287" s="1" t="str">
        <f t="shared" si="100"/>
        <v>July</v>
      </c>
      <c r="C1287" s="3" t="s">
        <v>6</v>
      </c>
      <c r="D1287" s="4">
        <v>21</v>
      </c>
      <c r="E1287" t="str">
        <f t="shared" si="103"/>
        <v>No</v>
      </c>
      <c r="F1287" s="4">
        <f t="shared" si="101"/>
        <v>21</v>
      </c>
      <c r="G1287" s="5">
        <v>896.91</v>
      </c>
      <c r="H1287" t="str">
        <f t="shared" si="104"/>
        <v>No</v>
      </c>
      <c r="I1287" s="5">
        <f t="shared" si="102"/>
        <v>18835.11</v>
      </c>
    </row>
    <row r="1288" spans="1:9" x14ac:dyDescent="0.35">
      <c r="A1288" s="1">
        <v>45016</v>
      </c>
      <c r="B1288" s="1" t="str">
        <f t="shared" si="100"/>
        <v>March</v>
      </c>
      <c r="C1288" s="3" t="s">
        <v>8</v>
      </c>
      <c r="D1288" s="4">
        <v>17</v>
      </c>
      <c r="E1288" t="str">
        <f t="shared" si="103"/>
        <v>No</v>
      </c>
      <c r="F1288" s="4">
        <f t="shared" si="101"/>
        <v>17</v>
      </c>
      <c r="G1288" s="5">
        <v>693.65</v>
      </c>
      <c r="H1288" t="str">
        <f t="shared" si="104"/>
        <v>No</v>
      </c>
      <c r="I1288" s="5">
        <f t="shared" si="102"/>
        <v>11792.05</v>
      </c>
    </row>
    <row r="1289" spans="1:9" x14ac:dyDescent="0.35">
      <c r="A1289" s="1">
        <v>44957</v>
      </c>
      <c r="B1289" s="1" t="str">
        <f t="shared" si="100"/>
        <v>January</v>
      </c>
      <c r="C1289" s="3" t="s">
        <v>4</v>
      </c>
      <c r="D1289" s="4">
        <v>21</v>
      </c>
      <c r="E1289" t="str">
        <f t="shared" si="103"/>
        <v>No</v>
      </c>
      <c r="F1289" s="4">
        <f t="shared" si="101"/>
        <v>21</v>
      </c>
      <c r="G1289" s="5">
        <v>678.05</v>
      </c>
      <c r="H1289" t="str">
        <f t="shared" si="104"/>
        <v>No</v>
      </c>
      <c r="I1289" s="5">
        <f t="shared" si="102"/>
        <v>14239.05</v>
      </c>
    </row>
    <row r="1290" spans="1:9" x14ac:dyDescent="0.35">
      <c r="A1290" s="1">
        <v>45046</v>
      </c>
      <c r="B1290" s="1" t="str">
        <f t="shared" si="100"/>
        <v>April</v>
      </c>
      <c r="C1290" s="3" t="s">
        <v>8</v>
      </c>
      <c r="D1290" s="4">
        <v>24</v>
      </c>
      <c r="E1290" t="str">
        <f t="shared" si="103"/>
        <v>No</v>
      </c>
      <c r="F1290" s="4">
        <f t="shared" si="101"/>
        <v>24</v>
      </c>
      <c r="G1290" s="5">
        <v>646.29</v>
      </c>
      <c r="H1290" t="str">
        <f t="shared" si="104"/>
        <v>No</v>
      </c>
      <c r="I1290" s="5">
        <f t="shared" si="102"/>
        <v>15510.96</v>
      </c>
    </row>
    <row r="1291" spans="1:9" x14ac:dyDescent="0.35">
      <c r="A1291" s="1">
        <v>45169</v>
      </c>
      <c r="B1291" s="1" t="str">
        <f t="shared" si="100"/>
        <v>August</v>
      </c>
      <c r="C1291" s="3" t="s">
        <v>5</v>
      </c>
      <c r="D1291" s="4">
        <v>24</v>
      </c>
      <c r="E1291" t="str">
        <f t="shared" si="103"/>
        <v>No</v>
      </c>
      <c r="F1291" s="4">
        <f t="shared" si="101"/>
        <v>24</v>
      </c>
      <c r="G1291" s="5">
        <v>244.67</v>
      </c>
      <c r="H1291" t="str">
        <f t="shared" si="104"/>
        <v>No</v>
      </c>
      <c r="I1291" s="5">
        <f t="shared" si="102"/>
        <v>5872.08</v>
      </c>
    </row>
    <row r="1292" spans="1:9" x14ac:dyDescent="0.35">
      <c r="A1292" s="1">
        <v>45046</v>
      </c>
      <c r="B1292" s="1" t="str">
        <f t="shared" si="100"/>
        <v>April</v>
      </c>
      <c r="C1292" s="3" t="s">
        <v>6</v>
      </c>
      <c r="D1292" s="4">
        <v>12</v>
      </c>
      <c r="E1292" t="str">
        <f t="shared" si="103"/>
        <v>No</v>
      </c>
      <c r="F1292" s="4">
        <f t="shared" si="101"/>
        <v>12</v>
      </c>
      <c r="G1292" s="5">
        <v>748.63</v>
      </c>
      <c r="H1292" t="str">
        <f t="shared" si="104"/>
        <v>No</v>
      </c>
      <c r="I1292" s="5">
        <f t="shared" si="102"/>
        <v>8983.56</v>
      </c>
    </row>
    <row r="1293" spans="1:9" x14ac:dyDescent="0.35">
      <c r="A1293" s="1">
        <v>45291</v>
      </c>
      <c r="B1293" s="1" t="str">
        <f t="shared" si="100"/>
        <v>December</v>
      </c>
      <c r="C1293" s="3" t="s">
        <v>5</v>
      </c>
      <c r="D1293" s="4">
        <v>23</v>
      </c>
      <c r="E1293" t="str">
        <f t="shared" si="103"/>
        <v>No</v>
      </c>
      <c r="F1293" s="4">
        <f t="shared" si="101"/>
        <v>23</v>
      </c>
      <c r="G1293" s="5">
        <v>791.11</v>
      </c>
      <c r="H1293" t="str">
        <f t="shared" si="104"/>
        <v>No</v>
      </c>
      <c r="I1293" s="5">
        <f t="shared" si="102"/>
        <v>18195.53</v>
      </c>
    </row>
    <row r="1294" spans="1:9" x14ac:dyDescent="0.35">
      <c r="A1294" s="1">
        <v>45046</v>
      </c>
      <c r="B1294" s="1" t="str">
        <f t="shared" si="100"/>
        <v>April</v>
      </c>
      <c r="C1294" s="3" t="s">
        <v>4</v>
      </c>
      <c r="D1294" s="4">
        <v>23</v>
      </c>
      <c r="E1294" t="str">
        <f t="shared" si="103"/>
        <v>No</v>
      </c>
      <c r="F1294" s="4">
        <f t="shared" si="101"/>
        <v>23</v>
      </c>
      <c r="G1294" s="5">
        <v>650.13</v>
      </c>
      <c r="H1294" t="str">
        <f t="shared" si="104"/>
        <v>No</v>
      </c>
      <c r="I1294" s="5">
        <f t="shared" si="102"/>
        <v>14952.99</v>
      </c>
    </row>
    <row r="1295" spans="1:9" x14ac:dyDescent="0.35">
      <c r="A1295" s="1">
        <v>45291</v>
      </c>
      <c r="B1295" s="1" t="str">
        <f t="shared" si="100"/>
        <v>December</v>
      </c>
      <c r="C1295" s="3" t="s">
        <v>5</v>
      </c>
      <c r="D1295" s="4">
        <v>16</v>
      </c>
      <c r="E1295" t="str">
        <f t="shared" si="103"/>
        <v>No</v>
      </c>
      <c r="F1295" s="4">
        <f t="shared" si="101"/>
        <v>16</v>
      </c>
      <c r="G1295" s="5">
        <v>256.52999999999997</v>
      </c>
      <c r="H1295" t="str">
        <f t="shared" si="104"/>
        <v>No</v>
      </c>
      <c r="I1295" s="5">
        <f t="shared" si="102"/>
        <v>4104.4799999999996</v>
      </c>
    </row>
    <row r="1296" spans="1:9" x14ac:dyDescent="0.35">
      <c r="A1296" s="1">
        <v>44957</v>
      </c>
      <c r="B1296" s="1" t="str">
        <f t="shared" si="100"/>
        <v>January</v>
      </c>
      <c r="C1296" s="3" t="s">
        <v>4</v>
      </c>
      <c r="D1296" s="4">
        <v>16</v>
      </c>
      <c r="E1296" t="str">
        <f t="shared" si="103"/>
        <v>No</v>
      </c>
      <c r="F1296" s="4">
        <f t="shared" si="101"/>
        <v>16</v>
      </c>
      <c r="G1296" s="5">
        <v>461.05</v>
      </c>
      <c r="H1296" t="str">
        <f t="shared" si="104"/>
        <v>No</v>
      </c>
      <c r="I1296" s="5">
        <f t="shared" si="102"/>
        <v>7376.8</v>
      </c>
    </row>
    <row r="1297" spans="1:9" x14ac:dyDescent="0.35">
      <c r="A1297" s="1">
        <v>45138</v>
      </c>
      <c r="B1297" s="1" t="str">
        <f t="shared" si="100"/>
        <v>July</v>
      </c>
      <c r="C1297" s="3" t="s">
        <v>5</v>
      </c>
      <c r="D1297" s="4">
        <v>16</v>
      </c>
      <c r="E1297" t="str">
        <f t="shared" si="103"/>
        <v>No</v>
      </c>
      <c r="F1297" s="4">
        <f t="shared" si="101"/>
        <v>16</v>
      </c>
      <c r="G1297" s="5">
        <v>151.72999999999999</v>
      </c>
      <c r="H1297" t="str">
        <f t="shared" si="104"/>
        <v>No</v>
      </c>
      <c r="I1297" s="5">
        <f t="shared" si="102"/>
        <v>2427.6799999999998</v>
      </c>
    </row>
    <row r="1298" spans="1:9" x14ac:dyDescent="0.35">
      <c r="A1298" s="1">
        <v>45291</v>
      </c>
      <c r="B1298" s="1" t="str">
        <f t="shared" si="100"/>
        <v>December</v>
      </c>
      <c r="C1298" s="3" t="s">
        <v>4</v>
      </c>
      <c r="D1298" s="4">
        <v>26</v>
      </c>
      <c r="E1298" t="str">
        <f t="shared" si="103"/>
        <v>No</v>
      </c>
      <c r="F1298" s="4">
        <f t="shared" si="101"/>
        <v>26</v>
      </c>
      <c r="G1298" s="5">
        <v>880.77</v>
      </c>
      <c r="H1298" t="str">
        <f t="shared" si="104"/>
        <v>No</v>
      </c>
      <c r="I1298" s="5">
        <f t="shared" si="102"/>
        <v>22900.02</v>
      </c>
    </row>
    <row r="1299" spans="1:9" x14ac:dyDescent="0.35">
      <c r="A1299" s="1">
        <v>45016</v>
      </c>
      <c r="B1299" s="1" t="str">
        <f t="shared" si="100"/>
        <v>March</v>
      </c>
      <c r="C1299" s="3" t="s">
        <v>7</v>
      </c>
      <c r="D1299" s="4">
        <v>28</v>
      </c>
      <c r="E1299" t="str">
        <f t="shared" si="103"/>
        <v>No</v>
      </c>
      <c r="F1299" s="4">
        <f t="shared" si="101"/>
        <v>28</v>
      </c>
      <c r="G1299" s="5">
        <v>811.19</v>
      </c>
      <c r="H1299" t="str">
        <f t="shared" si="104"/>
        <v>No</v>
      </c>
      <c r="I1299" s="5">
        <f t="shared" si="102"/>
        <v>22713.32</v>
      </c>
    </row>
    <row r="1300" spans="1:9" x14ac:dyDescent="0.35">
      <c r="A1300" s="1">
        <v>45016</v>
      </c>
      <c r="B1300" s="1" t="str">
        <f t="shared" si="100"/>
        <v>March</v>
      </c>
      <c r="C1300" s="3" t="s">
        <v>4</v>
      </c>
      <c r="D1300" s="4">
        <v>11</v>
      </c>
      <c r="E1300" t="str">
        <f t="shared" si="103"/>
        <v>No</v>
      </c>
      <c r="F1300" s="4">
        <f t="shared" si="101"/>
        <v>11</v>
      </c>
      <c r="G1300" s="5">
        <v>314.3</v>
      </c>
      <c r="H1300" t="str">
        <f t="shared" si="104"/>
        <v>No</v>
      </c>
      <c r="I1300" s="5">
        <f t="shared" si="102"/>
        <v>3457.3</v>
      </c>
    </row>
    <row r="1301" spans="1:9" x14ac:dyDescent="0.35">
      <c r="A1301" s="1">
        <v>45046</v>
      </c>
      <c r="B1301" s="1" t="str">
        <f t="shared" si="100"/>
        <v>April</v>
      </c>
      <c r="C1301" s="3" t="s">
        <v>4</v>
      </c>
      <c r="D1301" s="4">
        <v>19</v>
      </c>
      <c r="E1301" t="str">
        <f t="shared" si="103"/>
        <v>No</v>
      </c>
      <c r="F1301" s="4">
        <f t="shared" si="101"/>
        <v>19</v>
      </c>
      <c r="G1301" s="5">
        <v>904.69</v>
      </c>
      <c r="H1301" t="str">
        <f t="shared" si="104"/>
        <v>No</v>
      </c>
      <c r="I1301" s="5">
        <f t="shared" si="102"/>
        <v>17189.11</v>
      </c>
    </row>
    <row r="1302" spans="1:9" x14ac:dyDescent="0.35">
      <c r="A1302" s="1">
        <v>45138</v>
      </c>
      <c r="B1302" s="1" t="str">
        <f t="shared" si="100"/>
        <v>July</v>
      </c>
      <c r="C1302" s="3" t="s">
        <v>4</v>
      </c>
      <c r="D1302" s="4">
        <v>20</v>
      </c>
      <c r="E1302" t="str">
        <f t="shared" si="103"/>
        <v>No</v>
      </c>
      <c r="F1302" s="4">
        <f t="shared" si="101"/>
        <v>20</v>
      </c>
      <c r="G1302" s="5">
        <v>91.58</v>
      </c>
      <c r="H1302" t="str">
        <f t="shared" si="104"/>
        <v>No</v>
      </c>
      <c r="I1302" s="5">
        <f t="shared" si="102"/>
        <v>1831.6</v>
      </c>
    </row>
    <row r="1303" spans="1:9" x14ac:dyDescent="0.35">
      <c r="A1303" s="1">
        <v>45077</v>
      </c>
      <c r="B1303" s="1" t="str">
        <f t="shared" si="100"/>
        <v>May</v>
      </c>
      <c r="C1303" s="3" t="s">
        <v>7</v>
      </c>
      <c r="D1303" s="4">
        <v>15</v>
      </c>
      <c r="E1303" t="str">
        <f t="shared" si="103"/>
        <v>No</v>
      </c>
      <c r="F1303" s="4">
        <f t="shared" si="101"/>
        <v>15</v>
      </c>
      <c r="G1303" s="5">
        <v>699.57</v>
      </c>
      <c r="H1303" t="str">
        <f t="shared" si="104"/>
        <v>No</v>
      </c>
      <c r="I1303" s="5">
        <f t="shared" si="102"/>
        <v>10493.550000000001</v>
      </c>
    </row>
    <row r="1304" spans="1:9" x14ac:dyDescent="0.35">
      <c r="A1304" s="1">
        <v>45260</v>
      </c>
      <c r="B1304" s="1" t="str">
        <f t="shared" si="100"/>
        <v>November</v>
      </c>
      <c r="C1304" s="3" t="s">
        <v>5</v>
      </c>
      <c r="D1304" s="4">
        <v>22</v>
      </c>
      <c r="E1304" t="str">
        <f t="shared" si="103"/>
        <v>No</v>
      </c>
      <c r="F1304" s="4">
        <f t="shared" si="101"/>
        <v>22</v>
      </c>
      <c r="G1304" s="5">
        <v>486.87</v>
      </c>
      <c r="H1304" t="str">
        <f t="shared" si="104"/>
        <v>No</v>
      </c>
      <c r="I1304" s="5">
        <f t="shared" si="102"/>
        <v>10711.14</v>
      </c>
    </row>
    <row r="1305" spans="1:9" x14ac:dyDescent="0.35">
      <c r="A1305" s="1">
        <v>45138</v>
      </c>
      <c r="B1305" s="1" t="str">
        <f t="shared" si="100"/>
        <v>July</v>
      </c>
      <c r="C1305" s="3" t="s">
        <v>7</v>
      </c>
      <c r="D1305" s="4">
        <v>23</v>
      </c>
      <c r="E1305" t="str">
        <f t="shared" si="103"/>
        <v>No</v>
      </c>
      <c r="F1305" s="4">
        <f t="shared" si="101"/>
        <v>23</v>
      </c>
      <c r="G1305" s="5">
        <v>909.57</v>
      </c>
      <c r="H1305" t="str">
        <f t="shared" si="104"/>
        <v>No</v>
      </c>
      <c r="I1305" s="5">
        <f t="shared" si="102"/>
        <v>20920.11</v>
      </c>
    </row>
    <row r="1306" spans="1:9" x14ac:dyDescent="0.35">
      <c r="A1306" s="1">
        <v>45016</v>
      </c>
      <c r="B1306" s="1" t="str">
        <f t="shared" si="100"/>
        <v>March</v>
      </c>
      <c r="C1306" s="3" t="s">
        <v>8</v>
      </c>
      <c r="D1306" s="4">
        <v>21</v>
      </c>
      <c r="E1306" t="str">
        <f t="shared" si="103"/>
        <v>No</v>
      </c>
      <c r="F1306" s="4">
        <f t="shared" si="101"/>
        <v>21</v>
      </c>
      <c r="G1306" s="5">
        <v>664.79</v>
      </c>
      <c r="H1306" t="str">
        <f t="shared" si="104"/>
        <v>No</v>
      </c>
      <c r="I1306" s="5">
        <f t="shared" si="102"/>
        <v>13960.59</v>
      </c>
    </row>
    <row r="1307" spans="1:9" x14ac:dyDescent="0.35">
      <c r="A1307" s="1">
        <v>45169</v>
      </c>
      <c r="B1307" s="1" t="str">
        <f t="shared" si="100"/>
        <v>August</v>
      </c>
      <c r="C1307" s="3" t="s">
        <v>6</v>
      </c>
      <c r="D1307" s="4">
        <v>25</v>
      </c>
      <c r="E1307" t="str">
        <f t="shared" si="103"/>
        <v>No</v>
      </c>
      <c r="F1307" s="4">
        <f t="shared" si="101"/>
        <v>25</v>
      </c>
      <c r="G1307" s="5">
        <v>298.39</v>
      </c>
      <c r="H1307" t="str">
        <f t="shared" si="104"/>
        <v>No</v>
      </c>
      <c r="I1307" s="5">
        <f t="shared" si="102"/>
        <v>7459.75</v>
      </c>
    </row>
    <row r="1308" spans="1:9" x14ac:dyDescent="0.35">
      <c r="A1308" s="1">
        <v>44957</v>
      </c>
      <c r="B1308" s="1" t="str">
        <f t="shared" si="100"/>
        <v>January</v>
      </c>
      <c r="C1308" s="3" t="s">
        <v>7</v>
      </c>
      <c r="D1308" s="4">
        <v>22</v>
      </c>
      <c r="E1308" t="str">
        <f t="shared" si="103"/>
        <v>No</v>
      </c>
      <c r="F1308" s="4">
        <f t="shared" si="101"/>
        <v>22</v>
      </c>
      <c r="G1308" s="5">
        <v>509.48</v>
      </c>
      <c r="H1308" t="str">
        <f t="shared" si="104"/>
        <v>No</v>
      </c>
      <c r="I1308" s="5">
        <f t="shared" si="102"/>
        <v>11208.560000000001</v>
      </c>
    </row>
    <row r="1309" spans="1:9" x14ac:dyDescent="0.35">
      <c r="A1309" s="1">
        <v>44985</v>
      </c>
      <c r="B1309" s="1" t="str">
        <f t="shared" si="100"/>
        <v>February</v>
      </c>
      <c r="C1309" s="3" t="s">
        <v>4</v>
      </c>
      <c r="D1309" s="4">
        <v>24</v>
      </c>
      <c r="E1309" t="str">
        <f t="shared" si="103"/>
        <v>No</v>
      </c>
      <c r="F1309" s="4">
        <f t="shared" si="101"/>
        <v>24</v>
      </c>
      <c r="G1309" s="5">
        <v>457.12</v>
      </c>
      <c r="H1309" t="str">
        <f t="shared" si="104"/>
        <v>No</v>
      </c>
      <c r="I1309" s="5">
        <f t="shared" si="102"/>
        <v>10970.880000000001</v>
      </c>
    </row>
    <row r="1310" spans="1:9" x14ac:dyDescent="0.35">
      <c r="A1310" s="1">
        <v>45230</v>
      </c>
      <c r="B1310" s="1" t="str">
        <f t="shared" si="100"/>
        <v>October</v>
      </c>
      <c r="C1310" s="3" t="s">
        <v>5</v>
      </c>
      <c r="D1310" s="4">
        <v>16</v>
      </c>
      <c r="E1310" t="str">
        <f t="shared" si="103"/>
        <v>No</v>
      </c>
      <c r="F1310" s="4">
        <f t="shared" si="101"/>
        <v>16</v>
      </c>
      <c r="G1310" s="5">
        <v>41.09</v>
      </c>
      <c r="H1310" t="str">
        <f t="shared" si="104"/>
        <v>No</v>
      </c>
      <c r="I1310" s="5">
        <f t="shared" si="102"/>
        <v>657.44</v>
      </c>
    </row>
    <row r="1311" spans="1:9" x14ac:dyDescent="0.35">
      <c r="A1311" s="1">
        <v>45077</v>
      </c>
      <c r="B1311" s="1" t="str">
        <f t="shared" si="100"/>
        <v>May</v>
      </c>
      <c r="C1311" s="3" t="s">
        <v>8</v>
      </c>
      <c r="D1311" s="4">
        <v>21</v>
      </c>
      <c r="E1311" t="str">
        <f t="shared" si="103"/>
        <v>No</v>
      </c>
      <c r="F1311" s="4">
        <f t="shared" si="101"/>
        <v>21</v>
      </c>
      <c r="G1311" s="5">
        <v>889.85</v>
      </c>
      <c r="H1311" t="str">
        <f t="shared" si="104"/>
        <v>No</v>
      </c>
      <c r="I1311" s="5">
        <f t="shared" si="102"/>
        <v>18686.850000000002</v>
      </c>
    </row>
    <row r="1312" spans="1:9" x14ac:dyDescent="0.35">
      <c r="A1312" s="1">
        <v>45046</v>
      </c>
      <c r="B1312" s="1" t="str">
        <f t="shared" si="100"/>
        <v>April</v>
      </c>
      <c r="C1312" s="3" t="s">
        <v>4</v>
      </c>
      <c r="D1312" s="4">
        <v>25</v>
      </c>
      <c r="E1312" t="str">
        <f t="shared" si="103"/>
        <v>No</v>
      </c>
      <c r="F1312" s="4">
        <f t="shared" si="101"/>
        <v>25</v>
      </c>
      <c r="G1312" s="5">
        <v>857.57</v>
      </c>
      <c r="H1312" t="str">
        <f t="shared" si="104"/>
        <v>No</v>
      </c>
      <c r="I1312" s="5">
        <f t="shared" si="102"/>
        <v>21439.25</v>
      </c>
    </row>
    <row r="1313" spans="1:9" x14ac:dyDescent="0.35">
      <c r="A1313" s="1">
        <v>45046</v>
      </c>
      <c r="B1313" s="1" t="str">
        <f t="shared" si="100"/>
        <v>April</v>
      </c>
      <c r="C1313" s="3" t="s">
        <v>6</v>
      </c>
      <c r="D1313" s="4">
        <v>20</v>
      </c>
      <c r="E1313" t="str">
        <f t="shared" si="103"/>
        <v>No</v>
      </c>
      <c r="F1313" s="4">
        <f t="shared" si="101"/>
        <v>20</v>
      </c>
      <c r="G1313" s="5">
        <v>886.43</v>
      </c>
      <c r="H1313" t="str">
        <f t="shared" si="104"/>
        <v>No</v>
      </c>
      <c r="I1313" s="5">
        <f t="shared" si="102"/>
        <v>17728.599999999999</v>
      </c>
    </row>
    <row r="1314" spans="1:9" x14ac:dyDescent="0.35">
      <c r="A1314" s="1">
        <v>45138</v>
      </c>
      <c r="B1314" s="1" t="str">
        <f t="shared" si="100"/>
        <v>July</v>
      </c>
      <c r="C1314" s="3" t="s">
        <v>8</v>
      </c>
      <c r="D1314" s="4">
        <v>21</v>
      </c>
      <c r="E1314" t="str">
        <f t="shared" si="103"/>
        <v>No</v>
      </c>
      <c r="F1314" s="4">
        <f t="shared" si="101"/>
        <v>21</v>
      </c>
      <c r="G1314" s="5">
        <v>86.04</v>
      </c>
      <c r="H1314" t="str">
        <f t="shared" si="104"/>
        <v>No</v>
      </c>
      <c r="I1314" s="5">
        <f t="shared" si="102"/>
        <v>1806.8400000000001</v>
      </c>
    </row>
    <row r="1315" spans="1:9" x14ac:dyDescent="0.35">
      <c r="A1315" s="1">
        <v>45169</v>
      </c>
      <c r="B1315" s="1" t="str">
        <f t="shared" si="100"/>
        <v>August</v>
      </c>
      <c r="C1315" s="3" t="s">
        <v>7</v>
      </c>
      <c r="D1315" s="4">
        <v>16</v>
      </c>
      <c r="E1315" t="str">
        <f t="shared" si="103"/>
        <v>No</v>
      </c>
      <c r="F1315" s="4">
        <f t="shared" si="101"/>
        <v>16</v>
      </c>
      <c r="G1315" s="5">
        <v>964.5</v>
      </c>
      <c r="H1315" t="str">
        <f t="shared" si="104"/>
        <v>No</v>
      </c>
      <c r="I1315" s="5">
        <f t="shared" si="102"/>
        <v>15432</v>
      </c>
    </row>
    <row r="1316" spans="1:9" x14ac:dyDescent="0.35">
      <c r="A1316" s="1">
        <v>44985</v>
      </c>
      <c r="B1316" s="1" t="str">
        <f t="shared" si="100"/>
        <v>February</v>
      </c>
      <c r="C1316" s="3" t="s">
        <v>5</v>
      </c>
      <c r="D1316" s="4">
        <v>18</v>
      </c>
      <c r="E1316" t="str">
        <f t="shared" si="103"/>
        <v>No</v>
      </c>
      <c r="F1316" s="4">
        <f t="shared" si="101"/>
        <v>18</v>
      </c>
      <c r="G1316" s="5">
        <v>590.5</v>
      </c>
      <c r="H1316" t="str">
        <f t="shared" si="104"/>
        <v>No</v>
      </c>
      <c r="I1316" s="5">
        <f t="shared" si="102"/>
        <v>10629</v>
      </c>
    </row>
    <row r="1317" spans="1:9" x14ac:dyDescent="0.35">
      <c r="A1317" s="1">
        <v>44985</v>
      </c>
      <c r="B1317" s="1" t="str">
        <f t="shared" si="100"/>
        <v>February</v>
      </c>
      <c r="C1317" s="3" t="s">
        <v>7</v>
      </c>
      <c r="D1317" s="4">
        <v>23</v>
      </c>
      <c r="E1317" t="str">
        <f t="shared" si="103"/>
        <v>No</v>
      </c>
      <c r="F1317" s="4">
        <f t="shared" si="101"/>
        <v>23</v>
      </c>
      <c r="G1317" s="5">
        <v>340.12</v>
      </c>
      <c r="H1317" t="str">
        <f t="shared" si="104"/>
        <v>No</v>
      </c>
      <c r="I1317" s="5">
        <f t="shared" si="102"/>
        <v>7822.76</v>
      </c>
    </row>
    <row r="1318" spans="1:9" x14ac:dyDescent="0.35">
      <c r="A1318" s="1">
        <v>45046</v>
      </c>
      <c r="B1318" s="1" t="str">
        <f t="shared" si="100"/>
        <v>April</v>
      </c>
      <c r="C1318" s="3" t="s">
        <v>5</v>
      </c>
      <c r="D1318" s="4">
        <v>20</v>
      </c>
      <c r="E1318" t="str">
        <f t="shared" si="103"/>
        <v>No</v>
      </c>
      <c r="F1318" s="4">
        <f t="shared" si="101"/>
        <v>20</v>
      </c>
      <c r="G1318" s="5">
        <v>82.58</v>
      </c>
      <c r="H1318" t="str">
        <f t="shared" si="104"/>
        <v>No</v>
      </c>
      <c r="I1318" s="5">
        <f t="shared" si="102"/>
        <v>1651.6</v>
      </c>
    </row>
    <row r="1319" spans="1:9" x14ac:dyDescent="0.35">
      <c r="A1319" s="1">
        <v>45291</v>
      </c>
      <c r="B1319" s="1" t="str">
        <f t="shared" si="100"/>
        <v>December</v>
      </c>
      <c r="C1319" s="3" t="s">
        <v>5</v>
      </c>
      <c r="D1319" s="4">
        <v>20</v>
      </c>
      <c r="E1319" t="str">
        <f t="shared" si="103"/>
        <v>No</v>
      </c>
      <c r="F1319" s="4">
        <f t="shared" si="101"/>
        <v>20</v>
      </c>
      <c r="G1319" s="5">
        <v>700.52</v>
      </c>
      <c r="H1319" t="str">
        <f t="shared" si="104"/>
        <v>No</v>
      </c>
      <c r="I1319" s="5">
        <f t="shared" si="102"/>
        <v>14010.4</v>
      </c>
    </row>
    <row r="1320" spans="1:9" x14ac:dyDescent="0.35">
      <c r="A1320" s="1">
        <v>44985</v>
      </c>
      <c r="B1320" s="1" t="str">
        <f t="shared" si="100"/>
        <v>February</v>
      </c>
      <c r="C1320" s="3" t="s">
        <v>7</v>
      </c>
      <c r="D1320" s="4">
        <v>23</v>
      </c>
      <c r="E1320" t="str">
        <f t="shared" si="103"/>
        <v>No</v>
      </c>
      <c r="F1320" s="4">
        <f t="shared" si="101"/>
        <v>23</v>
      </c>
      <c r="G1320" s="5">
        <v>589.66</v>
      </c>
      <c r="H1320" t="str">
        <f t="shared" si="104"/>
        <v>No</v>
      </c>
      <c r="I1320" s="5">
        <f t="shared" si="102"/>
        <v>13562.179999999998</v>
      </c>
    </row>
    <row r="1321" spans="1:9" x14ac:dyDescent="0.35">
      <c r="A1321" s="1">
        <v>45291</v>
      </c>
      <c r="B1321" s="1" t="str">
        <f t="shared" si="100"/>
        <v>December</v>
      </c>
      <c r="C1321" s="3" t="s">
        <v>8</v>
      </c>
      <c r="D1321" s="4">
        <v>20</v>
      </c>
      <c r="E1321" t="str">
        <f t="shared" si="103"/>
        <v>No</v>
      </c>
      <c r="F1321" s="4">
        <f t="shared" si="101"/>
        <v>20</v>
      </c>
      <c r="G1321" s="5">
        <v>572.62</v>
      </c>
      <c r="H1321" t="str">
        <f t="shared" si="104"/>
        <v>No</v>
      </c>
      <c r="I1321" s="5">
        <f t="shared" si="102"/>
        <v>11452.4</v>
      </c>
    </row>
    <row r="1322" spans="1:9" x14ac:dyDescent="0.35">
      <c r="A1322" s="1">
        <v>44985</v>
      </c>
      <c r="B1322" s="1" t="str">
        <f t="shared" si="100"/>
        <v>February</v>
      </c>
      <c r="C1322" s="3" t="s">
        <v>5</v>
      </c>
      <c r="D1322" s="4">
        <v>21</v>
      </c>
      <c r="E1322" t="str">
        <f t="shared" si="103"/>
        <v>No</v>
      </c>
      <c r="F1322" s="4">
        <f t="shared" si="101"/>
        <v>21</v>
      </c>
      <c r="G1322" s="5">
        <v>19.38</v>
      </c>
      <c r="H1322" t="str">
        <f t="shared" si="104"/>
        <v>No</v>
      </c>
      <c r="I1322" s="5">
        <f t="shared" si="102"/>
        <v>406.97999999999996</v>
      </c>
    </row>
    <row r="1323" spans="1:9" x14ac:dyDescent="0.35">
      <c r="A1323" s="1">
        <v>45199</v>
      </c>
      <c r="B1323" s="1" t="str">
        <f t="shared" si="100"/>
        <v>September</v>
      </c>
      <c r="C1323" s="3" t="s">
        <v>4</v>
      </c>
      <c r="D1323" s="4">
        <v>24</v>
      </c>
      <c r="E1323" t="str">
        <f t="shared" si="103"/>
        <v>No</v>
      </c>
      <c r="F1323" s="4">
        <f t="shared" si="101"/>
        <v>24</v>
      </c>
      <c r="G1323" s="5">
        <v>744.67</v>
      </c>
      <c r="H1323" t="str">
        <f t="shared" si="104"/>
        <v>No</v>
      </c>
      <c r="I1323" s="5">
        <f t="shared" si="102"/>
        <v>17872.079999999998</v>
      </c>
    </row>
    <row r="1324" spans="1:9" x14ac:dyDescent="0.35">
      <c r="A1324" s="1">
        <v>44985</v>
      </c>
      <c r="B1324" s="1" t="str">
        <f t="shared" si="100"/>
        <v>February</v>
      </c>
      <c r="C1324" s="3" t="s">
        <v>7</v>
      </c>
      <c r="D1324" s="4">
        <v>14</v>
      </c>
      <c r="E1324" t="str">
        <f t="shared" si="103"/>
        <v>No</v>
      </c>
      <c r="F1324" s="4">
        <f t="shared" si="101"/>
        <v>14</v>
      </c>
      <c r="G1324" s="5">
        <v>870.18</v>
      </c>
      <c r="H1324" t="str">
        <f t="shared" si="104"/>
        <v>No</v>
      </c>
      <c r="I1324" s="5">
        <f t="shared" si="102"/>
        <v>12182.519999999999</v>
      </c>
    </row>
    <row r="1325" spans="1:9" x14ac:dyDescent="0.35">
      <c r="A1325" s="1">
        <v>45046</v>
      </c>
      <c r="B1325" s="1" t="str">
        <f t="shared" si="100"/>
        <v>April</v>
      </c>
      <c r="C1325" s="3" t="s">
        <v>8</v>
      </c>
      <c r="D1325" s="4">
        <v>17</v>
      </c>
      <c r="E1325" t="str">
        <f t="shared" si="103"/>
        <v>No</v>
      </c>
      <c r="F1325" s="4">
        <f t="shared" si="101"/>
        <v>17</v>
      </c>
      <c r="G1325" s="5">
        <v>531.53</v>
      </c>
      <c r="H1325" t="str">
        <f t="shared" si="104"/>
        <v>No</v>
      </c>
      <c r="I1325" s="5">
        <f t="shared" si="102"/>
        <v>9036.01</v>
      </c>
    </row>
    <row r="1326" spans="1:9" x14ac:dyDescent="0.35">
      <c r="A1326" s="1">
        <v>44957</v>
      </c>
      <c r="B1326" s="1" t="str">
        <f t="shared" si="100"/>
        <v>January</v>
      </c>
      <c r="C1326" s="3" t="s">
        <v>7</v>
      </c>
      <c r="D1326" s="4">
        <v>18</v>
      </c>
      <c r="E1326" t="str">
        <f t="shared" si="103"/>
        <v>No</v>
      </c>
      <c r="F1326" s="4">
        <f t="shared" si="101"/>
        <v>18</v>
      </c>
      <c r="G1326" s="5">
        <v>526.17999999999995</v>
      </c>
      <c r="H1326" t="str">
        <f t="shared" si="104"/>
        <v>No</v>
      </c>
      <c r="I1326" s="5">
        <f t="shared" si="102"/>
        <v>9471.24</v>
      </c>
    </row>
    <row r="1327" spans="1:9" x14ac:dyDescent="0.35">
      <c r="A1327" s="1">
        <v>45138</v>
      </c>
      <c r="B1327" s="1" t="str">
        <f t="shared" si="100"/>
        <v>July</v>
      </c>
      <c r="C1327" s="3" t="s">
        <v>4</v>
      </c>
      <c r="D1327" s="4">
        <v>21</v>
      </c>
      <c r="E1327" t="str">
        <f t="shared" si="103"/>
        <v>No</v>
      </c>
      <c r="F1327" s="4">
        <f t="shared" si="101"/>
        <v>21</v>
      </c>
      <c r="G1327" s="5">
        <v>408.13</v>
      </c>
      <c r="H1327" t="str">
        <f t="shared" si="104"/>
        <v>No</v>
      </c>
      <c r="I1327" s="5">
        <f t="shared" si="102"/>
        <v>8570.73</v>
      </c>
    </row>
    <row r="1328" spans="1:9" x14ac:dyDescent="0.35">
      <c r="A1328" s="1">
        <v>45199</v>
      </c>
      <c r="B1328" s="1" t="str">
        <f t="shared" si="100"/>
        <v>September</v>
      </c>
      <c r="C1328" s="3" t="s">
        <v>4</v>
      </c>
      <c r="D1328" s="4">
        <v>15</v>
      </c>
      <c r="E1328" t="str">
        <f t="shared" si="103"/>
        <v>No</v>
      </c>
      <c r="F1328" s="4">
        <f t="shared" si="101"/>
        <v>15</v>
      </c>
      <c r="G1328" s="5">
        <v>664.58</v>
      </c>
      <c r="H1328" t="str">
        <f t="shared" si="104"/>
        <v>No</v>
      </c>
      <c r="I1328" s="5">
        <f t="shared" si="102"/>
        <v>9968.7000000000007</v>
      </c>
    </row>
    <row r="1329" spans="1:9" x14ac:dyDescent="0.35">
      <c r="A1329" s="1">
        <v>45169</v>
      </c>
      <c r="B1329" s="1" t="str">
        <f t="shared" si="100"/>
        <v>August</v>
      </c>
      <c r="C1329" s="3" t="s">
        <v>4</v>
      </c>
      <c r="D1329" s="4">
        <v>22</v>
      </c>
      <c r="E1329" t="str">
        <f t="shared" si="103"/>
        <v>No</v>
      </c>
      <c r="F1329" s="4">
        <f t="shared" si="101"/>
        <v>22</v>
      </c>
      <c r="G1329" s="5">
        <v>562.13</v>
      </c>
      <c r="H1329" t="str">
        <f t="shared" si="104"/>
        <v>No</v>
      </c>
      <c r="I1329" s="5">
        <f t="shared" si="102"/>
        <v>12366.86</v>
      </c>
    </row>
    <row r="1330" spans="1:9" x14ac:dyDescent="0.35">
      <c r="A1330" s="1">
        <v>45107</v>
      </c>
      <c r="B1330" s="1" t="str">
        <f t="shared" si="100"/>
        <v>June</v>
      </c>
      <c r="C1330" s="3" t="s">
        <v>4</v>
      </c>
      <c r="D1330" s="4">
        <v>18</v>
      </c>
      <c r="E1330" t="str">
        <f t="shared" si="103"/>
        <v>No</v>
      </c>
      <c r="F1330" s="4">
        <f t="shared" si="101"/>
        <v>18</v>
      </c>
      <c r="G1330" s="5">
        <v>278.88</v>
      </c>
      <c r="H1330" t="str">
        <f t="shared" si="104"/>
        <v>No</v>
      </c>
      <c r="I1330" s="5">
        <f t="shared" si="102"/>
        <v>5019.84</v>
      </c>
    </row>
    <row r="1331" spans="1:9" x14ac:dyDescent="0.35">
      <c r="A1331" s="1">
        <v>45230</v>
      </c>
      <c r="B1331" s="1" t="str">
        <f t="shared" si="100"/>
        <v>October</v>
      </c>
      <c r="C1331" s="3" t="s">
        <v>7</v>
      </c>
      <c r="D1331" s="4">
        <v>20</v>
      </c>
      <c r="E1331" t="str">
        <f t="shared" si="103"/>
        <v>No</v>
      </c>
      <c r="F1331" s="4">
        <f t="shared" si="101"/>
        <v>20</v>
      </c>
      <c r="G1331" s="5">
        <v>481.04</v>
      </c>
      <c r="H1331" t="str">
        <f t="shared" si="104"/>
        <v>No</v>
      </c>
      <c r="I1331" s="5">
        <f t="shared" si="102"/>
        <v>9620.8000000000011</v>
      </c>
    </row>
    <row r="1332" spans="1:9" x14ac:dyDescent="0.35">
      <c r="A1332" s="1">
        <v>45169</v>
      </c>
      <c r="B1332" s="1" t="str">
        <f t="shared" si="100"/>
        <v>August</v>
      </c>
      <c r="C1332" s="3" t="s">
        <v>6</v>
      </c>
      <c r="D1332" s="4">
        <v>24</v>
      </c>
      <c r="E1332" t="str">
        <f t="shared" si="103"/>
        <v>No</v>
      </c>
      <c r="F1332" s="4">
        <f t="shared" si="101"/>
        <v>24</v>
      </c>
      <c r="G1332" s="5">
        <v>388.02</v>
      </c>
      <c r="H1332" t="str">
        <f t="shared" si="104"/>
        <v>No</v>
      </c>
      <c r="I1332" s="5">
        <f t="shared" si="102"/>
        <v>9312.48</v>
      </c>
    </row>
    <row r="1333" spans="1:9" x14ac:dyDescent="0.35">
      <c r="A1333" s="1">
        <v>45169</v>
      </c>
      <c r="B1333" s="1" t="str">
        <f t="shared" si="100"/>
        <v>August</v>
      </c>
      <c r="C1333" s="3" t="s">
        <v>5</v>
      </c>
      <c r="D1333" s="4">
        <v>26</v>
      </c>
      <c r="E1333" t="str">
        <f t="shared" si="103"/>
        <v>No</v>
      </c>
      <c r="F1333" s="4">
        <f t="shared" si="101"/>
        <v>26</v>
      </c>
      <c r="G1333" s="5">
        <v>987.01</v>
      </c>
      <c r="H1333" t="str">
        <f t="shared" si="104"/>
        <v>No</v>
      </c>
      <c r="I1333" s="5">
        <f t="shared" si="102"/>
        <v>25662.26</v>
      </c>
    </row>
    <row r="1334" spans="1:9" x14ac:dyDescent="0.35">
      <c r="A1334" s="1">
        <v>45199</v>
      </c>
      <c r="B1334" s="1" t="str">
        <f t="shared" si="100"/>
        <v>September</v>
      </c>
      <c r="C1334" s="3" t="s">
        <v>4</v>
      </c>
      <c r="D1334" s="4">
        <v>18</v>
      </c>
      <c r="E1334" t="str">
        <f t="shared" si="103"/>
        <v>No</v>
      </c>
      <c r="F1334" s="4">
        <f t="shared" si="101"/>
        <v>18</v>
      </c>
      <c r="G1334" s="5">
        <v>590.26</v>
      </c>
      <c r="H1334" t="str">
        <f t="shared" si="104"/>
        <v>No</v>
      </c>
      <c r="I1334" s="5">
        <f t="shared" si="102"/>
        <v>10624.68</v>
      </c>
    </row>
    <row r="1335" spans="1:9" x14ac:dyDescent="0.35">
      <c r="A1335" s="1">
        <v>45107</v>
      </c>
      <c r="B1335" s="1" t="str">
        <f t="shared" si="100"/>
        <v>June</v>
      </c>
      <c r="C1335" s="3" t="s">
        <v>4</v>
      </c>
      <c r="D1335" s="4">
        <v>16</v>
      </c>
      <c r="E1335" t="str">
        <f t="shared" si="103"/>
        <v>No</v>
      </c>
      <c r="F1335" s="4">
        <f t="shared" si="101"/>
        <v>16</v>
      </c>
      <c r="G1335" s="5">
        <v>198.81</v>
      </c>
      <c r="H1335" t="str">
        <f t="shared" si="104"/>
        <v>No</v>
      </c>
      <c r="I1335" s="5">
        <f t="shared" si="102"/>
        <v>3180.96</v>
      </c>
    </row>
    <row r="1336" spans="1:9" x14ac:dyDescent="0.35">
      <c r="A1336" s="1">
        <v>45107</v>
      </c>
      <c r="B1336" s="1" t="str">
        <f t="shared" si="100"/>
        <v>June</v>
      </c>
      <c r="C1336" s="3" t="s">
        <v>8</v>
      </c>
      <c r="D1336" s="4">
        <v>21</v>
      </c>
      <c r="E1336" t="str">
        <f t="shared" si="103"/>
        <v>No</v>
      </c>
      <c r="F1336" s="4">
        <f t="shared" si="101"/>
        <v>21</v>
      </c>
      <c r="G1336" s="5">
        <v>59.86</v>
      </c>
      <c r="H1336" t="str">
        <f t="shared" si="104"/>
        <v>No</v>
      </c>
      <c r="I1336" s="5">
        <f t="shared" si="102"/>
        <v>1257.06</v>
      </c>
    </row>
    <row r="1337" spans="1:9" x14ac:dyDescent="0.35">
      <c r="A1337" s="1">
        <v>45107</v>
      </c>
      <c r="B1337" s="1" t="str">
        <f t="shared" si="100"/>
        <v>June</v>
      </c>
      <c r="C1337" s="3" t="s">
        <v>8</v>
      </c>
      <c r="D1337" s="4">
        <v>29</v>
      </c>
      <c r="E1337" t="str">
        <f t="shared" si="103"/>
        <v>No</v>
      </c>
      <c r="F1337" s="4">
        <f t="shared" si="101"/>
        <v>29</v>
      </c>
      <c r="G1337" s="5">
        <v>415.1</v>
      </c>
      <c r="H1337" t="str">
        <f t="shared" si="104"/>
        <v>No</v>
      </c>
      <c r="I1337" s="5">
        <f t="shared" si="102"/>
        <v>12037.900000000001</v>
      </c>
    </row>
    <row r="1338" spans="1:9" x14ac:dyDescent="0.35">
      <c r="A1338" s="1">
        <v>45291</v>
      </c>
      <c r="B1338" s="1" t="str">
        <f t="shared" si="100"/>
        <v>December</v>
      </c>
      <c r="C1338" s="3" t="s">
        <v>8</v>
      </c>
      <c r="D1338" s="4">
        <v>16</v>
      </c>
      <c r="E1338" t="str">
        <f t="shared" si="103"/>
        <v>No</v>
      </c>
      <c r="F1338" s="4">
        <f t="shared" si="101"/>
        <v>16</v>
      </c>
      <c r="G1338" s="5">
        <v>884.94</v>
      </c>
      <c r="H1338" t="str">
        <f t="shared" si="104"/>
        <v>No</v>
      </c>
      <c r="I1338" s="5">
        <f t="shared" si="102"/>
        <v>14159.04</v>
      </c>
    </row>
    <row r="1339" spans="1:9" x14ac:dyDescent="0.35">
      <c r="A1339" s="1">
        <v>45230</v>
      </c>
      <c r="B1339" s="1" t="str">
        <f t="shared" si="100"/>
        <v>October</v>
      </c>
      <c r="C1339" s="3" t="s">
        <v>7</v>
      </c>
      <c r="D1339" s="4">
        <v>16</v>
      </c>
      <c r="E1339" t="str">
        <f t="shared" si="103"/>
        <v>No</v>
      </c>
      <c r="F1339" s="4">
        <f t="shared" si="101"/>
        <v>16</v>
      </c>
      <c r="G1339" s="5">
        <v>937.68</v>
      </c>
      <c r="H1339" t="str">
        <f t="shared" si="104"/>
        <v>No</v>
      </c>
      <c r="I1339" s="5">
        <f t="shared" si="102"/>
        <v>15002.88</v>
      </c>
    </row>
    <row r="1340" spans="1:9" x14ac:dyDescent="0.35">
      <c r="A1340" s="1">
        <v>44985</v>
      </c>
      <c r="B1340" s="1" t="str">
        <f t="shared" si="100"/>
        <v>February</v>
      </c>
      <c r="C1340" s="3" t="s">
        <v>8</v>
      </c>
      <c r="D1340" s="4">
        <v>22</v>
      </c>
      <c r="E1340" t="str">
        <f t="shared" si="103"/>
        <v>No</v>
      </c>
      <c r="F1340" s="4">
        <f t="shared" si="101"/>
        <v>22</v>
      </c>
      <c r="G1340" s="5">
        <v>291.81</v>
      </c>
      <c r="H1340" t="str">
        <f t="shared" si="104"/>
        <v>No</v>
      </c>
      <c r="I1340" s="5">
        <f t="shared" si="102"/>
        <v>6419.82</v>
      </c>
    </row>
    <row r="1341" spans="1:9" x14ac:dyDescent="0.35">
      <c r="A1341" s="1">
        <v>45169</v>
      </c>
      <c r="B1341" s="1" t="str">
        <f t="shared" si="100"/>
        <v>August</v>
      </c>
      <c r="C1341" s="3" t="s">
        <v>7</v>
      </c>
      <c r="D1341" s="4">
        <v>17</v>
      </c>
      <c r="E1341" t="str">
        <f t="shared" si="103"/>
        <v>No</v>
      </c>
      <c r="F1341" s="4">
        <f t="shared" si="101"/>
        <v>17</v>
      </c>
      <c r="G1341" s="5">
        <v>634.76</v>
      </c>
      <c r="H1341" t="str">
        <f t="shared" si="104"/>
        <v>No</v>
      </c>
      <c r="I1341" s="5">
        <f t="shared" si="102"/>
        <v>10790.92</v>
      </c>
    </row>
    <row r="1342" spans="1:9" x14ac:dyDescent="0.35">
      <c r="A1342" s="1">
        <v>45016</v>
      </c>
      <c r="B1342" s="1" t="str">
        <f t="shared" si="100"/>
        <v>March</v>
      </c>
      <c r="C1342" s="3" t="s">
        <v>6</v>
      </c>
      <c r="D1342" s="4">
        <v>24</v>
      </c>
      <c r="E1342" t="str">
        <f t="shared" si="103"/>
        <v>No</v>
      </c>
      <c r="F1342" s="4">
        <f t="shared" si="101"/>
        <v>24</v>
      </c>
      <c r="G1342" s="5">
        <v>135.26</v>
      </c>
      <c r="H1342" t="str">
        <f t="shared" si="104"/>
        <v>No</v>
      </c>
      <c r="I1342" s="5">
        <f t="shared" si="102"/>
        <v>3246.24</v>
      </c>
    </row>
    <row r="1343" spans="1:9" x14ac:dyDescent="0.35">
      <c r="A1343" s="1">
        <v>45260</v>
      </c>
      <c r="B1343" s="1" t="str">
        <f t="shared" si="100"/>
        <v>November</v>
      </c>
      <c r="C1343" s="3" t="s">
        <v>4</v>
      </c>
      <c r="D1343" s="4">
        <v>26</v>
      </c>
      <c r="E1343" t="str">
        <f t="shared" si="103"/>
        <v>No</v>
      </c>
      <c r="F1343" s="4">
        <f t="shared" si="101"/>
        <v>26</v>
      </c>
      <c r="G1343" s="5">
        <v>674.02</v>
      </c>
      <c r="H1343" t="str">
        <f t="shared" si="104"/>
        <v>No</v>
      </c>
      <c r="I1343" s="5">
        <f t="shared" si="102"/>
        <v>17524.52</v>
      </c>
    </row>
    <row r="1344" spans="1:9" x14ac:dyDescent="0.35">
      <c r="A1344" s="1">
        <v>45138</v>
      </c>
      <c r="B1344" s="1" t="str">
        <f t="shared" si="100"/>
        <v>July</v>
      </c>
      <c r="C1344" s="3" t="s">
        <v>8</v>
      </c>
      <c r="D1344" s="4">
        <v>22</v>
      </c>
      <c r="E1344" t="str">
        <f t="shared" si="103"/>
        <v>No</v>
      </c>
      <c r="F1344" s="4">
        <f t="shared" si="101"/>
        <v>22</v>
      </c>
      <c r="G1344" s="5">
        <v>549.13</v>
      </c>
      <c r="H1344" t="str">
        <f t="shared" si="104"/>
        <v>No</v>
      </c>
      <c r="I1344" s="5">
        <f t="shared" si="102"/>
        <v>12080.86</v>
      </c>
    </row>
    <row r="1345" spans="1:9" x14ac:dyDescent="0.35">
      <c r="A1345" s="1">
        <v>45230</v>
      </c>
      <c r="B1345" s="1" t="str">
        <f t="shared" si="100"/>
        <v>October</v>
      </c>
      <c r="C1345" s="3" t="s">
        <v>8</v>
      </c>
      <c r="D1345" s="4">
        <v>16</v>
      </c>
      <c r="E1345" t="str">
        <f t="shared" si="103"/>
        <v>No</v>
      </c>
      <c r="F1345" s="4">
        <f t="shared" si="101"/>
        <v>16</v>
      </c>
      <c r="G1345" s="5">
        <v>355.37</v>
      </c>
      <c r="H1345" t="str">
        <f t="shared" si="104"/>
        <v>No</v>
      </c>
      <c r="I1345" s="5">
        <f t="shared" si="102"/>
        <v>5685.92</v>
      </c>
    </row>
    <row r="1346" spans="1:9" x14ac:dyDescent="0.35">
      <c r="A1346" s="1">
        <v>45199</v>
      </c>
      <c r="B1346" s="1" t="str">
        <f t="shared" ref="B1346:B1409" si="105">TEXT(A1346, "mmmm")</f>
        <v>September</v>
      </c>
      <c r="C1346" s="3" t="s">
        <v>4</v>
      </c>
      <c r="D1346" s="4">
        <v>14</v>
      </c>
      <c r="E1346" t="str">
        <f t="shared" si="103"/>
        <v>No</v>
      </c>
      <c r="F1346" s="4">
        <f t="shared" ref="F1346:F1409" si="106" xml:space="preserve"> IF(OR(D1346 &lt; 8,D1346 &gt; 32), 22, D1346)</f>
        <v>14</v>
      </c>
      <c r="G1346" s="5">
        <v>44.65</v>
      </c>
      <c r="H1346" t="str">
        <f t="shared" si="104"/>
        <v>No</v>
      </c>
      <c r="I1346" s="5">
        <f t="shared" ref="I1346:I1409" si="107">PRODUCT(F1346,G1346)</f>
        <v>625.1</v>
      </c>
    </row>
    <row r="1347" spans="1:9" x14ac:dyDescent="0.35">
      <c r="A1347" s="1">
        <v>45107</v>
      </c>
      <c r="B1347" s="1" t="str">
        <f t="shared" si="105"/>
        <v>June</v>
      </c>
      <c r="C1347" s="3" t="s">
        <v>4</v>
      </c>
      <c r="D1347" s="4">
        <v>18</v>
      </c>
      <c r="E1347" t="str">
        <f t="shared" ref="E1347:E1410" si="108" xml:space="preserve"> IF(OR(D1347 &lt; 8,D1347 &gt; 32), "Yes", "No")</f>
        <v>No</v>
      </c>
      <c r="F1347" s="4">
        <f t="shared" si="106"/>
        <v>18</v>
      </c>
      <c r="G1347" s="5">
        <v>536.71</v>
      </c>
      <c r="H1347" t="str">
        <f t="shared" ref="H1347:H1410" si="109" xml:space="preserve"> IF(OR(G1347 &lt; -466.22,G1347 &gt; 1486.92), "Yes", "No")</f>
        <v>No</v>
      </c>
      <c r="I1347" s="5">
        <f t="shared" si="107"/>
        <v>9660.7800000000007</v>
      </c>
    </row>
    <row r="1348" spans="1:9" x14ac:dyDescent="0.35">
      <c r="A1348" s="1">
        <v>45046</v>
      </c>
      <c r="B1348" s="1" t="str">
        <f t="shared" si="105"/>
        <v>April</v>
      </c>
      <c r="C1348" s="3" t="s">
        <v>5</v>
      </c>
      <c r="D1348" s="4">
        <v>23</v>
      </c>
      <c r="E1348" t="str">
        <f t="shared" si="108"/>
        <v>No</v>
      </c>
      <c r="F1348" s="4">
        <f t="shared" si="106"/>
        <v>23</v>
      </c>
      <c r="G1348" s="5">
        <v>571.76</v>
      </c>
      <c r="H1348" t="str">
        <f t="shared" si="109"/>
        <v>No</v>
      </c>
      <c r="I1348" s="5">
        <f t="shared" si="107"/>
        <v>13150.48</v>
      </c>
    </row>
    <row r="1349" spans="1:9" x14ac:dyDescent="0.35">
      <c r="A1349" s="1">
        <v>45230</v>
      </c>
      <c r="B1349" s="1" t="str">
        <f t="shared" si="105"/>
        <v>October</v>
      </c>
      <c r="C1349" s="3" t="s">
        <v>8</v>
      </c>
      <c r="D1349" s="4">
        <v>19</v>
      </c>
      <c r="E1349" t="str">
        <f t="shared" si="108"/>
        <v>No</v>
      </c>
      <c r="F1349" s="4">
        <f t="shared" si="106"/>
        <v>19</v>
      </c>
      <c r="G1349" s="5">
        <v>58.75</v>
      </c>
      <c r="H1349" t="str">
        <f t="shared" si="109"/>
        <v>No</v>
      </c>
      <c r="I1349" s="5">
        <f t="shared" si="107"/>
        <v>1116.25</v>
      </c>
    </row>
    <row r="1350" spans="1:9" x14ac:dyDescent="0.35">
      <c r="A1350" s="1">
        <v>45169</v>
      </c>
      <c r="B1350" s="1" t="str">
        <f t="shared" si="105"/>
        <v>August</v>
      </c>
      <c r="C1350" s="3" t="s">
        <v>7</v>
      </c>
      <c r="D1350" s="4">
        <v>19</v>
      </c>
      <c r="E1350" t="str">
        <f t="shared" si="108"/>
        <v>No</v>
      </c>
      <c r="F1350" s="4">
        <f t="shared" si="106"/>
        <v>19</v>
      </c>
      <c r="G1350" s="5">
        <v>89.71</v>
      </c>
      <c r="H1350" t="str">
        <f t="shared" si="109"/>
        <v>No</v>
      </c>
      <c r="I1350" s="5">
        <f t="shared" si="107"/>
        <v>1704.4899999999998</v>
      </c>
    </row>
    <row r="1351" spans="1:9" x14ac:dyDescent="0.35">
      <c r="A1351" s="1">
        <v>45169</v>
      </c>
      <c r="B1351" s="1" t="str">
        <f t="shared" si="105"/>
        <v>August</v>
      </c>
      <c r="C1351" s="3" t="s">
        <v>8</v>
      </c>
      <c r="D1351" s="4">
        <v>15</v>
      </c>
      <c r="E1351" t="str">
        <f t="shared" si="108"/>
        <v>No</v>
      </c>
      <c r="F1351" s="4">
        <f t="shared" si="106"/>
        <v>15</v>
      </c>
      <c r="G1351" s="5">
        <v>952.6</v>
      </c>
      <c r="H1351" t="str">
        <f t="shared" si="109"/>
        <v>No</v>
      </c>
      <c r="I1351" s="5">
        <f t="shared" si="107"/>
        <v>14289</v>
      </c>
    </row>
    <row r="1352" spans="1:9" x14ac:dyDescent="0.35">
      <c r="A1352" s="1">
        <v>45138</v>
      </c>
      <c r="B1352" s="1" t="str">
        <f t="shared" si="105"/>
        <v>July</v>
      </c>
      <c r="C1352" s="3" t="s">
        <v>4</v>
      </c>
      <c r="D1352" s="4">
        <v>10</v>
      </c>
      <c r="E1352" t="str">
        <f t="shared" si="108"/>
        <v>No</v>
      </c>
      <c r="F1352" s="4">
        <f t="shared" si="106"/>
        <v>10</v>
      </c>
      <c r="G1352" s="5">
        <v>149.61000000000001</v>
      </c>
      <c r="H1352" t="str">
        <f t="shared" si="109"/>
        <v>No</v>
      </c>
      <c r="I1352" s="5">
        <f t="shared" si="107"/>
        <v>1496.1000000000001</v>
      </c>
    </row>
    <row r="1353" spans="1:9" x14ac:dyDescent="0.35">
      <c r="A1353" s="1">
        <v>45230</v>
      </c>
      <c r="B1353" s="1" t="str">
        <f t="shared" si="105"/>
        <v>October</v>
      </c>
      <c r="C1353" s="3" t="s">
        <v>6</v>
      </c>
      <c r="D1353" s="4">
        <v>20</v>
      </c>
      <c r="E1353" t="str">
        <f t="shared" si="108"/>
        <v>No</v>
      </c>
      <c r="F1353" s="4">
        <f t="shared" si="106"/>
        <v>20</v>
      </c>
      <c r="G1353" s="5">
        <v>780.34</v>
      </c>
      <c r="H1353" t="str">
        <f t="shared" si="109"/>
        <v>No</v>
      </c>
      <c r="I1353" s="5">
        <f t="shared" si="107"/>
        <v>15606.800000000001</v>
      </c>
    </row>
    <row r="1354" spans="1:9" x14ac:dyDescent="0.35">
      <c r="A1354" s="1">
        <v>45046</v>
      </c>
      <c r="B1354" s="1" t="str">
        <f t="shared" si="105"/>
        <v>April</v>
      </c>
      <c r="C1354" s="3" t="s">
        <v>5</v>
      </c>
      <c r="D1354" s="4">
        <v>17</v>
      </c>
      <c r="E1354" t="str">
        <f t="shared" si="108"/>
        <v>No</v>
      </c>
      <c r="F1354" s="4">
        <f t="shared" si="106"/>
        <v>17</v>
      </c>
      <c r="G1354" s="5">
        <v>673.19</v>
      </c>
      <c r="H1354" t="str">
        <f t="shared" si="109"/>
        <v>No</v>
      </c>
      <c r="I1354" s="5">
        <f t="shared" si="107"/>
        <v>11444.230000000001</v>
      </c>
    </row>
    <row r="1355" spans="1:9" x14ac:dyDescent="0.35">
      <c r="A1355" s="1">
        <v>45230</v>
      </c>
      <c r="B1355" s="1" t="str">
        <f t="shared" si="105"/>
        <v>October</v>
      </c>
      <c r="C1355" s="3" t="s">
        <v>7</v>
      </c>
      <c r="D1355" s="4">
        <v>28</v>
      </c>
      <c r="E1355" t="str">
        <f t="shared" si="108"/>
        <v>No</v>
      </c>
      <c r="F1355" s="4">
        <f t="shared" si="106"/>
        <v>28</v>
      </c>
      <c r="G1355" s="5">
        <v>689.95</v>
      </c>
      <c r="H1355" t="str">
        <f t="shared" si="109"/>
        <v>No</v>
      </c>
      <c r="I1355" s="5">
        <f t="shared" si="107"/>
        <v>19318.600000000002</v>
      </c>
    </row>
    <row r="1356" spans="1:9" x14ac:dyDescent="0.35">
      <c r="A1356" s="1">
        <v>45169</v>
      </c>
      <c r="B1356" s="1" t="str">
        <f t="shared" si="105"/>
        <v>August</v>
      </c>
      <c r="C1356" s="3" t="s">
        <v>8</v>
      </c>
      <c r="D1356" s="4">
        <v>19</v>
      </c>
      <c r="E1356" t="str">
        <f t="shared" si="108"/>
        <v>No</v>
      </c>
      <c r="F1356" s="4">
        <f t="shared" si="106"/>
        <v>19</v>
      </c>
      <c r="G1356" s="5">
        <v>523.9</v>
      </c>
      <c r="H1356" t="str">
        <f t="shared" si="109"/>
        <v>No</v>
      </c>
      <c r="I1356" s="5">
        <f t="shared" si="107"/>
        <v>9954.1</v>
      </c>
    </row>
    <row r="1357" spans="1:9" x14ac:dyDescent="0.35">
      <c r="A1357" s="1">
        <v>45169</v>
      </c>
      <c r="B1357" s="1" t="str">
        <f t="shared" si="105"/>
        <v>August</v>
      </c>
      <c r="C1357" s="3" t="s">
        <v>7</v>
      </c>
      <c r="D1357" s="4">
        <v>25</v>
      </c>
      <c r="E1357" t="str">
        <f t="shared" si="108"/>
        <v>No</v>
      </c>
      <c r="F1357" s="4">
        <f t="shared" si="106"/>
        <v>25</v>
      </c>
      <c r="G1357" s="5">
        <v>903.98</v>
      </c>
      <c r="H1357" t="str">
        <f t="shared" si="109"/>
        <v>No</v>
      </c>
      <c r="I1357" s="5">
        <f t="shared" si="107"/>
        <v>22599.5</v>
      </c>
    </row>
    <row r="1358" spans="1:9" x14ac:dyDescent="0.35">
      <c r="A1358" s="1">
        <v>45230</v>
      </c>
      <c r="B1358" s="1" t="str">
        <f t="shared" si="105"/>
        <v>October</v>
      </c>
      <c r="C1358" s="3" t="s">
        <v>6</v>
      </c>
      <c r="D1358" s="4">
        <v>17</v>
      </c>
      <c r="E1358" t="str">
        <f t="shared" si="108"/>
        <v>No</v>
      </c>
      <c r="F1358" s="4">
        <f t="shared" si="106"/>
        <v>17</v>
      </c>
      <c r="G1358" s="5">
        <v>377.72</v>
      </c>
      <c r="H1358" t="str">
        <f t="shared" si="109"/>
        <v>No</v>
      </c>
      <c r="I1358" s="5">
        <f t="shared" si="107"/>
        <v>6421.2400000000007</v>
      </c>
    </row>
    <row r="1359" spans="1:9" x14ac:dyDescent="0.35">
      <c r="A1359" s="1">
        <v>45260</v>
      </c>
      <c r="B1359" s="1" t="str">
        <f t="shared" si="105"/>
        <v>November</v>
      </c>
      <c r="C1359" s="3" t="s">
        <v>6</v>
      </c>
      <c r="D1359" s="4">
        <v>20</v>
      </c>
      <c r="E1359" t="str">
        <f t="shared" si="108"/>
        <v>No</v>
      </c>
      <c r="F1359" s="4">
        <f t="shared" si="106"/>
        <v>20</v>
      </c>
      <c r="G1359" s="5">
        <v>619.25</v>
      </c>
      <c r="H1359" t="str">
        <f t="shared" si="109"/>
        <v>No</v>
      </c>
      <c r="I1359" s="5">
        <f t="shared" si="107"/>
        <v>12385</v>
      </c>
    </row>
    <row r="1360" spans="1:9" x14ac:dyDescent="0.35">
      <c r="A1360" s="1">
        <v>45260</v>
      </c>
      <c r="B1360" s="1" t="str">
        <f t="shared" si="105"/>
        <v>November</v>
      </c>
      <c r="C1360" s="3" t="s">
        <v>6</v>
      </c>
      <c r="D1360" s="4">
        <v>20</v>
      </c>
      <c r="E1360" t="str">
        <f t="shared" si="108"/>
        <v>No</v>
      </c>
      <c r="F1360" s="4">
        <f t="shared" si="106"/>
        <v>20</v>
      </c>
      <c r="G1360" s="5">
        <v>742.02</v>
      </c>
      <c r="H1360" t="str">
        <f t="shared" si="109"/>
        <v>No</v>
      </c>
      <c r="I1360" s="5">
        <f t="shared" si="107"/>
        <v>14840.4</v>
      </c>
    </row>
    <row r="1361" spans="1:9" x14ac:dyDescent="0.35">
      <c r="A1361" s="1">
        <v>45230</v>
      </c>
      <c r="B1361" s="1" t="str">
        <f t="shared" si="105"/>
        <v>October</v>
      </c>
      <c r="C1361" s="3" t="s">
        <v>4</v>
      </c>
      <c r="D1361" s="4">
        <v>14</v>
      </c>
      <c r="E1361" t="str">
        <f t="shared" si="108"/>
        <v>No</v>
      </c>
      <c r="F1361" s="4">
        <f t="shared" si="106"/>
        <v>14</v>
      </c>
      <c r="G1361" s="5">
        <v>131.01</v>
      </c>
      <c r="H1361" t="str">
        <f t="shared" si="109"/>
        <v>No</v>
      </c>
      <c r="I1361" s="5">
        <f t="shared" si="107"/>
        <v>1834.1399999999999</v>
      </c>
    </row>
    <row r="1362" spans="1:9" x14ac:dyDescent="0.35">
      <c r="A1362" s="1">
        <v>45169</v>
      </c>
      <c r="B1362" s="1" t="str">
        <f t="shared" si="105"/>
        <v>August</v>
      </c>
      <c r="C1362" s="3" t="s">
        <v>5</v>
      </c>
      <c r="D1362" s="4">
        <v>16</v>
      </c>
      <c r="E1362" t="str">
        <f t="shared" si="108"/>
        <v>No</v>
      </c>
      <c r="F1362" s="4">
        <f t="shared" si="106"/>
        <v>16</v>
      </c>
      <c r="G1362" s="5">
        <v>198.88</v>
      </c>
      <c r="H1362" t="str">
        <f t="shared" si="109"/>
        <v>No</v>
      </c>
      <c r="I1362" s="5">
        <f t="shared" si="107"/>
        <v>3182.08</v>
      </c>
    </row>
    <row r="1363" spans="1:9" x14ac:dyDescent="0.35">
      <c r="A1363" s="1">
        <v>45230</v>
      </c>
      <c r="B1363" s="1" t="str">
        <f t="shared" si="105"/>
        <v>October</v>
      </c>
      <c r="C1363" s="3" t="s">
        <v>7</v>
      </c>
      <c r="D1363" s="4">
        <v>20</v>
      </c>
      <c r="E1363" t="str">
        <f t="shared" si="108"/>
        <v>No</v>
      </c>
      <c r="F1363" s="4">
        <f t="shared" si="106"/>
        <v>20</v>
      </c>
      <c r="G1363" s="5">
        <v>102.31</v>
      </c>
      <c r="H1363" t="str">
        <f t="shared" si="109"/>
        <v>No</v>
      </c>
      <c r="I1363" s="5">
        <f t="shared" si="107"/>
        <v>2046.2</v>
      </c>
    </row>
    <row r="1364" spans="1:9" x14ac:dyDescent="0.35">
      <c r="A1364" s="1">
        <v>45230</v>
      </c>
      <c r="B1364" s="1" t="str">
        <f t="shared" si="105"/>
        <v>October</v>
      </c>
      <c r="C1364" s="3" t="s">
        <v>7</v>
      </c>
      <c r="D1364" s="4">
        <v>24</v>
      </c>
      <c r="E1364" t="str">
        <f t="shared" si="108"/>
        <v>No</v>
      </c>
      <c r="F1364" s="4">
        <f t="shared" si="106"/>
        <v>24</v>
      </c>
      <c r="G1364" s="5">
        <v>220.72</v>
      </c>
      <c r="H1364" t="str">
        <f t="shared" si="109"/>
        <v>No</v>
      </c>
      <c r="I1364" s="5">
        <f t="shared" si="107"/>
        <v>5297.28</v>
      </c>
    </row>
    <row r="1365" spans="1:9" x14ac:dyDescent="0.35">
      <c r="A1365" s="1">
        <v>45077</v>
      </c>
      <c r="B1365" s="1" t="str">
        <f t="shared" si="105"/>
        <v>May</v>
      </c>
      <c r="C1365" s="3" t="s">
        <v>5</v>
      </c>
      <c r="D1365" s="4">
        <v>27</v>
      </c>
      <c r="E1365" t="str">
        <f t="shared" si="108"/>
        <v>No</v>
      </c>
      <c r="F1365" s="4">
        <f t="shared" si="106"/>
        <v>27</v>
      </c>
      <c r="G1365" s="5">
        <v>80.819999999999993</v>
      </c>
      <c r="H1365" t="str">
        <f t="shared" si="109"/>
        <v>No</v>
      </c>
      <c r="I1365" s="5">
        <f t="shared" si="107"/>
        <v>2182.14</v>
      </c>
    </row>
    <row r="1366" spans="1:9" x14ac:dyDescent="0.35">
      <c r="A1366" s="1">
        <v>45291</v>
      </c>
      <c r="B1366" s="1" t="str">
        <f t="shared" si="105"/>
        <v>December</v>
      </c>
      <c r="C1366" s="3" t="s">
        <v>5</v>
      </c>
      <c r="D1366" s="4">
        <v>16</v>
      </c>
      <c r="E1366" t="str">
        <f t="shared" si="108"/>
        <v>No</v>
      </c>
      <c r="F1366" s="4">
        <f t="shared" si="106"/>
        <v>16</v>
      </c>
      <c r="G1366" s="5">
        <v>938.41</v>
      </c>
      <c r="H1366" t="str">
        <f t="shared" si="109"/>
        <v>No</v>
      </c>
      <c r="I1366" s="5">
        <f t="shared" si="107"/>
        <v>15014.56</v>
      </c>
    </row>
    <row r="1367" spans="1:9" x14ac:dyDescent="0.35">
      <c r="A1367" s="1">
        <v>45107</v>
      </c>
      <c r="B1367" s="1" t="str">
        <f t="shared" si="105"/>
        <v>June</v>
      </c>
      <c r="C1367" s="3" t="s">
        <v>5</v>
      </c>
      <c r="D1367" s="4">
        <v>17</v>
      </c>
      <c r="E1367" t="str">
        <f t="shared" si="108"/>
        <v>No</v>
      </c>
      <c r="F1367" s="4">
        <f t="shared" si="106"/>
        <v>17</v>
      </c>
      <c r="G1367" s="5">
        <v>433.85</v>
      </c>
      <c r="H1367" t="str">
        <f t="shared" si="109"/>
        <v>No</v>
      </c>
      <c r="I1367" s="5">
        <f t="shared" si="107"/>
        <v>7375.4500000000007</v>
      </c>
    </row>
    <row r="1368" spans="1:9" x14ac:dyDescent="0.35">
      <c r="A1368" s="1">
        <v>45046</v>
      </c>
      <c r="B1368" s="1" t="str">
        <f t="shared" si="105"/>
        <v>April</v>
      </c>
      <c r="C1368" s="3" t="s">
        <v>4</v>
      </c>
      <c r="D1368" s="4">
        <v>21</v>
      </c>
      <c r="E1368" t="str">
        <f t="shared" si="108"/>
        <v>No</v>
      </c>
      <c r="F1368" s="4">
        <f t="shared" si="106"/>
        <v>21</v>
      </c>
      <c r="G1368" s="5">
        <v>764.55</v>
      </c>
      <c r="H1368" t="str">
        <f t="shared" si="109"/>
        <v>No</v>
      </c>
      <c r="I1368" s="5">
        <f t="shared" si="107"/>
        <v>16055.55</v>
      </c>
    </row>
    <row r="1369" spans="1:9" x14ac:dyDescent="0.35">
      <c r="A1369" s="1">
        <v>45169</v>
      </c>
      <c r="B1369" s="1" t="str">
        <f t="shared" si="105"/>
        <v>August</v>
      </c>
      <c r="C1369" s="3" t="s">
        <v>4</v>
      </c>
      <c r="D1369" s="4">
        <v>19</v>
      </c>
      <c r="E1369" t="str">
        <f t="shared" si="108"/>
        <v>No</v>
      </c>
      <c r="F1369" s="4">
        <f t="shared" si="106"/>
        <v>19</v>
      </c>
      <c r="G1369" s="5">
        <v>711.28</v>
      </c>
      <c r="H1369" t="str">
        <f t="shared" si="109"/>
        <v>No</v>
      </c>
      <c r="I1369" s="5">
        <f t="shared" si="107"/>
        <v>13514.32</v>
      </c>
    </row>
    <row r="1370" spans="1:9" x14ac:dyDescent="0.35">
      <c r="A1370" s="1">
        <v>44985</v>
      </c>
      <c r="B1370" s="1" t="str">
        <f t="shared" si="105"/>
        <v>February</v>
      </c>
      <c r="C1370" s="3" t="s">
        <v>4</v>
      </c>
      <c r="D1370" s="4">
        <v>15</v>
      </c>
      <c r="E1370" t="str">
        <f t="shared" si="108"/>
        <v>No</v>
      </c>
      <c r="F1370" s="4">
        <f t="shared" si="106"/>
        <v>15</v>
      </c>
      <c r="G1370" s="5">
        <v>169.35</v>
      </c>
      <c r="H1370" t="str">
        <f t="shared" si="109"/>
        <v>No</v>
      </c>
      <c r="I1370" s="5">
        <f t="shared" si="107"/>
        <v>2540.25</v>
      </c>
    </row>
    <row r="1371" spans="1:9" x14ac:dyDescent="0.35">
      <c r="A1371" s="1">
        <v>45138</v>
      </c>
      <c r="B1371" s="1" t="str">
        <f t="shared" si="105"/>
        <v>July</v>
      </c>
      <c r="C1371" s="3" t="s">
        <v>8</v>
      </c>
      <c r="D1371" s="4">
        <v>19</v>
      </c>
      <c r="E1371" t="str">
        <f t="shared" si="108"/>
        <v>No</v>
      </c>
      <c r="F1371" s="4">
        <f t="shared" si="106"/>
        <v>19</v>
      </c>
      <c r="G1371" s="5">
        <v>915.07</v>
      </c>
      <c r="H1371" t="str">
        <f t="shared" si="109"/>
        <v>No</v>
      </c>
      <c r="I1371" s="5">
        <f t="shared" si="107"/>
        <v>17386.330000000002</v>
      </c>
    </row>
    <row r="1372" spans="1:9" x14ac:dyDescent="0.35">
      <c r="A1372" s="1">
        <v>45138</v>
      </c>
      <c r="B1372" s="1" t="str">
        <f t="shared" si="105"/>
        <v>July</v>
      </c>
      <c r="C1372" s="3" t="s">
        <v>6</v>
      </c>
      <c r="D1372" s="4">
        <v>21</v>
      </c>
      <c r="E1372" t="str">
        <f t="shared" si="108"/>
        <v>No</v>
      </c>
      <c r="F1372" s="4">
        <f t="shared" si="106"/>
        <v>21</v>
      </c>
      <c r="G1372" s="5">
        <v>553.15</v>
      </c>
      <c r="H1372" t="str">
        <f t="shared" si="109"/>
        <v>No</v>
      </c>
      <c r="I1372" s="5">
        <f t="shared" si="107"/>
        <v>11616.15</v>
      </c>
    </row>
    <row r="1373" spans="1:9" x14ac:dyDescent="0.35">
      <c r="A1373" s="1">
        <v>45230</v>
      </c>
      <c r="B1373" s="1" t="str">
        <f t="shared" si="105"/>
        <v>October</v>
      </c>
      <c r="C1373" s="3" t="s">
        <v>6</v>
      </c>
      <c r="D1373" s="4">
        <v>16</v>
      </c>
      <c r="E1373" t="str">
        <f t="shared" si="108"/>
        <v>No</v>
      </c>
      <c r="F1373" s="4">
        <f t="shared" si="106"/>
        <v>16</v>
      </c>
      <c r="G1373" s="5">
        <v>251.01</v>
      </c>
      <c r="H1373" t="str">
        <f t="shared" si="109"/>
        <v>No</v>
      </c>
      <c r="I1373" s="5">
        <f t="shared" si="107"/>
        <v>4016.16</v>
      </c>
    </row>
    <row r="1374" spans="1:9" x14ac:dyDescent="0.35">
      <c r="A1374" s="1">
        <v>45077</v>
      </c>
      <c r="B1374" s="1" t="str">
        <f t="shared" si="105"/>
        <v>May</v>
      </c>
      <c r="C1374" s="3" t="s">
        <v>6</v>
      </c>
      <c r="D1374" s="4">
        <v>19</v>
      </c>
      <c r="E1374" t="str">
        <f t="shared" si="108"/>
        <v>No</v>
      </c>
      <c r="F1374" s="4">
        <f t="shared" si="106"/>
        <v>19</v>
      </c>
      <c r="G1374" s="5">
        <v>828.88</v>
      </c>
      <c r="H1374" t="str">
        <f t="shared" si="109"/>
        <v>No</v>
      </c>
      <c r="I1374" s="5">
        <f t="shared" si="107"/>
        <v>15748.72</v>
      </c>
    </row>
    <row r="1375" spans="1:9" x14ac:dyDescent="0.35">
      <c r="A1375" s="1">
        <v>45199</v>
      </c>
      <c r="B1375" s="1" t="str">
        <f t="shared" si="105"/>
        <v>September</v>
      </c>
      <c r="C1375" s="3" t="s">
        <v>5</v>
      </c>
      <c r="D1375" s="4">
        <v>19</v>
      </c>
      <c r="E1375" t="str">
        <f t="shared" si="108"/>
        <v>No</v>
      </c>
      <c r="F1375" s="4">
        <f t="shared" si="106"/>
        <v>19</v>
      </c>
      <c r="G1375" s="5">
        <v>878.77</v>
      </c>
      <c r="H1375" t="str">
        <f t="shared" si="109"/>
        <v>No</v>
      </c>
      <c r="I1375" s="5">
        <f t="shared" si="107"/>
        <v>16696.63</v>
      </c>
    </row>
    <row r="1376" spans="1:9" x14ac:dyDescent="0.35">
      <c r="A1376" s="1">
        <v>45138</v>
      </c>
      <c r="B1376" s="1" t="str">
        <f t="shared" si="105"/>
        <v>July</v>
      </c>
      <c r="C1376" s="3" t="s">
        <v>5</v>
      </c>
      <c r="D1376" s="4">
        <v>18</v>
      </c>
      <c r="E1376" t="str">
        <f t="shared" si="108"/>
        <v>No</v>
      </c>
      <c r="F1376" s="4">
        <f t="shared" si="106"/>
        <v>18</v>
      </c>
      <c r="G1376" s="5">
        <v>285.83999999999997</v>
      </c>
      <c r="H1376" t="str">
        <f t="shared" si="109"/>
        <v>No</v>
      </c>
      <c r="I1376" s="5">
        <f t="shared" si="107"/>
        <v>5145.12</v>
      </c>
    </row>
    <row r="1377" spans="1:9" x14ac:dyDescent="0.35">
      <c r="A1377" s="1">
        <v>45199</v>
      </c>
      <c r="B1377" s="1" t="str">
        <f t="shared" si="105"/>
        <v>September</v>
      </c>
      <c r="C1377" s="3" t="s">
        <v>7</v>
      </c>
      <c r="D1377" s="4">
        <v>19</v>
      </c>
      <c r="E1377" t="str">
        <f t="shared" si="108"/>
        <v>No</v>
      </c>
      <c r="F1377" s="4">
        <f t="shared" si="106"/>
        <v>19</v>
      </c>
      <c r="G1377" s="5">
        <v>859.43</v>
      </c>
      <c r="H1377" t="str">
        <f t="shared" si="109"/>
        <v>No</v>
      </c>
      <c r="I1377" s="5">
        <f t="shared" si="107"/>
        <v>16329.169999999998</v>
      </c>
    </row>
    <row r="1378" spans="1:9" x14ac:dyDescent="0.35">
      <c r="A1378" s="1">
        <v>45107</v>
      </c>
      <c r="B1378" s="1" t="str">
        <f t="shared" si="105"/>
        <v>June</v>
      </c>
      <c r="C1378" s="3" t="s">
        <v>7</v>
      </c>
      <c r="D1378" s="4">
        <v>25</v>
      </c>
      <c r="E1378" t="str">
        <f t="shared" si="108"/>
        <v>No</v>
      </c>
      <c r="F1378" s="4">
        <f t="shared" si="106"/>
        <v>25</v>
      </c>
      <c r="G1378" s="5">
        <v>810.03</v>
      </c>
      <c r="H1378" t="str">
        <f t="shared" si="109"/>
        <v>No</v>
      </c>
      <c r="I1378" s="5">
        <f t="shared" si="107"/>
        <v>20250.75</v>
      </c>
    </row>
    <row r="1379" spans="1:9" x14ac:dyDescent="0.35">
      <c r="A1379" s="1">
        <v>45169</v>
      </c>
      <c r="B1379" s="1" t="str">
        <f t="shared" si="105"/>
        <v>August</v>
      </c>
      <c r="C1379" s="3" t="s">
        <v>5</v>
      </c>
      <c r="D1379" s="4">
        <v>20</v>
      </c>
      <c r="E1379" t="str">
        <f t="shared" si="108"/>
        <v>No</v>
      </c>
      <c r="F1379" s="4">
        <f t="shared" si="106"/>
        <v>20</v>
      </c>
      <c r="G1379" s="5">
        <v>401.2</v>
      </c>
      <c r="H1379" t="str">
        <f t="shared" si="109"/>
        <v>No</v>
      </c>
      <c r="I1379" s="5">
        <f t="shared" si="107"/>
        <v>8024</v>
      </c>
    </row>
    <row r="1380" spans="1:9" x14ac:dyDescent="0.35">
      <c r="A1380" s="1">
        <v>45199</v>
      </c>
      <c r="B1380" s="1" t="str">
        <f t="shared" si="105"/>
        <v>September</v>
      </c>
      <c r="C1380" s="3" t="s">
        <v>7</v>
      </c>
      <c r="D1380" s="4">
        <v>18</v>
      </c>
      <c r="E1380" t="str">
        <f t="shared" si="108"/>
        <v>No</v>
      </c>
      <c r="F1380" s="4">
        <f t="shared" si="106"/>
        <v>18</v>
      </c>
      <c r="G1380" s="5">
        <v>702</v>
      </c>
      <c r="H1380" t="str">
        <f t="shared" si="109"/>
        <v>No</v>
      </c>
      <c r="I1380" s="5">
        <f t="shared" si="107"/>
        <v>12636</v>
      </c>
    </row>
    <row r="1381" spans="1:9" x14ac:dyDescent="0.35">
      <c r="A1381" s="1">
        <v>45199</v>
      </c>
      <c r="B1381" s="1" t="str">
        <f t="shared" si="105"/>
        <v>September</v>
      </c>
      <c r="C1381" s="3" t="s">
        <v>7</v>
      </c>
      <c r="D1381" s="4">
        <v>15</v>
      </c>
      <c r="E1381" t="str">
        <f t="shared" si="108"/>
        <v>No</v>
      </c>
      <c r="F1381" s="4">
        <f t="shared" si="106"/>
        <v>15</v>
      </c>
      <c r="G1381" s="5">
        <v>715.48</v>
      </c>
      <c r="H1381" t="str">
        <f t="shared" si="109"/>
        <v>No</v>
      </c>
      <c r="I1381" s="5">
        <f t="shared" si="107"/>
        <v>10732.2</v>
      </c>
    </row>
    <row r="1382" spans="1:9" x14ac:dyDescent="0.35">
      <c r="A1382" s="1">
        <v>44957</v>
      </c>
      <c r="B1382" s="1" t="str">
        <f t="shared" si="105"/>
        <v>January</v>
      </c>
      <c r="C1382" s="3" t="s">
        <v>5</v>
      </c>
      <c r="D1382" s="4">
        <v>24</v>
      </c>
      <c r="E1382" t="str">
        <f t="shared" si="108"/>
        <v>No</v>
      </c>
      <c r="F1382" s="4">
        <f t="shared" si="106"/>
        <v>24</v>
      </c>
      <c r="G1382" s="5">
        <v>643</v>
      </c>
      <c r="H1382" t="str">
        <f t="shared" si="109"/>
        <v>No</v>
      </c>
      <c r="I1382" s="5">
        <f t="shared" si="107"/>
        <v>15432</v>
      </c>
    </row>
    <row r="1383" spans="1:9" x14ac:dyDescent="0.35">
      <c r="A1383" s="1">
        <v>45260</v>
      </c>
      <c r="B1383" s="1" t="str">
        <f t="shared" si="105"/>
        <v>November</v>
      </c>
      <c r="C1383" s="3" t="s">
        <v>8</v>
      </c>
      <c r="D1383" s="4">
        <v>28</v>
      </c>
      <c r="E1383" t="str">
        <f t="shared" si="108"/>
        <v>No</v>
      </c>
      <c r="F1383" s="4">
        <f t="shared" si="106"/>
        <v>28</v>
      </c>
      <c r="G1383" s="5">
        <v>551.13</v>
      </c>
      <c r="H1383" t="str">
        <f t="shared" si="109"/>
        <v>No</v>
      </c>
      <c r="I1383" s="5">
        <f t="shared" si="107"/>
        <v>15431.64</v>
      </c>
    </row>
    <row r="1384" spans="1:9" x14ac:dyDescent="0.35">
      <c r="A1384" s="1">
        <v>45077</v>
      </c>
      <c r="B1384" s="1" t="str">
        <f t="shared" si="105"/>
        <v>May</v>
      </c>
      <c r="C1384" s="3" t="s">
        <v>7</v>
      </c>
      <c r="D1384" s="4">
        <v>10</v>
      </c>
      <c r="E1384" t="str">
        <f t="shared" si="108"/>
        <v>No</v>
      </c>
      <c r="F1384" s="4">
        <f t="shared" si="106"/>
        <v>10</v>
      </c>
      <c r="G1384" s="5">
        <v>568.17999999999995</v>
      </c>
      <c r="H1384" t="str">
        <f t="shared" si="109"/>
        <v>No</v>
      </c>
      <c r="I1384" s="5">
        <f t="shared" si="107"/>
        <v>5681.7999999999993</v>
      </c>
    </row>
    <row r="1385" spans="1:9" x14ac:dyDescent="0.35">
      <c r="A1385" s="1">
        <v>45046</v>
      </c>
      <c r="B1385" s="1" t="str">
        <f t="shared" si="105"/>
        <v>April</v>
      </c>
      <c r="C1385" s="3" t="s">
        <v>4</v>
      </c>
      <c r="D1385" s="4">
        <v>18</v>
      </c>
      <c r="E1385" t="str">
        <f t="shared" si="108"/>
        <v>No</v>
      </c>
      <c r="F1385" s="4">
        <f t="shared" si="106"/>
        <v>18</v>
      </c>
      <c r="G1385" s="5">
        <v>766.79</v>
      </c>
      <c r="H1385" t="str">
        <f t="shared" si="109"/>
        <v>No</v>
      </c>
      <c r="I1385" s="5">
        <f t="shared" si="107"/>
        <v>13802.22</v>
      </c>
    </row>
    <row r="1386" spans="1:9" x14ac:dyDescent="0.35">
      <c r="A1386" s="1">
        <v>45107</v>
      </c>
      <c r="B1386" s="1" t="str">
        <f t="shared" si="105"/>
        <v>June</v>
      </c>
      <c r="C1386" s="3" t="s">
        <v>8</v>
      </c>
      <c r="D1386" s="4">
        <v>20</v>
      </c>
      <c r="E1386" t="str">
        <f t="shared" si="108"/>
        <v>No</v>
      </c>
      <c r="F1386" s="4">
        <f t="shared" si="106"/>
        <v>20</v>
      </c>
      <c r="G1386" s="5">
        <v>969.21</v>
      </c>
      <c r="H1386" t="str">
        <f t="shared" si="109"/>
        <v>No</v>
      </c>
      <c r="I1386" s="5">
        <f t="shared" si="107"/>
        <v>19384.2</v>
      </c>
    </row>
    <row r="1387" spans="1:9" x14ac:dyDescent="0.35">
      <c r="A1387" s="1">
        <v>45077</v>
      </c>
      <c r="B1387" s="1" t="str">
        <f t="shared" si="105"/>
        <v>May</v>
      </c>
      <c r="C1387" s="3" t="s">
        <v>8</v>
      </c>
      <c r="D1387" s="4">
        <v>15</v>
      </c>
      <c r="E1387" t="str">
        <f t="shared" si="108"/>
        <v>No</v>
      </c>
      <c r="F1387" s="4">
        <f t="shared" si="106"/>
        <v>15</v>
      </c>
      <c r="G1387" s="5">
        <v>361.37</v>
      </c>
      <c r="H1387" t="str">
        <f t="shared" si="109"/>
        <v>No</v>
      </c>
      <c r="I1387" s="5">
        <f t="shared" si="107"/>
        <v>5420.55</v>
      </c>
    </row>
    <row r="1388" spans="1:9" x14ac:dyDescent="0.35">
      <c r="A1388" s="1">
        <v>44985</v>
      </c>
      <c r="B1388" s="1" t="str">
        <f t="shared" si="105"/>
        <v>February</v>
      </c>
      <c r="C1388" s="3" t="s">
        <v>4</v>
      </c>
      <c r="D1388" s="4">
        <v>17</v>
      </c>
      <c r="E1388" t="str">
        <f t="shared" si="108"/>
        <v>No</v>
      </c>
      <c r="F1388" s="4">
        <f t="shared" si="106"/>
        <v>17</v>
      </c>
      <c r="G1388" s="5">
        <v>368.07</v>
      </c>
      <c r="H1388" t="str">
        <f t="shared" si="109"/>
        <v>No</v>
      </c>
      <c r="I1388" s="5">
        <f t="shared" si="107"/>
        <v>6257.19</v>
      </c>
    </row>
    <row r="1389" spans="1:9" x14ac:dyDescent="0.35">
      <c r="A1389" s="1">
        <v>45260</v>
      </c>
      <c r="B1389" s="1" t="str">
        <f t="shared" si="105"/>
        <v>November</v>
      </c>
      <c r="C1389" s="3" t="s">
        <v>5</v>
      </c>
      <c r="D1389" s="4">
        <v>17</v>
      </c>
      <c r="E1389" t="str">
        <f t="shared" si="108"/>
        <v>No</v>
      </c>
      <c r="F1389" s="4">
        <f t="shared" si="106"/>
        <v>17</v>
      </c>
      <c r="G1389" s="5">
        <v>465.22</v>
      </c>
      <c r="H1389" t="str">
        <f t="shared" si="109"/>
        <v>No</v>
      </c>
      <c r="I1389" s="5">
        <f t="shared" si="107"/>
        <v>7908.7400000000007</v>
      </c>
    </row>
    <row r="1390" spans="1:9" x14ac:dyDescent="0.35">
      <c r="A1390" s="1">
        <v>45169</v>
      </c>
      <c r="B1390" s="1" t="str">
        <f t="shared" si="105"/>
        <v>August</v>
      </c>
      <c r="C1390" s="3" t="s">
        <v>4</v>
      </c>
      <c r="D1390" s="4">
        <v>25</v>
      </c>
      <c r="E1390" t="str">
        <f t="shared" si="108"/>
        <v>No</v>
      </c>
      <c r="F1390" s="4">
        <f t="shared" si="106"/>
        <v>25</v>
      </c>
      <c r="G1390" s="5">
        <v>218.95</v>
      </c>
      <c r="H1390" t="str">
        <f t="shared" si="109"/>
        <v>No</v>
      </c>
      <c r="I1390" s="5">
        <f t="shared" si="107"/>
        <v>5473.75</v>
      </c>
    </row>
    <row r="1391" spans="1:9" x14ac:dyDescent="0.35">
      <c r="A1391" s="1">
        <v>45107</v>
      </c>
      <c r="B1391" s="1" t="str">
        <f t="shared" si="105"/>
        <v>June</v>
      </c>
      <c r="C1391" s="3" t="s">
        <v>6</v>
      </c>
      <c r="D1391" s="4">
        <v>25</v>
      </c>
      <c r="E1391" t="str">
        <f t="shared" si="108"/>
        <v>No</v>
      </c>
      <c r="F1391" s="4">
        <f t="shared" si="106"/>
        <v>25</v>
      </c>
      <c r="G1391" s="5">
        <v>23.31</v>
      </c>
      <c r="H1391" t="str">
        <f t="shared" si="109"/>
        <v>No</v>
      </c>
      <c r="I1391" s="5">
        <f t="shared" si="107"/>
        <v>582.75</v>
      </c>
    </row>
    <row r="1392" spans="1:9" x14ac:dyDescent="0.35">
      <c r="A1392" s="1">
        <v>45291</v>
      </c>
      <c r="B1392" s="1" t="str">
        <f t="shared" si="105"/>
        <v>December</v>
      </c>
      <c r="C1392" s="3" t="s">
        <v>8</v>
      </c>
      <c r="D1392" s="4">
        <v>18</v>
      </c>
      <c r="E1392" t="str">
        <f t="shared" si="108"/>
        <v>No</v>
      </c>
      <c r="F1392" s="4">
        <f t="shared" si="106"/>
        <v>18</v>
      </c>
      <c r="G1392" s="5">
        <v>223.3</v>
      </c>
      <c r="H1392" t="str">
        <f t="shared" si="109"/>
        <v>No</v>
      </c>
      <c r="I1392" s="5">
        <f t="shared" si="107"/>
        <v>4019.4</v>
      </c>
    </row>
    <row r="1393" spans="1:9" x14ac:dyDescent="0.35">
      <c r="A1393" s="1">
        <v>45199</v>
      </c>
      <c r="B1393" s="1" t="str">
        <f t="shared" si="105"/>
        <v>September</v>
      </c>
      <c r="C1393" s="3" t="s">
        <v>4</v>
      </c>
      <c r="D1393" s="4">
        <v>17</v>
      </c>
      <c r="E1393" t="str">
        <f t="shared" si="108"/>
        <v>No</v>
      </c>
      <c r="F1393" s="4">
        <f t="shared" si="106"/>
        <v>17</v>
      </c>
      <c r="G1393" s="5">
        <v>385.35</v>
      </c>
      <c r="H1393" t="str">
        <f t="shared" si="109"/>
        <v>No</v>
      </c>
      <c r="I1393" s="5">
        <f t="shared" si="107"/>
        <v>6550.9500000000007</v>
      </c>
    </row>
    <row r="1394" spans="1:9" x14ac:dyDescent="0.35">
      <c r="A1394" s="1">
        <v>45016</v>
      </c>
      <c r="B1394" s="1" t="str">
        <f t="shared" si="105"/>
        <v>March</v>
      </c>
      <c r="C1394" s="3" t="s">
        <v>5</v>
      </c>
      <c r="D1394" s="4">
        <v>22</v>
      </c>
      <c r="E1394" t="str">
        <f t="shared" si="108"/>
        <v>No</v>
      </c>
      <c r="F1394" s="4">
        <f t="shared" si="106"/>
        <v>22</v>
      </c>
      <c r="G1394" s="5">
        <v>886.14</v>
      </c>
      <c r="H1394" t="str">
        <f t="shared" si="109"/>
        <v>No</v>
      </c>
      <c r="I1394" s="5">
        <f t="shared" si="107"/>
        <v>19495.079999999998</v>
      </c>
    </row>
    <row r="1395" spans="1:9" x14ac:dyDescent="0.35">
      <c r="A1395" s="1">
        <v>44957</v>
      </c>
      <c r="B1395" s="1" t="str">
        <f t="shared" si="105"/>
        <v>January</v>
      </c>
      <c r="C1395" s="3" t="s">
        <v>4</v>
      </c>
      <c r="D1395" s="4">
        <v>21</v>
      </c>
      <c r="E1395" t="str">
        <f t="shared" si="108"/>
        <v>No</v>
      </c>
      <c r="F1395" s="4">
        <f t="shared" si="106"/>
        <v>21</v>
      </c>
      <c r="G1395" s="5">
        <v>585.34</v>
      </c>
      <c r="H1395" t="str">
        <f t="shared" si="109"/>
        <v>No</v>
      </c>
      <c r="I1395" s="5">
        <f t="shared" si="107"/>
        <v>12292.140000000001</v>
      </c>
    </row>
    <row r="1396" spans="1:9" x14ac:dyDescent="0.35">
      <c r="A1396" s="1">
        <v>45107</v>
      </c>
      <c r="B1396" s="1" t="str">
        <f t="shared" si="105"/>
        <v>June</v>
      </c>
      <c r="C1396" s="3" t="s">
        <v>6</v>
      </c>
      <c r="D1396" s="4">
        <v>14</v>
      </c>
      <c r="E1396" t="str">
        <f t="shared" si="108"/>
        <v>No</v>
      </c>
      <c r="F1396" s="4">
        <f t="shared" si="106"/>
        <v>14</v>
      </c>
      <c r="G1396" s="5">
        <v>959.6</v>
      </c>
      <c r="H1396" t="str">
        <f t="shared" si="109"/>
        <v>No</v>
      </c>
      <c r="I1396" s="5">
        <f t="shared" si="107"/>
        <v>13434.4</v>
      </c>
    </row>
    <row r="1397" spans="1:9" x14ac:dyDescent="0.35">
      <c r="A1397" s="1">
        <v>45291</v>
      </c>
      <c r="B1397" s="1" t="str">
        <f t="shared" si="105"/>
        <v>December</v>
      </c>
      <c r="C1397" s="3" t="s">
        <v>6</v>
      </c>
      <c r="D1397" s="4">
        <v>26</v>
      </c>
      <c r="E1397" t="str">
        <f t="shared" si="108"/>
        <v>No</v>
      </c>
      <c r="F1397" s="4">
        <f t="shared" si="106"/>
        <v>26</v>
      </c>
      <c r="G1397" s="5">
        <v>567.14</v>
      </c>
      <c r="H1397" t="str">
        <f t="shared" si="109"/>
        <v>No</v>
      </c>
      <c r="I1397" s="5">
        <f t="shared" si="107"/>
        <v>14745.64</v>
      </c>
    </row>
    <row r="1398" spans="1:9" x14ac:dyDescent="0.35">
      <c r="A1398" s="1">
        <v>45016</v>
      </c>
      <c r="B1398" s="1" t="str">
        <f t="shared" si="105"/>
        <v>March</v>
      </c>
      <c r="C1398" s="3" t="s">
        <v>6</v>
      </c>
      <c r="D1398" s="4">
        <v>20</v>
      </c>
      <c r="E1398" t="str">
        <f t="shared" si="108"/>
        <v>No</v>
      </c>
      <c r="F1398" s="4">
        <f t="shared" si="106"/>
        <v>20</v>
      </c>
      <c r="G1398" s="5">
        <v>338.75</v>
      </c>
      <c r="H1398" t="str">
        <f t="shared" si="109"/>
        <v>No</v>
      </c>
      <c r="I1398" s="5">
        <f t="shared" si="107"/>
        <v>6775</v>
      </c>
    </row>
    <row r="1399" spans="1:9" x14ac:dyDescent="0.35">
      <c r="A1399" s="1">
        <v>45138</v>
      </c>
      <c r="B1399" s="1" t="str">
        <f t="shared" si="105"/>
        <v>July</v>
      </c>
      <c r="C1399" s="3" t="s">
        <v>6</v>
      </c>
      <c r="D1399" s="4">
        <v>19</v>
      </c>
      <c r="E1399" t="str">
        <f t="shared" si="108"/>
        <v>No</v>
      </c>
      <c r="F1399" s="4">
        <f t="shared" si="106"/>
        <v>19</v>
      </c>
      <c r="G1399" s="5">
        <v>809.24</v>
      </c>
      <c r="H1399" t="str">
        <f t="shared" si="109"/>
        <v>No</v>
      </c>
      <c r="I1399" s="5">
        <f t="shared" si="107"/>
        <v>15375.56</v>
      </c>
    </row>
    <row r="1400" spans="1:9" x14ac:dyDescent="0.35">
      <c r="A1400" s="1">
        <v>45260</v>
      </c>
      <c r="B1400" s="1" t="str">
        <f t="shared" si="105"/>
        <v>November</v>
      </c>
      <c r="C1400" s="3" t="s">
        <v>4</v>
      </c>
      <c r="D1400" s="4">
        <v>20</v>
      </c>
      <c r="E1400" t="str">
        <f t="shared" si="108"/>
        <v>No</v>
      </c>
      <c r="F1400" s="4">
        <f t="shared" si="106"/>
        <v>20</v>
      </c>
      <c r="G1400" s="5">
        <v>229.06</v>
      </c>
      <c r="H1400" t="str">
        <f t="shared" si="109"/>
        <v>No</v>
      </c>
      <c r="I1400" s="5">
        <f t="shared" si="107"/>
        <v>4581.2</v>
      </c>
    </row>
    <row r="1401" spans="1:9" x14ac:dyDescent="0.35">
      <c r="A1401" s="1">
        <v>45138</v>
      </c>
      <c r="B1401" s="1" t="str">
        <f t="shared" si="105"/>
        <v>July</v>
      </c>
      <c r="C1401" s="3" t="s">
        <v>7</v>
      </c>
      <c r="D1401" s="4">
        <v>10</v>
      </c>
      <c r="E1401" t="str">
        <f t="shared" si="108"/>
        <v>No</v>
      </c>
      <c r="F1401" s="4">
        <f t="shared" si="106"/>
        <v>10</v>
      </c>
      <c r="G1401" s="5">
        <v>711.62</v>
      </c>
      <c r="H1401" t="str">
        <f t="shared" si="109"/>
        <v>No</v>
      </c>
      <c r="I1401" s="5">
        <f t="shared" si="107"/>
        <v>7116.2</v>
      </c>
    </row>
    <row r="1402" spans="1:9" x14ac:dyDescent="0.35">
      <c r="A1402" s="1">
        <v>45077</v>
      </c>
      <c r="B1402" s="1" t="str">
        <f t="shared" si="105"/>
        <v>May</v>
      </c>
      <c r="C1402" s="3" t="s">
        <v>6</v>
      </c>
      <c r="D1402" s="4">
        <v>19</v>
      </c>
      <c r="E1402" t="str">
        <f t="shared" si="108"/>
        <v>No</v>
      </c>
      <c r="F1402" s="4">
        <f t="shared" si="106"/>
        <v>19</v>
      </c>
      <c r="G1402" s="5">
        <v>864.56</v>
      </c>
      <c r="H1402" t="str">
        <f t="shared" si="109"/>
        <v>No</v>
      </c>
      <c r="I1402" s="5">
        <f t="shared" si="107"/>
        <v>16426.64</v>
      </c>
    </row>
    <row r="1403" spans="1:9" x14ac:dyDescent="0.35">
      <c r="A1403" s="1">
        <v>45169</v>
      </c>
      <c r="B1403" s="1" t="str">
        <f t="shared" si="105"/>
        <v>August</v>
      </c>
      <c r="C1403" s="3" t="s">
        <v>5</v>
      </c>
      <c r="D1403" s="4">
        <v>25</v>
      </c>
      <c r="E1403" t="str">
        <f t="shared" si="108"/>
        <v>No</v>
      </c>
      <c r="F1403" s="4">
        <f t="shared" si="106"/>
        <v>25</v>
      </c>
      <c r="G1403" s="5">
        <v>880.91</v>
      </c>
      <c r="H1403" t="str">
        <f t="shared" si="109"/>
        <v>No</v>
      </c>
      <c r="I1403" s="5">
        <f t="shared" si="107"/>
        <v>22022.75</v>
      </c>
    </row>
    <row r="1404" spans="1:9" x14ac:dyDescent="0.35">
      <c r="A1404" s="1">
        <v>44957</v>
      </c>
      <c r="B1404" s="1" t="str">
        <f t="shared" si="105"/>
        <v>January</v>
      </c>
      <c r="C1404" s="3" t="s">
        <v>8</v>
      </c>
      <c r="D1404" s="4">
        <v>27</v>
      </c>
      <c r="E1404" t="str">
        <f t="shared" si="108"/>
        <v>No</v>
      </c>
      <c r="F1404" s="4">
        <f t="shared" si="106"/>
        <v>27</v>
      </c>
      <c r="G1404" s="5">
        <v>618.24</v>
      </c>
      <c r="H1404" t="str">
        <f t="shared" si="109"/>
        <v>No</v>
      </c>
      <c r="I1404" s="5">
        <f t="shared" si="107"/>
        <v>16692.48</v>
      </c>
    </row>
    <row r="1405" spans="1:9" x14ac:dyDescent="0.35">
      <c r="A1405" s="1">
        <v>45291</v>
      </c>
      <c r="B1405" s="1" t="str">
        <f t="shared" si="105"/>
        <v>December</v>
      </c>
      <c r="C1405" s="3" t="s">
        <v>6</v>
      </c>
      <c r="D1405" s="4">
        <v>24</v>
      </c>
      <c r="E1405" t="str">
        <f t="shared" si="108"/>
        <v>No</v>
      </c>
      <c r="F1405" s="4">
        <f t="shared" si="106"/>
        <v>24</v>
      </c>
      <c r="G1405" s="5">
        <v>107.96</v>
      </c>
      <c r="H1405" t="str">
        <f t="shared" si="109"/>
        <v>No</v>
      </c>
      <c r="I1405" s="5">
        <f t="shared" si="107"/>
        <v>2591.04</v>
      </c>
    </row>
    <row r="1406" spans="1:9" x14ac:dyDescent="0.35">
      <c r="A1406" s="1">
        <v>45291</v>
      </c>
      <c r="B1406" s="1" t="str">
        <f t="shared" si="105"/>
        <v>December</v>
      </c>
      <c r="C1406" s="3" t="s">
        <v>8</v>
      </c>
      <c r="D1406" s="4">
        <v>20</v>
      </c>
      <c r="E1406" t="str">
        <f t="shared" si="108"/>
        <v>No</v>
      </c>
      <c r="F1406" s="4">
        <f t="shared" si="106"/>
        <v>20</v>
      </c>
      <c r="G1406" s="5">
        <v>146.18</v>
      </c>
      <c r="H1406" t="str">
        <f t="shared" si="109"/>
        <v>No</v>
      </c>
      <c r="I1406" s="5">
        <f t="shared" si="107"/>
        <v>2923.6000000000004</v>
      </c>
    </row>
    <row r="1407" spans="1:9" x14ac:dyDescent="0.35">
      <c r="A1407" s="1">
        <v>45077</v>
      </c>
      <c r="B1407" s="1" t="str">
        <f t="shared" si="105"/>
        <v>May</v>
      </c>
      <c r="C1407" s="3" t="s">
        <v>5</v>
      </c>
      <c r="D1407" s="4">
        <v>24</v>
      </c>
      <c r="E1407" t="str">
        <f t="shared" si="108"/>
        <v>No</v>
      </c>
      <c r="F1407" s="4">
        <f t="shared" si="106"/>
        <v>24</v>
      </c>
      <c r="G1407" s="5">
        <v>741.01</v>
      </c>
      <c r="H1407" t="str">
        <f t="shared" si="109"/>
        <v>No</v>
      </c>
      <c r="I1407" s="5">
        <f t="shared" si="107"/>
        <v>17784.239999999998</v>
      </c>
    </row>
    <row r="1408" spans="1:9" x14ac:dyDescent="0.35">
      <c r="A1408" s="1">
        <v>45230</v>
      </c>
      <c r="B1408" s="1" t="str">
        <f t="shared" si="105"/>
        <v>October</v>
      </c>
      <c r="C1408" s="3" t="s">
        <v>7</v>
      </c>
      <c r="D1408" s="4">
        <v>16</v>
      </c>
      <c r="E1408" t="str">
        <f t="shared" si="108"/>
        <v>No</v>
      </c>
      <c r="F1408" s="4">
        <f t="shared" si="106"/>
        <v>16</v>
      </c>
      <c r="G1408" s="5">
        <v>299.08999999999997</v>
      </c>
      <c r="H1408" t="str">
        <f t="shared" si="109"/>
        <v>No</v>
      </c>
      <c r="I1408" s="5">
        <f t="shared" si="107"/>
        <v>4785.4399999999996</v>
      </c>
    </row>
    <row r="1409" spans="1:9" x14ac:dyDescent="0.35">
      <c r="A1409" s="1">
        <v>45016</v>
      </c>
      <c r="B1409" s="1" t="str">
        <f t="shared" si="105"/>
        <v>March</v>
      </c>
      <c r="C1409" s="3" t="s">
        <v>6</v>
      </c>
      <c r="D1409" s="4">
        <v>14</v>
      </c>
      <c r="E1409" t="str">
        <f t="shared" si="108"/>
        <v>No</v>
      </c>
      <c r="F1409" s="4">
        <f t="shared" si="106"/>
        <v>14</v>
      </c>
      <c r="G1409" s="5">
        <v>860.06</v>
      </c>
      <c r="H1409" t="str">
        <f t="shared" si="109"/>
        <v>No</v>
      </c>
      <c r="I1409" s="5">
        <f t="shared" si="107"/>
        <v>12040.84</v>
      </c>
    </row>
    <row r="1410" spans="1:9" x14ac:dyDescent="0.35">
      <c r="A1410" s="1">
        <v>45230</v>
      </c>
      <c r="B1410" s="1" t="str">
        <f t="shared" ref="B1410:B1473" si="110">TEXT(A1410, "mmmm")</f>
        <v>October</v>
      </c>
      <c r="C1410" s="3" t="s">
        <v>5</v>
      </c>
      <c r="D1410" s="4">
        <v>17</v>
      </c>
      <c r="E1410" t="str">
        <f t="shared" si="108"/>
        <v>No</v>
      </c>
      <c r="F1410" s="4">
        <f t="shared" ref="F1410:F1473" si="111" xml:space="preserve"> IF(OR(D1410 &lt; 8,D1410 &gt; 32), 22, D1410)</f>
        <v>17</v>
      </c>
      <c r="G1410" s="5">
        <v>545.36</v>
      </c>
      <c r="H1410" t="str">
        <f t="shared" si="109"/>
        <v>No</v>
      </c>
      <c r="I1410" s="5">
        <f t="shared" ref="I1410:I1473" si="112">PRODUCT(F1410,G1410)</f>
        <v>9271.1200000000008</v>
      </c>
    </row>
    <row r="1411" spans="1:9" x14ac:dyDescent="0.35">
      <c r="A1411" s="1">
        <v>45107</v>
      </c>
      <c r="B1411" s="1" t="str">
        <f t="shared" si="110"/>
        <v>June</v>
      </c>
      <c r="C1411" s="3" t="s">
        <v>4</v>
      </c>
      <c r="D1411" s="4">
        <v>15</v>
      </c>
      <c r="E1411" t="str">
        <f t="shared" ref="E1411:E1474" si="113" xml:space="preserve"> IF(OR(D1411 &lt; 8,D1411 &gt; 32), "Yes", "No")</f>
        <v>No</v>
      </c>
      <c r="F1411" s="4">
        <f t="shared" si="111"/>
        <v>15</v>
      </c>
      <c r="G1411" s="5">
        <v>196.17</v>
      </c>
      <c r="H1411" t="str">
        <f t="shared" ref="H1411:H1474" si="114" xml:space="preserve"> IF(OR(G1411 &lt; -466.22,G1411 &gt; 1486.92), "Yes", "No")</f>
        <v>No</v>
      </c>
      <c r="I1411" s="5">
        <f t="shared" si="112"/>
        <v>2942.5499999999997</v>
      </c>
    </row>
    <row r="1412" spans="1:9" x14ac:dyDescent="0.35">
      <c r="A1412" s="1">
        <v>45107</v>
      </c>
      <c r="B1412" s="1" t="str">
        <f t="shared" si="110"/>
        <v>June</v>
      </c>
      <c r="C1412" s="3" t="s">
        <v>5</v>
      </c>
      <c r="D1412" s="4">
        <v>17</v>
      </c>
      <c r="E1412" t="str">
        <f t="shared" si="113"/>
        <v>No</v>
      </c>
      <c r="F1412" s="4">
        <f t="shared" si="111"/>
        <v>17</v>
      </c>
      <c r="G1412" s="5">
        <v>151.77000000000001</v>
      </c>
      <c r="H1412" t="str">
        <f t="shared" si="114"/>
        <v>No</v>
      </c>
      <c r="I1412" s="5">
        <f t="shared" si="112"/>
        <v>2580.09</v>
      </c>
    </row>
    <row r="1413" spans="1:9" x14ac:dyDescent="0.35">
      <c r="A1413" s="1">
        <v>45107</v>
      </c>
      <c r="B1413" s="1" t="str">
        <f t="shared" si="110"/>
        <v>June</v>
      </c>
      <c r="C1413" s="3" t="s">
        <v>4</v>
      </c>
      <c r="D1413" s="4">
        <v>20</v>
      </c>
      <c r="E1413" t="str">
        <f t="shared" si="113"/>
        <v>No</v>
      </c>
      <c r="F1413" s="4">
        <f t="shared" si="111"/>
        <v>20</v>
      </c>
      <c r="G1413" s="5">
        <v>42.33</v>
      </c>
      <c r="H1413" t="str">
        <f t="shared" si="114"/>
        <v>No</v>
      </c>
      <c r="I1413" s="5">
        <f t="shared" si="112"/>
        <v>846.59999999999991</v>
      </c>
    </row>
    <row r="1414" spans="1:9" x14ac:dyDescent="0.35">
      <c r="A1414" s="1">
        <v>44957</v>
      </c>
      <c r="B1414" s="1" t="str">
        <f t="shared" si="110"/>
        <v>January</v>
      </c>
      <c r="C1414" s="3" t="s">
        <v>6</v>
      </c>
      <c r="D1414" s="4">
        <v>22</v>
      </c>
      <c r="E1414" t="str">
        <f t="shared" si="113"/>
        <v>No</v>
      </c>
      <c r="F1414" s="4">
        <f t="shared" si="111"/>
        <v>22</v>
      </c>
      <c r="G1414" s="5">
        <v>425.71</v>
      </c>
      <c r="H1414" t="str">
        <f t="shared" si="114"/>
        <v>No</v>
      </c>
      <c r="I1414" s="5">
        <f t="shared" si="112"/>
        <v>9365.619999999999</v>
      </c>
    </row>
    <row r="1415" spans="1:9" x14ac:dyDescent="0.35">
      <c r="A1415" s="1">
        <v>45107</v>
      </c>
      <c r="B1415" s="1" t="str">
        <f t="shared" si="110"/>
        <v>June</v>
      </c>
      <c r="C1415" s="3" t="s">
        <v>8</v>
      </c>
      <c r="D1415" s="4">
        <v>14</v>
      </c>
      <c r="E1415" t="str">
        <f t="shared" si="113"/>
        <v>No</v>
      </c>
      <c r="F1415" s="4">
        <f t="shared" si="111"/>
        <v>14</v>
      </c>
      <c r="G1415" s="5">
        <v>687.7</v>
      </c>
      <c r="H1415" t="str">
        <f t="shared" si="114"/>
        <v>No</v>
      </c>
      <c r="I1415" s="5">
        <f t="shared" si="112"/>
        <v>9627.8000000000011</v>
      </c>
    </row>
    <row r="1416" spans="1:9" x14ac:dyDescent="0.35">
      <c r="A1416" s="1">
        <v>45016</v>
      </c>
      <c r="B1416" s="1" t="str">
        <f t="shared" si="110"/>
        <v>March</v>
      </c>
      <c r="C1416" s="3" t="s">
        <v>8</v>
      </c>
      <c r="D1416" s="4">
        <v>18</v>
      </c>
      <c r="E1416" t="str">
        <f t="shared" si="113"/>
        <v>No</v>
      </c>
      <c r="F1416" s="4">
        <f t="shared" si="111"/>
        <v>18</v>
      </c>
      <c r="G1416" s="5">
        <v>519.41</v>
      </c>
      <c r="H1416" t="str">
        <f t="shared" si="114"/>
        <v>No</v>
      </c>
      <c r="I1416" s="5">
        <f t="shared" si="112"/>
        <v>9349.3799999999992</v>
      </c>
    </row>
    <row r="1417" spans="1:9" x14ac:dyDescent="0.35">
      <c r="A1417" s="1">
        <v>44985</v>
      </c>
      <c r="B1417" s="1" t="str">
        <f t="shared" si="110"/>
        <v>February</v>
      </c>
      <c r="C1417" s="3" t="s">
        <v>7</v>
      </c>
      <c r="D1417" s="4">
        <v>17</v>
      </c>
      <c r="E1417" t="str">
        <f t="shared" si="113"/>
        <v>No</v>
      </c>
      <c r="F1417" s="4">
        <f t="shared" si="111"/>
        <v>17</v>
      </c>
      <c r="G1417" s="5">
        <v>654.37</v>
      </c>
      <c r="H1417" t="str">
        <f t="shared" si="114"/>
        <v>No</v>
      </c>
      <c r="I1417" s="5">
        <f t="shared" si="112"/>
        <v>11124.29</v>
      </c>
    </row>
    <row r="1418" spans="1:9" x14ac:dyDescent="0.35">
      <c r="A1418" s="1">
        <v>45138</v>
      </c>
      <c r="B1418" s="1" t="str">
        <f t="shared" si="110"/>
        <v>July</v>
      </c>
      <c r="C1418" s="3" t="s">
        <v>4</v>
      </c>
      <c r="D1418" s="4">
        <v>16</v>
      </c>
      <c r="E1418" t="str">
        <f t="shared" si="113"/>
        <v>No</v>
      </c>
      <c r="F1418" s="4">
        <f t="shared" si="111"/>
        <v>16</v>
      </c>
      <c r="G1418" s="5">
        <v>331.33</v>
      </c>
      <c r="H1418" t="str">
        <f t="shared" si="114"/>
        <v>No</v>
      </c>
      <c r="I1418" s="5">
        <f t="shared" si="112"/>
        <v>5301.28</v>
      </c>
    </row>
    <row r="1419" spans="1:9" x14ac:dyDescent="0.35">
      <c r="A1419" s="1">
        <v>45169</v>
      </c>
      <c r="B1419" s="1" t="str">
        <f t="shared" si="110"/>
        <v>August</v>
      </c>
      <c r="C1419" s="3" t="s">
        <v>4</v>
      </c>
      <c r="D1419" s="4">
        <v>20</v>
      </c>
      <c r="E1419" t="str">
        <f t="shared" si="113"/>
        <v>No</v>
      </c>
      <c r="F1419" s="4">
        <f t="shared" si="111"/>
        <v>20</v>
      </c>
      <c r="G1419" s="5">
        <v>478.95</v>
      </c>
      <c r="H1419" t="str">
        <f t="shared" si="114"/>
        <v>No</v>
      </c>
      <c r="I1419" s="5">
        <f t="shared" si="112"/>
        <v>9579</v>
      </c>
    </row>
    <row r="1420" spans="1:9" x14ac:dyDescent="0.35">
      <c r="A1420" s="1">
        <v>45199</v>
      </c>
      <c r="B1420" s="1" t="str">
        <f t="shared" si="110"/>
        <v>September</v>
      </c>
      <c r="C1420" s="3" t="s">
        <v>7</v>
      </c>
      <c r="D1420" s="4">
        <v>22</v>
      </c>
      <c r="E1420" t="str">
        <f t="shared" si="113"/>
        <v>No</v>
      </c>
      <c r="F1420" s="4">
        <f t="shared" si="111"/>
        <v>22</v>
      </c>
      <c r="G1420" s="5">
        <v>246.64</v>
      </c>
      <c r="H1420" t="str">
        <f t="shared" si="114"/>
        <v>No</v>
      </c>
      <c r="I1420" s="5">
        <f t="shared" si="112"/>
        <v>5426.08</v>
      </c>
    </row>
    <row r="1421" spans="1:9" x14ac:dyDescent="0.35">
      <c r="A1421" s="1">
        <v>45016</v>
      </c>
      <c r="B1421" s="1" t="str">
        <f t="shared" si="110"/>
        <v>March</v>
      </c>
      <c r="C1421" s="3" t="s">
        <v>8</v>
      </c>
      <c r="D1421" s="4">
        <v>18</v>
      </c>
      <c r="E1421" t="str">
        <f t="shared" si="113"/>
        <v>No</v>
      </c>
      <c r="F1421" s="4">
        <f t="shared" si="111"/>
        <v>18</v>
      </c>
      <c r="G1421" s="5">
        <v>403.7</v>
      </c>
      <c r="H1421" t="str">
        <f t="shared" si="114"/>
        <v>No</v>
      </c>
      <c r="I1421" s="5">
        <f t="shared" si="112"/>
        <v>7266.5999999999995</v>
      </c>
    </row>
    <row r="1422" spans="1:9" x14ac:dyDescent="0.35">
      <c r="A1422" s="1">
        <v>45107</v>
      </c>
      <c r="B1422" s="1" t="str">
        <f t="shared" si="110"/>
        <v>June</v>
      </c>
      <c r="C1422" s="3" t="s">
        <v>5</v>
      </c>
      <c r="D1422" s="4">
        <v>12</v>
      </c>
      <c r="E1422" t="str">
        <f t="shared" si="113"/>
        <v>No</v>
      </c>
      <c r="F1422" s="4">
        <f t="shared" si="111"/>
        <v>12</v>
      </c>
      <c r="G1422" s="5">
        <v>837.45</v>
      </c>
      <c r="H1422" t="str">
        <f t="shared" si="114"/>
        <v>No</v>
      </c>
      <c r="I1422" s="5">
        <f t="shared" si="112"/>
        <v>10049.400000000001</v>
      </c>
    </row>
    <row r="1423" spans="1:9" x14ac:dyDescent="0.35">
      <c r="A1423" s="1">
        <v>45169</v>
      </c>
      <c r="B1423" s="1" t="str">
        <f t="shared" si="110"/>
        <v>August</v>
      </c>
      <c r="C1423" s="3" t="s">
        <v>6</v>
      </c>
      <c r="D1423" s="4">
        <v>18</v>
      </c>
      <c r="E1423" t="str">
        <f t="shared" si="113"/>
        <v>No</v>
      </c>
      <c r="F1423" s="4">
        <f t="shared" si="111"/>
        <v>18</v>
      </c>
      <c r="G1423" s="5">
        <v>607.57000000000005</v>
      </c>
      <c r="H1423" t="str">
        <f t="shared" si="114"/>
        <v>No</v>
      </c>
      <c r="I1423" s="5">
        <f t="shared" si="112"/>
        <v>10936.26</v>
      </c>
    </row>
    <row r="1424" spans="1:9" x14ac:dyDescent="0.35">
      <c r="A1424" s="1">
        <v>45016</v>
      </c>
      <c r="B1424" s="1" t="str">
        <f t="shared" si="110"/>
        <v>March</v>
      </c>
      <c r="C1424" s="3" t="s">
        <v>7</v>
      </c>
      <c r="D1424" s="4">
        <v>21</v>
      </c>
      <c r="E1424" t="str">
        <f t="shared" si="113"/>
        <v>No</v>
      </c>
      <c r="F1424" s="4">
        <f t="shared" si="111"/>
        <v>21</v>
      </c>
      <c r="G1424" s="5">
        <v>141.16999999999999</v>
      </c>
      <c r="H1424" t="str">
        <f t="shared" si="114"/>
        <v>No</v>
      </c>
      <c r="I1424" s="5">
        <f t="shared" si="112"/>
        <v>2964.5699999999997</v>
      </c>
    </row>
    <row r="1425" spans="1:9" x14ac:dyDescent="0.35">
      <c r="A1425" s="1">
        <v>45107</v>
      </c>
      <c r="B1425" s="1" t="str">
        <f t="shared" si="110"/>
        <v>June</v>
      </c>
      <c r="C1425" s="3" t="s">
        <v>4</v>
      </c>
      <c r="D1425" s="4">
        <v>14</v>
      </c>
      <c r="E1425" t="str">
        <f t="shared" si="113"/>
        <v>No</v>
      </c>
      <c r="F1425" s="4">
        <f t="shared" si="111"/>
        <v>14</v>
      </c>
      <c r="G1425" s="5">
        <v>165.49</v>
      </c>
      <c r="H1425" t="str">
        <f t="shared" si="114"/>
        <v>No</v>
      </c>
      <c r="I1425" s="5">
        <f t="shared" si="112"/>
        <v>2316.86</v>
      </c>
    </row>
    <row r="1426" spans="1:9" x14ac:dyDescent="0.35">
      <c r="A1426" s="1">
        <v>44957</v>
      </c>
      <c r="B1426" s="1" t="str">
        <f t="shared" si="110"/>
        <v>January</v>
      </c>
      <c r="C1426" s="3" t="s">
        <v>7</v>
      </c>
      <c r="D1426" s="4">
        <v>17</v>
      </c>
      <c r="E1426" t="str">
        <f t="shared" si="113"/>
        <v>No</v>
      </c>
      <c r="F1426" s="4">
        <f t="shared" si="111"/>
        <v>17</v>
      </c>
      <c r="G1426" s="5">
        <v>149.63999999999999</v>
      </c>
      <c r="H1426" t="str">
        <f t="shared" si="114"/>
        <v>No</v>
      </c>
      <c r="I1426" s="5">
        <f t="shared" si="112"/>
        <v>2543.8799999999997</v>
      </c>
    </row>
    <row r="1427" spans="1:9" x14ac:dyDescent="0.35">
      <c r="A1427" s="1">
        <v>45260</v>
      </c>
      <c r="B1427" s="1" t="str">
        <f t="shared" si="110"/>
        <v>November</v>
      </c>
      <c r="C1427" s="3" t="s">
        <v>5</v>
      </c>
      <c r="D1427" s="4">
        <v>19</v>
      </c>
      <c r="E1427" t="str">
        <f t="shared" si="113"/>
        <v>No</v>
      </c>
      <c r="F1427" s="4">
        <f t="shared" si="111"/>
        <v>19</v>
      </c>
      <c r="G1427" s="5">
        <v>584.41999999999996</v>
      </c>
      <c r="H1427" t="str">
        <f t="shared" si="114"/>
        <v>No</v>
      </c>
      <c r="I1427" s="5">
        <f t="shared" si="112"/>
        <v>11103.98</v>
      </c>
    </row>
    <row r="1428" spans="1:9" x14ac:dyDescent="0.35">
      <c r="A1428" s="1">
        <v>44957</v>
      </c>
      <c r="B1428" s="1" t="str">
        <f t="shared" si="110"/>
        <v>January</v>
      </c>
      <c r="C1428" s="3" t="s">
        <v>7</v>
      </c>
      <c r="D1428" s="4">
        <v>17</v>
      </c>
      <c r="E1428" t="str">
        <f t="shared" si="113"/>
        <v>No</v>
      </c>
      <c r="F1428" s="4">
        <f t="shared" si="111"/>
        <v>17</v>
      </c>
      <c r="G1428" s="5">
        <v>276.74</v>
      </c>
      <c r="H1428" t="str">
        <f t="shared" si="114"/>
        <v>No</v>
      </c>
      <c r="I1428" s="5">
        <f t="shared" si="112"/>
        <v>4704.58</v>
      </c>
    </row>
    <row r="1429" spans="1:9" x14ac:dyDescent="0.35">
      <c r="A1429" s="1">
        <v>45230</v>
      </c>
      <c r="B1429" s="1" t="str">
        <f t="shared" si="110"/>
        <v>October</v>
      </c>
      <c r="C1429" s="3" t="s">
        <v>4</v>
      </c>
      <c r="D1429" s="4">
        <v>9</v>
      </c>
      <c r="E1429" t="str">
        <f t="shared" si="113"/>
        <v>No</v>
      </c>
      <c r="F1429" s="4">
        <f t="shared" si="111"/>
        <v>9</v>
      </c>
      <c r="G1429" s="5">
        <v>649.23</v>
      </c>
      <c r="H1429" t="str">
        <f t="shared" si="114"/>
        <v>No</v>
      </c>
      <c r="I1429" s="5">
        <f t="shared" si="112"/>
        <v>5843.07</v>
      </c>
    </row>
    <row r="1430" spans="1:9" x14ac:dyDescent="0.35">
      <c r="A1430" s="1">
        <v>44957</v>
      </c>
      <c r="B1430" s="1" t="str">
        <f t="shared" si="110"/>
        <v>January</v>
      </c>
      <c r="C1430" s="3" t="s">
        <v>5</v>
      </c>
      <c r="D1430" s="4">
        <v>22</v>
      </c>
      <c r="E1430" t="str">
        <f t="shared" si="113"/>
        <v>No</v>
      </c>
      <c r="F1430" s="4">
        <f t="shared" si="111"/>
        <v>22</v>
      </c>
      <c r="G1430" s="5">
        <v>84.59</v>
      </c>
      <c r="H1430" t="str">
        <f t="shared" si="114"/>
        <v>No</v>
      </c>
      <c r="I1430" s="5">
        <f t="shared" si="112"/>
        <v>1860.98</v>
      </c>
    </row>
    <row r="1431" spans="1:9" x14ac:dyDescent="0.35">
      <c r="A1431" s="1">
        <v>45046</v>
      </c>
      <c r="B1431" s="1" t="str">
        <f t="shared" si="110"/>
        <v>April</v>
      </c>
      <c r="C1431" s="3" t="s">
        <v>7</v>
      </c>
      <c r="D1431" s="4">
        <v>19</v>
      </c>
      <c r="E1431" t="str">
        <f t="shared" si="113"/>
        <v>No</v>
      </c>
      <c r="F1431" s="4">
        <f t="shared" si="111"/>
        <v>19</v>
      </c>
      <c r="G1431" s="5">
        <v>143.53</v>
      </c>
      <c r="H1431" t="str">
        <f t="shared" si="114"/>
        <v>No</v>
      </c>
      <c r="I1431" s="5">
        <f t="shared" si="112"/>
        <v>2727.07</v>
      </c>
    </row>
    <row r="1432" spans="1:9" x14ac:dyDescent="0.35">
      <c r="A1432" s="1">
        <v>45138</v>
      </c>
      <c r="B1432" s="1" t="str">
        <f t="shared" si="110"/>
        <v>July</v>
      </c>
      <c r="C1432" s="3" t="s">
        <v>7</v>
      </c>
      <c r="D1432" s="4">
        <v>21</v>
      </c>
      <c r="E1432" t="str">
        <f t="shared" si="113"/>
        <v>No</v>
      </c>
      <c r="F1432" s="4">
        <f t="shared" si="111"/>
        <v>21</v>
      </c>
      <c r="G1432" s="5">
        <v>93.93</v>
      </c>
      <c r="H1432" t="str">
        <f t="shared" si="114"/>
        <v>No</v>
      </c>
      <c r="I1432" s="5">
        <f t="shared" si="112"/>
        <v>1972.5300000000002</v>
      </c>
    </row>
    <row r="1433" spans="1:9" x14ac:dyDescent="0.35">
      <c r="A1433" s="1">
        <v>45107</v>
      </c>
      <c r="B1433" s="1" t="str">
        <f t="shared" si="110"/>
        <v>June</v>
      </c>
      <c r="C1433" s="3" t="s">
        <v>6</v>
      </c>
      <c r="D1433" s="4">
        <v>20</v>
      </c>
      <c r="E1433" t="str">
        <f t="shared" si="113"/>
        <v>No</v>
      </c>
      <c r="F1433" s="4">
        <f t="shared" si="111"/>
        <v>20</v>
      </c>
      <c r="G1433" s="5">
        <v>565.66</v>
      </c>
      <c r="H1433" t="str">
        <f t="shared" si="114"/>
        <v>No</v>
      </c>
      <c r="I1433" s="5">
        <f t="shared" si="112"/>
        <v>11313.199999999999</v>
      </c>
    </row>
    <row r="1434" spans="1:9" x14ac:dyDescent="0.35">
      <c r="A1434" s="1">
        <v>45016</v>
      </c>
      <c r="B1434" s="1" t="str">
        <f t="shared" si="110"/>
        <v>March</v>
      </c>
      <c r="C1434" s="3" t="s">
        <v>5</v>
      </c>
      <c r="D1434" s="4">
        <v>16</v>
      </c>
      <c r="E1434" t="str">
        <f t="shared" si="113"/>
        <v>No</v>
      </c>
      <c r="F1434" s="4">
        <f t="shared" si="111"/>
        <v>16</v>
      </c>
      <c r="G1434" s="5">
        <v>209.51</v>
      </c>
      <c r="H1434" t="str">
        <f t="shared" si="114"/>
        <v>No</v>
      </c>
      <c r="I1434" s="5">
        <f t="shared" si="112"/>
        <v>3352.16</v>
      </c>
    </row>
    <row r="1435" spans="1:9" x14ac:dyDescent="0.35">
      <c r="A1435" s="1">
        <v>45138</v>
      </c>
      <c r="B1435" s="1" t="str">
        <f t="shared" si="110"/>
        <v>July</v>
      </c>
      <c r="C1435" s="3" t="s">
        <v>7</v>
      </c>
      <c r="D1435" s="4">
        <v>25</v>
      </c>
      <c r="E1435" t="str">
        <f t="shared" si="113"/>
        <v>No</v>
      </c>
      <c r="F1435" s="4">
        <f t="shared" si="111"/>
        <v>25</v>
      </c>
      <c r="G1435" s="5">
        <v>562.28</v>
      </c>
      <c r="H1435" t="str">
        <f t="shared" si="114"/>
        <v>No</v>
      </c>
      <c r="I1435" s="5">
        <f t="shared" si="112"/>
        <v>14057</v>
      </c>
    </row>
    <row r="1436" spans="1:9" x14ac:dyDescent="0.35">
      <c r="A1436" s="1">
        <v>45138</v>
      </c>
      <c r="B1436" s="1" t="str">
        <f t="shared" si="110"/>
        <v>July</v>
      </c>
      <c r="C1436" s="3" t="s">
        <v>6</v>
      </c>
      <c r="D1436" s="4">
        <v>21</v>
      </c>
      <c r="E1436" t="str">
        <f t="shared" si="113"/>
        <v>No</v>
      </c>
      <c r="F1436" s="4">
        <f t="shared" si="111"/>
        <v>21</v>
      </c>
      <c r="G1436" s="5">
        <v>18.47</v>
      </c>
      <c r="H1436" t="str">
        <f t="shared" si="114"/>
        <v>No</v>
      </c>
      <c r="I1436" s="5">
        <f t="shared" si="112"/>
        <v>387.87</v>
      </c>
    </row>
    <row r="1437" spans="1:9" x14ac:dyDescent="0.35">
      <c r="A1437" s="1">
        <v>44957</v>
      </c>
      <c r="B1437" s="1" t="str">
        <f t="shared" si="110"/>
        <v>January</v>
      </c>
      <c r="C1437" s="3" t="s">
        <v>5</v>
      </c>
      <c r="D1437" s="4">
        <v>20</v>
      </c>
      <c r="E1437" t="str">
        <f t="shared" si="113"/>
        <v>No</v>
      </c>
      <c r="F1437" s="4">
        <f t="shared" si="111"/>
        <v>20</v>
      </c>
      <c r="G1437" s="5">
        <v>561.25</v>
      </c>
      <c r="H1437" t="str">
        <f t="shared" si="114"/>
        <v>No</v>
      </c>
      <c r="I1437" s="5">
        <f t="shared" si="112"/>
        <v>11225</v>
      </c>
    </row>
    <row r="1438" spans="1:9" x14ac:dyDescent="0.35">
      <c r="A1438" s="1">
        <v>45291</v>
      </c>
      <c r="B1438" s="1" t="str">
        <f t="shared" si="110"/>
        <v>December</v>
      </c>
      <c r="C1438" s="3" t="s">
        <v>7</v>
      </c>
      <c r="D1438" s="4">
        <v>18</v>
      </c>
      <c r="E1438" t="str">
        <f t="shared" si="113"/>
        <v>No</v>
      </c>
      <c r="F1438" s="4">
        <f t="shared" si="111"/>
        <v>18</v>
      </c>
      <c r="G1438" s="5">
        <v>261.43</v>
      </c>
      <c r="H1438" t="str">
        <f t="shared" si="114"/>
        <v>No</v>
      </c>
      <c r="I1438" s="5">
        <f t="shared" si="112"/>
        <v>4705.74</v>
      </c>
    </row>
    <row r="1439" spans="1:9" x14ac:dyDescent="0.35">
      <c r="A1439" s="1">
        <v>45260</v>
      </c>
      <c r="B1439" s="1" t="str">
        <f t="shared" si="110"/>
        <v>November</v>
      </c>
      <c r="C1439" s="3" t="s">
        <v>5</v>
      </c>
      <c r="D1439" s="4">
        <v>23</v>
      </c>
      <c r="E1439" t="str">
        <f t="shared" si="113"/>
        <v>No</v>
      </c>
      <c r="F1439" s="4">
        <f t="shared" si="111"/>
        <v>23</v>
      </c>
      <c r="G1439" s="5">
        <v>958.7</v>
      </c>
      <c r="H1439" t="str">
        <f t="shared" si="114"/>
        <v>No</v>
      </c>
      <c r="I1439" s="5">
        <f t="shared" si="112"/>
        <v>22050.100000000002</v>
      </c>
    </row>
    <row r="1440" spans="1:9" x14ac:dyDescent="0.35">
      <c r="A1440" s="1">
        <v>45260</v>
      </c>
      <c r="B1440" s="1" t="str">
        <f t="shared" si="110"/>
        <v>November</v>
      </c>
      <c r="C1440" s="3" t="s">
        <v>8</v>
      </c>
      <c r="D1440" s="4">
        <v>19</v>
      </c>
      <c r="E1440" t="str">
        <f t="shared" si="113"/>
        <v>No</v>
      </c>
      <c r="F1440" s="4">
        <f t="shared" si="111"/>
        <v>19</v>
      </c>
      <c r="G1440" s="5">
        <v>683.75</v>
      </c>
      <c r="H1440" t="str">
        <f t="shared" si="114"/>
        <v>No</v>
      </c>
      <c r="I1440" s="5">
        <f t="shared" si="112"/>
        <v>12991.25</v>
      </c>
    </row>
    <row r="1441" spans="1:9" x14ac:dyDescent="0.35">
      <c r="A1441" s="1">
        <v>45199</v>
      </c>
      <c r="B1441" s="1" t="str">
        <f t="shared" si="110"/>
        <v>September</v>
      </c>
      <c r="C1441" s="3" t="s">
        <v>6</v>
      </c>
      <c r="D1441" s="4">
        <v>26</v>
      </c>
      <c r="E1441" t="str">
        <f t="shared" si="113"/>
        <v>No</v>
      </c>
      <c r="F1441" s="4">
        <f t="shared" si="111"/>
        <v>26</v>
      </c>
      <c r="G1441" s="5">
        <v>534.27</v>
      </c>
      <c r="H1441" t="str">
        <f t="shared" si="114"/>
        <v>No</v>
      </c>
      <c r="I1441" s="5">
        <f t="shared" si="112"/>
        <v>13891.02</v>
      </c>
    </row>
    <row r="1442" spans="1:9" x14ac:dyDescent="0.35">
      <c r="A1442" s="1">
        <v>45077</v>
      </c>
      <c r="B1442" s="1" t="str">
        <f t="shared" si="110"/>
        <v>May</v>
      </c>
      <c r="C1442" s="3" t="s">
        <v>6</v>
      </c>
      <c r="D1442" s="4">
        <v>22</v>
      </c>
      <c r="E1442" t="str">
        <f t="shared" si="113"/>
        <v>No</v>
      </c>
      <c r="F1442" s="4">
        <f t="shared" si="111"/>
        <v>22</v>
      </c>
      <c r="G1442" s="5">
        <v>785.16</v>
      </c>
      <c r="H1442" t="str">
        <f t="shared" si="114"/>
        <v>No</v>
      </c>
      <c r="I1442" s="5">
        <f t="shared" si="112"/>
        <v>17273.52</v>
      </c>
    </row>
    <row r="1443" spans="1:9" x14ac:dyDescent="0.35">
      <c r="A1443" s="1">
        <v>44957</v>
      </c>
      <c r="B1443" s="1" t="str">
        <f t="shared" si="110"/>
        <v>January</v>
      </c>
      <c r="C1443" s="3" t="s">
        <v>6</v>
      </c>
      <c r="D1443" s="4">
        <v>17</v>
      </c>
      <c r="E1443" t="str">
        <f t="shared" si="113"/>
        <v>No</v>
      </c>
      <c r="F1443" s="4">
        <f t="shared" si="111"/>
        <v>17</v>
      </c>
      <c r="G1443" s="5">
        <v>933.3</v>
      </c>
      <c r="H1443" t="str">
        <f t="shared" si="114"/>
        <v>No</v>
      </c>
      <c r="I1443" s="5">
        <f t="shared" si="112"/>
        <v>15866.099999999999</v>
      </c>
    </row>
    <row r="1444" spans="1:9" x14ac:dyDescent="0.35">
      <c r="A1444" s="1">
        <v>45199</v>
      </c>
      <c r="B1444" s="1" t="str">
        <f t="shared" si="110"/>
        <v>September</v>
      </c>
      <c r="C1444" s="3" t="s">
        <v>6</v>
      </c>
      <c r="D1444" s="4">
        <v>27</v>
      </c>
      <c r="E1444" t="str">
        <f t="shared" si="113"/>
        <v>No</v>
      </c>
      <c r="F1444" s="4">
        <f t="shared" si="111"/>
        <v>27</v>
      </c>
      <c r="G1444" s="5">
        <v>306.08999999999997</v>
      </c>
      <c r="H1444" t="str">
        <f t="shared" si="114"/>
        <v>No</v>
      </c>
      <c r="I1444" s="5">
        <f t="shared" si="112"/>
        <v>8264.4299999999985</v>
      </c>
    </row>
    <row r="1445" spans="1:9" x14ac:dyDescent="0.35">
      <c r="A1445" s="1">
        <v>45046</v>
      </c>
      <c r="B1445" s="1" t="str">
        <f t="shared" si="110"/>
        <v>April</v>
      </c>
      <c r="C1445" s="3" t="s">
        <v>4</v>
      </c>
      <c r="D1445" s="4">
        <v>23</v>
      </c>
      <c r="E1445" t="str">
        <f t="shared" si="113"/>
        <v>No</v>
      </c>
      <c r="F1445" s="4">
        <f t="shared" si="111"/>
        <v>23</v>
      </c>
      <c r="G1445" s="5">
        <v>392</v>
      </c>
      <c r="H1445" t="str">
        <f t="shared" si="114"/>
        <v>No</v>
      </c>
      <c r="I1445" s="5">
        <f t="shared" si="112"/>
        <v>9016</v>
      </c>
    </row>
    <row r="1446" spans="1:9" x14ac:dyDescent="0.35">
      <c r="A1446" s="1">
        <v>44985</v>
      </c>
      <c r="B1446" s="1" t="str">
        <f t="shared" si="110"/>
        <v>February</v>
      </c>
      <c r="C1446" s="3" t="s">
        <v>4</v>
      </c>
      <c r="D1446" s="4">
        <v>22</v>
      </c>
      <c r="E1446" t="str">
        <f t="shared" si="113"/>
        <v>No</v>
      </c>
      <c r="F1446" s="4">
        <f t="shared" si="111"/>
        <v>22</v>
      </c>
      <c r="G1446" s="5">
        <v>380.58</v>
      </c>
      <c r="H1446" t="str">
        <f t="shared" si="114"/>
        <v>No</v>
      </c>
      <c r="I1446" s="5">
        <f t="shared" si="112"/>
        <v>8372.76</v>
      </c>
    </row>
    <row r="1447" spans="1:9" x14ac:dyDescent="0.35">
      <c r="A1447" s="1">
        <v>45230</v>
      </c>
      <c r="B1447" s="1" t="str">
        <f t="shared" si="110"/>
        <v>October</v>
      </c>
      <c r="C1447" s="3" t="s">
        <v>5</v>
      </c>
      <c r="D1447" s="4">
        <v>22</v>
      </c>
      <c r="E1447" t="str">
        <f t="shared" si="113"/>
        <v>No</v>
      </c>
      <c r="F1447" s="4">
        <f t="shared" si="111"/>
        <v>22</v>
      </c>
      <c r="G1447" s="5">
        <v>691.51</v>
      </c>
      <c r="H1447" t="str">
        <f t="shared" si="114"/>
        <v>No</v>
      </c>
      <c r="I1447" s="5">
        <f t="shared" si="112"/>
        <v>15213.22</v>
      </c>
    </row>
    <row r="1448" spans="1:9" x14ac:dyDescent="0.35">
      <c r="A1448" s="1">
        <v>45107</v>
      </c>
      <c r="B1448" s="1" t="str">
        <f t="shared" si="110"/>
        <v>June</v>
      </c>
      <c r="C1448" s="3" t="s">
        <v>7</v>
      </c>
      <c r="D1448" s="4">
        <v>13</v>
      </c>
      <c r="E1448" t="str">
        <f t="shared" si="113"/>
        <v>No</v>
      </c>
      <c r="F1448" s="4">
        <f t="shared" si="111"/>
        <v>13</v>
      </c>
      <c r="G1448" s="5">
        <v>824.43</v>
      </c>
      <c r="H1448" t="str">
        <f t="shared" si="114"/>
        <v>No</v>
      </c>
      <c r="I1448" s="5">
        <f t="shared" si="112"/>
        <v>10717.59</v>
      </c>
    </row>
    <row r="1449" spans="1:9" x14ac:dyDescent="0.35">
      <c r="A1449" s="1">
        <v>45077</v>
      </c>
      <c r="B1449" s="1" t="str">
        <f t="shared" si="110"/>
        <v>May</v>
      </c>
      <c r="C1449" s="3" t="s">
        <v>7</v>
      </c>
      <c r="D1449" s="4">
        <v>20</v>
      </c>
      <c r="E1449" t="str">
        <f t="shared" si="113"/>
        <v>No</v>
      </c>
      <c r="F1449" s="4">
        <f t="shared" si="111"/>
        <v>20</v>
      </c>
      <c r="G1449" s="5">
        <v>979.36</v>
      </c>
      <c r="H1449" t="str">
        <f t="shared" si="114"/>
        <v>No</v>
      </c>
      <c r="I1449" s="5">
        <f t="shared" si="112"/>
        <v>19587.2</v>
      </c>
    </row>
    <row r="1450" spans="1:9" x14ac:dyDescent="0.35">
      <c r="A1450" s="1">
        <v>45199</v>
      </c>
      <c r="B1450" s="1" t="str">
        <f t="shared" si="110"/>
        <v>September</v>
      </c>
      <c r="C1450" s="3" t="s">
        <v>8</v>
      </c>
      <c r="D1450" s="4">
        <v>22</v>
      </c>
      <c r="E1450" t="str">
        <f t="shared" si="113"/>
        <v>No</v>
      </c>
      <c r="F1450" s="4">
        <f t="shared" si="111"/>
        <v>22</v>
      </c>
      <c r="G1450" s="5">
        <v>407.9</v>
      </c>
      <c r="H1450" t="str">
        <f t="shared" si="114"/>
        <v>No</v>
      </c>
      <c r="I1450" s="5">
        <f t="shared" si="112"/>
        <v>8973.7999999999993</v>
      </c>
    </row>
    <row r="1451" spans="1:9" x14ac:dyDescent="0.35">
      <c r="A1451" s="1">
        <v>45169</v>
      </c>
      <c r="B1451" s="1" t="str">
        <f t="shared" si="110"/>
        <v>August</v>
      </c>
      <c r="C1451" s="3" t="s">
        <v>7</v>
      </c>
      <c r="D1451" s="4">
        <v>13</v>
      </c>
      <c r="E1451" t="str">
        <f t="shared" si="113"/>
        <v>No</v>
      </c>
      <c r="F1451" s="4">
        <f t="shared" si="111"/>
        <v>13</v>
      </c>
      <c r="G1451" s="5">
        <v>345.2</v>
      </c>
      <c r="H1451" t="str">
        <f t="shared" si="114"/>
        <v>No</v>
      </c>
      <c r="I1451" s="5">
        <f t="shared" si="112"/>
        <v>4487.5999999999995</v>
      </c>
    </row>
    <row r="1452" spans="1:9" x14ac:dyDescent="0.35">
      <c r="A1452" s="1">
        <v>45107</v>
      </c>
      <c r="B1452" s="1" t="str">
        <f t="shared" si="110"/>
        <v>June</v>
      </c>
      <c r="C1452" s="3" t="s">
        <v>5</v>
      </c>
      <c r="D1452" s="4">
        <v>27</v>
      </c>
      <c r="E1452" t="str">
        <f t="shared" si="113"/>
        <v>No</v>
      </c>
      <c r="F1452" s="4">
        <f t="shared" si="111"/>
        <v>27</v>
      </c>
      <c r="G1452" s="5">
        <v>145.85</v>
      </c>
      <c r="H1452" t="str">
        <f t="shared" si="114"/>
        <v>No</v>
      </c>
      <c r="I1452" s="5">
        <f t="shared" si="112"/>
        <v>3937.95</v>
      </c>
    </row>
    <row r="1453" spans="1:9" x14ac:dyDescent="0.35">
      <c r="A1453" s="1">
        <v>45199</v>
      </c>
      <c r="B1453" s="1" t="str">
        <f t="shared" si="110"/>
        <v>September</v>
      </c>
      <c r="C1453" s="3" t="s">
        <v>6</v>
      </c>
      <c r="D1453" s="4">
        <v>26</v>
      </c>
      <c r="E1453" t="str">
        <f t="shared" si="113"/>
        <v>No</v>
      </c>
      <c r="F1453" s="4">
        <f t="shared" si="111"/>
        <v>26</v>
      </c>
      <c r="G1453" s="5">
        <v>945.26</v>
      </c>
      <c r="H1453" t="str">
        <f t="shared" si="114"/>
        <v>No</v>
      </c>
      <c r="I1453" s="5">
        <f t="shared" si="112"/>
        <v>24576.76</v>
      </c>
    </row>
    <row r="1454" spans="1:9" x14ac:dyDescent="0.35">
      <c r="A1454" s="1">
        <v>45260</v>
      </c>
      <c r="B1454" s="1" t="str">
        <f t="shared" si="110"/>
        <v>November</v>
      </c>
      <c r="C1454" s="3" t="s">
        <v>6</v>
      </c>
      <c r="D1454" s="4">
        <v>31</v>
      </c>
      <c r="E1454" t="str">
        <f t="shared" si="113"/>
        <v>No</v>
      </c>
      <c r="F1454" s="4">
        <f t="shared" si="111"/>
        <v>31</v>
      </c>
      <c r="G1454" s="5">
        <v>316.58</v>
      </c>
      <c r="H1454" t="str">
        <f t="shared" si="114"/>
        <v>No</v>
      </c>
      <c r="I1454" s="5">
        <f t="shared" si="112"/>
        <v>9813.98</v>
      </c>
    </row>
    <row r="1455" spans="1:9" x14ac:dyDescent="0.35">
      <c r="A1455" s="1">
        <v>45138</v>
      </c>
      <c r="B1455" s="1" t="str">
        <f t="shared" si="110"/>
        <v>July</v>
      </c>
      <c r="C1455" s="3" t="s">
        <v>7</v>
      </c>
      <c r="D1455" s="4">
        <v>21</v>
      </c>
      <c r="E1455" t="str">
        <f t="shared" si="113"/>
        <v>No</v>
      </c>
      <c r="F1455" s="4">
        <f t="shared" si="111"/>
        <v>21</v>
      </c>
      <c r="G1455" s="5">
        <v>256.41000000000003</v>
      </c>
      <c r="H1455" t="str">
        <f t="shared" si="114"/>
        <v>No</v>
      </c>
      <c r="I1455" s="5">
        <f t="shared" si="112"/>
        <v>5384.6100000000006</v>
      </c>
    </row>
    <row r="1456" spans="1:9" x14ac:dyDescent="0.35">
      <c r="A1456" s="1">
        <v>44985</v>
      </c>
      <c r="B1456" s="1" t="str">
        <f t="shared" si="110"/>
        <v>February</v>
      </c>
      <c r="C1456" s="3" t="s">
        <v>8</v>
      </c>
      <c r="D1456" s="4">
        <v>22</v>
      </c>
      <c r="E1456" t="str">
        <f t="shared" si="113"/>
        <v>No</v>
      </c>
      <c r="F1456" s="4">
        <f t="shared" si="111"/>
        <v>22</v>
      </c>
      <c r="G1456" s="5">
        <v>713.01</v>
      </c>
      <c r="H1456" t="str">
        <f t="shared" si="114"/>
        <v>No</v>
      </c>
      <c r="I1456" s="5">
        <f t="shared" si="112"/>
        <v>15686.22</v>
      </c>
    </row>
    <row r="1457" spans="1:9" x14ac:dyDescent="0.35">
      <c r="A1457" s="1">
        <v>45016</v>
      </c>
      <c r="B1457" s="1" t="str">
        <f t="shared" si="110"/>
        <v>March</v>
      </c>
      <c r="C1457" s="3" t="s">
        <v>8</v>
      </c>
      <c r="D1457" s="4">
        <v>19</v>
      </c>
      <c r="E1457" t="str">
        <f t="shared" si="113"/>
        <v>No</v>
      </c>
      <c r="F1457" s="4">
        <f t="shared" si="111"/>
        <v>19</v>
      </c>
      <c r="G1457" s="5">
        <v>591.51</v>
      </c>
      <c r="H1457" t="str">
        <f t="shared" si="114"/>
        <v>No</v>
      </c>
      <c r="I1457" s="5">
        <f t="shared" si="112"/>
        <v>11238.69</v>
      </c>
    </row>
    <row r="1458" spans="1:9" x14ac:dyDescent="0.35">
      <c r="A1458" s="1">
        <v>45169</v>
      </c>
      <c r="B1458" s="1" t="str">
        <f t="shared" si="110"/>
        <v>August</v>
      </c>
      <c r="C1458" s="3" t="s">
        <v>4</v>
      </c>
      <c r="D1458" s="4">
        <v>14</v>
      </c>
      <c r="E1458" t="str">
        <f t="shared" si="113"/>
        <v>No</v>
      </c>
      <c r="F1458" s="4">
        <f t="shared" si="111"/>
        <v>14</v>
      </c>
      <c r="G1458" s="5">
        <v>644.95000000000005</v>
      </c>
      <c r="H1458" t="str">
        <f t="shared" si="114"/>
        <v>No</v>
      </c>
      <c r="I1458" s="5">
        <f t="shared" si="112"/>
        <v>9029.3000000000011</v>
      </c>
    </row>
    <row r="1459" spans="1:9" x14ac:dyDescent="0.35">
      <c r="A1459" s="1">
        <v>45291</v>
      </c>
      <c r="B1459" s="1" t="str">
        <f t="shared" si="110"/>
        <v>December</v>
      </c>
      <c r="C1459" s="3" t="s">
        <v>7</v>
      </c>
      <c r="D1459" s="4">
        <v>18</v>
      </c>
      <c r="E1459" t="str">
        <f t="shared" si="113"/>
        <v>No</v>
      </c>
      <c r="F1459" s="4">
        <f t="shared" si="111"/>
        <v>18</v>
      </c>
      <c r="G1459" s="5">
        <v>325.89999999999998</v>
      </c>
      <c r="H1459" t="str">
        <f t="shared" si="114"/>
        <v>No</v>
      </c>
      <c r="I1459" s="5">
        <f t="shared" si="112"/>
        <v>5866.2</v>
      </c>
    </row>
    <row r="1460" spans="1:9" x14ac:dyDescent="0.35">
      <c r="A1460" s="1">
        <v>45046</v>
      </c>
      <c r="B1460" s="1" t="str">
        <f t="shared" si="110"/>
        <v>April</v>
      </c>
      <c r="C1460" s="3" t="s">
        <v>6</v>
      </c>
      <c r="D1460" s="4">
        <v>22</v>
      </c>
      <c r="E1460" t="str">
        <f t="shared" si="113"/>
        <v>No</v>
      </c>
      <c r="F1460" s="4">
        <f t="shared" si="111"/>
        <v>22</v>
      </c>
      <c r="G1460" s="5">
        <v>351.53</v>
      </c>
      <c r="H1460" t="str">
        <f t="shared" si="114"/>
        <v>No</v>
      </c>
      <c r="I1460" s="5">
        <f t="shared" si="112"/>
        <v>7733.66</v>
      </c>
    </row>
    <row r="1461" spans="1:9" x14ac:dyDescent="0.35">
      <c r="A1461" s="1">
        <v>44985</v>
      </c>
      <c r="B1461" s="1" t="str">
        <f t="shared" si="110"/>
        <v>February</v>
      </c>
      <c r="C1461" s="3" t="s">
        <v>4</v>
      </c>
      <c r="D1461" s="4">
        <v>22</v>
      </c>
      <c r="E1461" t="str">
        <f t="shared" si="113"/>
        <v>No</v>
      </c>
      <c r="F1461" s="4">
        <f t="shared" si="111"/>
        <v>22</v>
      </c>
      <c r="G1461" s="5">
        <v>509.48</v>
      </c>
      <c r="H1461" t="str">
        <f t="shared" si="114"/>
        <v>No</v>
      </c>
      <c r="I1461" s="5">
        <f t="shared" si="112"/>
        <v>11208.560000000001</v>
      </c>
    </row>
    <row r="1462" spans="1:9" x14ac:dyDescent="0.35">
      <c r="A1462" s="1">
        <v>45291</v>
      </c>
      <c r="B1462" s="1" t="str">
        <f t="shared" si="110"/>
        <v>December</v>
      </c>
      <c r="C1462" s="3" t="s">
        <v>6</v>
      </c>
      <c r="D1462" s="4">
        <v>21</v>
      </c>
      <c r="E1462" t="str">
        <f t="shared" si="113"/>
        <v>No</v>
      </c>
      <c r="F1462" s="4">
        <f t="shared" si="111"/>
        <v>21</v>
      </c>
      <c r="G1462" s="5">
        <v>315.77999999999997</v>
      </c>
      <c r="H1462" t="str">
        <f t="shared" si="114"/>
        <v>No</v>
      </c>
      <c r="I1462" s="5">
        <f t="shared" si="112"/>
        <v>6631.3799999999992</v>
      </c>
    </row>
    <row r="1463" spans="1:9" x14ac:dyDescent="0.35">
      <c r="A1463" s="1">
        <v>45016</v>
      </c>
      <c r="B1463" s="1" t="str">
        <f t="shared" si="110"/>
        <v>March</v>
      </c>
      <c r="C1463" s="3" t="s">
        <v>4</v>
      </c>
      <c r="D1463" s="4">
        <v>25</v>
      </c>
      <c r="E1463" t="str">
        <f t="shared" si="113"/>
        <v>No</v>
      </c>
      <c r="F1463" s="4">
        <f t="shared" si="111"/>
        <v>25</v>
      </c>
      <c r="G1463" s="5">
        <v>178.12</v>
      </c>
      <c r="H1463" t="str">
        <f t="shared" si="114"/>
        <v>No</v>
      </c>
      <c r="I1463" s="5">
        <f t="shared" si="112"/>
        <v>4453</v>
      </c>
    </row>
    <row r="1464" spans="1:9" x14ac:dyDescent="0.35">
      <c r="A1464" s="1">
        <v>45077</v>
      </c>
      <c r="B1464" s="1" t="str">
        <f t="shared" si="110"/>
        <v>May</v>
      </c>
      <c r="C1464" s="3" t="s">
        <v>4</v>
      </c>
      <c r="D1464" s="4">
        <v>23</v>
      </c>
      <c r="E1464" t="str">
        <f t="shared" si="113"/>
        <v>No</v>
      </c>
      <c r="F1464" s="4">
        <f t="shared" si="111"/>
        <v>23</v>
      </c>
      <c r="G1464" s="5">
        <v>377.87</v>
      </c>
      <c r="H1464" t="str">
        <f t="shared" si="114"/>
        <v>No</v>
      </c>
      <c r="I1464" s="5">
        <f t="shared" si="112"/>
        <v>8691.01</v>
      </c>
    </row>
    <row r="1465" spans="1:9" x14ac:dyDescent="0.35">
      <c r="A1465" s="1">
        <v>45138</v>
      </c>
      <c r="B1465" s="1" t="str">
        <f t="shared" si="110"/>
        <v>July</v>
      </c>
      <c r="C1465" s="3" t="s">
        <v>6</v>
      </c>
      <c r="D1465" s="4">
        <v>18</v>
      </c>
      <c r="E1465" t="str">
        <f t="shared" si="113"/>
        <v>No</v>
      </c>
      <c r="F1465" s="4">
        <f t="shared" si="111"/>
        <v>18</v>
      </c>
      <c r="G1465" s="5">
        <v>484.04</v>
      </c>
      <c r="H1465" t="str">
        <f t="shared" si="114"/>
        <v>No</v>
      </c>
      <c r="I1465" s="5">
        <f t="shared" si="112"/>
        <v>8712.7200000000012</v>
      </c>
    </row>
    <row r="1466" spans="1:9" x14ac:dyDescent="0.35">
      <c r="A1466" s="1">
        <v>45016</v>
      </c>
      <c r="B1466" s="1" t="str">
        <f t="shared" si="110"/>
        <v>March</v>
      </c>
      <c r="C1466" s="3" t="s">
        <v>4</v>
      </c>
      <c r="D1466" s="4">
        <v>21</v>
      </c>
      <c r="E1466" t="str">
        <f t="shared" si="113"/>
        <v>No</v>
      </c>
      <c r="F1466" s="4">
        <f t="shared" si="111"/>
        <v>21</v>
      </c>
      <c r="G1466" s="5">
        <v>800.72</v>
      </c>
      <c r="H1466" t="str">
        <f t="shared" si="114"/>
        <v>No</v>
      </c>
      <c r="I1466" s="5">
        <f t="shared" si="112"/>
        <v>16815.12</v>
      </c>
    </row>
    <row r="1467" spans="1:9" x14ac:dyDescent="0.35">
      <c r="A1467" s="1">
        <v>45077</v>
      </c>
      <c r="B1467" s="1" t="str">
        <f t="shared" si="110"/>
        <v>May</v>
      </c>
      <c r="C1467" s="3" t="s">
        <v>5</v>
      </c>
      <c r="D1467" s="4">
        <v>20</v>
      </c>
      <c r="E1467" t="str">
        <f t="shared" si="113"/>
        <v>No</v>
      </c>
      <c r="F1467" s="4">
        <f t="shared" si="111"/>
        <v>20</v>
      </c>
      <c r="G1467" s="5">
        <v>135.16</v>
      </c>
      <c r="H1467" t="str">
        <f t="shared" si="114"/>
        <v>No</v>
      </c>
      <c r="I1467" s="5">
        <f t="shared" si="112"/>
        <v>2703.2</v>
      </c>
    </row>
    <row r="1468" spans="1:9" x14ac:dyDescent="0.35">
      <c r="A1468" s="1">
        <v>44985</v>
      </c>
      <c r="B1468" s="1" t="str">
        <f t="shared" si="110"/>
        <v>February</v>
      </c>
      <c r="C1468" s="3" t="s">
        <v>7</v>
      </c>
      <c r="D1468" s="4">
        <v>22</v>
      </c>
      <c r="E1468" t="str">
        <f t="shared" si="113"/>
        <v>No</v>
      </c>
      <c r="F1468" s="4">
        <f t="shared" si="111"/>
        <v>22</v>
      </c>
      <c r="G1468" s="5">
        <v>175.08</v>
      </c>
      <c r="H1468" t="str">
        <f t="shared" si="114"/>
        <v>No</v>
      </c>
      <c r="I1468" s="5">
        <f t="shared" si="112"/>
        <v>3851.76</v>
      </c>
    </row>
    <row r="1469" spans="1:9" x14ac:dyDescent="0.35">
      <c r="A1469" s="1">
        <v>45291</v>
      </c>
      <c r="B1469" s="1" t="str">
        <f t="shared" si="110"/>
        <v>December</v>
      </c>
      <c r="C1469" s="3" t="s">
        <v>8</v>
      </c>
      <c r="D1469" s="4">
        <v>20</v>
      </c>
      <c r="E1469" t="str">
        <f t="shared" si="113"/>
        <v>No</v>
      </c>
      <c r="F1469" s="4">
        <f t="shared" si="111"/>
        <v>20</v>
      </c>
      <c r="G1469" s="5">
        <v>108.47</v>
      </c>
      <c r="H1469" t="str">
        <f t="shared" si="114"/>
        <v>No</v>
      </c>
      <c r="I1469" s="5">
        <f t="shared" si="112"/>
        <v>2169.4</v>
      </c>
    </row>
    <row r="1470" spans="1:9" x14ac:dyDescent="0.35">
      <c r="A1470" s="1">
        <v>45016</v>
      </c>
      <c r="B1470" s="1" t="str">
        <f t="shared" si="110"/>
        <v>March</v>
      </c>
      <c r="C1470" s="3" t="s">
        <v>8</v>
      </c>
      <c r="D1470" s="4">
        <v>18</v>
      </c>
      <c r="E1470" t="str">
        <f t="shared" si="113"/>
        <v>No</v>
      </c>
      <c r="F1470" s="4">
        <f t="shared" si="111"/>
        <v>18</v>
      </c>
      <c r="G1470" s="5">
        <v>378.7</v>
      </c>
      <c r="H1470" t="str">
        <f t="shared" si="114"/>
        <v>No</v>
      </c>
      <c r="I1470" s="5">
        <f t="shared" si="112"/>
        <v>6816.5999999999995</v>
      </c>
    </row>
    <row r="1471" spans="1:9" x14ac:dyDescent="0.35">
      <c r="A1471" s="1">
        <v>44957</v>
      </c>
      <c r="B1471" s="1" t="str">
        <f t="shared" si="110"/>
        <v>January</v>
      </c>
      <c r="C1471" s="3" t="s">
        <v>5</v>
      </c>
      <c r="D1471" s="4">
        <v>20</v>
      </c>
      <c r="E1471" t="str">
        <f t="shared" si="113"/>
        <v>No</v>
      </c>
      <c r="F1471" s="4">
        <f t="shared" si="111"/>
        <v>20</v>
      </c>
      <c r="G1471" s="5">
        <v>224.98</v>
      </c>
      <c r="H1471" t="str">
        <f t="shared" si="114"/>
        <v>No</v>
      </c>
      <c r="I1471" s="5">
        <f t="shared" si="112"/>
        <v>4499.5999999999995</v>
      </c>
    </row>
    <row r="1472" spans="1:9" x14ac:dyDescent="0.35">
      <c r="A1472" s="1">
        <v>45138</v>
      </c>
      <c r="B1472" s="1" t="str">
        <f t="shared" si="110"/>
        <v>July</v>
      </c>
      <c r="C1472" s="3" t="s">
        <v>4</v>
      </c>
      <c r="D1472" s="4">
        <v>25</v>
      </c>
      <c r="E1472" t="str">
        <f t="shared" si="113"/>
        <v>No</v>
      </c>
      <c r="F1472" s="4">
        <f t="shared" si="111"/>
        <v>25</v>
      </c>
      <c r="G1472" s="5">
        <v>83.25</v>
      </c>
      <c r="H1472" t="str">
        <f t="shared" si="114"/>
        <v>No</v>
      </c>
      <c r="I1472" s="5">
        <f t="shared" si="112"/>
        <v>2081.25</v>
      </c>
    </row>
    <row r="1473" spans="1:9" x14ac:dyDescent="0.35">
      <c r="A1473" s="1">
        <v>45199</v>
      </c>
      <c r="B1473" s="1" t="str">
        <f t="shared" si="110"/>
        <v>September</v>
      </c>
      <c r="C1473" s="3" t="s">
        <v>4</v>
      </c>
      <c r="D1473" s="4">
        <v>20</v>
      </c>
      <c r="E1473" t="str">
        <f t="shared" si="113"/>
        <v>No</v>
      </c>
      <c r="F1473" s="4">
        <f t="shared" si="111"/>
        <v>20</v>
      </c>
      <c r="G1473" s="5">
        <v>644.48</v>
      </c>
      <c r="H1473" t="str">
        <f t="shared" si="114"/>
        <v>No</v>
      </c>
      <c r="I1473" s="5">
        <f t="shared" si="112"/>
        <v>12889.6</v>
      </c>
    </row>
    <row r="1474" spans="1:9" x14ac:dyDescent="0.35">
      <c r="A1474" s="1">
        <v>45291</v>
      </c>
      <c r="B1474" s="1" t="str">
        <f t="shared" ref="B1474:B1537" si="115">TEXT(A1474, "mmmm")</f>
        <v>December</v>
      </c>
      <c r="C1474" s="3" t="s">
        <v>5</v>
      </c>
      <c r="D1474" s="4">
        <v>20</v>
      </c>
      <c r="E1474" t="str">
        <f t="shared" si="113"/>
        <v>No</v>
      </c>
      <c r="F1474" s="4">
        <f t="shared" ref="F1474:F1537" si="116" xml:space="preserve"> IF(OR(D1474 &lt; 8,D1474 &gt; 32), 22, D1474)</f>
        <v>20</v>
      </c>
      <c r="G1474" s="5">
        <v>883.46</v>
      </c>
      <c r="H1474" t="str">
        <f t="shared" si="114"/>
        <v>No</v>
      </c>
      <c r="I1474" s="5">
        <f t="shared" ref="I1474:I1537" si="117">PRODUCT(F1474,G1474)</f>
        <v>17669.2</v>
      </c>
    </row>
    <row r="1475" spans="1:9" x14ac:dyDescent="0.35">
      <c r="A1475" s="1">
        <v>45077</v>
      </c>
      <c r="B1475" s="1" t="str">
        <f t="shared" si="115"/>
        <v>May</v>
      </c>
      <c r="C1475" s="3" t="s">
        <v>8</v>
      </c>
      <c r="D1475" s="4">
        <v>32</v>
      </c>
      <c r="E1475" t="str">
        <f t="shared" ref="E1475:E1538" si="118" xml:space="preserve"> IF(OR(D1475 &lt; 8,D1475 &gt; 32), "Yes", "No")</f>
        <v>No</v>
      </c>
      <c r="F1475" s="4">
        <f t="shared" si="116"/>
        <v>32</v>
      </c>
      <c r="G1475" s="5">
        <v>334.82</v>
      </c>
      <c r="H1475" t="str">
        <f t="shared" ref="H1475:H1538" si="119" xml:space="preserve"> IF(OR(G1475 &lt; -466.22,G1475 &gt; 1486.92), "Yes", "No")</f>
        <v>No</v>
      </c>
      <c r="I1475" s="5">
        <f t="shared" si="117"/>
        <v>10714.24</v>
      </c>
    </row>
    <row r="1476" spans="1:9" x14ac:dyDescent="0.35">
      <c r="A1476" s="1">
        <v>45291</v>
      </c>
      <c r="B1476" s="1" t="str">
        <f t="shared" si="115"/>
        <v>December</v>
      </c>
      <c r="C1476" s="3" t="s">
        <v>5</v>
      </c>
      <c r="D1476" s="4">
        <v>26</v>
      </c>
      <c r="E1476" t="str">
        <f t="shared" si="118"/>
        <v>No</v>
      </c>
      <c r="F1476" s="4">
        <f t="shared" si="116"/>
        <v>26</v>
      </c>
      <c r="G1476" s="5">
        <v>804.96</v>
      </c>
      <c r="H1476" t="str">
        <f t="shared" si="119"/>
        <v>No</v>
      </c>
      <c r="I1476" s="5">
        <f t="shared" si="117"/>
        <v>20928.96</v>
      </c>
    </row>
    <row r="1477" spans="1:9" x14ac:dyDescent="0.35">
      <c r="A1477" s="1">
        <v>45169</v>
      </c>
      <c r="B1477" s="1" t="str">
        <f t="shared" si="115"/>
        <v>August</v>
      </c>
      <c r="C1477" s="3" t="s">
        <v>4</v>
      </c>
      <c r="D1477" s="4">
        <v>13</v>
      </c>
      <c r="E1477" t="str">
        <f t="shared" si="118"/>
        <v>No</v>
      </c>
      <c r="F1477" s="4">
        <f t="shared" si="116"/>
        <v>13</v>
      </c>
      <c r="G1477" s="5">
        <v>806.69</v>
      </c>
      <c r="H1477" t="str">
        <f t="shared" si="119"/>
        <v>No</v>
      </c>
      <c r="I1477" s="5">
        <f t="shared" si="117"/>
        <v>10486.970000000001</v>
      </c>
    </row>
    <row r="1478" spans="1:9" x14ac:dyDescent="0.35">
      <c r="A1478" s="1">
        <v>44985</v>
      </c>
      <c r="B1478" s="1" t="str">
        <f t="shared" si="115"/>
        <v>February</v>
      </c>
      <c r="C1478" s="3" t="s">
        <v>7</v>
      </c>
      <c r="D1478" s="4">
        <v>13</v>
      </c>
      <c r="E1478" t="str">
        <f t="shared" si="118"/>
        <v>No</v>
      </c>
      <c r="F1478" s="4">
        <f t="shared" si="116"/>
        <v>13</v>
      </c>
      <c r="G1478" s="5">
        <v>82.5</v>
      </c>
      <c r="H1478" t="str">
        <f t="shared" si="119"/>
        <v>No</v>
      </c>
      <c r="I1478" s="5">
        <f t="shared" si="117"/>
        <v>1072.5</v>
      </c>
    </row>
    <row r="1479" spans="1:9" x14ac:dyDescent="0.35">
      <c r="A1479" s="1">
        <v>45016</v>
      </c>
      <c r="B1479" s="1" t="str">
        <f t="shared" si="115"/>
        <v>March</v>
      </c>
      <c r="C1479" s="3" t="s">
        <v>6</v>
      </c>
      <c r="D1479" s="4">
        <v>20</v>
      </c>
      <c r="E1479" t="str">
        <f t="shared" si="118"/>
        <v>No</v>
      </c>
      <c r="F1479" s="4">
        <f t="shared" si="116"/>
        <v>20</v>
      </c>
      <c r="G1479" s="5">
        <v>832.83</v>
      </c>
      <c r="H1479" t="str">
        <f t="shared" si="119"/>
        <v>No</v>
      </c>
      <c r="I1479" s="5">
        <f t="shared" si="117"/>
        <v>16656.600000000002</v>
      </c>
    </row>
    <row r="1480" spans="1:9" x14ac:dyDescent="0.35">
      <c r="A1480" s="1">
        <v>45230</v>
      </c>
      <c r="B1480" s="1" t="str">
        <f t="shared" si="115"/>
        <v>October</v>
      </c>
      <c r="C1480" s="3" t="s">
        <v>8</v>
      </c>
      <c r="D1480" s="4">
        <v>14</v>
      </c>
      <c r="E1480" t="str">
        <f t="shared" si="118"/>
        <v>No</v>
      </c>
      <c r="F1480" s="4">
        <f t="shared" si="116"/>
        <v>14</v>
      </c>
      <c r="G1480" s="5">
        <v>477.98</v>
      </c>
      <c r="H1480" t="str">
        <f t="shared" si="119"/>
        <v>No</v>
      </c>
      <c r="I1480" s="5">
        <f t="shared" si="117"/>
        <v>6691.72</v>
      </c>
    </row>
    <row r="1481" spans="1:9" x14ac:dyDescent="0.35">
      <c r="A1481" s="1">
        <v>45169</v>
      </c>
      <c r="B1481" s="1" t="str">
        <f t="shared" si="115"/>
        <v>August</v>
      </c>
      <c r="C1481" s="3" t="s">
        <v>4</v>
      </c>
      <c r="D1481" s="4">
        <v>13</v>
      </c>
      <c r="E1481" t="str">
        <f t="shared" si="118"/>
        <v>No</v>
      </c>
      <c r="F1481" s="4">
        <f t="shared" si="116"/>
        <v>13</v>
      </c>
      <c r="G1481" s="5">
        <v>654.07000000000005</v>
      </c>
      <c r="H1481" t="str">
        <f t="shared" si="119"/>
        <v>No</v>
      </c>
      <c r="I1481" s="5">
        <f t="shared" si="117"/>
        <v>8502.91</v>
      </c>
    </row>
    <row r="1482" spans="1:9" x14ac:dyDescent="0.35">
      <c r="A1482" s="1">
        <v>45016</v>
      </c>
      <c r="B1482" s="1" t="str">
        <f t="shared" si="115"/>
        <v>March</v>
      </c>
      <c r="C1482" s="3" t="s">
        <v>7</v>
      </c>
      <c r="D1482" s="4">
        <v>18</v>
      </c>
      <c r="E1482" t="str">
        <f t="shared" si="118"/>
        <v>No</v>
      </c>
      <c r="F1482" s="4">
        <f t="shared" si="116"/>
        <v>18</v>
      </c>
      <c r="G1482" s="5">
        <v>759.59</v>
      </c>
      <c r="H1482" t="str">
        <f t="shared" si="119"/>
        <v>No</v>
      </c>
      <c r="I1482" s="5">
        <f t="shared" si="117"/>
        <v>13672.62</v>
      </c>
    </row>
    <row r="1483" spans="1:9" x14ac:dyDescent="0.35">
      <c r="A1483" s="1">
        <v>45291</v>
      </c>
      <c r="B1483" s="1" t="str">
        <f t="shared" si="115"/>
        <v>December</v>
      </c>
      <c r="C1483" s="3" t="s">
        <v>4</v>
      </c>
      <c r="D1483" s="4">
        <v>17</v>
      </c>
      <c r="E1483" t="str">
        <f t="shared" si="118"/>
        <v>No</v>
      </c>
      <c r="F1483" s="4">
        <f t="shared" si="116"/>
        <v>17</v>
      </c>
      <c r="G1483" s="5">
        <v>562.37</v>
      </c>
      <c r="H1483" t="str">
        <f t="shared" si="119"/>
        <v>No</v>
      </c>
      <c r="I1483" s="5">
        <f t="shared" si="117"/>
        <v>9560.2900000000009</v>
      </c>
    </row>
    <row r="1484" spans="1:9" x14ac:dyDescent="0.35">
      <c r="A1484" s="1">
        <v>45016</v>
      </c>
      <c r="B1484" s="1" t="str">
        <f t="shared" si="115"/>
        <v>March</v>
      </c>
      <c r="C1484" s="3" t="s">
        <v>4</v>
      </c>
      <c r="D1484" s="4">
        <v>17</v>
      </c>
      <c r="E1484" t="str">
        <f t="shared" si="118"/>
        <v>No</v>
      </c>
      <c r="F1484" s="4">
        <f t="shared" si="116"/>
        <v>17</v>
      </c>
      <c r="G1484" s="5">
        <v>258.3</v>
      </c>
      <c r="H1484" t="str">
        <f t="shared" si="119"/>
        <v>No</v>
      </c>
      <c r="I1484" s="5">
        <f t="shared" si="117"/>
        <v>4391.1000000000004</v>
      </c>
    </row>
    <row r="1485" spans="1:9" x14ac:dyDescent="0.35">
      <c r="A1485" s="1">
        <v>45291</v>
      </c>
      <c r="B1485" s="1" t="str">
        <f t="shared" si="115"/>
        <v>December</v>
      </c>
      <c r="C1485" s="3" t="s">
        <v>8</v>
      </c>
      <c r="D1485" s="4">
        <v>16</v>
      </c>
      <c r="E1485" t="str">
        <f t="shared" si="118"/>
        <v>No</v>
      </c>
      <c r="F1485" s="4">
        <f t="shared" si="116"/>
        <v>16</v>
      </c>
      <c r="G1485" s="5">
        <v>952.54</v>
      </c>
      <c r="H1485" t="str">
        <f t="shared" si="119"/>
        <v>No</v>
      </c>
      <c r="I1485" s="5">
        <f t="shared" si="117"/>
        <v>15240.64</v>
      </c>
    </row>
    <row r="1486" spans="1:9" x14ac:dyDescent="0.35">
      <c r="A1486" s="1">
        <v>45107</v>
      </c>
      <c r="B1486" s="1" t="str">
        <f t="shared" si="115"/>
        <v>June</v>
      </c>
      <c r="C1486" s="3" t="s">
        <v>8</v>
      </c>
      <c r="D1486" s="4">
        <v>21</v>
      </c>
      <c r="E1486" t="str">
        <f t="shared" si="118"/>
        <v>No</v>
      </c>
      <c r="F1486" s="4">
        <f t="shared" si="116"/>
        <v>21</v>
      </c>
      <c r="G1486" s="5">
        <v>972.5</v>
      </c>
      <c r="H1486" t="str">
        <f t="shared" si="119"/>
        <v>No</v>
      </c>
      <c r="I1486" s="5">
        <f t="shared" si="117"/>
        <v>20422.5</v>
      </c>
    </row>
    <row r="1487" spans="1:9" x14ac:dyDescent="0.35">
      <c r="A1487" s="1">
        <v>45260</v>
      </c>
      <c r="B1487" s="1" t="str">
        <f t="shared" si="115"/>
        <v>November</v>
      </c>
      <c r="C1487" s="3" t="s">
        <v>6</v>
      </c>
      <c r="D1487" s="4">
        <v>21</v>
      </c>
      <c r="E1487" t="str">
        <f t="shared" si="118"/>
        <v>No</v>
      </c>
      <c r="F1487" s="4">
        <f t="shared" si="116"/>
        <v>21</v>
      </c>
      <c r="G1487" s="5">
        <v>725.08</v>
      </c>
      <c r="H1487" t="str">
        <f t="shared" si="119"/>
        <v>No</v>
      </c>
      <c r="I1487" s="5">
        <f t="shared" si="117"/>
        <v>15226.68</v>
      </c>
    </row>
    <row r="1488" spans="1:9" x14ac:dyDescent="0.35">
      <c r="A1488" s="1">
        <v>44985</v>
      </c>
      <c r="B1488" s="1" t="str">
        <f t="shared" si="115"/>
        <v>February</v>
      </c>
      <c r="C1488" s="3" t="s">
        <v>4</v>
      </c>
      <c r="D1488" s="4">
        <v>20</v>
      </c>
      <c r="E1488" t="str">
        <f t="shared" si="118"/>
        <v>No</v>
      </c>
      <c r="F1488" s="4">
        <f t="shared" si="116"/>
        <v>20</v>
      </c>
      <c r="G1488" s="5">
        <v>472.43</v>
      </c>
      <c r="H1488" t="str">
        <f t="shared" si="119"/>
        <v>No</v>
      </c>
      <c r="I1488" s="5">
        <f t="shared" si="117"/>
        <v>9448.6</v>
      </c>
    </row>
    <row r="1489" spans="1:9" x14ac:dyDescent="0.35">
      <c r="A1489" s="1">
        <v>45199</v>
      </c>
      <c r="B1489" s="1" t="str">
        <f t="shared" si="115"/>
        <v>September</v>
      </c>
      <c r="C1489" s="3" t="s">
        <v>8</v>
      </c>
      <c r="D1489" s="4">
        <v>29</v>
      </c>
      <c r="E1489" t="str">
        <f t="shared" si="118"/>
        <v>No</v>
      </c>
      <c r="F1489" s="4">
        <f t="shared" si="116"/>
        <v>29</v>
      </c>
      <c r="G1489" s="5">
        <v>637.51</v>
      </c>
      <c r="H1489" t="str">
        <f t="shared" si="119"/>
        <v>No</v>
      </c>
      <c r="I1489" s="5">
        <f t="shared" si="117"/>
        <v>18487.79</v>
      </c>
    </row>
    <row r="1490" spans="1:9" x14ac:dyDescent="0.35">
      <c r="A1490" s="1">
        <v>45169</v>
      </c>
      <c r="B1490" s="1" t="str">
        <f t="shared" si="115"/>
        <v>August</v>
      </c>
      <c r="C1490" s="3" t="s">
        <v>6</v>
      </c>
      <c r="D1490" s="4">
        <v>16</v>
      </c>
      <c r="E1490" t="str">
        <f t="shared" si="118"/>
        <v>No</v>
      </c>
      <c r="F1490" s="4">
        <f t="shared" si="116"/>
        <v>16</v>
      </c>
      <c r="G1490" s="5">
        <v>760.23</v>
      </c>
      <c r="H1490" t="str">
        <f t="shared" si="119"/>
        <v>No</v>
      </c>
      <c r="I1490" s="5">
        <f t="shared" si="117"/>
        <v>12163.68</v>
      </c>
    </row>
    <row r="1491" spans="1:9" x14ac:dyDescent="0.35">
      <c r="A1491" s="1">
        <v>45107</v>
      </c>
      <c r="B1491" s="1" t="str">
        <f t="shared" si="115"/>
        <v>June</v>
      </c>
      <c r="C1491" s="3" t="s">
        <v>7</v>
      </c>
      <c r="D1491" s="4">
        <v>20</v>
      </c>
      <c r="E1491" t="str">
        <f t="shared" si="118"/>
        <v>No</v>
      </c>
      <c r="F1491" s="4">
        <f t="shared" si="116"/>
        <v>20</v>
      </c>
      <c r="G1491" s="5">
        <v>869.78</v>
      </c>
      <c r="H1491" t="str">
        <f t="shared" si="119"/>
        <v>No</v>
      </c>
      <c r="I1491" s="5">
        <f t="shared" si="117"/>
        <v>17395.599999999999</v>
      </c>
    </row>
    <row r="1492" spans="1:9" x14ac:dyDescent="0.35">
      <c r="A1492" s="1">
        <v>45199</v>
      </c>
      <c r="B1492" s="1" t="str">
        <f t="shared" si="115"/>
        <v>September</v>
      </c>
      <c r="C1492" s="3" t="s">
        <v>7</v>
      </c>
      <c r="D1492" s="4">
        <v>180</v>
      </c>
      <c r="E1492" t="str">
        <f t="shared" si="118"/>
        <v>Yes</v>
      </c>
      <c r="F1492" s="4">
        <f t="shared" si="116"/>
        <v>22</v>
      </c>
      <c r="G1492" s="5">
        <v>702</v>
      </c>
      <c r="H1492" t="str">
        <f t="shared" si="119"/>
        <v>No</v>
      </c>
      <c r="I1492" s="5">
        <f t="shared" si="117"/>
        <v>15444</v>
      </c>
    </row>
    <row r="1493" spans="1:9" x14ac:dyDescent="0.35">
      <c r="A1493" s="1">
        <v>45291</v>
      </c>
      <c r="B1493" s="1" t="str">
        <f t="shared" si="115"/>
        <v>December</v>
      </c>
      <c r="C1493" s="3" t="s">
        <v>7</v>
      </c>
      <c r="D1493" s="4">
        <v>18</v>
      </c>
      <c r="E1493" t="str">
        <f t="shared" si="118"/>
        <v>No</v>
      </c>
      <c r="F1493" s="4">
        <f t="shared" si="116"/>
        <v>18</v>
      </c>
      <c r="G1493" s="5">
        <v>367.61</v>
      </c>
      <c r="H1493" t="str">
        <f t="shared" si="119"/>
        <v>No</v>
      </c>
      <c r="I1493" s="5">
        <f t="shared" si="117"/>
        <v>6616.9800000000005</v>
      </c>
    </row>
    <row r="1494" spans="1:9" x14ac:dyDescent="0.35">
      <c r="A1494" s="1">
        <v>45016</v>
      </c>
      <c r="B1494" s="1" t="str">
        <f t="shared" si="115"/>
        <v>March</v>
      </c>
      <c r="C1494" s="3" t="s">
        <v>5</v>
      </c>
      <c r="D1494" s="4">
        <v>19</v>
      </c>
      <c r="E1494" t="str">
        <f t="shared" si="118"/>
        <v>No</v>
      </c>
      <c r="F1494" s="4">
        <f t="shared" si="116"/>
        <v>19</v>
      </c>
      <c r="G1494" s="5">
        <v>642.95000000000005</v>
      </c>
      <c r="H1494" t="str">
        <f t="shared" si="119"/>
        <v>No</v>
      </c>
      <c r="I1494" s="5">
        <f t="shared" si="117"/>
        <v>12216.050000000001</v>
      </c>
    </row>
    <row r="1495" spans="1:9" x14ac:dyDescent="0.35">
      <c r="A1495" s="1">
        <v>45260</v>
      </c>
      <c r="B1495" s="1" t="str">
        <f t="shared" si="115"/>
        <v>November</v>
      </c>
      <c r="C1495" s="3" t="s">
        <v>4</v>
      </c>
      <c r="D1495" s="4">
        <v>20</v>
      </c>
      <c r="E1495" t="str">
        <f t="shared" si="118"/>
        <v>No</v>
      </c>
      <c r="F1495" s="4">
        <f t="shared" si="116"/>
        <v>20</v>
      </c>
      <c r="G1495" s="5">
        <v>620.41999999999996</v>
      </c>
      <c r="H1495" t="str">
        <f t="shared" si="119"/>
        <v>No</v>
      </c>
      <c r="I1495" s="5">
        <f t="shared" si="117"/>
        <v>12408.4</v>
      </c>
    </row>
    <row r="1496" spans="1:9" x14ac:dyDescent="0.35">
      <c r="A1496" s="1">
        <v>45260</v>
      </c>
      <c r="B1496" s="1" t="str">
        <f t="shared" si="115"/>
        <v>November</v>
      </c>
      <c r="C1496" s="3" t="s">
        <v>4</v>
      </c>
      <c r="D1496" s="4">
        <v>21</v>
      </c>
      <c r="E1496" t="str">
        <f t="shared" si="118"/>
        <v>No</v>
      </c>
      <c r="F1496" s="4">
        <f t="shared" si="116"/>
        <v>21</v>
      </c>
      <c r="G1496" s="5">
        <v>851.86</v>
      </c>
      <c r="H1496" t="str">
        <f t="shared" si="119"/>
        <v>No</v>
      </c>
      <c r="I1496" s="5">
        <f t="shared" si="117"/>
        <v>17889.060000000001</v>
      </c>
    </row>
    <row r="1497" spans="1:9" x14ac:dyDescent="0.35">
      <c r="A1497" s="1">
        <v>44957</v>
      </c>
      <c r="B1497" s="1" t="str">
        <f t="shared" si="115"/>
        <v>January</v>
      </c>
      <c r="C1497" s="3" t="s">
        <v>5</v>
      </c>
      <c r="D1497" s="4">
        <v>19</v>
      </c>
      <c r="E1497" t="str">
        <f t="shared" si="118"/>
        <v>No</v>
      </c>
      <c r="F1497" s="4">
        <f t="shared" si="116"/>
        <v>19</v>
      </c>
      <c r="G1497" s="5">
        <v>340.67</v>
      </c>
      <c r="H1497" t="str">
        <f t="shared" si="119"/>
        <v>No</v>
      </c>
      <c r="I1497" s="5">
        <f t="shared" si="117"/>
        <v>6472.7300000000005</v>
      </c>
    </row>
    <row r="1498" spans="1:9" x14ac:dyDescent="0.35">
      <c r="A1498" s="1">
        <v>45138</v>
      </c>
      <c r="B1498" s="1" t="str">
        <f t="shared" si="115"/>
        <v>July</v>
      </c>
      <c r="C1498" s="3" t="s">
        <v>5</v>
      </c>
      <c r="D1498" s="4">
        <v>24</v>
      </c>
      <c r="E1498" t="str">
        <f t="shared" si="118"/>
        <v>No</v>
      </c>
      <c r="F1498" s="4">
        <f t="shared" si="116"/>
        <v>24</v>
      </c>
      <c r="G1498" s="5">
        <v>906.03</v>
      </c>
      <c r="H1498" t="str">
        <f t="shared" si="119"/>
        <v>No</v>
      </c>
      <c r="I1498" s="5">
        <f t="shared" si="117"/>
        <v>21744.720000000001</v>
      </c>
    </row>
    <row r="1499" spans="1:9" x14ac:dyDescent="0.35">
      <c r="A1499" s="1">
        <v>45138</v>
      </c>
      <c r="B1499" s="1" t="str">
        <f t="shared" si="115"/>
        <v>July</v>
      </c>
      <c r="C1499" s="3" t="s">
        <v>8</v>
      </c>
      <c r="D1499" s="4">
        <v>19</v>
      </c>
      <c r="E1499" t="str">
        <f t="shared" si="118"/>
        <v>No</v>
      </c>
      <c r="F1499" s="4">
        <f t="shared" si="116"/>
        <v>19</v>
      </c>
      <c r="G1499" s="5">
        <v>518.39</v>
      </c>
      <c r="H1499" t="str">
        <f t="shared" si="119"/>
        <v>No</v>
      </c>
      <c r="I1499" s="5">
        <f t="shared" si="117"/>
        <v>9849.41</v>
      </c>
    </row>
    <row r="1500" spans="1:9" x14ac:dyDescent="0.35">
      <c r="A1500" s="1">
        <v>45107</v>
      </c>
      <c r="B1500" s="1" t="str">
        <f t="shared" si="115"/>
        <v>June</v>
      </c>
      <c r="C1500" s="3" t="s">
        <v>7</v>
      </c>
      <c r="D1500" s="4">
        <v>21</v>
      </c>
      <c r="E1500" t="str">
        <f t="shared" si="118"/>
        <v>No</v>
      </c>
      <c r="F1500" s="4">
        <f t="shared" si="116"/>
        <v>21</v>
      </c>
      <c r="G1500" s="5">
        <v>499.04</v>
      </c>
      <c r="H1500" t="str">
        <f t="shared" si="119"/>
        <v>No</v>
      </c>
      <c r="I1500" s="5">
        <f t="shared" si="117"/>
        <v>10479.84</v>
      </c>
    </row>
    <row r="1501" spans="1:9" x14ac:dyDescent="0.35">
      <c r="A1501" s="1">
        <v>45046</v>
      </c>
      <c r="B1501" s="1" t="str">
        <f t="shared" si="115"/>
        <v>April</v>
      </c>
      <c r="C1501" s="3" t="s">
        <v>4</v>
      </c>
      <c r="D1501" s="4">
        <v>23</v>
      </c>
      <c r="E1501" t="str">
        <f t="shared" si="118"/>
        <v>No</v>
      </c>
      <c r="F1501" s="4">
        <f t="shared" si="116"/>
        <v>23</v>
      </c>
      <c r="G1501" s="5">
        <v>800.63</v>
      </c>
      <c r="H1501" t="str">
        <f t="shared" si="119"/>
        <v>No</v>
      </c>
      <c r="I1501" s="5">
        <f t="shared" si="117"/>
        <v>18414.490000000002</v>
      </c>
    </row>
    <row r="1502" spans="1:9" x14ac:dyDescent="0.35">
      <c r="A1502" s="1">
        <v>45138</v>
      </c>
      <c r="B1502" s="1" t="str">
        <f t="shared" si="115"/>
        <v>July</v>
      </c>
      <c r="C1502" s="3" t="s">
        <v>6</v>
      </c>
      <c r="D1502" s="4">
        <v>24</v>
      </c>
      <c r="E1502" t="str">
        <f t="shared" si="118"/>
        <v>No</v>
      </c>
      <c r="F1502" s="4">
        <f t="shared" si="116"/>
        <v>24</v>
      </c>
      <c r="G1502" s="5">
        <v>581.42999999999995</v>
      </c>
      <c r="H1502" t="str">
        <f t="shared" si="119"/>
        <v>No</v>
      </c>
      <c r="I1502" s="5">
        <f t="shared" si="117"/>
        <v>13954.32</v>
      </c>
    </row>
    <row r="1503" spans="1:9" x14ac:dyDescent="0.35">
      <c r="A1503" s="1">
        <v>45138</v>
      </c>
      <c r="B1503" s="1" t="str">
        <f t="shared" si="115"/>
        <v>July</v>
      </c>
      <c r="C1503" s="3" t="s">
        <v>7</v>
      </c>
      <c r="D1503" s="4">
        <v>26</v>
      </c>
      <c r="E1503" t="str">
        <f t="shared" si="118"/>
        <v>No</v>
      </c>
      <c r="F1503" s="4">
        <f t="shared" si="116"/>
        <v>26</v>
      </c>
      <c r="G1503" s="5">
        <v>647.76</v>
      </c>
      <c r="H1503" t="str">
        <f t="shared" si="119"/>
        <v>No</v>
      </c>
      <c r="I1503" s="5">
        <f t="shared" si="117"/>
        <v>16841.759999999998</v>
      </c>
    </row>
    <row r="1504" spans="1:9" x14ac:dyDescent="0.35">
      <c r="A1504" s="1">
        <v>44985</v>
      </c>
      <c r="B1504" s="1" t="str">
        <f t="shared" si="115"/>
        <v>February</v>
      </c>
      <c r="C1504" s="3" t="s">
        <v>8</v>
      </c>
      <c r="D1504" s="4">
        <v>22</v>
      </c>
      <c r="E1504" t="str">
        <f t="shared" si="118"/>
        <v>No</v>
      </c>
      <c r="F1504" s="4">
        <f t="shared" si="116"/>
        <v>22</v>
      </c>
      <c r="G1504" s="5">
        <v>540.28</v>
      </c>
      <c r="H1504" t="str">
        <f t="shared" si="119"/>
        <v>No</v>
      </c>
      <c r="I1504" s="5">
        <f t="shared" si="117"/>
        <v>11886.16</v>
      </c>
    </row>
    <row r="1505" spans="1:9" x14ac:dyDescent="0.35">
      <c r="A1505" s="1">
        <v>45046</v>
      </c>
      <c r="B1505" s="1" t="str">
        <f t="shared" si="115"/>
        <v>April</v>
      </c>
      <c r="C1505" s="3" t="s">
        <v>5</v>
      </c>
      <c r="D1505" s="4">
        <v>27</v>
      </c>
      <c r="E1505" t="str">
        <f t="shared" si="118"/>
        <v>No</v>
      </c>
      <c r="F1505" s="4">
        <f t="shared" si="116"/>
        <v>27</v>
      </c>
      <c r="G1505" s="5">
        <v>222.61</v>
      </c>
      <c r="H1505" t="str">
        <f t="shared" si="119"/>
        <v>No</v>
      </c>
      <c r="I1505" s="5">
        <f t="shared" si="117"/>
        <v>6010.47</v>
      </c>
    </row>
    <row r="1506" spans="1:9" x14ac:dyDescent="0.35">
      <c r="A1506" s="1">
        <v>45291</v>
      </c>
      <c r="B1506" s="1" t="str">
        <f t="shared" si="115"/>
        <v>December</v>
      </c>
      <c r="C1506" s="3" t="s">
        <v>5</v>
      </c>
      <c r="D1506" s="4">
        <v>19</v>
      </c>
      <c r="E1506" t="str">
        <f t="shared" si="118"/>
        <v>No</v>
      </c>
      <c r="F1506" s="4">
        <f t="shared" si="116"/>
        <v>19</v>
      </c>
      <c r="G1506" s="5">
        <v>359</v>
      </c>
      <c r="H1506" t="str">
        <f t="shared" si="119"/>
        <v>No</v>
      </c>
      <c r="I1506" s="5">
        <f t="shared" si="117"/>
        <v>6821</v>
      </c>
    </row>
    <row r="1507" spans="1:9" x14ac:dyDescent="0.35">
      <c r="A1507" s="1">
        <v>44957</v>
      </c>
      <c r="B1507" s="1" t="str">
        <f t="shared" si="115"/>
        <v>January</v>
      </c>
      <c r="C1507" s="3" t="s">
        <v>4</v>
      </c>
      <c r="D1507" s="4">
        <v>23</v>
      </c>
      <c r="E1507" t="str">
        <f t="shared" si="118"/>
        <v>No</v>
      </c>
      <c r="F1507" s="4">
        <f t="shared" si="116"/>
        <v>23</v>
      </c>
      <c r="G1507" s="5">
        <v>105.12</v>
      </c>
      <c r="H1507" t="str">
        <f t="shared" si="119"/>
        <v>No</v>
      </c>
      <c r="I1507" s="5">
        <f t="shared" si="117"/>
        <v>2417.7600000000002</v>
      </c>
    </row>
    <row r="1508" spans="1:9" x14ac:dyDescent="0.35">
      <c r="A1508" s="1">
        <v>45138</v>
      </c>
      <c r="B1508" s="1" t="str">
        <f t="shared" si="115"/>
        <v>July</v>
      </c>
      <c r="C1508" s="3" t="s">
        <v>4</v>
      </c>
      <c r="D1508" s="4">
        <v>23</v>
      </c>
      <c r="E1508" t="str">
        <f t="shared" si="118"/>
        <v>No</v>
      </c>
      <c r="F1508" s="4">
        <f t="shared" si="116"/>
        <v>23</v>
      </c>
      <c r="G1508" s="5">
        <v>357.25</v>
      </c>
      <c r="H1508" t="str">
        <f t="shared" si="119"/>
        <v>No</v>
      </c>
      <c r="I1508" s="5">
        <f t="shared" si="117"/>
        <v>8216.75</v>
      </c>
    </row>
    <row r="1509" spans="1:9" x14ac:dyDescent="0.35">
      <c r="A1509" s="1">
        <v>45138</v>
      </c>
      <c r="B1509" s="1" t="str">
        <f t="shared" si="115"/>
        <v>July</v>
      </c>
      <c r="C1509" s="3" t="s">
        <v>8</v>
      </c>
      <c r="D1509" s="4">
        <v>16</v>
      </c>
      <c r="E1509" t="str">
        <f t="shared" si="118"/>
        <v>No</v>
      </c>
      <c r="F1509" s="4">
        <f t="shared" si="116"/>
        <v>16</v>
      </c>
      <c r="G1509" s="5">
        <v>991.96</v>
      </c>
      <c r="H1509" t="str">
        <f t="shared" si="119"/>
        <v>No</v>
      </c>
      <c r="I1509" s="5">
        <f t="shared" si="117"/>
        <v>15871.36</v>
      </c>
    </row>
    <row r="1510" spans="1:9" x14ac:dyDescent="0.35">
      <c r="A1510" s="1">
        <v>45077</v>
      </c>
      <c r="B1510" s="1" t="str">
        <f t="shared" si="115"/>
        <v>May</v>
      </c>
      <c r="C1510" s="3" t="s">
        <v>5</v>
      </c>
      <c r="D1510" s="4">
        <v>20</v>
      </c>
      <c r="E1510" t="str">
        <f t="shared" si="118"/>
        <v>No</v>
      </c>
      <c r="F1510" s="4">
        <f t="shared" si="116"/>
        <v>20</v>
      </c>
      <c r="G1510" s="5">
        <v>316.23</v>
      </c>
      <c r="H1510" t="str">
        <f t="shared" si="119"/>
        <v>No</v>
      </c>
      <c r="I1510" s="5">
        <f t="shared" si="117"/>
        <v>6324.6</v>
      </c>
    </row>
    <row r="1511" spans="1:9" x14ac:dyDescent="0.35">
      <c r="A1511" s="1">
        <v>45199</v>
      </c>
      <c r="B1511" s="1" t="str">
        <f t="shared" si="115"/>
        <v>September</v>
      </c>
      <c r="C1511" s="3" t="s">
        <v>4</v>
      </c>
      <c r="D1511" s="4">
        <v>19</v>
      </c>
      <c r="E1511" t="str">
        <f t="shared" si="118"/>
        <v>No</v>
      </c>
      <c r="F1511" s="4">
        <f t="shared" si="116"/>
        <v>19</v>
      </c>
      <c r="G1511" s="5">
        <v>577.92999999999995</v>
      </c>
      <c r="H1511" t="str">
        <f t="shared" si="119"/>
        <v>No</v>
      </c>
      <c r="I1511" s="5">
        <f t="shared" si="117"/>
        <v>10980.669999999998</v>
      </c>
    </row>
    <row r="1512" spans="1:9" x14ac:dyDescent="0.35">
      <c r="A1512" s="1">
        <v>45199</v>
      </c>
      <c r="B1512" s="1" t="str">
        <f t="shared" si="115"/>
        <v>September</v>
      </c>
      <c r="C1512" s="3" t="s">
        <v>8</v>
      </c>
      <c r="D1512" s="4">
        <v>14</v>
      </c>
      <c r="E1512" t="str">
        <f t="shared" si="118"/>
        <v>No</v>
      </c>
      <c r="F1512" s="4">
        <f t="shared" si="116"/>
        <v>14</v>
      </c>
      <c r="G1512" s="5">
        <v>528.73</v>
      </c>
      <c r="H1512" t="str">
        <f t="shared" si="119"/>
        <v>No</v>
      </c>
      <c r="I1512" s="5">
        <f t="shared" si="117"/>
        <v>7402.22</v>
      </c>
    </row>
    <row r="1513" spans="1:9" x14ac:dyDescent="0.35">
      <c r="A1513" s="1">
        <v>45046</v>
      </c>
      <c r="B1513" s="1" t="str">
        <f t="shared" si="115"/>
        <v>April</v>
      </c>
      <c r="C1513" s="3" t="s">
        <v>8</v>
      </c>
      <c r="D1513" s="4">
        <v>20</v>
      </c>
      <c r="E1513" t="str">
        <f t="shared" si="118"/>
        <v>No</v>
      </c>
      <c r="F1513" s="4">
        <f t="shared" si="116"/>
        <v>20</v>
      </c>
      <c r="G1513" s="5">
        <v>712.3</v>
      </c>
      <c r="H1513" t="str">
        <f t="shared" si="119"/>
        <v>No</v>
      </c>
      <c r="I1513" s="5">
        <f t="shared" si="117"/>
        <v>14246</v>
      </c>
    </row>
    <row r="1514" spans="1:9" x14ac:dyDescent="0.35">
      <c r="A1514" s="1">
        <v>45260</v>
      </c>
      <c r="B1514" s="1" t="str">
        <f t="shared" si="115"/>
        <v>November</v>
      </c>
      <c r="C1514" s="3" t="s">
        <v>7</v>
      </c>
      <c r="D1514" s="4">
        <v>15</v>
      </c>
      <c r="E1514" t="str">
        <f t="shared" si="118"/>
        <v>No</v>
      </c>
      <c r="F1514" s="4">
        <f t="shared" si="116"/>
        <v>15</v>
      </c>
      <c r="G1514" s="5">
        <v>262.27</v>
      </c>
      <c r="H1514" t="str">
        <f t="shared" si="119"/>
        <v>No</v>
      </c>
      <c r="I1514" s="5">
        <f t="shared" si="117"/>
        <v>3934.0499999999997</v>
      </c>
    </row>
    <row r="1515" spans="1:9" x14ac:dyDescent="0.35">
      <c r="A1515" s="1">
        <v>44985</v>
      </c>
      <c r="B1515" s="1" t="str">
        <f t="shared" si="115"/>
        <v>February</v>
      </c>
      <c r="C1515" s="3" t="s">
        <v>7</v>
      </c>
      <c r="D1515" s="4">
        <v>22</v>
      </c>
      <c r="E1515" t="str">
        <f t="shared" si="118"/>
        <v>No</v>
      </c>
      <c r="F1515" s="4">
        <f t="shared" si="116"/>
        <v>22</v>
      </c>
      <c r="G1515" s="5">
        <v>233.25</v>
      </c>
      <c r="H1515" t="str">
        <f t="shared" si="119"/>
        <v>No</v>
      </c>
      <c r="I1515" s="5">
        <f t="shared" si="117"/>
        <v>5131.5</v>
      </c>
    </row>
    <row r="1516" spans="1:9" x14ac:dyDescent="0.35">
      <c r="A1516" s="1">
        <v>45138</v>
      </c>
      <c r="B1516" s="1" t="str">
        <f t="shared" si="115"/>
        <v>July</v>
      </c>
      <c r="C1516" s="3" t="s">
        <v>5</v>
      </c>
      <c r="D1516" s="4">
        <v>20</v>
      </c>
      <c r="E1516" t="str">
        <f t="shared" si="118"/>
        <v>No</v>
      </c>
      <c r="F1516" s="4">
        <f t="shared" si="116"/>
        <v>20</v>
      </c>
      <c r="G1516" s="5">
        <v>131.51</v>
      </c>
      <c r="H1516" t="str">
        <f t="shared" si="119"/>
        <v>No</v>
      </c>
      <c r="I1516" s="5">
        <f t="shared" si="117"/>
        <v>2630.2</v>
      </c>
    </row>
    <row r="1517" spans="1:9" x14ac:dyDescent="0.35">
      <c r="A1517" s="1">
        <v>45046</v>
      </c>
      <c r="B1517" s="1" t="str">
        <f t="shared" si="115"/>
        <v>April</v>
      </c>
      <c r="C1517" s="3" t="s">
        <v>4</v>
      </c>
      <c r="D1517" s="4">
        <v>28</v>
      </c>
      <c r="E1517" t="str">
        <f t="shared" si="118"/>
        <v>No</v>
      </c>
      <c r="F1517" s="4">
        <f t="shared" si="116"/>
        <v>28</v>
      </c>
      <c r="G1517" s="5">
        <v>456.69</v>
      </c>
      <c r="H1517" t="str">
        <f t="shared" si="119"/>
        <v>No</v>
      </c>
      <c r="I1517" s="5">
        <f t="shared" si="117"/>
        <v>12787.32</v>
      </c>
    </row>
    <row r="1518" spans="1:9" x14ac:dyDescent="0.35">
      <c r="A1518" s="1">
        <v>45260</v>
      </c>
      <c r="B1518" s="1" t="str">
        <f t="shared" si="115"/>
        <v>November</v>
      </c>
      <c r="C1518" s="3" t="s">
        <v>8</v>
      </c>
      <c r="D1518" s="4">
        <v>29</v>
      </c>
      <c r="E1518" t="str">
        <f t="shared" si="118"/>
        <v>No</v>
      </c>
      <c r="F1518" s="4">
        <f t="shared" si="116"/>
        <v>29</v>
      </c>
      <c r="G1518" s="5">
        <v>92.47</v>
      </c>
      <c r="H1518" t="str">
        <f t="shared" si="119"/>
        <v>No</v>
      </c>
      <c r="I1518" s="5">
        <f t="shared" si="117"/>
        <v>2681.63</v>
      </c>
    </row>
    <row r="1519" spans="1:9" x14ac:dyDescent="0.35">
      <c r="A1519" s="1">
        <v>45260</v>
      </c>
      <c r="B1519" s="1" t="str">
        <f t="shared" si="115"/>
        <v>November</v>
      </c>
      <c r="C1519" s="3" t="s">
        <v>8</v>
      </c>
      <c r="D1519" s="4">
        <v>21</v>
      </c>
      <c r="E1519" t="str">
        <f t="shared" si="118"/>
        <v>No</v>
      </c>
      <c r="F1519" s="4">
        <f t="shared" si="116"/>
        <v>21</v>
      </c>
      <c r="G1519" s="5">
        <v>896.98</v>
      </c>
      <c r="H1519" t="str">
        <f t="shared" si="119"/>
        <v>No</v>
      </c>
      <c r="I1519" s="5">
        <f t="shared" si="117"/>
        <v>18836.580000000002</v>
      </c>
    </row>
    <row r="1520" spans="1:9" x14ac:dyDescent="0.35">
      <c r="A1520" s="1">
        <v>45169</v>
      </c>
      <c r="B1520" s="1" t="str">
        <f t="shared" si="115"/>
        <v>August</v>
      </c>
      <c r="C1520" s="3" t="s">
        <v>4</v>
      </c>
      <c r="D1520" s="4">
        <v>26</v>
      </c>
      <c r="E1520" t="str">
        <f t="shared" si="118"/>
        <v>No</v>
      </c>
      <c r="F1520" s="4">
        <f t="shared" si="116"/>
        <v>26</v>
      </c>
      <c r="G1520" s="5">
        <v>274.66000000000003</v>
      </c>
      <c r="H1520" t="str">
        <f t="shared" si="119"/>
        <v>No</v>
      </c>
      <c r="I1520" s="5">
        <f t="shared" si="117"/>
        <v>7141.1600000000008</v>
      </c>
    </row>
    <row r="1521" spans="1:9" x14ac:dyDescent="0.35">
      <c r="A1521" s="1">
        <v>45077</v>
      </c>
      <c r="B1521" s="1" t="str">
        <f t="shared" si="115"/>
        <v>May</v>
      </c>
      <c r="C1521" s="3" t="s">
        <v>7</v>
      </c>
      <c r="D1521" s="4">
        <v>21</v>
      </c>
      <c r="E1521" t="str">
        <f t="shared" si="118"/>
        <v>No</v>
      </c>
      <c r="F1521" s="4">
        <f t="shared" si="116"/>
        <v>21</v>
      </c>
      <c r="G1521" s="5">
        <v>433.16</v>
      </c>
      <c r="H1521" t="str">
        <f t="shared" si="119"/>
        <v>No</v>
      </c>
      <c r="I1521" s="5">
        <f t="shared" si="117"/>
        <v>9096.36</v>
      </c>
    </row>
    <row r="1522" spans="1:9" x14ac:dyDescent="0.35">
      <c r="A1522" s="1">
        <v>45107</v>
      </c>
      <c r="B1522" s="1" t="str">
        <f t="shared" si="115"/>
        <v>June</v>
      </c>
      <c r="C1522" s="3" t="s">
        <v>6</v>
      </c>
      <c r="D1522" s="4">
        <v>11</v>
      </c>
      <c r="E1522" t="str">
        <f t="shared" si="118"/>
        <v>No</v>
      </c>
      <c r="F1522" s="4">
        <f t="shared" si="116"/>
        <v>11</v>
      </c>
      <c r="G1522" s="5">
        <v>292.41000000000003</v>
      </c>
      <c r="H1522" t="str">
        <f t="shared" si="119"/>
        <v>No</v>
      </c>
      <c r="I1522" s="5">
        <f t="shared" si="117"/>
        <v>3216.51</v>
      </c>
    </row>
    <row r="1523" spans="1:9" x14ac:dyDescent="0.35">
      <c r="A1523" s="1">
        <v>45107</v>
      </c>
      <c r="B1523" s="1" t="str">
        <f t="shared" si="115"/>
        <v>June</v>
      </c>
      <c r="C1523" s="3" t="s">
        <v>7</v>
      </c>
      <c r="D1523" s="4">
        <v>13</v>
      </c>
      <c r="E1523" t="str">
        <f t="shared" si="118"/>
        <v>No</v>
      </c>
      <c r="F1523" s="4">
        <f t="shared" si="116"/>
        <v>13</v>
      </c>
      <c r="G1523" s="5">
        <v>87.32</v>
      </c>
      <c r="H1523" t="str">
        <f t="shared" si="119"/>
        <v>No</v>
      </c>
      <c r="I1523" s="5">
        <f t="shared" si="117"/>
        <v>1135.1599999999999</v>
      </c>
    </row>
    <row r="1524" spans="1:9" x14ac:dyDescent="0.35">
      <c r="A1524" s="1">
        <v>45199</v>
      </c>
      <c r="B1524" s="1" t="str">
        <f t="shared" si="115"/>
        <v>September</v>
      </c>
      <c r="C1524" s="3" t="s">
        <v>5</v>
      </c>
      <c r="D1524" s="4">
        <v>19</v>
      </c>
      <c r="E1524" t="str">
        <f t="shared" si="118"/>
        <v>No</v>
      </c>
      <c r="F1524" s="4">
        <f t="shared" si="116"/>
        <v>19</v>
      </c>
      <c r="G1524" s="5">
        <v>955.07</v>
      </c>
      <c r="H1524" t="str">
        <f t="shared" si="119"/>
        <v>No</v>
      </c>
      <c r="I1524" s="5">
        <f t="shared" si="117"/>
        <v>18146.330000000002</v>
      </c>
    </row>
    <row r="1525" spans="1:9" x14ac:dyDescent="0.35">
      <c r="A1525" s="1">
        <v>45291</v>
      </c>
      <c r="B1525" s="1" t="str">
        <f t="shared" si="115"/>
        <v>December</v>
      </c>
      <c r="C1525" s="3" t="s">
        <v>4</v>
      </c>
      <c r="D1525" s="4">
        <v>15</v>
      </c>
      <c r="E1525" t="str">
        <f t="shared" si="118"/>
        <v>No</v>
      </c>
      <c r="F1525" s="4">
        <f t="shared" si="116"/>
        <v>15</v>
      </c>
      <c r="G1525" s="5">
        <v>210.06</v>
      </c>
      <c r="H1525" t="str">
        <f t="shared" si="119"/>
        <v>No</v>
      </c>
      <c r="I1525" s="5">
        <f t="shared" si="117"/>
        <v>3150.9</v>
      </c>
    </row>
    <row r="1526" spans="1:9" x14ac:dyDescent="0.35">
      <c r="A1526" s="1">
        <v>45199</v>
      </c>
      <c r="B1526" s="1" t="str">
        <f t="shared" si="115"/>
        <v>September</v>
      </c>
      <c r="C1526" s="3" t="s">
        <v>5</v>
      </c>
      <c r="D1526" s="4">
        <v>22</v>
      </c>
      <c r="E1526" t="str">
        <f t="shared" si="118"/>
        <v>No</v>
      </c>
      <c r="F1526" s="4">
        <f t="shared" si="116"/>
        <v>22</v>
      </c>
      <c r="G1526" s="5">
        <v>351.23</v>
      </c>
      <c r="H1526" t="str">
        <f t="shared" si="119"/>
        <v>No</v>
      </c>
      <c r="I1526" s="5">
        <f t="shared" si="117"/>
        <v>7727.06</v>
      </c>
    </row>
    <row r="1527" spans="1:9" x14ac:dyDescent="0.35">
      <c r="A1527" s="1">
        <v>45230</v>
      </c>
      <c r="B1527" s="1" t="str">
        <f t="shared" si="115"/>
        <v>October</v>
      </c>
      <c r="C1527" s="3" t="s">
        <v>5</v>
      </c>
      <c r="D1527" s="4">
        <v>17</v>
      </c>
      <c r="E1527" t="str">
        <f t="shared" si="118"/>
        <v>No</v>
      </c>
      <c r="F1527" s="4">
        <f t="shared" si="116"/>
        <v>17</v>
      </c>
      <c r="G1527" s="5">
        <v>633.58000000000004</v>
      </c>
      <c r="H1527" t="str">
        <f t="shared" si="119"/>
        <v>No</v>
      </c>
      <c r="I1527" s="5">
        <f t="shared" si="117"/>
        <v>10770.86</v>
      </c>
    </row>
    <row r="1528" spans="1:9" x14ac:dyDescent="0.35">
      <c r="A1528" s="1">
        <v>45138</v>
      </c>
      <c r="B1528" s="1" t="str">
        <f t="shared" si="115"/>
        <v>July</v>
      </c>
      <c r="C1528" s="3" t="s">
        <v>5</v>
      </c>
      <c r="D1528" s="4">
        <v>16</v>
      </c>
      <c r="E1528" t="str">
        <f t="shared" si="118"/>
        <v>No</v>
      </c>
      <c r="F1528" s="4">
        <f t="shared" si="116"/>
        <v>16</v>
      </c>
      <c r="G1528" s="5">
        <v>200.49</v>
      </c>
      <c r="H1528" t="str">
        <f t="shared" si="119"/>
        <v>No</v>
      </c>
      <c r="I1528" s="5">
        <f t="shared" si="117"/>
        <v>3207.84</v>
      </c>
    </row>
    <row r="1529" spans="1:9" x14ac:dyDescent="0.35">
      <c r="A1529" s="1">
        <v>45016</v>
      </c>
      <c r="B1529" s="1" t="str">
        <f t="shared" si="115"/>
        <v>March</v>
      </c>
      <c r="C1529" s="3" t="s">
        <v>7</v>
      </c>
      <c r="D1529" s="4">
        <v>17</v>
      </c>
      <c r="E1529" t="str">
        <f t="shared" si="118"/>
        <v>No</v>
      </c>
      <c r="F1529" s="4">
        <f t="shared" si="116"/>
        <v>17</v>
      </c>
      <c r="G1529" s="5">
        <v>509.48</v>
      </c>
      <c r="H1529" t="str">
        <f t="shared" si="119"/>
        <v>No</v>
      </c>
      <c r="I1529" s="5">
        <f t="shared" si="117"/>
        <v>8661.16</v>
      </c>
    </row>
    <row r="1530" spans="1:9" x14ac:dyDescent="0.35">
      <c r="A1530" s="1">
        <v>45230</v>
      </c>
      <c r="B1530" s="1" t="str">
        <f t="shared" si="115"/>
        <v>October</v>
      </c>
      <c r="C1530" s="3" t="s">
        <v>7</v>
      </c>
      <c r="D1530" s="4">
        <v>19</v>
      </c>
      <c r="E1530" t="str">
        <f t="shared" si="118"/>
        <v>No</v>
      </c>
      <c r="F1530" s="4">
        <f t="shared" si="116"/>
        <v>19</v>
      </c>
      <c r="G1530" s="5">
        <v>222.98</v>
      </c>
      <c r="H1530" t="str">
        <f t="shared" si="119"/>
        <v>No</v>
      </c>
      <c r="I1530" s="5">
        <f t="shared" si="117"/>
        <v>4236.62</v>
      </c>
    </row>
    <row r="1531" spans="1:9" x14ac:dyDescent="0.35">
      <c r="A1531" s="1">
        <v>45107</v>
      </c>
      <c r="B1531" s="1" t="str">
        <f t="shared" si="115"/>
        <v>June</v>
      </c>
      <c r="C1531" s="3" t="s">
        <v>4</v>
      </c>
      <c r="D1531" s="4">
        <v>25</v>
      </c>
      <c r="E1531" t="str">
        <f t="shared" si="118"/>
        <v>No</v>
      </c>
      <c r="F1531" s="4">
        <f t="shared" si="116"/>
        <v>25</v>
      </c>
      <c r="G1531" s="5">
        <v>792.6</v>
      </c>
      <c r="H1531" t="str">
        <f t="shared" si="119"/>
        <v>No</v>
      </c>
      <c r="I1531" s="5">
        <f t="shared" si="117"/>
        <v>19815</v>
      </c>
    </row>
    <row r="1532" spans="1:9" x14ac:dyDescent="0.35">
      <c r="A1532" s="1">
        <v>45199</v>
      </c>
      <c r="B1532" s="1" t="str">
        <f t="shared" si="115"/>
        <v>September</v>
      </c>
      <c r="C1532" s="3" t="s">
        <v>6</v>
      </c>
      <c r="D1532" s="4">
        <v>23</v>
      </c>
      <c r="E1532" t="str">
        <f t="shared" si="118"/>
        <v>No</v>
      </c>
      <c r="F1532" s="4">
        <f t="shared" si="116"/>
        <v>23</v>
      </c>
      <c r="G1532" s="5">
        <v>601.17999999999995</v>
      </c>
      <c r="H1532" t="str">
        <f t="shared" si="119"/>
        <v>No</v>
      </c>
      <c r="I1532" s="5">
        <f t="shared" si="117"/>
        <v>13827.14</v>
      </c>
    </row>
    <row r="1533" spans="1:9" x14ac:dyDescent="0.35">
      <c r="A1533" s="1">
        <v>45016</v>
      </c>
      <c r="B1533" s="1" t="str">
        <f t="shared" si="115"/>
        <v>March</v>
      </c>
      <c r="C1533" s="3" t="s">
        <v>8</v>
      </c>
      <c r="D1533" s="4">
        <v>30</v>
      </c>
      <c r="E1533" t="str">
        <f t="shared" si="118"/>
        <v>No</v>
      </c>
      <c r="F1533" s="4">
        <f t="shared" si="116"/>
        <v>30</v>
      </c>
      <c r="G1533" s="5">
        <v>173.79</v>
      </c>
      <c r="H1533" t="str">
        <f t="shared" si="119"/>
        <v>No</v>
      </c>
      <c r="I1533" s="5">
        <f t="shared" si="117"/>
        <v>5213.7</v>
      </c>
    </row>
    <row r="1534" spans="1:9" x14ac:dyDescent="0.35">
      <c r="A1534" s="1">
        <v>44957</v>
      </c>
      <c r="B1534" s="1" t="str">
        <f t="shared" si="115"/>
        <v>January</v>
      </c>
      <c r="C1534" s="3" t="s">
        <v>4</v>
      </c>
      <c r="D1534" s="4">
        <v>23</v>
      </c>
      <c r="E1534" t="str">
        <f t="shared" si="118"/>
        <v>No</v>
      </c>
      <c r="F1534" s="4">
        <f t="shared" si="116"/>
        <v>23</v>
      </c>
      <c r="G1534" s="5">
        <v>747.63</v>
      </c>
      <c r="H1534" t="str">
        <f t="shared" si="119"/>
        <v>No</v>
      </c>
      <c r="I1534" s="5">
        <f t="shared" si="117"/>
        <v>17195.490000000002</v>
      </c>
    </row>
    <row r="1535" spans="1:9" x14ac:dyDescent="0.35">
      <c r="A1535" s="1">
        <v>45077</v>
      </c>
      <c r="B1535" s="1" t="str">
        <f t="shared" si="115"/>
        <v>May</v>
      </c>
      <c r="C1535" s="3" t="s">
        <v>8</v>
      </c>
      <c r="D1535" s="4">
        <v>20</v>
      </c>
      <c r="E1535" t="str">
        <f t="shared" si="118"/>
        <v>No</v>
      </c>
      <c r="F1535" s="4">
        <f t="shared" si="116"/>
        <v>20</v>
      </c>
      <c r="G1535" s="5">
        <v>326.35000000000002</v>
      </c>
      <c r="H1535" t="str">
        <f t="shared" si="119"/>
        <v>No</v>
      </c>
      <c r="I1535" s="5">
        <f t="shared" si="117"/>
        <v>6527</v>
      </c>
    </row>
    <row r="1536" spans="1:9" x14ac:dyDescent="0.35">
      <c r="A1536" s="1">
        <v>44957</v>
      </c>
      <c r="B1536" s="1" t="str">
        <f t="shared" si="115"/>
        <v>January</v>
      </c>
      <c r="C1536" s="3" t="s">
        <v>6</v>
      </c>
      <c r="D1536" s="4">
        <v>26</v>
      </c>
      <c r="E1536" t="str">
        <f t="shared" si="118"/>
        <v>No</v>
      </c>
      <c r="F1536" s="4">
        <f t="shared" si="116"/>
        <v>26</v>
      </c>
      <c r="G1536" s="5">
        <v>905.42</v>
      </c>
      <c r="H1536" t="str">
        <f t="shared" si="119"/>
        <v>No</v>
      </c>
      <c r="I1536" s="5">
        <f t="shared" si="117"/>
        <v>23540.92</v>
      </c>
    </row>
    <row r="1537" spans="1:9" x14ac:dyDescent="0.35">
      <c r="A1537" s="1">
        <v>44957</v>
      </c>
      <c r="B1537" s="1" t="str">
        <f t="shared" si="115"/>
        <v>January</v>
      </c>
      <c r="C1537" s="3" t="s">
        <v>7</v>
      </c>
      <c r="D1537" s="4">
        <v>16</v>
      </c>
      <c r="E1537" t="str">
        <f t="shared" si="118"/>
        <v>No</v>
      </c>
      <c r="F1537" s="4">
        <f t="shared" si="116"/>
        <v>16</v>
      </c>
      <c r="G1537" s="5">
        <v>183.09</v>
      </c>
      <c r="H1537" t="str">
        <f t="shared" si="119"/>
        <v>No</v>
      </c>
      <c r="I1537" s="5">
        <f t="shared" si="117"/>
        <v>2929.44</v>
      </c>
    </row>
    <row r="1538" spans="1:9" x14ac:dyDescent="0.35">
      <c r="A1538" s="1">
        <v>45199</v>
      </c>
      <c r="B1538" s="1" t="str">
        <f t="shared" ref="B1538:B1601" si="120">TEXT(A1538, "mmmm")</f>
        <v>September</v>
      </c>
      <c r="C1538" s="3" t="s">
        <v>4</v>
      </c>
      <c r="D1538" s="4">
        <v>17</v>
      </c>
      <c r="E1538" t="str">
        <f t="shared" si="118"/>
        <v>No</v>
      </c>
      <c r="F1538" s="4">
        <f t="shared" ref="F1538:F1601" si="121" xml:space="preserve"> IF(OR(D1538 &lt; 8,D1538 &gt; 32), 22, D1538)</f>
        <v>17</v>
      </c>
      <c r="G1538" s="5">
        <v>282.88</v>
      </c>
      <c r="H1538" t="str">
        <f t="shared" si="119"/>
        <v>No</v>
      </c>
      <c r="I1538" s="5">
        <f t="shared" ref="I1538:I1601" si="122">PRODUCT(F1538,G1538)</f>
        <v>4808.96</v>
      </c>
    </row>
    <row r="1539" spans="1:9" x14ac:dyDescent="0.35">
      <c r="A1539" s="1">
        <v>45016</v>
      </c>
      <c r="B1539" s="1" t="str">
        <f t="shared" si="120"/>
        <v>March</v>
      </c>
      <c r="C1539" s="3" t="s">
        <v>7</v>
      </c>
      <c r="D1539" s="4">
        <v>13</v>
      </c>
      <c r="E1539" t="str">
        <f t="shared" ref="E1539:E1602" si="123" xml:space="preserve"> IF(OR(D1539 &lt; 8,D1539 &gt; 32), "Yes", "No")</f>
        <v>No</v>
      </c>
      <c r="F1539" s="4">
        <f t="shared" si="121"/>
        <v>13</v>
      </c>
      <c r="G1539" s="5">
        <v>41.52</v>
      </c>
      <c r="H1539" t="str">
        <f t="shared" ref="H1539:H1602" si="124" xml:space="preserve"> IF(OR(G1539 &lt; -466.22,G1539 &gt; 1486.92), "Yes", "No")</f>
        <v>No</v>
      </c>
      <c r="I1539" s="5">
        <f t="shared" si="122"/>
        <v>539.76</v>
      </c>
    </row>
    <row r="1540" spans="1:9" x14ac:dyDescent="0.35">
      <c r="A1540" s="1">
        <v>45199</v>
      </c>
      <c r="B1540" s="1" t="str">
        <f t="shared" si="120"/>
        <v>September</v>
      </c>
      <c r="C1540" s="3" t="s">
        <v>4</v>
      </c>
      <c r="D1540" s="4">
        <v>18</v>
      </c>
      <c r="E1540" t="str">
        <f t="shared" si="123"/>
        <v>No</v>
      </c>
      <c r="F1540" s="4">
        <f t="shared" si="121"/>
        <v>18</v>
      </c>
      <c r="G1540" s="5">
        <v>966.77</v>
      </c>
      <c r="H1540" t="str">
        <f t="shared" si="124"/>
        <v>No</v>
      </c>
      <c r="I1540" s="5">
        <f t="shared" si="122"/>
        <v>17401.86</v>
      </c>
    </row>
    <row r="1541" spans="1:9" x14ac:dyDescent="0.35">
      <c r="A1541" s="1">
        <v>44957</v>
      </c>
      <c r="B1541" s="1" t="str">
        <f t="shared" si="120"/>
        <v>January</v>
      </c>
      <c r="C1541" s="3" t="s">
        <v>6</v>
      </c>
      <c r="D1541" s="4">
        <v>23</v>
      </c>
      <c r="E1541" t="str">
        <f t="shared" si="123"/>
        <v>No</v>
      </c>
      <c r="F1541" s="4">
        <f t="shared" si="121"/>
        <v>23</v>
      </c>
      <c r="G1541" s="5">
        <v>857.07</v>
      </c>
      <c r="H1541" t="str">
        <f t="shared" si="124"/>
        <v>No</v>
      </c>
      <c r="I1541" s="5">
        <f t="shared" si="122"/>
        <v>19712.61</v>
      </c>
    </row>
    <row r="1542" spans="1:9" x14ac:dyDescent="0.35">
      <c r="A1542" s="1">
        <v>45260</v>
      </c>
      <c r="B1542" s="1" t="str">
        <f t="shared" si="120"/>
        <v>November</v>
      </c>
      <c r="C1542" s="3" t="s">
        <v>5</v>
      </c>
      <c r="D1542" s="4">
        <v>25</v>
      </c>
      <c r="E1542" t="str">
        <f t="shared" si="123"/>
        <v>No</v>
      </c>
      <c r="F1542" s="4">
        <f t="shared" si="121"/>
        <v>25</v>
      </c>
      <c r="G1542" s="5">
        <v>305.83</v>
      </c>
      <c r="H1542" t="str">
        <f t="shared" si="124"/>
        <v>No</v>
      </c>
      <c r="I1542" s="5">
        <f t="shared" si="122"/>
        <v>7645.75</v>
      </c>
    </row>
    <row r="1543" spans="1:9" x14ac:dyDescent="0.35">
      <c r="A1543" s="1">
        <v>45046</v>
      </c>
      <c r="B1543" s="1" t="str">
        <f t="shared" si="120"/>
        <v>April</v>
      </c>
      <c r="C1543" s="3" t="s">
        <v>7</v>
      </c>
      <c r="D1543" s="4">
        <v>21</v>
      </c>
      <c r="E1543" t="str">
        <f t="shared" si="123"/>
        <v>No</v>
      </c>
      <c r="F1543" s="4">
        <f t="shared" si="121"/>
        <v>21</v>
      </c>
      <c r="G1543" s="5">
        <v>796.72</v>
      </c>
      <c r="H1543" t="str">
        <f t="shared" si="124"/>
        <v>No</v>
      </c>
      <c r="I1543" s="5">
        <f t="shared" si="122"/>
        <v>16731.12</v>
      </c>
    </row>
    <row r="1544" spans="1:9" x14ac:dyDescent="0.35">
      <c r="A1544" s="1">
        <v>45199</v>
      </c>
      <c r="B1544" s="1" t="str">
        <f t="shared" si="120"/>
        <v>September</v>
      </c>
      <c r="C1544" s="3" t="s">
        <v>6</v>
      </c>
      <c r="D1544" s="4">
        <v>22</v>
      </c>
      <c r="E1544" t="str">
        <f t="shared" si="123"/>
        <v>No</v>
      </c>
      <c r="F1544" s="4">
        <f t="shared" si="121"/>
        <v>22</v>
      </c>
      <c r="G1544" s="5">
        <v>247.07</v>
      </c>
      <c r="H1544" t="str">
        <f t="shared" si="124"/>
        <v>No</v>
      </c>
      <c r="I1544" s="5">
        <f t="shared" si="122"/>
        <v>5435.54</v>
      </c>
    </row>
    <row r="1545" spans="1:9" x14ac:dyDescent="0.35">
      <c r="A1545" s="1">
        <v>45016</v>
      </c>
      <c r="B1545" s="1" t="str">
        <f t="shared" si="120"/>
        <v>March</v>
      </c>
      <c r="C1545" s="3" t="s">
        <v>7</v>
      </c>
      <c r="D1545" s="4">
        <v>19</v>
      </c>
      <c r="E1545" t="str">
        <f t="shared" si="123"/>
        <v>No</v>
      </c>
      <c r="F1545" s="4">
        <f t="shared" si="121"/>
        <v>19</v>
      </c>
      <c r="G1545" s="5">
        <v>102.56</v>
      </c>
      <c r="H1545" t="str">
        <f t="shared" si="124"/>
        <v>No</v>
      </c>
      <c r="I1545" s="5">
        <f t="shared" si="122"/>
        <v>1948.64</v>
      </c>
    </row>
    <row r="1546" spans="1:9" x14ac:dyDescent="0.35">
      <c r="A1546" s="1">
        <v>44957</v>
      </c>
      <c r="B1546" s="1" t="str">
        <f t="shared" si="120"/>
        <v>January</v>
      </c>
      <c r="C1546" s="3" t="s">
        <v>6</v>
      </c>
      <c r="D1546" s="4">
        <v>19</v>
      </c>
      <c r="E1546" t="str">
        <f t="shared" si="123"/>
        <v>No</v>
      </c>
      <c r="F1546" s="4">
        <f t="shared" si="121"/>
        <v>19</v>
      </c>
      <c r="G1546" s="5">
        <v>674.01</v>
      </c>
      <c r="H1546" t="str">
        <f t="shared" si="124"/>
        <v>No</v>
      </c>
      <c r="I1546" s="5">
        <f t="shared" si="122"/>
        <v>12806.19</v>
      </c>
    </row>
    <row r="1547" spans="1:9" x14ac:dyDescent="0.35">
      <c r="A1547" s="1">
        <v>45260</v>
      </c>
      <c r="B1547" s="1" t="str">
        <f t="shared" si="120"/>
        <v>November</v>
      </c>
      <c r="C1547" s="3" t="s">
        <v>7</v>
      </c>
      <c r="D1547" s="4">
        <v>24</v>
      </c>
      <c r="E1547" t="str">
        <f t="shared" si="123"/>
        <v>No</v>
      </c>
      <c r="F1547" s="4">
        <f t="shared" si="121"/>
        <v>24</v>
      </c>
      <c r="G1547" s="5">
        <v>138.22999999999999</v>
      </c>
      <c r="H1547" t="str">
        <f t="shared" si="124"/>
        <v>No</v>
      </c>
      <c r="I1547" s="5">
        <f t="shared" si="122"/>
        <v>3317.5199999999995</v>
      </c>
    </row>
    <row r="1548" spans="1:9" x14ac:dyDescent="0.35">
      <c r="A1548" s="1">
        <v>45077</v>
      </c>
      <c r="B1548" s="1" t="str">
        <f t="shared" si="120"/>
        <v>May</v>
      </c>
      <c r="C1548" s="3" t="s">
        <v>4</v>
      </c>
      <c r="D1548" s="4">
        <v>22</v>
      </c>
      <c r="E1548" t="str">
        <f t="shared" si="123"/>
        <v>No</v>
      </c>
      <c r="F1548" s="4">
        <f t="shared" si="121"/>
        <v>22</v>
      </c>
      <c r="G1548" s="5">
        <v>36.43</v>
      </c>
      <c r="H1548" t="str">
        <f t="shared" si="124"/>
        <v>No</v>
      </c>
      <c r="I1548" s="5">
        <f t="shared" si="122"/>
        <v>801.46</v>
      </c>
    </row>
    <row r="1549" spans="1:9" x14ac:dyDescent="0.35">
      <c r="A1549" s="1">
        <v>45016</v>
      </c>
      <c r="B1549" s="1" t="str">
        <f t="shared" si="120"/>
        <v>March</v>
      </c>
      <c r="C1549" s="3" t="s">
        <v>5</v>
      </c>
      <c r="D1549" s="4">
        <v>16</v>
      </c>
      <c r="E1549" t="str">
        <f t="shared" si="123"/>
        <v>No</v>
      </c>
      <c r="F1549" s="4">
        <f t="shared" si="121"/>
        <v>16</v>
      </c>
      <c r="G1549" s="5">
        <v>764.9</v>
      </c>
      <c r="H1549" t="str">
        <f t="shared" si="124"/>
        <v>No</v>
      </c>
      <c r="I1549" s="5">
        <f t="shared" si="122"/>
        <v>12238.4</v>
      </c>
    </row>
    <row r="1550" spans="1:9" x14ac:dyDescent="0.35">
      <c r="A1550" s="1">
        <v>45107</v>
      </c>
      <c r="B1550" s="1" t="str">
        <f t="shared" si="120"/>
        <v>June</v>
      </c>
      <c r="C1550" s="3" t="s">
        <v>5</v>
      </c>
      <c r="D1550" s="4">
        <v>24</v>
      </c>
      <c r="E1550" t="str">
        <f t="shared" si="123"/>
        <v>No</v>
      </c>
      <c r="F1550" s="4">
        <f t="shared" si="121"/>
        <v>24</v>
      </c>
      <c r="G1550" s="5">
        <v>521.07000000000005</v>
      </c>
      <c r="H1550" t="str">
        <f t="shared" si="124"/>
        <v>No</v>
      </c>
      <c r="I1550" s="5">
        <f t="shared" si="122"/>
        <v>12505.68</v>
      </c>
    </row>
    <row r="1551" spans="1:9" x14ac:dyDescent="0.35">
      <c r="A1551" s="1">
        <v>45046</v>
      </c>
      <c r="B1551" s="1" t="str">
        <f t="shared" si="120"/>
        <v>April</v>
      </c>
      <c r="C1551" s="3" t="s">
        <v>8</v>
      </c>
      <c r="D1551" s="4">
        <v>22</v>
      </c>
      <c r="E1551" t="str">
        <f t="shared" si="123"/>
        <v>No</v>
      </c>
      <c r="F1551" s="4">
        <f t="shared" si="121"/>
        <v>22</v>
      </c>
      <c r="G1551" s="5">
        <v>57.14</v>
      </c>
      <c r="H1551" t="str">
        <f t="shared" si="124"/>
        <v>No</v>
      </c>
      <c r="I1551" s="5">
        <f t="shared" si="122"/>
        <v>1257.08</v>
      </c>
    </row>
    <row r="1552" spans="1:9" x14ac:dyDescent="0.35">
      <c r="A1552" s="1">
        <v>45016</v>
      </c>
      <c r="B1552" s="1" t="str">
        <f t="shared" si="120"/>
        <v>March</v>
      </c>
      <c r="C1552" s="3" t="s">
        <v>4</v>
      </c>
      <c r="D1552" s="4">
        <v>20</v>
      </c>
      <c r="E1552" t="str">
        <f t="shared" si="123"/>
        <v>No</v>
      </c>
      <c r="F1552" s="4">
        <f t="shared" si="121"/>
        <v>20</v>
      </c>
      <c r="G1552" s="5">
        <v>22.02</v>
      </c>
      <c r="H1552" t="str">
        <f t="shared" si="124"/>
        <v>No</v>
      </c>
      <c r="I1552" s="5">
        <f t="shared" si="122"/>
        <v>440.4</v>
      </c>
    </row>
    <row r="1553" spans="1:9" x14ac:dyDescent="0.35">
      <c r="A1553" s="1">
        <v>44957</v>
      </c>
      <c r="B1553" s="1" t="str">
        <f t="shared" si="120"/>
        <v>January</v>
      </c>
      <c r="C1553" s="3" t="s">
        <v>5</v>
      </c>
      <c r="D1553" s="4">
        <v>13</v>
      </c>
      <c r="E1553" t="str">
        <f t="shared" si="123"/>
        <v>No</v>
      </c>
      <c r="F1553" s="4">
        <f t="shared" si="121"/>
        <v>13</v>
      </c>
      <c r="G1553" s="5">
        <v>767.39</v>
      </c>
      <c r="H1553" t="str">
        <f t="shared" si="124"/>
        <v>No</v>
      </c>
      <c r="I1553" s="5">
        <f t="shared" si="122"/>
        <v>9976.07</v>
      </c>
    </row>
    <row r="1554" spans="1:9" x14ac:dyDescent="0.35">
      <c r="A1554" s="1">
        <v>45199</v>
      </c>
      <c r="B1554" s="1" t="str">
        <f t="shared" si="120"/>
        <v>September</v>
      </c>
      <c r="C1554" s="3" t="s">
        <v>7</v>
      </c>
      <c r="D1554" s="4">
        <v>20</v>
      </c>
      <c r="E1554" t="str">
        <f t="shared" si="123"/>
        <v>No</v>
      </c>
      <c r="F1554" s="4">
        <f t="shared" si="121"/>
        <v>20</v>
      </c>
      <c r="G1554" s="5">
        <v>509.48</v>
      </c>
      <c r="H1554" t="str">
        <f t="shared" si="124"/>
        <v>No</v>
      </c>
      <c r="I1554" s="5">
        <f t="shared" si="122"/>
        <v>10189.6</v>
      </c>
    </row>
    <row r="1555" spans="1:9" x14ac:dyDescent="0.35">
      <c r="A1555" s="1">
        <v>45107</v>
      </c>
      <c r="B1555" s="1" t="str">
        <f t="shared" si="120"/>
        <v>June</v>
      </c>
      <c r="C1555" s="3" t="s">
        <v>8</v>
      </c>
      <c r="D1555" s="4">
        <v>14</v>
      </c>
      <c r="E1555" t="str">
        <f t="shared" si="123"/>
        <v>No</v>
      </c>
      <c r="F1555" s="4">
        <f t="shared" si="121"/>
        <v>14</v>
      </c>
      <c r="G1555" s="5">
        <v>595.49</v>
      </c>
      <c r="H1555" t="str">
        <f t="shared" si="124"/>
        <v>No</v>
      </c>
      <c r="I1555" s="5">
        <f t="shared" si="122"/>
        <v>8336.86</v>
      </c>
    </row>
    <row r="1556" spans="1:9" x14ac:dyDescent="0.35">
      <c r="A1556" s="1">
        <v>45291</v>
      </c>
      <c r="B1556" s="1" t="str">
        <f t="shared" si="120"/>
        <v>December</v>
      </c>
      <c r="C1556" s="3" t="s">
        <v>5</v>
      </c>
      <c r="D1556" s="4">
        <v>30</v>
      </c>
      <c r="E1556" t="str">
        <f t="shared" si="123"/>
        <v>No</v>
      </c>
      <c r="F1556" s="4">
        <f t="shared" si="121"/>
        <v>30</v>
      </c>
      <c r="G1556" s="5">
        <v>522.55999999999995</v>
      </c>
      <c r="H1556" t="str">
        <f t="shared" si="124"/>
        <v>No</v>
      </c>
      <c r="I1556" s="5">
        <f t="shared" si="122"/>
        <v>15676.8</v>
      </c>
    </row>
    <row r="1557" spans="1:9" x14ac:dyDescent="0.35">
      <c r="A1557" s="1">
        <v>45046</v>
      </c>
      <c r="B1557" s="1" t="str">
        <f t="shared" si="120"/>
        <v>April</v>
      </c>
      <c r="C1557" s="3" t="s">
        <v>8</v>
      </c>
      <c r="D1557" s="4">
        <v>18</v>
      </c>
      <c r="E1557" t="str">
        <f t="shared" si="123"/>
        <v>No</v>
      </c>
      <c r="F1557" s="4">
        <f t="shared" si="121"/>
        <v>18</v>
      </c>
      <c r="G1557" s="5">
        <v>464.14</v>
      </c>
      <c r="H1557" t="str">
        <f t="shared" si="124"/>
        <v>No</v>
      </c>
      <c r="I1557" s="5">
        <f t="shared" si="122"/>
        <v>8354.52</v>
      </c>
    </row>
    <row r="1558" spans="1:9" x14ac:dyDescent="0.35">
      <c r="A1558" s="1">
        <v>45199</v>
      </c>
      <c r="B1558" s="1" t="str">
        <f t="shared" si="120"/>
        <v>September</v>
      </c>
      <c r="C1558" s="3" t="s">
        <v>5</v>
      </c>
      <c r="D1558" s="4">
        <v>22</v>
      </c>
      <c r="E1558" t="str">
        <f t="shared" si="123"/>
        <v>No</v>
      </c>
      <c r="F1558" s="4">
        <f t="shared" si="121"/>
        <v>22</v>
      </c>
      <c r="G1558" s="5">
        <v>438.33</v>
      </c>
      <c r="H1558" t="str">
        <f t="shared" si="124"/>
        <v>No</v>
      </c>
      <c r="I1558" s="5">
        <f t="shared" si="122"/>
        <v>9643.26</v>
      </c>
    </row>
    <row r="1559" spans="1:9" x14ac:dyDescent="0.35">
      <c r="A1559" s="1">
        <v>45107</v>
      </c>
      <c r="B1559" s="1" t="str">
        <f t="shared" si="120"/>
        <v>June</v>
      </c>
      <c r="C1559" s="3" t="s">
        <v>4</v>
      </c>
      <c r="D1559" s="4">
        <v>20</v>
      </c>
      <c r="E1559" t="str">
        <f t="shared" si="123"/>
        <v>No</v>
      </c>
      <c r="F1559" s="4">
        <f t="shared" si="121"/>
        <v>20</v>
      </c>
      <c r="G1559" s="5">
        <v>252.36</v>
      </c>
      <c r="H1559" t="str">
        <f t="shared" si="124"/>
        <v>No</v>
      </c>
      <c r="I1559" s="5">
        <f t="shared" si="122"/>
        <v>5047.2000000000007</v>
      </c>
    </row>
    <row r="1560" spans="1:9" x14ac:dyDescent="0.35">
      <c r="A1560" s="1">
        <v>45169</v>
      </c>
      <c r="B1560" s="1" t="str">
        <f t="shared" si="120"/>
        <v>August</v>
      </c>
      <c r="C1560" s="3" t="s">
        <v>6</v>
      </c>
      <c r="D1560" s="4">
        <v>17</v>
      </c>
      <c r="E1560" t="str">
        <f t="shared" si="123"/>
        <v>No</v>
      </c>
      <c r="F1560" s="4">
        <f t="shared" si="121"/>
        <v>17</v>
      </c>
      <c r="G1560" s="5">
        <v>355.93</v>
      </c>
      <c r="H1560" t="str">
        <f t="shared" si="124"/>
        <v>No</v>
      </c>
      <c r="I1560" s="5">
        <f t="shared" si="122"/>
        <v>6050.81</v>
      </c>
    </row>
    <row r="1561" spans="1:9" x14ac:dyDescent="0.35">
      <c r="A1561" s="1">
        <v>45260</v>
      </c>
      <c r="B1561" s="1" t="str">
        <f t="shared" si="120"/>
        <v>November</v>
      </c>
      <c r="C1561" s="3" t="s">
        <v>6</v>
      </c>
      <c r="D1561" s="4">
        <v>14</v>
      </c>
      <c r="E1561" t="str">
        <f t="shared" si="123"/>
        <v>No</v>
      </c>
      <c r="F1561" s="4">
        <f t="shared" si="121"/>
        <v>14</v>
      </c>
      <c r="G1561" s="5">
        <v>973.65</v>
      </c>
      <c r="H1561" t="str">
        <f t="shared" si="124"/>
        <v>No</v>
      </c>
      <c r="I1561" s="5">
        <f t="shared" si="122"/>
        <v>13631.1</v>
      </c>
    </row>
    <row r="1562" spans="1:9" x14ac:dyDescent="0.35">
      <c r="A1562" s="1">
        <v>45138</v>
      </c>
      <c r="B1562" s="1" t="str">
        <f t="shared" si="120"/>
        <v>July</v>
      </c>
      <c r="C1562" s="3" t="s">
        <v>4</v>
      </c>
      <c r="D1562" s="4">
        <v>19</v>
      </c>
      <c r="E1562" t="str">
        <f t="shared" si="123"/>
        <v>No</v>
      </c>
      <c r="F1562" s="4">
        <f t="shared" si="121"/>
        <v>19</v>
      </c>
      <c r="G1562" s="5">
        <v>21.51</v>
      </c>
      <c r="H1562" t="str">
        <f t="shared" si="124"/>
        <v>No</v>
      </c>
      <c r="I1562" s="5">
        <f t="shared" si="122"/>
        <v>408.69000000000005</v>
      </c>
    </row>
    <row r="1563" spans="1:9" x14ac:dyDescent="0.35">
      <c r="A1563" s="1">
        <v>44957</v>
      </c>
      <c r="B1563" s="1" t="str">
        <f t="shared" si="120"/>
        <v>January</v>
      </c>
      <c r="C1563" s="3" t="s">
        <v>5</v>
      </c>
      <c r="D1563" s="4">
        <v>210</v>
      </c>
      <c r="E1563" t="str">
        <f t="shared" si="123"/>
        <v>Yes</v>
      </c>
      <c r="F1563" s="4">
        <f t="shared" si="121"/>
        <v>22</v>
      </c>
      <c r="G1563" s="5">
        <v>882.38</v>
      </c>
      <c r="H1563" t="str">
        <f t="shared" si="124"/>
        <v>No</v>
      </c>
      <c r="I1563" s="5">
        <f t="shared" si="122"/>
        <v>19412.36</v>
      </c>
    </row>
    <row r="1564" spans="1:9" x14ac:dyDescent="0.35">
      <c r="A1564" s="1">
        <v>45046</v>
      </c>
      <c r="B1564" s="1" t="str">
        <f t="shared" si="120"/>
        <v>April</v>
      </c>
      <c r="C1564" s="3" t="s">
        <v>7</v>
      </c>
      <c r="D1564" s="4">
        <v>14</v>
      </c>
      <c r="E1564" t="str">
        <f t="shared" si="123"/>
        <v>No</v>
      </c>
      <c r="F1564" s="4">
        <f t="shared" si="121"/>
        <v>14</v>
      </c>
      <c r="G1564" s="5">
        <v>352.94</v>
      </c>
      <c r="H1564" t="str">
        <f t="shared" si="124"/>
        <v>No</v>
      </c>
      <c r="I1564" s="5">
        <f t="shared" si="122"/>
        <v>4941.16</v>
      </c>
    </row>
    <row r="1565" spans="1:9" x14ac:dyDescent="0.35">
      <c r="A1565" s="1">
        <v>45291</v>
      </c>
      <c r="B1565" s="1" t="str">
        <f t="shared" si="120"/>
        <v>December</v>
      </c>
      <c r="C1565" s="3" t="s">
        <v>6</v>
      </c>
      <c r="D1565" s="4">
        <v>19</v>
      </c>
      <c r="E1565" t="str">
        <f t="shared" si="123"/>
        <v>No</v>
      </c>
      <c r="F1565" s="4">
        <f t="shared" si="121"/>
        <v>19</v>
      </c>
      <c r="G1565" s="5">
        <v>891.1</v>
      </c>
      <c r="H1565" t="str">
        <f t="shared" si="124"/>
        <v>No</v>
      </c>
      <c r="I1565" s="5">
        <f t="shared" si="122"/>
        <v>16930.900000000001</v>
      </c>
    </row>
    <row r="1566" spans="1:9" x14ac:dyDescent="0.35">
      <c r="A1566" s="1">
        <v>45230</v>
      </c>
      <c r="B1566" s="1" t="str">
        <f t="shared" si="120"/>
        <v>October</v>
      </c>
      <c r="C1566" s="3" t="s">
        <v>8</v>
      </c>
      <c r="D1566" s="4">
        <v>14</v>
      </c>
      <c r="E1566" t="str">
        <f t="shared" si="123"/>
        <v>No</v>
      </c>
      <c r="F1566" s="4">
        <f t="shared" si="121"/>
        <v>14</v>
      </c>
      <c r="G1566" s="5">
        <v>234.2</v>
      </c>
      <c r="H1566" t="str">
        <f t="shared" si="124"/>
        <v>No</v>
      </c>
      <c r="I1566" s="5">
        <f t="shared" si="122"/>
        <v>3278.7999999999997</v>
      </c>
    </row>
    <row r="1567" spans="1:9" x14ac:dyDescent="0.35">
      <c r="A1567" s="1">
        <v>45260</v>
      </c>
      <c r="B1567" s="1" t="str">
        <f t="shared" si="120"/>
        <v>November</v>
      </c>
      <c r="C1567" s="3" t="s">
        <v>5</v>
      </c>
      <c r="D1567" s="4">
        <v>20</v>
      </c>
      <c r="E1567" t="str">
        <f t="shared" si="123"/>
        <v>No</v>
      </c>
      <c r="F1567" s="4">
        <f t="shared" si="121"/>
        <v>20</v>
      </c>
      <c r="G1567" s="5">
        <v>55.02</v>
      </c>
      <c r="H1567" t="str">
        <f t="shared" si="124"/>
        <v>No</v>
      </c>
      <c r="I1567" s="5">
        <f t="shared" si="122"/>
        <v>1100.4000000000001</v>
      </c>
    </row>
    <row r="1568" spans="1:9" x14ac:dyDescent="0.35">
      <c r="A1568" s="1">
        <v>45169</v>
      </c>
      <c r="B1568" s="1" t="str">
        <f t="shared" si="120"/>
        <v>August</v>
      </c>
      <c r="C1568" s="3" t="s">
        <v>7</v>
      </c>
      <c r="D1568" s="4">
        <v>18</v>
      </c>
      <c r="E1568" t="str">
        <f t="shared" si="123"/>
        <v>No</v>
      </c>
      <c r="F1568" s="4">
        <f t="shared" si="121"/>
        <v>18</v>
      </c>
      <c r="G1568" s="5">
        <v>770.73</v>
      </c>
      <c r="H1568" t="str">
        <f t="shared" si="124"/>
        <v>No</v>
      </c>
      <c r="I1568" s="5">
        <f t="shared" si="122"/>
        <v>13873.14</v>
      </c>
    </row>
    <row r="1569" spans="1:9" x14ac:dyDescent="0.35">
      <c r="A1569" s="1">
        <v>45046</v>
      </c>
      <c r="B1569" s="1" t="str">
        <f t="shared" si="120"/>
        <v>April</v>
      </c>
      <c r="C1569" s="3" t="s">
        <v>6</v>
      </c>
      <c r="D1569" s="4">
        <v>24</v>
      </c>
      <c r="E1569" t="str">
        <f t="shared" si="123"/>
        <v>No</v>
      </c>
      <c r="F1569" s="4">
        <f t="shared" si="121"/>
        <v>24</v>
      </c>
      <c r="G1569" s="5">
        <v>826.79</v>
      </c>
      <c r="H1569" t="str">
        <f t="shared" si="124"/>
        <v>No</v>
      </c>
      <c r="I1569" s="5">
        <f t="shared" si="122"/>
        <v>19842.96</v>
      </c>
    </row>
    <row r="1570" spans="1:9" x14ac:dyDescent="0.35">
      <c r="A1570" s="1">
        <v>45199</v>
      </c>
      <c r="B1570" s="1" t="str">
        <f t="shared" si="120"/>
        <v>September</v>
      </c>
      <c r="C1570" s="3" t="s">
        <v>4</v>
      </c>
      <c r="D1570" s="4">
        <v>17</v>
      </c>
      <c r="E1570" t="str">
        <f t="shared" si="123"/>
        <v>No</v>
      </c>
      <c r="F1570" s="4">
        <f t="shared" si="121"/>
        <v>17</v>
      </c>
      <c r="G1570" s="5">
        <v>770.26</v>
      </c>
      <c r="H1570" t="str">
        <f t="shared" si="124"/>
        <v>No</v>
      </c>
      <c r="I1570" s="5">
        <f t="shared" si="122"/>
        <v>13094.42</v>
      </c>
    </row>
    <row r="1571" spans="1:9" x14ac:dyDescent="0.35">
      <c r="A1571" s="1">
        <v>45046</v>
      </c>
      <c r="B1571" s="1" t="str">
        <f t="shared" si="120"/>
        <v>April</v>
      </c>
      <c r="C1571" s="3" t="s">
        <v>6</v>
      </c>
      <c r="D1571" s="4">
        <v>20</v>
      </c>
      <c r="E1571" t="str">
        <f t="shared" si="123"/>
        <v>No</v>
      </c>
      <c r="F1571" s="4">
        <f t="shared" si="121"/>
        <v>20</v>
      </c>
      <c r="G1571" s="5">
        <v>306.99</v>
      </c>
      <c r="H1571" t="str">
        <f t="shared" si="124"/>
        <v>No</v>
      </c>
      <c r="I1571" s="5">
        <f t="shared" si="122"/>
        <v>6139.8</v>
      </c>
    </row>
    <row r="1572" spans="1:9" x14ac:dyDescent="0.35">
      <c r="A1572" s="1">
        <v>45169</v>
      </c>
      <c r="B1572" s="1" t="str">
        <f t="shared" si="120"/>
        <v>August</v>
      </c>
      <c r="C1572" s="3" t="s">
        <v>8</v>
      </c>
      <c r="D1572" s="4">
        <v>23</v>
      </c>
      <c r="E1572" t="str">
        <f t="shared" si="123"/>
        <v>No</v>
      </c>
      <c r="F1572" s="4">
        <f t="shared" si="121"/>
        <v>23</v>
      </c>
      <c r="G1572" s="5">
        <v>605.65</v>
      </c>
      <c r="H1572" t="str">
        <f t="shared" si="124"/>
        <v>No</v>
      </c>
      <c r="I1572" s="5">
        <f t="shared" si="122"/>
        <v>13929.949999999999</v>
      </c>
    </row>
    <row r="1573" spans="1:9" x14ac:dyDescent="0.35">
      <c r="A1573" s="1">
        <v>44985</v>
      </c>
      <c r="B1573" s="1" t="str">
        <f t="shared" si="120"/>
        <v>February</v>
      </c>
      <c r="C1573" s="3" t="s">
        <v>5</v>
      </c>
      <c r="D1573" s="4">
        <v>18</v>
      </c>
      <c r="E1573" t="str">
        <f t="shared" si="123"/>
        <v>No</v>
      </c>
      <c r="F1573" s="4">
        <f t="shared" si="121"/>
        <v>18</v>
      </c>
      <c r="G1573" s="5">
        <v>27.12</v>
      </c>
      <c r="H1573" t="str">
        <f t="shared" si="124"/>
        <v>No</v>
      </c>
      <c r="I1573" s="5">
        <f t="shared" si="122"/>
        <v>488.16</v>
      </c>
    </row>
    <row r="1574" spans="1:9" x14ac:dyDescent="0.35">
      <c r="A1574" s="1">
        <v>45169</v>
      </c>
      <c r="B1574" s="1" t="str">
        <f t="shared" si="120"/>
        <v>August</v>
      </c>
      <c r="C1574" s="3" t="s">
        <v>6</v>
      </c>
      <c r="D1574" s="4">
        <v>19</v>
      </c>
      <c r="E1574" t="str">
        <f t="shared" si="123"/>
        <v>No</v>
      </c>
      <c r="F1574" s="4">
        <f t="shared" si="121"/>
        <v>19</v>
      </c>
      <c r="G1574" s="5">
        <v>275.87</v>
      </c>
      <c r="H1574" t="str">
        <f t="shared" si="124"/>
        <v>No</v>
      </c>
      <c r="I1574" s="5">
        <f t="shared" si="122"/>
        <v>5241.53</v>
      </c>
    </row>
    <row r="1575" spans="1:9" x14ac:dyDescent="0.35">
      <c r="A1575" s="1">
        <v>45077</v>
      </c>
      <c r="B1575" s="1" t="str">
        <f t="shared" si="120"/>
        <v>May</v>
      </c>
      <c r="C1575" s="3" t="s">
        <v>6</v>
      </c>
      <c r="D1575" s="4">
        <v>26</v>
      </c>
      <c r="E1575" t="str">
        <f t="shared" si="123"/>
        <v>No</v>
      </c>
      <c r="F1575" s="4">
        <f t="shared" si="121"/>
        <v>26</v>
      </c>
      <c r="G1575" s="5">
        <v>120.85</v>
      </c>
      <c r="H1575" t="str">
        <f t="shared" si="124"/>
        <v>No</v>
      </c>
      <c r="I1575" s="5">
        <f t="shared" si="122"/>
        <v>3142.1</v>
      </c>
    </row>
    <row r="1576" spans="1:9" x14ac:dyDescent="0.35">
      <c r="A1576" s="1">
        <v>44957</v>
      </c>
      <c r="B1576" s="1" t="str">
        <f t="shared" si="120"/>
        <v>January</v>
      </c>
      <c r="C1576" s="3" t="s">
        <v>4</v>
      </c>
      <c r="D1576" s="4">
        <v>23</v>
      </c>
      <c r="E1576" t="str">
        <f t="shared" si="123"/>
        <v>No</v>
      </c>
      <c r="F1576" s="4">
        <f t="shared" si="121"/>
        <v>23</v>
      </c>
      <c r="G1576" s="5">
        <v>569.54999999999995</v>
      </c>
      <c r="H1576" t="str">
        <f t="shared" si="124"/>
        <v>No</v>
      </c>
      <c r="I1576" s="5">
        <f t="shared" si="122"/>
        <v>13099.65</v>
      </c>
    </row>
    <row r="1577" spans="1:9" x14ac:dyDescent="0.35">
      <c r="A1577" s="1">
        <v>44957</v>
      </c>
      <c r="B1577" s="1" t="str">
        <f t="shared" si="120"/>
        <v>January</v>
      </c>
      <c r="C1577" s="3" t="s">
        <v>7</v>
      </c>
      <c r="D1577" s="4">
        <v>21</v>
      </c>
      <c r="E1577" t="str">
        <f t="shared" si="123"/>
        <v>No</v>
      </c>
      <c r="F1577" s="4">
        <f t="shared" si="121"/>
        <v>21</v>
      </c>
      <c r="G1577" s="5">
        <v>276.64999999999998</v>
      </c>
      <c r="H1577" t="str">
        <f t="shared" si="124"/>
        <v>No</v>
      </c>
      <c r="I1577" s="5">
        <f t="shared" si="122"/>
        <v>5809.65</v>
      </c>
    </row>
    <row r="1578" spans="1:9" x14ac:dyDescent="0.35">
      <c r="A1578" s="1">
        <v>45230</v>
      </c>
      <c r="B1578" s="1" t="str">
        <f t="shared" si="120"/>
        <v>October</v>
      </c>
      <c r="C1578" s="3" t="s">
        <v>6</v>
      </c>
      <c r="D1578" s="4">
        <v>21</v>
      </c>
      <c r="E1578" t="str">
        <f t="shared" si="123"/>
        <v>No</v>
      </c>
      <c r="F1578" s="4">
        <f t="shared" si="121"/>
        <v>21</v>
      </c>
      <c r="G1578" s="5">
        <v>937.08</v>
      </c>
      <c r="H1578" t="str">
        <f t="shared" si="124"/>
        <v>No</v>
      </c>
      <c r="I1578" s="5">
        <f t="shared" si="122"/>
        <v>19678.68</v>
      </c>
    </row>
    <row r="1579" spans="1:9" x14ac:dyDescent="0.35">
      <c r="A1579" s="1">
        <v>45199</v>
      </c>
      <c r="B1579" s="1" t="str">
        <f t="shared" si="120"/>
        <v>September</v>
      </c>
      <c r="C1579" s="3" t="s">
        <v>8</v>
      </c>
      <c r="D1579" s="4">
        <v>27</v>
      </c>
      <c r="E1579" t="str">
        <f t="shared" si="123"/>
        <v>No</v>
      </c>
      <c r="F1579" s="4">
        <f t="shared" si="121"/>
        <v>27</v>
      </c>
      <c r="G1579" s="5">
        <v>25.9</v>
      </c>
      <c r="H1579" t="str">
        <f t="shared" si="124"/>
        <v>No</v>
      </c>
      <c r="I1579" s="5">
        <f t="shared" si="122"/>
        <v>699.3</v>
      </c>
    </row>
    <row r="1580" spans="1:9" x14ac:dyDescent="0.35">
      <c r="A1580" s="1">
        <v>45016</v>
      </c>
      <c r="B1580" s="1" t="str">
        <f t="shared" si="120"/>
        <v>March</v>
      </c>
      <c r="C1580" s="3" t="s">
        <v>8</v>
      </c>
      <c r="D1580" s="4">
        <v>20</v>
      </c>
      <c r="E1580" t="str">
        <f t="shared" si="123"/>
        <v>No</v>
      </c>
      <c r="F1580" s="4">
        <f t="shared" si="121"/>
        <v>20</v>
      </c>
      <c r="G1580" s="5">
        <v>326.23</v>
      </c>
      <c r="H1580" t="str">
        <f t="shared" si="124"/>
        <v>No</v>
      </c>
      <c r="I1580" s="5">
        <f t="shared" si="122"/>
        <v>6524.6</v>
      </c>
    </row>
    <row r="1581" spans="1:9" x14ac:dyDescent="0.35">
      <c r="A1581" s="1">
        <v>45138</v>
      </c>
      <c r="B1581" s="1" t="str">
        <f t="shared" si="120"/>
        <v>July</v>
      </c>
      <c r="C1581" s="3" t="s">
        <v>5</v>
      </c>
      <c r="D1581" s="4">
        <v>21</v>
      </c>
      <c r="E1581" t="str">
        <f t="shared" si="123"/>
        <v>No</v>
      </c>
      <c r="F1581" s="4">
        <f t="shared" si="121"/>
        <v>21</v>
      </c>
      <c r="G1581" s="5">
        <v>754.2</v>
      </c>
      <c r="H1581" t="str">
        <f t="shared" si="124"/>
        <v>No</v>
      </c>
      <c r="I1581" s="5">
        <f t="shared" si="122"/>
        <v>15838.2</v>
      </c>
    </row>
    <row r="1582" spans="1:9" x14ac:dyDescent="0.35">
      <c r="A1582" s="1">
        <v>45291</v>
      </c>
      <c r="B1582" s="1" t="str">
        <f t="shared" si="120"/>
        <v>December</v>
      </c>
      <c r="C1582" s="3" t="s">
        <v>5</v>
      </c>
      <c r="D1582" s="4">
        <v>23</v>
      </c>
      <c r="E1582" t="str">
        <f t="shared" si="123"/>
        <v>No</v>
      </c>
      <c r="F1582" s="4">
        <f t="shared" si="121"/>
        <v>23</v>
      </c>
      <c r="G1582" s="5">
        <v>530.38</v>
      </c>
      <c r="H1582" t="str">
        <f t="shared" si="124"/>
        <v>No</v>
      </c>
      <c r="I1582" s="5">
        <f t="shared" si="122"/>
        <v>12198.74</v>
      </c>
    </row>
    <row r="1583" spans="1:9" x14ac:dyDescent="0.35">
      <c r="A1583" s="1">
        <v>45169</v>
      </c>
      <c r="B1583" s="1" t="str">
        <f t="shared" si="120"/>
        <v>August</v>
      </c>
      <c r="C1583" s="3" t="s">
        <v>5</v>
      </c>
      <c r="D1583" s="4">
        <v>25</v>
      </c>
      <c r="E1583" t="str">
        <f t="shared" si="123"/>
        <v>No</v>
      </c>
      <c r="F1583" s="4">
        <f t="shared" si="121"/>
        <v>25</v>
      </c>
      <c r="G1583" s="5">
        <v>600.41999999999996</v>
      </c>
      <c r="H1583" t="str">
        <f t="shared" si="124"/>
        <v>No</v>
      </c>
      <c r="I1583" s="5">
        <f t="shared" si="122"/>
        <v>15010.499999999998</v>
      </c>
    </row>
    <row r="1584" spans="1:9" x14ac:dyDescent="0.35">
      <c r="A1584" s="1">
        <v>44957</v>
      </c>
      <c r="B1584" s="1" t="str">
        <f t="shared" si="120"/>
        <v>January</v>
      </c>
      <c r="C1584" s="3" t="s">
        <v>8</v>
      </c>
      <c r="D1584" s="4">
        <v>22</v>
      </c>
      <c r="E1584" t="str">
        <f t="shared" si="123"/>
        <v>No</v>
      </c>
      <c r="F1584" s="4">
        <f t="shared" si="121"/>
        <v>22</v>
      </c>
      <c r="G1584" s="5">
        <v>420.54</v>
      </c>
      <c r="H1584" t="str">
        <f t="shared" si="124"/>
        <v>No</v>
      </c>
      <c r="I1584" s="5">
        <f t="shared" si="122"/>
        <v>9251.880000000001</v>
      </c>
    </row>
    <row r="1585" spans="1:9" x14ac:dyDescent="0.35">
      <c r="A1585" s="1">
        <v>45199</v>
      </c>
      <c r="B1585" s="1" t="str">
        <f t="shared" si="120"/>
        <v>September</v>
      </c>
      <c r="C1585" s="3" t="s">
        <v>4</v>
      </c>
      <c r="D1585" s="4">
        <v>20</v>
      </c>
      <c r="E1585" t="str">
        <f t="shared" si="123"/>
        <v>No</v>
      </c>
      <c r="F1585" s="4">
        <f t="shared" si="121"/>
        <v>20</v>
      </c>
      <c r="G1585" s="5">
        <v>262.33</v>
      </c>
      <c r="H1585" t="str">
        <f t="shared" si="124"/>
        <v>No</v>
      </c>
      <c r="I1585" s="5">
        <f t="shared" si="122"/>
        <v>5246.5999999999995</v>
      </c>
    </row>
    <row r="1586" spans="1:9" x14ac:dyDescent="0.35">
      <c r="A1586" s="1">
        <v>45169</v>
      </c>
      <c r="B1586" s="1" t="str">
        <f t="shared" si="120"/>
        <v>August</v>
      </c>
      <c r="C1586" s="3" t="s">
        <v>7</v>
      </c>
      <c r="D1586" s="4">
        <v>19</v>
      </c>
      <c r="E1586" t="str">
        <f t="shared" si="123"/>
        <v>No</v>
      </c>
      <c r="F1586" s="4">
        <f t="shared" si="121"/>
        <v>19</v>
      </c>
      <c r="G1586" s="5">
        <v>86.5</v>
      </c>
      <c r="H1586" t="str">
        <f t="shared" si="124"/>
        <v>No</v>
      </c>
      <c r="I1586" s="5">
        <f t="shared" si="122"/>
        <v>1643.5</v>
      </c>
    </row>
    <row r="1587" spans="1:9" x14ac:dyDescent="0.35">
      <c r="A1587" s="1">
        <v>45107</v>
      </c>
      <c r="B1587" s="1" t="str">
        <f t="shared" si="120"/>
        <v>June</v>
      </c>
      <c r="C1587" s="3" t="s">
        <v>5</v>
      </c>
      <c r="D1587" s="4">
        <v>28</v>
      </c>
      <c r="E1587" t="str">
        <f t="shared" si="123"/>
        <v>No</v>
      </c>
      <c r="F1587" s="4">
        <f t="shared" si="121"/>
        <v>28</v>
      </c>
      <c r="G1587" s="5">
        <v>811.15</v>
      </c>
      <c r="H1587" t="str">
        <f t="shared" si="124"/>
        <v>No</v>
      </c>
      <c r="I1587" s="5">
        <f t="shared" si="122"/>
        <v>22712.2</v>
      </c>
    </row>
    <row r="1588" spans="1:9" x14ac:dyDescent="0.35">
      <c r="A1588" s="1">
        <v>45230</v>
      </c>
      <c r="B1588" s="1" t="str">
        <f t="shared" si="120"/>
        <v>October</v>
      </c>
      <c r="C1588" s="3" t="s">
        <v>5</v>
      </c>
      <c r="D1588" s="4">
        <v>18</v>
      </c>
      <c r="E1588" t="str">
        <f t="shared" si="123"/>
        <v>No</v>
      </c>
      <c r="F1588" s="4">
        <f t="shared" si="121"/>
        <v>18</v>
      </c>
      <c r="G1588" s="5">
        <v>46.34</v>
      </c>
      <c r="H1588" t="str">
        <f t="shared" si="124"/>
        <v>No</v>
      </c>
      <c r="I1588" s="5">
        <f t="shared" si="122"/>
        <v>834.12000000000012</v>
      </c>
    </row>
    <row r="1589" spans="1:9" x14ac:dyDescent="0.35">
      <c r="A1589" s="1">
        <v>45077</v>
      </c>
      <c r="B1589" s="1" t="str">
        <f t="shared" si="120"/>
        <v>May</v>
      </c>
      <c r="C1589" s="3" t="s">
        <v>4</v>
      </c>
      <c r="D1589" s="4">
        <v>28</v>
      </c>
      <c r="E1589" t="str">
        <f t="shared" si="123"/>
        <v>No</v>
      </c>
      <c r="F1589" s="4">
        <f t="shared" si="121"/>
        <v>28</v>
      </c>
      <c r="G1589" s="5">
        <v>509.05</v>
      </c>
      <c r="H1589" t="str">
        <f t="shared" si="124"/>
        <v>No</v>
      </c>
      <c r="I1589" s="5">
        <f t="shared" si="122"/>
        <v>14253.4</v>
      </c>
    </row>
    <row r="1590" spans="1:9" x14ac:dyDescent="0.35">
      <c r="A1590" s="1">
        <v>44985</v>
      </c>
      <c r="B1590" s="1" t="str">
        <f t="shared" si="120"/>
        <v>February</v>
      </c>
      <c r="C1590" s="3" t="s">
        <v>5</v>
      </c>
      <c r="D1590" s="4">
        <v>20</v>
      </c>
      <c r="E1590" t="str">
        <f t="shared" si="123"/>
        <v>No</v>
      </c>
      <c r="F1590" s="4">
        <f t="shared" si="121"/>
        <v>20</v>
      </c>
      <c r="G1590" s="5">
        <v>833.94</v>
      </c>
      <c r="H1590" t="str">
        <f t="shared" si="124"/>
        <v>No</v>
      </c>
      <c r="I1590" s="5">
        <f t="shared" si="122"/>
        <v>16678.800000000003</v>
      </c>
    </row>
    <row r="1591" spans="1:9" x14ac:dyDescent="0.35">
      <c r="A1591" s="1">
        <v>45291</v>
      </c>
      <c r="B1591" s="1" t="str">
        <f t="shared" si="120"/>
        <v>December</v>
      </c>
      <c r="C1591" s="3" t="s">
        <v>6</v>
      </c>
      <c r="D1591" s="4">
        <v>23</v>
      </c>
      <c r="E1591" t="str">
        <f t="shared" si="123"/>
        <v>No</v>
      </c>
      <c r="F1591" s="4">
        <f t="shared" si="121"/>
        <v>23</v>
      </c>
      <c r="G1591" s="5">
        <v>23.27</v>
      </c>
      <c r="H1591" t="str">
        <f t="shared" si="124"/>
        <v>No</v>
      </c>
      <c r="I1591" s="5">
        <f t="shared" si="122"/>
        <v>535.21</v>
      </c>
    </row>
    <row r="1592" spans="1:9" x14ac:dyDescent="0.35">
      <c r="A1592" s="1">
        <v>45291</v>
      </c>
      <c r="B1592" s="1" t="str">
        <f t="shared" si="120"/>
        <v>December</v>
      </c>
      <c r="C1592" s="3" t="s">
        <v>6</v>
      </c>
      <c r="D1592" s="4">
        <v>16</v>
      </c>
      <c r="E1592" t="str">
        <f t="shared" si="123"/>
        <v>No</v>
      </c>
      <c r="F1592" s="4">
        <f t="shared" si="121"/>
        <v>16</v>
      </c>
      <c r="G1592" s="5">
        <v>217.64</v>
      </c>
      <c r="H1592" t="str">
        <f t="shared" si="124"/>
        <v>No</v>
      </c>
      <c r="I1592" s="5">
        <f t="shared" si="122"/>
        <v>3482.24</v>
      </c>
    </row>
    <row r="1593" spans="1:9" x14ac:dyDescent="0.35">
      <c r="A1593" s="1">
        <v>44957</v>
      </c>
      <c r="B1593" s="1" t="str">
        <f t="shared" si="120"/>
        <v>January</v>
      </c>
      <c r="C1593" s="3" t="s">
        <v>6</v>
      </c>
      <c r="D1593" s="4">
        <v>19</v>
      </c>
      <c r="E1593" t="str">
        <f t="shared" si="123"/>
        <v>No</v>
      </c>
      <c r="F1593" s="4">
        <f t="shared" si="121"/>
        <v>19</v>
      </c>
      <c r="G1593" s="5">
        <v>770.35</v>
      </c>
      <c r="H1593" t="str">
        <f t="shared" si="124"/>
        <v>No</v>
      </c>
      <c r="I1593" s="5">
        <f t="shared" si="122"/>
        <v>14636.65</v>
      </c>
    </row>
    <row r="1594" spans="1:9" x14ac:dyDescent="0.35">
      <c r="A1594" s="1">
        <v>45199</v>
      </c>
      <c r="B1594" s="1" t="str">
        <f t="shared" si="120"/>
        <v>September</v>
      </c>
      <c r="C1594" s="3" t="s">
        <v>4</v>
      </c>
      <c r="D1594" s="4">
        <v>21</v>
      </c>
      <c r="E1594" t="str">
        <f t="shared" si="123"/>
        <v>No</v>
      </c>
      <c r="F1594" s="4">
        <f t="shared" si="121"/>
        <v>21</v>
      </c>
      <c r="G1594" s="5">
        <v>461.17</v>
      </c>
      <c r="H1594" t="str">
        <f t="shared" si="124"/>
        <v>No</v>
      </c>
      <c r="I1594" s="5">
        <f t="shared" si="122"/>
        <v>9684.57</v>
      </c>
    </row>
    <row r="1595" spans="1:9" x14ac:dyDescent="0.35">
      <c r="A1595" s="1">
        <v>45260</v>
      </c>
      <c r="B1595" s="1" t="str">
        <f t="shared" si="120"/>
        <v>November</v>
      </c>
      <c r="C1595" s="3" t="s">
        <v>5</v>
      </c>
      <c r="D1595" s="4">
        <v>20</v>
      </c>
      <c r="E1595" t="str">
        <f t="shared" si="123"/>
        <v>No</v>
      </c>
      <c r="F1595" s="4">
        <f t="shared" si="121"/>
        <v>20</v>
      </c>
      <c r="G1595" s="5">
        <v>437.45</v>
      </c>
      <c r="H1595" t="str">
        <f t="shared" si="124"/>
        <v>No</v>
      </c>
      <c r="I1595" s="5">
        <f t="shared" si="122"/>
        <v>8749</v>
      </c>
    </row>
    <row r="1596" spans="1:9" x14ac:dyDescent="0.35">
      <c r="A1596" s="1">
        <v>44957</v>
      </c>
      <c r="B1596" s="1" t="str">
        <f t="shared" si="120"/>
        <v>January</v>
      </c>
      <c r="C1596" s="3" t="s">
        <v>5</v>
      </c>
      <c r="D1596" s="4">
        <v>22</v>
      </c>
      <c r="E1596" t="str">
        <f t="shared" si="123"/>
        <v>No</v>
      </c>
      <c r="F1596" s="4">
        <f t="shared" si="121"/>
        <v>22</v>
      </c>
      <c r="G1596" s="5">
        <v>545.80999999999995</v>
      </c>
      <c r="H1596" t="str">
        <f t="shared" si="124"/>
        <v>No</v>
      </c>
      <c r="I1596" s="5">
        <f t="shared" si="122"/>
        <v>12007.82</v>
      </c>
    </row>
    <row r="1597" spans="1:9" x14ac:dyDescent="0.35">
      <c r="A1597" s="1">
        <v>45230</v>
      </c>
      <c r="B1597" s="1" t="str">
        <f t="shared" si="120"/>
        <v>October</v>
      </c>
      <c r="C1597" s="3" t="s">
        <v>7</v>
      </c>
      <c r="D1597" s="4">
        <v>17</v>
      </c>
      <c r="E1597" t="str">
        <f t="shared" si="123"/>
        <v>No</v>
      </c>
      <c r="F1597" s="4">
        <f t="shared" si="121"/>
        <v>17</v>
      </c>
      <c r="G1597" s="5">
        <v>336.91</v>
      </c>
      <c r="H1597" t="str">
        <f t="shared" si="124"/>
        <v>No</v>
      </c>
      <c r="I1597" s="5">
        <f t="shared" si="122"/>
        <v>5727.47</v>
      </c>
    </row>
    <row r="1598" spans="1:9" x14ac:dyDescent="0.35">
      <c r="A1598" s="1">
        <v>45077</v>
      </c>
      <c r="B1598" s="1" t="str">
        <f t="shared" si="120"/>
        <v>May</v>
      </c>
      <c r="C1598" s="3" t="s">
        <v>4</v>
      </c>
      <c r="D1598" s="4">
        <v>18</v>
      </c>
      <c r="E1598" t="str">
        <f t="shared" si="123"/>
        <v>No</v>
      </c>
      <c r="F1598" s="4">
        <f t="shared" si="121"/>
        <v>18</v>
      </c>
      <c r="G1598" s="5">
        <v>901.27</v>
      </c>
      <c r="H1598" t="str">
        <f t="shared" si="124"/>
        <v>No</v>
      </c>
      <c r="I1598" s="5">
        <f t="shared" si="122"/>
        <v>16222.86</v>
      </c>
    </row>
    <row r="1599" spans="1:9" x14ac:dyDescent="0.35">
      <c r="A1599" s="1">
        <v>44985</v>
      </c>
      <c r="B1599" s="1" t="str">
        <f t="shared" si="120"/>
        <v>February</v>
      </c>
      <c r="C1599" s="3" t="s">
        <v>6</v>
      </c>
      <c r="D1599" s="4">
        <v>19</v>
      </c>
      <c r="E1599" t="str">
        <f t="shared" si="123"/>
        <v>No</v>
      </c>
      <c r="F1599" s="4">
        <f t="shared" si="121"/>
        <v>19</v>
      </c>
      <c r="G1599" s="5">
        <v>684.17</v>
      </c>
      <c r="H1599" t="str">
        <f t="shared" si="124"/>
        <v>No</v>
      </c>
      <c r="I1599" s="5">
        <f t="shared" si="122"/>
        <v>12999.23</v>
      </c>
    </row>
    <row r="1600" spans="1:9" x14ac:dyDescent="0.35">
      <c r="A1600" s="1">
        <v>45016</v>
      </c>
      <c r="B1600" s="1" t="str">
        <f t="shared" si="120"/>
        <v>March</v>
      </c>
      <c r="C1600" s="3" t="s">
        <v>7</v>
      </c>
      <c r="D1600" s="4">
        <v>24</v>
      </c>
      <c r="E1600" t="str">
        <f t="shared" si="123"/>
        <v>No</v>
      </c>
      <c r="F1600" s="4">
        <f t="shared" si="121"/>
        <v>24</v>
      </c>
      <c r="G1600" s="5">
        <v>956.66</v>
      </c>
      <c r="H1600" t="str">
        <f t="shared" si="124"/>
        <v>No</v>
      </c>
      <c r="I1600" s="5">
        <f t="shared" si="122"/>
        <v>22959.84</v>
      </c>
    </row>
    <row r="1601" spans="1:9" x14ac:dyDescent="0.35">
      <c r="A1601" s="1">
        <v>45260</v>
      </c>
      <c r="B1601" s="1" t="str">
        <f t="shared" si="120"/>
        <v>November</v>
      </c>
      <c r="C1601" s="3" t="s">
        <v>4</v>
      </c>
      <c r="D1601" s="4">
        <v>21</v>
      </c>
      <c r="E1601" t="str">
        <f t="shared" si="123"/>
        <v>No</v>
      </c>
      <c r="F1601" s="4">
        <f t="shared" si="121"/>
        <v>21</v>
      </c>
      <c r="G1601" s="5">
        <v>673.23</v>
      </c>
      <c r="H1601" t="str">
        <f t="shared" si="124"/>
        <v>No</v>
      </c>
      <c r="I1601" s="5">
        <f t="shared" si="122"/>
        <v>14137.83</v>
      </c>
    </row>
    <row r="1602" spans="1:9" x14ac:dyDescent="0.35">
      <c r="A1602" s="1">
        <v>44957</v>
      </c>
      <c r="B1602" s="1" t="str">
        <f t="shared" ref="B1602:B1665" si="125">TEXT(A1602, "mmmm")</f>
        <v>January</v>
      </c>
      <c r="C1602" s="3" t="s">
        <v>6</v>
      </c>
      <c r="D1602" s="4">
        <v>26</v>
      </c>
      <c r="E1602" t="str">
        <f t="shared" si="123"/>
        <v>No</v>
      </c>
      <c r="F1602" s="4">
        <f t="shared" ref="F1602:F1665" si="126" xml:space="preserve"> IF(OR(D1602 &lt; 8,D1602 &gt; 32), 22, D1602)</f>
        <v>26</v>
      </c>
      <c r="G1602" s="5">
        <v>370.3</v>
      </c>
      <c r="H1602" t="str">
        <f t="shared" si="124"/>
        <v>No</v>
      </c>
      <c r="I1602" s="5">
        <f t="shared" ref="I1602:I1665" si="127">PRODUCT(F1602,G1602)</f>
        <v>9627.8000000000011</v>
      </c>
    </row>
    <row r="1603" spans="1:9" x14ac:dyDescent="0.35">
      <c r="A1603" s="1">
        <v>45046</v>
      </c>
      <c r="B1603" s="1" t="str">
        <f t="shared" si="125"/>
        <v>April</v>
      </c>
      <c r="C1603" s="3" t="s">
        <v>4</v>
      </c>
      <c r="D1603" s="4">
        <v>22</v>
      </c>
      <c r="E1603" t="str">
        <f t="shared" ref="E1603:E1666" si="128" xml:space="preserve"> IF(OR(D1603 &lt; 8,D1603 &gt; 32), "Yes", "No")</f>
        <v>No</v>
      </c>
      <c r="F1603" s="4">
        <f t="shared" si="126"/>
        <v>22</v>
      </c>
      <c r="G1603" s="5">
        <v>520.1</v>
      </c>
      <c r="H1603" t="str">
        <f t="shared" ref="H1603:H1666" si="129" xml:space="preserve"> IF(OR(G1603 &lt; -466.22,G1603 &gt; 1486.92), "Yes", "No")</f>
        <v>No</v>
      </c>
      <c r="I1603" s="5">
        <f t="shared" si="127"/>
        <v>11442.2</v>
      </c>
    </row>
    <row r="1604" spans="1:9" x14ac:dyDescent="0.35">
      <c r="A1604" s="1">
        <v>45077</v>
      </c>
      <c r="B1604" s="1" t="str">
        <f t="shared" si="125"/>
        <v>May</v>
      </c>
      <c r="C1604" s="3" t="s">
        <v>4</v>
      </c>
      <c r="D1604" s="4">
        <v>13</v>
      </c>
      <c r="E1604" t="str">
        <f t="shared" si="128"/>
        <v>No</v>
      </c>
      <c r="F1604" s="4">
        <f t="shared" si="126"/>
        <v>13</v>
      </c>
      <c r="G1604" s="5">
        <v>259.39</v>
      </c>
      <c r="H1604" t="str">
        <f t="shared" si="129"/>
        <v>No</v>
      </c>
      <c r="I1604" s="5">
        <f t="shared" si="127"/>
        <v>3372.0699999999997</v>
      </c>
    </row>
    <row r="1605" spans="1:9" x14ac:dyDescent="0.35">
      <c r="A1605" s="1">
        <v>45046</v>
      </c>
      <c r="B1605" s="1" t="str">
        <f t="shared" si="125"/>
        <v>April</v>
      </c>
      <c r="C1605" s="3" t="s">
        <v>6</v>
      </c>
      <c r="D1605" s="4">
        <v>15</v>
      </c>
      <c r="E1605" t="str">
        <f t="shared" si="128"/>
        <v>No</v>
      </c>
      <c r="F1605" s="4">
        <f t="shared" si="126"/>
        <v>15</v>
      </c>
      <c r="G1605" s="5">
        <v>540.58000000000004</v>
      </c>
      <c r="H1605" t="str">
        <f t="shared" si="129"/>
        <v>No</v>
      </c>
      <c r="I1605" s="5">
        <f t="shared" si="127"/>
        <v>8108.7000000000007</v>
      </c>
    </row>
    <row r="1606" spans="1:9" x14ac:dyDescent="0.35">
      <c r="A1606" s="1">
        <v>45291</v>
      </c>
      <c r="B1606" s="1" t="str">
        <f t="shared" si="125"/>
        <v>December</v>
      </c>
      <c r="C1606" s="3" t="s">
        <v>8</v>
      </c>
      <c r="D1606" s="4">
        <v>30</v>
      </c>
      <c r="E1606" t="str">
        <f t="shared" si="128"/>
        <v>No</v>
      </c>
      <c r="F1606" s="4">
        <f t="shared" si="126"/>
        <v>30</v>
      </c>
      <c r="G1606" s="5">
        <v>58.7</v>
      </c>
      <c r="H1606" t="str">
        <f t="shared" si="129"/>
        <v>No</v>
      </c>
      <c r="I1606" s="5">
        <f t="shared" si="127"/>
        <v>1761</v>
      </c>
    </row>
    <row r="1607" spans="1:9" x14ac:dyDescent="0.35">
      <c r="A1607" s="1">
        <v>45199</v>
      </c>
      <c r="B1607" s="1" t="str">
        <f t="shared" si="125"/>
        <v>September</v>
      </c>
      <c r="C1607" s="3" t="s">
        <v>5</v>
      </c>
      <c r="D1607" s="4">
        <v>16</v>
      </c>
      <c r="E1607" t="str">
        <f t="shared" si="128"/>
        <v>No</v>
      </c>
      <c r="F1607" s="4">
        <f t="shared" si="126"/>
        <v>16</v>
      </c>
      <c r="G1607" s="5">
        <v>657.3</v>
      </c>
      <c r="H1607" t="str">
        <f t="shared" si="129"/>
        <v>No</v>
      </c>
      <c r="I1607" s="5">
        <f t="shared" si="127"/>
        <v>10516.8</v>
      </c>
    </row>
    <row r="1608" spans="1:9" x14ac:dyDescent="0.35">
      <c r="A1608" s="1">
        <v>44985</v>
      </c>
      <c r="B1608" s="1" t="str">
        <f t="shared" si="125"/>
        <v>February</v>
      </c>
      <c r="C1608" s="3" t="s">
        <v>7</v>
      </c>
      <c r="D1608" s="4">
        <v>9</v>
      </c>
      <c r="E1608" t="str">
        <f t="shared" si="128"/>
        <v>No</v>
      </c>
      <c r="F1608" s="4">
        <f t="shared" si="126"/>
        <v>9</v>
      </c>
      <c r="G1608" s="5">
        <v>509.48</v>
      </c>
      <c r="H1608" t="str">
        <f t="shared" si="129"/>
        <v>No</v>
      </c>
      <c r="I1608" s="5">
        <f t="shared" si="127"/>
        <v>4585.32</v>
      </c>
    </row>
    <row r="1609" spans="1:9" x14ac:dyDescent="0.35">
      <c r="A1609" s="1">
        <v>45077</v>
      </c>
      <c r="B1609" s="1" t="str">
        <f t="shared" si="125"/>
        <v>May</v>
      </c>
      <c r="C1609" s="3" t="s">
        <v>4</v>
      </c>
      <c r="D1609" s="4">
        <v>22</v>
      </c>
      <c r="E1609" t="str">
        <f t="shared" si="128"/>
        <v>No</v>
      </c>
      <c r="F1609" s="4">
        <f t="shared" si="126"/>
        <v>22</v>
      </c>
      <c r="G1609" s="5">
        <v>112.4</v>
      </c>
      <c r="H1609" t="str">
        <f t="shared" si="129"/>
        <v>No</v>
      </c>
      <c r="I1609" s="5">
        <f t="shared" si="127"/>
        <v>2472.8000000000002</v>
      </c>
    </row>
    <row r="1610" spans="1:9" x14ac:dyDescent="0.35">
      <c r="A1610" s="1">
        <v>45230</v>
      </c>
      <c r="B1610" s="1" t="str">
        <f t="shared" si="125"/>
        <v>October</v>
      </c>
      <c r="C1610" s="3" t="s">
        <v>7</v>
      </c>
      <c r="D1610" s="4">
        <v>21</v>
      </c>
      <c r="E1610" t="str">
        <f t="shared" si="128"/>
        <v>No</v>
      </c>
      <c r="F1610" s="4">
        <f t="shared" si="126"/>
        <v>21</v>
      </c>
      <c r="G1610" s="5">
        <v>158.32</v>
      </c>
      <c r="H1610" t="str">
        <f t="shared" si="129"/>
        <v>No</v>
      </c>
      <c r="I1610" s="5">
        <f t="shared" si="127"/>
        <v>3324.72</v>
      </c>
    </row>
    <row r="1611" spans="1:9" x14ac:dyDescent="0.35">
      <c r="A1611" s="1">
        <v>45077</v>
      </c>
      <c r="B1611" s="1" t="str">
        <f t="shared" si="125"/>
        <v>May</v>
      </c>
      <c r="C1611" s="3" t="s">
        <v>8</v>
      </c>
      <c r="D1611" s="4">
        <v>21</v>
      </c>
      <c r="E1611" t="str">
        <f t="shared" si="128"/>
        <v>No</v>
      </c>
      <c r="F1611" s="4">
        <f t="shared" si="126"/>
        <v>21</v>
      </c>
      <c r="G1611" s="5">
        <v>934.53</v>
      </c>
      <c r="H1611" t="str">
        <f t="shared" si="129"/>
        <v>No</v>
      </c>
      <c r="I1611" s="5">
        <f t="shared" si="127"/>
        <v>19625.13</v>
      </c>
    </row>
    <row r="1612" spans="1:9" x14ac:dyDescent="0.35">
      <c r="A1612" s="1">
        <v>45260</v>
      </c>
      <c r="B1612" s="1" t="str">
        <f t="shared" si="125"/>
        <v>November</v>
      </c>
      <c r="C1612" s="3" t="s">
        <v>7</v>
      </c>
      <c r="D1612" s="4">
        <v>17</v>
      </c>
      <c r="E1612" t="str">
        <f t="shared" si="128"/>
        <v>No</v>
      </c>
      <c r="F1612" s="4">
        <f t="shared" si="126"/>
        <v>17</v>
      </c>
      <c r="G1612" s="5">
        <v>624.42999999999995</v>
      </c>
      <c r="H1612" t="str">
        <f t="shared" si="129"/>
        <v>No</v>
      </c>
      <c r="I1612" s="5">
        <f t="shared" si="127"/>
        <v>10615.31</v>
      </c>
    </row>
    <row r="1613" spans="1:9" x14ac:dyDescent="0.35">
      <c r="A1613" s="1">
        <v>45046</v>
      </c>
      <c r="B1613" s="1" t="str">
        <f t="shared" si="125"/>
        <v>April</v>
      </c>
      <c r="C1613" s="3" t="s">
        <v>7</v>
      </c>
      <c r="D1613" s="4">
        <v>19</v>
      </c>
      <c r="E1613" t="str">
        <f t="shared" si="128"/>
        <v>No</v>
      </c>
      <c r="F1613" s="4">
        <f t="shared" si="126"/>
        <v>19</v>
      </c>
      <c r="G1613" s="5">
        <v>463.34</v>
      </c>
      <c r="H1613" t="str">
        <f t="shared" si="129"/>
        <v>No</v>
      </c>
      <c r="I1613" s="5">
        <f t="shared" si="127"/>
        <v>8803.4599999999991</v>
      </c>
    </row>
    <row r="1614" spans="1:9" x14ac:dyDescent="0.35">
      <c r="A1614" s="1">
        <v>45107</v>
      </c>
      <c r="B1614" s="1" t="str">
        <f t="shared" si="125"/>
        <v>June</v>
      </c>
      <c r="C1614" s="3" t="s">
        <v>5</v>
      </c>
      <c r="D1614" s="4">
        <v>17</v>
      </c>
      <c r="E1614" t="str">
        <f t="shared" si="128"/>
        <v>No</v>
      </c>
      <c r="F1614" s="4">
        <f t="shared" si="126"/>
        <v>17</v>
      </c>
      <c r="G1614" s="5">
        <v>55.32</v>
      </c>
      <c r="H1614" t="str">
        <f t="shared" si="129"/>
        <v>No</v>
      </c>
      <c r="I1614" s="5">
        <f t="shared" si="127"/>
        <v>940.44</v>
      </c>
    </row>
    <row r="1615" spans="1:9" x14ac:dyDescent="0.35">
      <c r="A1615" s="1">
        <v>45077</v>
      </c>
      <c r="B1615" s="1" t="str">
        <f t="shared" si="125"/>
        <v>May</v>
      </c>
      <c r="C1615" s="3" t="s">
        <v>5</v>
      </c>
      <c r="D1615" s="4">
        <v>20</v>
      </c>
      <c r="E1615" t="str">
        <f t="shared" si="128"/>
        <v>No</v>
      </c>
      <c r="F1615" s="4">
        <f t="shared" si="126"/>
        <v>20</v>
      </c>
      <c r="G1615" s="5">
        <v>338.91</v>
      </c>
      <c r="H1615" t="str">
        <f t="shared" si="129"/>
        <v>No</v>
      </c>
      <c r="I1615" s="5">
        <f t="shared" si="127"/>
        <v>6778.2000000000007</v>
      </c>
    </row>
    <row r="1616" spans="1:9" x14ac:dyDescent="0.35">
      <c r="A1616" s="1">
        <v>45046</v>
      </c>
      <c r="B1616" s="1" t="str">
        <f t="shared" si="125"/>
        <v>April</v>
      </c>
      <c r="C1616" s="3" t="s">
        <v>4</v>
      </c>
      <c r="D1616" s="4">
        <v>29</v>
      </c>
      <c r="E1616" t="str">
        <f t="shared" si="128"/>
        <v>No</v>
      </c>
      <c r="F1616" s="4">
        <f t="shared" si="126"/>
        <v>29</v>
      </c>
      <c r="G1616" s="5">
        <v>148.63999999999999</v>
      </c>
      <c r="H1616" t="str">
        <f t="shared" si="129"/>
        <v>No</v>
      </c>
      <c r="I1616" s="5">
        <f t="shared" si="127"/>
        <v>4310.5599999999995</v>
      </c>
    </row>
    <row r="1617" spans="1:9" x14ac:dyDescent="0.35">
      <c r="A1617" s="1">
        <v>45016</v>
      </c>
      <c r="B1617" s="1" t="str">
        <f t="shared" si="125"/>
        <v>March</v>
      </c>
      <c r="C1617" s="3" t="s">
        <v>7</v>
      </c>
      <c r="D1617" s="4">
        <v>9</v>
      </c>
      <c r="E1617" t="str">
        <f t="shared" si="128"/>
        <v>No</v>
      </c>
      <c r="F1617" s="4">
        <f t="shared" si="126"/>
        <v>9</v>
      </c>
      <c r="G1617" s="5">
        <v>656.16</v>
      </c>
      <c r="H1617" t="str">
        <f t="shared" si="129"/>
        <v>No</v>
      </c>
      <c r="I1617" s="5">
        <f t="shared" si="127"/>
        <v>5905.44</v>
      </c>
    </row>
    <row r="1618" spans="1:9" x14ac:dyDescent="0.35">
      <c r="A1618" s="1">
        <v>45016</v>
      </c>
      <c r="B1618" s="1" t="str">
        <f t="shared" si="125"/>
        <v>March</v>
      </c>
      <c r="C1618" s="3" t="s">
        <v>6</v>
      </c>
      <c r="D1618" s="4">
        <v>10</v>
      </c>
      <c r="E1618" t="str">
        <f t="shared" si="128"/>
        <v>No</v>
      </c>
      <c r="F1618" s="4">
        <f t="shared" si="126"/>
        <v>10</v>
      </c>
      <c r="G1618" s="5">
        <v>788.58</v>
      </c>
      <c r="H1618" t="str">
        <f t="shared" si="129"/>
        <v>No</v>
      </c>
      <c r="I1618" s="5">
        <f t="shared" si="127"/>
        <v>7885.8</v>
      </c>
    </row>
    <row r="1619" spans="1:9" x14ac:dyDescent="0.35">
      <c r="A1619" s="1">
        <v>45260</v>
      </c>
      <c r="B1619" s="1" t="str">
        <f t="shared" si="125"/>
        <v>November</v>
      </c>
      <c r="C1619" s="3" t="s">
        <v>6</v>
      </c>
      <c r="D1619" s="4">
        <v>25</v>
      </c>
      <c r="E1619" t="str">
        <f t="shared" si="128"/>
        <v>No</v>
      </c>
      <c r="F1619" s="4">
        <f t="shared" si="126"/>
        <v>25</v>
      </c>
      <c r="G1619" s="5">
        <v>597.33000000000004</v>
      </c>
      <c r="H1619" t="str">
        <f t="shared" si="129"/>
        <v>No</v>
      </c>
      <c r="I1619" s="5">
        <f t="shared" si="127"/>
        <v>14933.250000000002</v>
      </c>
    </row>
    <row r="1620" spans="1:9" x14ac:dyDescent="0.35">
      <c r="A1620" s="1">
        <v>45138</v>
      </c>
      <c r="B1620" s="1" t="str">
        <f t="shared" si="125"/>
        <v>July</v>
      </c>
      <c r="C1620" s="3" t="s">
        <v>6</v>
      </c>
      <c r="D1620" s="4">
        <v>11</v>
      </c>
      <c r="E1620" t="str">
        <f t="shared" si="128"/>
        <v>No</v>
      </c>
      <c r="F1620" s="4">
        <f t="shared" si="126"/>
        <v>11</v>
      </c>
      <c r="G1620" s="5">
        <v>514.67999999999995</v>
      </c>
      <c r="H1620" t="str">
        <f t="shared" si="129"/>
        <v>No</v>
      </c>
      <c r="I1620" s="5">
        <f t="shared" si="127"/>
        <v>5661.48</v>
      </c>
    </row>
    <row r="1621" spans="1:9" x14ac:dyDescent="0.35">
      <c r="A1621" s="1">
        <v>45260</v>
      </c>
      <c r="B1621" s="1" t="str">
        <f t="shared" si="125"/>
        <v>November</v>
      </c>
      <c r="C1621" s="3" t="s">
        <v>8</v>
      </c>
      <c r="D1621" s="4">
        <v>13</v>
      </c>
      <c r="E1621" t="str">
        <f t="shared" si="128"/>
        <v>No</v>
      </c>
      <c r="F1621" s="4">
        <f t="shared" si="126"/>
        <v>13</v>
      </c>
      <c r="G1621" s="5">
        <v>709.62</v>
      </c>
      <c r="H1621" t="str">
        <f t="shared" si="129"/>
        <v>No</v>
      </c>
      <c r="I1621" s="5">
        <f t="shared" si="127"/>
        <v>9225.06</v>
      </c>
    </row>
    <row r="1622" spans="1:9" x14ac:dyDescent="0.35">
      <c r="A1622" s="1">
        <v>45077</v>
      </c>
      <c r="B1622" s="1" t="str">
        <f t="shared" si="125"/>
        <v>May</v>
      </c>
      <c r="C1622" s="3" t="s">
        <v>5</v>
      </c>
      <c r="D1622" s="4">
        <v>22</v>
      </c>
      <c r="E1622" t="str">
        <f t="shared" si="128"/>
        <v>No</v>
      </c>
      <c r="F1622" s="4">
        <f t="shared" si="126"/>
        <v>22</v>
      </c>
      <c r="G1622" s="5">
        <v>188.96</v>
      </c>
      <c r="H1622" t="str">
        <f t="shared" si="129"/>
        <v>No</v>
      </c>
      <c r="I1622" s="5">
        <f t="shared" si="127"/>
        <v>4157.12</v>
      </c>
    </row>
    <row r="1623" spans="1:9" x14ac:dyDescent="0.35">
      <c r="A1623" s="1">
        <v>45169</v>
      </c>
      <c r="B1623" s="1" t="str">
        <f t="shared" si="125"/>
        <v>August</v>
      </c>
      <c r="C1623" s="3" t="s">
        <v>6</v>
      </c>
      <c r="D1623" s="4">
        <v>24</v>
      </c>
      <c r="E1623" t="str">
        <f t="shared" si="128"/>
        <v>No</v>
      </c>
      <c r="F1623" s="4">
        <f t="shared" si="126"/>
        <v>24</v>
      </c>
      <c r="G1623" s="5">
        <v>52.91</v>
      </c>
      <c r="H1623" t="str">
        <f t="shared" si="129"/>
        <v>No</v>
      </c>
      <c r="I1623" s="5">
        <f t="shared" si="127"/>
        <v>1269.8399999999999</v>
      </c>
    </row>
    <row r="1624" spans="1:9" x14ac:dyDescent="0.35">
      <c r="A1624" s="1">
        <v>45291</v>
      </c>
      <c r="B1624" s="1" t="str">
        <f t="shared" si="125"/>
        <v>December</v>
      </c>
      <c r="C1624" s="3" t="s">
        <v>4</v>
      </c>
      <c r="D1624" s="4">
        <v>19</v>
      </c>
      <c r="E1624" t="str">
        <f t="shared" si="128"/>
        <v>No</v>
      </c>
      <c r="F1624" s="4">
        <f t="shared" si="126"/>
        <v>19</v>
      </c>
      <c r="G1624" s="5">
        <v>461.68</v>
      </c>
      <c r="H1624" t="str">
        <f t="shared" si="129"/>
        <v>No</v>
      </c>
      <c r="I1624" s="5">
        <f t="shared" si="127"/>
        <v>8771.92</v>
      </c>
    </row>
    <row r="1625" spans="1:9" x14ac:dyDescent="0.35">
      <c r="A1625" s="1">
        <v>45230</v>
      </c>
      <c r="B1625" s="1" t="str">
        <f t="shared" si="125"/>
        <v>October</v>
      </c>
      <c r="C1625" s="3" t="s">
        <v>4</v>
      </c>
      <c r="D1625" s="4">
        <v>15</v>
      </c>
      <c r="E1625" t="str">
        <f t="shared" si="128"/>
        <v>No</v>
      </c>
      <c r="F1625" s="4">
        <f t="shared" si="126"/>
        <v>15</v>
      </c>
      <c r="G1625" s="5">
        <v>793.17</v>
      </c>
      <c r="H1625" t="str">
        <f t="shared" si="129"/>
        <v>No</v>
      </c>
      <c r="I1625" s="5">
        <f t="shared" si="127"/>
        <v>11897.55</v>
      </c>
    </row>
    <row r="1626" spans="1:9" x14ac:dyDescent="0.35">
      <c r="A1626" s="1">
        <v>45107</v>
      </c>
      <c r="B1626" s="1" t="str">
        <f t="shared" si="125"/>
        <v>June</v>
      </c>
      <c r="C1626" s="3" t="s">
        <v>5</v>
      </c>
      <c r="D1626" s="4">
        <v>25</v>
      </c>
      <c r="E1626" t="str">
        <f t="shared" si="128"/>
        <v>No</v>
      </c>
      <c r="F1626" s="4">
        <f t="shared" si="126"/>
        <v>25</v>
      </c>
      <c r="G1626" s="5">
        <v>514.63</v>
      </c>
      <c r="H1626" t="str">
        <f t="shared" si="129"/>
        <v>No</v>
      </c>
      <c r="I1626" s="5">
        <f t="shared" si="127"/>
        <v>12865.75</v>
      </c>
    </row>
    <row r="1627" spans="1:9" x14ac:dyDescent="0.35">
      <c r="A1627" s="1">
        <v>45291</v>
      </c>
      <c r="B1627" s="1" t="str">
        <f t="shared" si="125"/>
        <v>December</v>
      </c>
      <c r="C1627" s="3" t="s">
        <v>8</v>
      </c>
      <c r="D1627" s="4">
        <v>15</v>
      </c>
      <c r="E1627" t="str">
        <f t="shared" si="128"/>
        <v>No</v>
      </c>
      <c r="F1627" s="4">
        <f t="shared" si="126"/>
        <v>15</v>
      </c>
      <c r="G1627" s="5">
        <v>426.03</v>
      </c>
      <c r="H1627" t="str">
        <f t="shared" si="129"/>
        <v>No</v>
      </c>
      <c r="I1627" s="5">
        <f t="shared" si="127"/>
        <v>6390.45</v>
      </c>
    </row>
    <row r="1628" spans="1:9" x14ac:dyDescent="0.35">
      <c r="A1628" s="1">
        <v>45046</v>
      </c>
      <c r="B1628" s="1" t="str">
        <f t="shared" si="125"/>
        <v>April</v>
      </c>
      <c r="C1628" s="3" t="s">
        <v>8</v>
      </c>
      <c r="D1628" s="4">
        <v>22</v>
      </c>
      <c r="E1628" t="str">
        <f t="shared" si="128"/>
        <v>No</v>
      </c>
      <c r="F1628" s="4">
        <f t="shared" si="126"/>
        <v>22</v>
      </c>
      <c r="G1628" s="5">
        <v>494.13</v>
      </c>
      <c r="H1628" t="str">
        <f t="shared" si="129"/>
        <v>No</v>
      </c>
      <c r="I1628" s="5">
        <f t="shared" si="127"/>
        <v>10870.86</v>
      </c>
    </row>
    <row r="1629" spans="1:9" x14ac:dyDescent="0.35">
      <c r="A1629" s="1">
        <v>44957</v>
      </c>
      <c r="B1629" s="1" t="str">
        <f t="shared" si="125"/>
        <v>January</v>
      </c>
      <c r="C1629" s="3" t="s">
        <v>8</v>
      </c>
      <c r="D1629" s="4">
        <v>18</v>
      </c>
      <c r="E1629" t="str">
        <f t="shared" si="128"/>
        <v>No</v>
      </c>
      <c r="F1629" s="4">
        <f t="shared" si="126"/>
        <v>18</v>
      </c>
      <c r="G1629" s="5">
        <v>587.69000000000005</v>
      </c>
      <c r="H1629" t="str">
        <f t="shared" si="129"/>
        <v>No</v>
      </c>
      <c r="I1629" s="5">
        <f t="shared" si="127"/>
        <v>10578.420000000002</v>
      </c>
    </row>
    <row r="1630" spans="1:9" x14ac:dyDescent="0.35">
      <c r="A1630" s="1">
        <v>45230</v>
      </c>
      <c r="B1630" s="1" t="str">
        <f t="shared" si="125"/>
        <v>October</v>
      </c>
      <c r="C1630" s="3" t="s">
        <v>5</v>
      </c>
      <c r="D1630" s="4">
        <v>22</v>
      </c>
      <c r="E1630" t="str">
        <f t="shared" si="128"/>
        <v>No</v>
      </c>
      <c r="F1630" s="4">
        <f t="shared" si="126"/>
        <v>22</v>
      </c>
      <c r="G1630" s="5">
        <v>245.09</v>
      </c>
      <c r="H1630" t="str">
        <f t="shared" si="129"/>
        <v>No</v>
      </c>
      <c r="I1630" s="5">
        <f t="shared" si="127"/>
        <v>5391.9800000000005</v>
      </c>
    </row>
    <row r="1631" spans="1:9" x14ac:dyDescent="0.35">
      <c r="A1631" s="1">
        <v>45016</v>
      </c>
      <c r="B1631" s="1" t="str">
        <f t="shared" si="125"/>
        <v>March</v>
      </c>
      <c r="C1631" s="3" t="s">
        <v>6</v>
      </c>
      <c r="D1631" s="4">
        <v>23</v>
      </c>
      <c r="E1631" t="str">
        <f t="shared" si="128"/>
        <v>No</v>
      </c>
      <c r="F1631" s="4">
        <f t="shared" si="126"/>
        <v>23</v>
      </c>
      <c r="G1631" s="5">
        <v>838.53</v>
      </c>
      <c r="H1631" t="str">
        <f t="shared" si="129"/>
        <v>No</v>
      </c>
      <c r="I1631" s="5">
        <f t="shared" si="127"/>
        <v>19286.189999999999</v>
      </c>
    </row>
    <row r="1632" spans="1:9" x14ac:dyDescent="0.35">
      <c r="A1632" s="1">
        <v>44957</v>
      </c>
      <c r="B1632" s="1" t="str">
        <f t="shared" si="125"/>
        <v>January</v>
      </c>
      <c r="C1632" s="3" t="s">
        <v>8</v>
      </c>
      <c r="D1632" s="4">
        <v>15</v>
      </c>
      <c r="E1632" t="str">
        <f t="shared" si="128"/>
        <v>No</v>
      </c>
      <c r="F1632" s="4">
        <f t="shared" si="126"/>
        <v>15</v>
      </c>
      <c r="G1632" s="5">
        <v>424.33</v>
      </c>
      <c r="H1632" t="str">
        <f t="shared" si="129"/>
        <v>No</v>
      </c>
      <c r="I1632" s="5">
        <f t="shared" si="127"/>
        <v>6364.95</v>
      </c>
    </row>
    <row r="1633" spans="1:9" x14ac:dyDescent="0.35">
      <c r="A1633" s="1">
        <v>45107</v>
      </c>
      <c r="B1633" s="1" t="str">
        <f t="shared" si="125"/>
        <v>June</v>
      </c>
      <c r="C1633" s="3" t="s">
        <v>7</v>
      </c>
      <c r="D1633" s="4">
        <v>24</v>
      </c>
      <c r="E1633" t="str">
        <f t="shared" si="128"/>
        <v>No</v>
      </c>
      <c r="F1633" s="4">
        <f t="shared" si="126"/>
        <v>24</v>
      </c>
      <c r="G1633" s="5">
        <v>995.23</v>
      </c>
      <c r="H1633" t="str">
        <f t="shared" si="129"/>
        <v>No</v>
      </c>
      <c r="I1633" s="5">
        <f t="shared" si="127"/>
        <v>23885.52</v>
      </c>
    </row>
    <row r="1634" spans="1:9" x14ac:dyDescent="0.35">
      <c r="A1634" s="1">
        <v>45016</v>
      </c>
      <c r="B1634" s="1" t="str">
        <f t="shared" si="125"/>
        <v>March</v>
      </c>
      <c r="C1634" s="3" t="s">
        <v>7</v>
      </c>
      <c r="D1634" s="4">
        <v>18</v>
      </c>
      <c r="E1634" t="str">
        <f t="shared" si="128"/>
        <v>No</v>
      </c>
      <c r="F1634" s="4">
        <f t="shared" si="126"/>
        <v>18</v>
      </c>
      <c r="G1634" s="5">
        <v>399.51</v>
      </c>
      <c r="H1634" t="str">
        <f t="shared" si="129"/>
        <v>No</v>
      </c>
      <c r="I1634" s="5">
        <f t="shared" si="127"/>
        <v>7191.18</v>
      </c>
    </row>
    <row r="1635" spans="1:9" x14ac:dyDescent="0.35">
      <c r="A1635" s="1">
        <v>45199</v>
      </c>
      <c r="B1635" s="1" t="str">
        <f t="shared" si="125"/>
        <v>September</v>
      </c>
      <c r="C1635" s="3" t="s">
        <v>5</v>
      </c>
      <c r="D1635" s="4">
        <v>17</v>
      </c>
      <c r="E1635" t="str">
        <f t="shared" si="128"/>
        <v>No</v>
      </c>
      <c r="F1635" s="4">
        <f t="shared" si="126"/>
        <v>17</v>
      </c>
      <c r="G1635" s="5">
        <v>849.61</v>
      </c>
      <c r="H1635" t="str">
        <f t="shared" si="129"/>
        <v>No</v>
      </c>
      <c r="I1635" s="5">
        <f t="shared" si="127"/>
        <v>14443.37</v>
      </c>
    </row>
    <row r="1636" spans="1:9" x14ac:dyDescent="0.35">
      <c r="A1636" s="1">
        <v>45046</v>
      </c>
      <c r="B1636" s="1" t="str">
        <f t="shared" si="125"/>
        <v>April</v>
      </c>
      <c r="C1636" s="3" t="s">
        <v>7</v>
      </c>
      <c r="D1636" s="4">
        <v>23</v>
      </c>
      <c r="E1636" t="str">
        <f t="shared" si="128"/>
        <v>No</v>
      </c>
      <c r="F1636" s="4">
        <f t="shared" si="126"/>
        <v>23</v>
      </c>
      <c r="G1636" s="5">
        <v>548.46</v>
      </c>
      <c r="H1636" t="str">
        <f t="shared" si="129"/>
        <v>No</v>
      </c>
      <c r="I1636" s="5">
        <f t="shared" si="127"/>
        <v>12614.580000000002</v>
      </c>
    </row>
    <row r="1637" spans="1:9" x14ac:dyDescent="0.35">
      <c r="A1637" s="1">
        <v>45046</v>
      </c>
      <c r="B1637" s="1" t="str">
        <f t="shared" si="125"/>
        <v>April</v>
      </c>
      <c r="C1637" s="3" t="s">
        <v>6</v>
      </c>
      <c r="D1637" s="4">
        <v>14</v>
      </c>
      <c r="E1637" t="str">
        <f t="shared" si="128"/>
        <v>No</v>
      </c>
      <c r="F1637" s="4">
        <f t="shared" si="126"/>
        <v>14</v>
      </c>
      <c r="G1637" s="5">
        <v>279.02</v>
      </c>
      <c r="H1637" t="str">
        <f t="shared" si="129"/>
        <v>No</v>
      </c>
      <c r="I1637" s="5">
        <f t="shared" si="127"/>
        <v>3906.2799999999997</v>
      </c>
    </row>
    <row r="1638" spans="1:9" x14ac:dyDescent="0.35">
      <c r="A1638" s="1">
        <v>44957</v>
      </c>
      <c r="B1638" s="1" t="str">
        <f t="shared" si="125"/>
        <v>January</v>
      </c>
      <c r="C1638" s="3" t="s">
        <v>6</v>
      </c>
      <c r="D1638" s="4">
        <v>20</v>
      </c>
      <c r="E1638" t="str">
        <f t="shared" si="128"/>
        <v>No</v>
      </c>
      <c r="F1638" s="4">
        <f t="shared" si="126"/>
        <v>20</v>
      </c>
      <c r="G1638" s="5">
        <v>619.63</v>
      </c>
      <c r="H1638" t="str">
        <f t="shared" si="129"/>
        <v>No</v>
      </c>
      <c r="I1638" s="5">
        <f t="shared" si="127"/>
        <v>12392.6</v>
      </c>
    </row>
    <row r="1639" spans="1:9" x14ac:dyDescent="0.35">
      <c r="A1639" s="1">
        <v>45260</v>
      </c>
      <c r="B1639" s="1" t="str">
        <f t="shared" si="125"/>
        <v>November</v>
      </c>
      <c r="C1639" s="3" t="s">
        <v>6</v>
      </c>
      <c r="D1639" s="4">
        <v>15</v>
      </c>
      <c r="E1639" t="str">
        <f t="shared" si="128"/>
        <v>No</v>
      </c>
      <c r="F1639" s="4">
        <f t="shared" si="126"/>
        <v>15</v>
      </c>
      <c r="G1639" s="5">
        <v>413.36</v>
      </c>
      <c r="H1639" t="str">
        <f t="shared" si="129"/>
        <v>No</v>
      </c>
      <c r="I1639" s="5">
        <f t="shared" si="127"/>
        <v>6200.4000000000005</v>
      </c>
    </row>
    <row r="1640" spans="1:9" x14ac:dyDescent="0.35">
      <c r="A1640" s="1">
        <v>45260</v>
      </c>
      <c r="B1640" s="1" t="str">
        <f t="shared" si="125"/>
        <v>November</v>
      </c>
      <c r="C1640" s="3" t="s">
        <v>8</v>
      </c>
      <c r="D1640" s="4">
        <v>17</v>
      </c>
      <c r="E1640" t="str">
        <f t="shared" si="128"/>
        <v>No</v>
      </c>
      <c r="F1640" s="4">
        <f t="shared" si="126"/>
        <v>17</v>
      </c>
      <c r="G1640" s="5">
        <v>895.04</v>
      </c>
      <c r="H1640" t="str">
        <f t="shared" si="129"/>
        <v>No</v>
      </c>
      <c r="I1640" s="5">
        <f t="shared" si="127"/>
        <v>15215.68</v>
      </c>
    </row>
    <row r="1641" spans="1:9" x14ac:dyDescent="0.35">
      <c r="A1641" s="1">
        <v>45016</v>
      </c>
      <c r="B1641" s="1" t="str">
        <f t="shared" si="125"/>
        <v>March</v>
      </c>
      <c r="C1641" s="3" t="s">
        <v>8</v>
      </c>
      <c r="D1641" s="4">
        <v>18</v>
      </c>
      <c r="E1641" t="str">
        <f t="shared" si="128"/>
        <v>No</v>
      </c>
      <c r="F1641" s="4">
        <f t="shared" si="126"/>
        <v>18</v>
      </c>
      <c r="G1641" s="5">
        <v>472.5</v>
      </c>
      <c r="H1641" t="str">
        <f t="shared" si="129"/>
        <v>No</v>
      </c>
      <c r="I1641" s="5">
        <f t="shared" si="127"/>
        <v>8505</v>
      </c>
    </row>
    <row r="1642" spans="1:9" x14ac:dyDescent="0.35">
      <c r="A1642" s="1">
        <v>45138</v>
      </c>
      <c r="B1642" s="1" t="str">
        <f t="shared" si="125"/>
        <v>July</v>
      </c>
      <c r="C1642" s="3" t="s">
        <v>4</v>
      </c>
      <c r="D1642" s="4">
        <v>22</v>
      </c>
      <c r="E1642" t="str">
        <f t="shared" si="128"/>
        <v>No</v>
      </c>
      <c r="F1642" s="4">
        <f t="shared" si="126"/>
        <v>22</v>
      </c>
      <c r="G1642" s="5">
        <v>816.36</v>
      </c>
      <c r="H1642" t="str">
        <f t="shared" si="129"/>
        <v>No</v>
      </c>
      <c r="I1642" s="5">
        <f t="shared" si="127"/>
        <v>17959.920000000002</v>
      </c>
    </row>
    <row r="1643" spans="1:9" x14ac:dyDescent="0.35">
      <c r="A1643" s="1">
        <v>45260</v>
      </c>
      <c r="B1643" s="1" t="str">
        <f t="shared" si="125"/>
        <v>November</v>
      </c>
      <c r="C1643" s="3" t="s">
        <v>4</v>
      </c>
      <c r="D1643" s="4">
        <v>13</v>
      </c>
      <c r="E1643" t="str">
        <f t="shared" si="128"/>
        <v>No</v>
      </c>
      <c r="F1643" s="4">
        <f t="shared" si="126"/>
        <v>13</v>
      </c>
      <c r="G1643" s="5">
        <v>341.9</v>
      </c>
      <c r="H1643" t="str">
        <f t="shared" si="129"/>
        <v>No</v>
      </c>
      <c r="I1643" s="5">
        <f t="shared" si="127"/>
        <v>4444.7</v>
      </c>
    </row>
    <row r="1644" spans="1:9" x14ac:dyDescent="0.35">
      <c r="A1644" s="1">
        <v>45046</v>
      </c>
      <c r="B1644" s="1" t="str">
        <f t="shared" si="125"/>
        <v>April</v>
      </c>
      <c r="C1644" s="3" t="s">
        <v>7</v>
      </c>
      <c r="D1644" s="4">
        <v>16</v>
      </c>
      <c r="E1644" t="str">
        <f t="shared" si="128"/>
        <v>No</v>
      </c>
      <c r="F1644" s="4">
        <f t="shared" si="126"/>
        <v>16</v>
      </c>
      <c r="G1644" s="5">
        <v>916.36</v>
      </c>
      <c r="H1644" t="str">
        <f t="shared" si="129"/>
        <v>No</v>
      </c>
      <c r="I1644" s="5">
        <f t="shared" si="127"/>
        <v>14661.76</v>
      </c>
    </row>
    <row r="1645" spans="1:9" x14ac:dyDescent="0.35">
      <c r="A1645" s="1">
        <v>45046</v>
      </c>
      <c r="B1645" s="1" t="str">
        <f t="shared" si="125"/>
        <v>April</v>
      </c>
      <c r="C1645" s="3" t="s">
        <v>7</v>
      </c>
      <c r="D1645" s="4">
        <v>19</v>
      </c>
      <c r="E1645" t="str">
        <f t="shared" si="128"/>
        <v>No</v>
      </c>
      <c r="F1645" s="4">
        <f t="shared" si="126"/>
        <v>19</v>
      </c>
      <c r="G1645" s="5">
        <v>555.4</v>
      </c>
      <c r="H1645" t="str">
        <f t="shared" si="129"/>
        <v>No</v>
      </c>
      <c r="I1645" s="5">
        <f t="shared" si="127"/>
        <v>10552.6</v>
      </c>
    </row>
    <row r="1646" spans="1:9" x14ac:dyDescent="0.35">
      <c r="A1646" s="1">
        <v>45046</v>
      </c>
      <c r="B1646" s="1" t="str">
        <f t="shared" si="125"/>
        <v>April</v>
      </c>
      <c r="C1646" s="3" t="s">
        <v>6</v>
      </c>
      <c r="D1646" s="4">
        <v>20</v>
      </c>
      <c r="E1646" t="str">
        <f t="shared" si="128"/>
        <v>No</v>
      </c>
      <c r="F1646" s="4">
        <f t="shared" si="126"/>
        <v>20</v>
      </c>
      <c r="G1646" s="5">
        <v>922.9</v>
      </c>
      <c r="H1646" t="str">
        <f t="shared" si="129"/>
        <v>No</v>
      </c>
      <c r="I1646" s="5">
        <f t="shared" si="127"/>
        <v>18458</v>
      </c>
    </row>
    <row r="1647" spans="1:9" x14ac:dyDescent="0.35">
      <c r="A1647" s="1">
        <v>45138</v>
      </c>
      <c r="B1647" s="1" t="str">
        <f t="shared" si="125"/>
        <v>July</v>
      </c>
      <c r="C1647" s="3" t="s">
        <v>4</v>
      </c>
      <c r="D1647" s="4">
        <v>31</v>
      </c>
      <c r="E1647" t="str">
        <f t="shared" si="128"/>
        <v>No</v>
      </c>
      <c r="F1647" s="4">
        <f t="shared" si="126"/>
        <v>31</v>
      </c>
      <c r="G1647" s="5">
        <v>912.13</v>
      </c>
      <c r="H1647" t="str">
        <f t="shared" si="129"/>
        <v>No</v>
      </c>
      <c r="I1647" s="5">
        <f t="shared" si="127"/>
        <v>28276.03</v>
      </c>
    </row>
    <row r="1648" spans="1:9" x14ac:dyDescent="0.35">
      <c r="A1648" s="1">
        <v>45199</v>
      </c>
      <c r="B1648" s="1" t="str">
        <f t="shared" si="125"/>
        <v>September</v>
      </c>
      <c r="C1648" s="3" t="s">
        <v>6</v>
      </c>
      <c r="D1648" s="4">
        <v>19</v>
      </c>
      <c r="E1648" t="str">
        <f t="shared" si="128"/>
        <v>No</v>
      </c>
      <c r="F1648" s="4">
        <f t="shared" si="126"/>
        <v>19</v>
      </c>
      <c r="G1648" s="5">
        <v>800.19</v>
      </c>
      <c r="H1648" t="str">
        <f t="shared" si="129"/>
        <v>No</v>
      </c>
      <c r="I1648" s="5">
        <f t="shared" si="127"/>
        <v>15203.61</v>
      </c>
    </row>
    <row r="1649" spans="1:9" x14ac:dyDescent="0.35">
      <c r="A1649" s="1">
        <v>45016</v>
      </c>
      <c r="B1649" s="1" t="str">
        <f t="shared" si="125"/>
        <v>March</v>
      </c>
      <c r="C1649" s="3" t="s">
        <v>7</v>
      </c>
      <c r="D1649" s="4">
        <v>22</v>
      </c>
      <c r="E1649" t="str">
        <f t="shared" si="128"/>
        <v>No</v>
      </c>
      <c r="F1649" s="4">
        <f t="shared" si="126"/>
        <v>22</v>
      </c>
      <c r="G1649" s="5">
        <v>573.04</v>
      </c>
      <c r="H1649" t="str">
        <f t="shared" si="129"/>
        <v>No</v>
      </c>
      <c r="I1649" s="5">
        <f t="shared" si="127"/>
        <v>12606.88</v>
      </c>
    </row>
    <row r="1650" spans="1:9" x14ac:dyDescent="0.35">
      <c r="A1650" s="1">
        <v>45291</v>
      </c>
      <c r="B1650" s="1" t="str">
        <f t="shared" si="125"/>
        <v>December</v>
      </c>
      <c r="C1650" s="3" t="s">
        <v>8</v>
      </c>
      <c r="D1650" s="4">
        <v>12</v>
      </c>
      <c r="E1650" t="str">
        <f t="shared" si="128"/>
        <v>No</v>
      </c>
      <c r="F1650" s="4">
        <f t="shared" si="126"/>
        <v>12</v>
      </c>
      <c r="G1650" s="5">
        <v>352.51</v>
      </c>
      <c r="H1650" t="str">
        <f t="shared" si="129"/>
        <v>No</v>
      </c>
      <c r="I1650" s="5">
        <f t="shared" si="127"/>
        <v>4230.12</v>
      </c>
    </row>
    <row r="1651" spans="1:9" x14ac:dyDescent="0.35">
      <c r="A1651" s="1">
        <v>44957</v>
      </c>
      <c r="B1651" s="1" t="str">
        <f t="shared" si="125"/>
        <v>January</v>
      </c>
      <c r="C1651" s="3" t="s">
        <v>7</v>
      </c>
      <c r="D1651" s="4">
        <v>19</v>
      </c>
      <c r="E1651" t="str">
        <f t="shared" si="128"/>
        <v>No</v>
      </c>
      <c r="F1651" s="4">
        <f t="shared" si="126"/>
        <v>19</v>
      </c>
      <c r="G1651" s="5">
        <v>88.16</v>
      </c>
      <c r="H1651" t="str">
        <f t="shared" si="129"/>
        <v>No</v>
      </c>
      <c r="I1651" s="5">
        <f t="shared" si="127"/>
        <v>1675.04</v>
      </c>
    </row>
    <row r="1652" spans="1:9" x14ac:dyDescent="0.35">
      <c r="A1652" s="1">
        <v>45046</v>
      </c>
      <c r="B1652" s="1" t="str">
        <f t="shared" si="125"/>
        <v>April</v>
      </c>
      <c r="C1652" s="3" t="s">
        <v>8</v>
      </c>
      <c r="D1652" s="4">
        <v>17</v>
      </c>
      <c r="E1652" t="str">
        <f t="shared" si="128"/>
        <v>No</v>
      </c>
      <c r="F1652" s="4">
        <f t="shared" si="126"/>
        <v>17</v>
      </c>
      <c r="G1652" s="5">
        <v>58.05</v>
      </c>
      <c r="H1652" t="str">
        <f t="shared" si="129"/>
        <v>No</v>
      </c>
      <c r="I1652" s="5">
        <f t="shared" si="127"/>
        <v>986.84999999999991</v>
      </c>
    </row>
    <row r="1653" spans="1:9" x14ac:dyDescent="0.35">
      <c r="A1653" s="1">
        <v>45291</v>
      </c>
      <c r="B1653" s="1" t="str">
        <f t="shared" si="125"/>
        <v>December</v>
      </c>
      <c r="C1653" s="3" t="s">
        <v>6</v>
      </c>
      <c r="D1653" s="4">
        <v>18</v>
      </c>
      <c r="E1653" t="str">
        <f t="shared" si="128"/>
        <v>No</v>
      </c>
      <c r="F1653" s="4">
        <f t="shared" si="126"/>
        <v>18</v>
      </c>
      <c r="G1653" s="5">
        <v>42.59</v>
      </c>
      <c r="H1653" t="str">
        <f t="shared" si="129"/>
        <v>No</v>
      </c>
      <c r="I1653" s="5">
        <f t="shared" si="127"/>
        <v>766.62000000000012</v>
      </c>
    </row>
    <row r="1654" spans="1:9" x14ac:dyDescent="0.35">
      <c r="A1654" s="1">
        <v>45016</v>
      </c>
      <c r="B1654" s="1" t="str">
        <f t="shared" si="125"/>
        <v>March</v>
      </c>
      <c r="C1654" s="3" t="s">
        <v>7</v>
      </c>
      <c r="D1654" s="4">
        <v>23</v>
      </c>
      <c r="E1654" t="str">
        <f t="shared" si="128"/>
        <v>No</v>
      </c>
      <c r="F1654" s="4">
        <f t="shared" si="126"/>
        <v>23</v>
      </c>
      <c r="G1654" s="5">
        <v>645.32000000000005</v>
      </c>
      <c r="H1654" t="str">
        <f t="shared" si="129"/>
        <v>No</v>
      </c>
      <c r="I1654" s="5">
        <f t="shared" si="127"/>
        <v>14842.36</v>
      </c>
    </row>
    <row r="1655" spans="1:9" x14ac:dyDescent="0.35">
      <c r="A1655" s="1">
        <v>45016</v>
      </c>
      <c r="B1655" s="1" t="str">
        <f t="shared" si="125"/>
        <v>March</v>
      </c>
      <c r="C1655" s="3" t="s">
        <v>7</v>
      </c>
      <c r="D1655" s="4">
        <v>12</v>
      </c>
      <c r="E1655" t="str">
        <f t="shared" si="128"/>
        <v>No</v>
      </c>
      <c r="F1655" s="4">
        <f t="shared" si="126"/>
        <v>12</v>
      </c>
      <c r="G1655" s="5">
        <v>34.53</v>
      </c>
      <c r="H1655" t="str">
        <f t="shared" si="129"/>
        <v>No</v>
      </c>
      <c r="I1655" s="5">
        <f t="shared" si="127"/>
        <v>414.36</v>
      </c>
    </row>
    <row r="1656" spans="1:9" x14ac:dyDescent="0.35">
      <c r="A1656" s="1">
        <v>44985</v>
      </c>
      <c r="B1656" s="1" t="str">
        <f t="shared" si="125"/>
        <v>February</v>
      </c>
      <c r="C1656" s="3" t="s">
        <v>4</v>
      </c>
      <c r="D1656" s="4">
        <v>18</v>
      </c>
      <c r="E1656" t="str">
        <f t="shared" si="128"/>
        <v>No</v>
      </c>
      <c r="F1656" s="4">
        <f t="shared" si="126"/>
        <v>18</v>
      </c>
      <c r="G1656" s="5">
        <v>119.64</v>
      </c>
      <c r="H1656" t="str">
        <f t="shared" si="129"/>
        <v>No</v>
      </c>
      <c r="I1656" s="5">
        <f t="shared" si="127"/>
        <v>2153.52</v>
      </c>
    </row>
    <row r="1657" spans="1:9" x14ac:dyDescent="0.35">
      <c r="A1657" s="1">
        <v>45107</v>
      </c>
      <c r="B1657" s="1" t="str">
        <f t="shared" si="125"/>
        <v>June</v>
      </c>
      <c r="C1657" s="3" t="s">
        <v>5</v>
      </c>
      <c r="D1657" s="4">
        <v>30</v>
      </c>
      <c r="E1657" t="str">
        <f t="shared" si="128"/>
        <v>No</v>
      </c>
      <c r="F1657" s="4">
        <f t="shared" si="126"/>
        <v>30</v>
      </c>
      <c r="G1657" s="5">
        <v>95.81</v>
      </c>
      <c r="H1657" t="str">
        <f t="shared" si="129"/>
        <v>No</v>
      </c>
      <c r="I1657" s="5">
        <f t="shared" si="127"/>
        <v>2874.3</v>
      </c>
    </row>
    <row r="1658" spans="1:9" x14ac:dyDescent="0.35">
      <c r="A1658" s="1">
        <v>45230</v>
      </c>
      <c r="B1658" s="1" t="str">
        <f t="shared" si="125"/>
        <v>October</v>
      </c>
      <c r="C1658" s="3" t="s">
        <v>6</v>
      </c>
      <c r="D1658" s="4">
        <v>24</v>
      </c>
      <c r="E1658" t="str">
        <f t="shared" si="128"/>
        <v>No</v>
      </c>
      <c r="F1658" s="4">
        <f t="shared" si="126"/>
        <v>24</v>
      </c>
      <c r="G1658" s="5">
        <v>690.67</v>
      </c>
      <c r="H1658" t="str">
        <f t="shared" si="129"/>
        <v>No</v>
      </c>
      <c r="I1658" s="5">
        <f t="shared" si="127"/>
        <v>16576.079999999998</v>
      </c>
    </row>
    <row r="1659" spans="1:9" x14ac:dyDescent="0.35">
      <c r="A1659" s="1">
        <v>45138</v>
      </c>
      <c r="B1659" s="1" t="str">
        <f t="shared" si="125"/>
        <v>July</v>
      </c>
      <c r="C1659" s="3" t="s">
        <v>7</v>
      </c>
      <c r="D1659" s="4">
        <v>27</v>
      </c>
      <c r="E1659" t="str">
        <f t="shared" si="128"/>
        <v>No</v>
      </c>
      <c r="F1659" s="4">
        <f t="shared" si="126"/>
        <v>27</v>
      </c>
      <c r="G1659" s="5">
        <v>570.99</v>
      </c>
      <c r="H1659" t="str">
        <f t="shared" si="129"/>
        <v>No</v>
      </c>
      <c r="I1659" s="5">
        <f t="shared" si="127"/>
        <v>15416.73</v>
      </c>
    </row>
    <row r="1660" spans="1:9" x14ac:dyDescent="0.35">
      <c r="A1660" s="1">
        <v>45138</v>
      </c>
      <c r="B1660" s="1" t="str">
        <f t="shared" si="125"/>
        <v>July</v>
      </c>
      <c r="C1660" s="3" t="s">
        <v>5</v>
      </c>
      <c r="D1660" s="4">
        <v>21</v>
      </c>
      <c r="E1660" t="str">
        <f t="shared" si="128"/>
        <v>No</v>
      </c>
      <c r="F1660" s="4">
        <f t="shared" si="126"/>
        <v>21</v>
      </c>
      <c r="G1660" s="5">
        <v>936.3</v>
      </c>
      <c r="H1660" t="str">
        <f t="shared" si="129"/>
        <v>No</v>
      </c>
      <c r="I1660" s="5">
        <f t="shared" si="127"/>
        <v>19662.3</v>
      </c>
    </row>
    <row r="1661" spans="1:9" x14ac:dyDescent="0.35">
      <c r="A1661" s="1">
        <v>45260</v>
      </c>
      <c r="B1661" s="1" t="str">
        <f t="shared" si="125"/>
        <v>November</v>
      </c>
      <c r="C1661" s="3" t="s">
        <v>4</v>
      </c>
      <c r="D1661" s="4">
        <v>22</v>
      </c>
      <c r="E1661" t="str">
        <f t="shared" si="128"/>
        <v>No</v>
      </c>
      <c r="F1661" s="4">
        <f t="shared" si="126"/>
        <v>22</v>
      </c>
      <c r="G1661" s="5">
        <v>516.39</v>
      </c>
      <c r="H1661" t="str">
        <f t="shared" si="129"/>
        <v>No</v>
      </c>
      <c r="I1661" s="5">
        <f t="shared" si="127"/>
        <v>11360.58</v>
      </c>
    </row>
    <row r="1662" spans="1:9" x14ac:dyDescent="0.35">
      <c r="A1662" s="1">
        <v>45169</v>
      </c>
      <c r="B1662" s="1" t="str">
        <f t="shared" si="125"/>
        <v>August</v>
      </c>
      <c r="C1662" s="3" t="s">
        <v>8</v>
      </c>
      <c r="D1662" s="4">
        <v>14</v>
      </c>
      <c r="E1662" t="str">
        <f t="shared" si="128"/>
        <v>No</v>
      </c>
      <c r="F1662" s="4">
        <f t="shared" si="126"/>
        <v>14</v>
      </c>
      <c r="G1662" s="5">
        <v>248.11</v>
      </c>
      <c r="H1662" t="str">
        <f t="shared" si="129"/>
        <v>No</v>
      </c>
      <c r="I1662" s="5">
        <f t="shared" si="127"/>
        <v>3473.54</v>
      </c>
    </row>
    <row r="1663" spans="1:9" x14ac:dyDescent="0.35">
      <c r="A1663" s="1">
        <v>44957</v>
      </c>
      <c r="B1663" s="1" t="str">
        <f t="shared" si="125"/>
        <v>January</v>
      </c>
      <c r="C1663" s="3" t="s">
        <v>8</v>
      </c>
      <c r="D1663" s="4">
        <v>18</v>
      </c>
      <c r="E1663" t="str">
        <f t="shared" si="128"/>
        <v>No</v>
      </c>
      <c r="F1663" s="4">
        <f t="shared" si="126"/>
        <v>18</v>
      </c>
      <c r="G1663" s="5">
        <v>587.69000000000005</v>
      </c>
      <c r="H1663" t="str">
        <f t="shared" si="129"/>
        <v>No</v>
      </c>
      <c r="I1663" s="5">
        <f t="shared" si="127"/>
        <v>10578.420000000002</v>
      </c>
    </row>
    <row r="1664" spans="1:9" x14ac:dyDescent="0.35">
      <c r="A1664" s="1">
        <v>45230</v>
      </c>
      <c r="B1664" s="1" t="str">
        <f t="shared" si="125"/>
        <v>October</v>
      </c>
      <c r="C1664" s="3" t="s">
        <v>5</v>
      </c>
      <c r="D1664" s="4">
        <v>17</v>
      </c>
      <c r="E1664" t="str">
        <f t="shared" si="128"/>
        <v>No</v>
      </c>
      <c r="F1664" s="4">
        <f t="shared" si="126"/>
        <v>17</v>
      </c>
      <c r="G1664" s="5">
        <v>181.39</v>
      </c>
      <c r="H1664" t="str">
        <f t="shared" si="129"/>
        <v>No</v>
      </c>
      <c r="I1664" s="5">
        <f t="shared" si="127"/>
        <v>3083.6299999999997</v>
      </c>
    </row>
    <row r="1665" spans="1:9" x14ac:dyDescent="0.35">
      <c r="A1665" s="1">
        <v>45199</v>
      </c>
      <c r="B1665" s="1" t="str">
        <f t="shared" si="125"/>
        <v>September</v>
      </c>
      <c r="C1665" s="3" t="s">
        <v>7</v>
      </c>
      <c r="D1665" s="4">
        <v>180</v>
      </c>
      <c r="E1665" t="str">
        <f t="shared" si="128"/>
        <v>Yes</v>
      </c>
      <c r="F1665" s="4">
        <f t="shared" si="126"/>
        <v>22</v>
      </c>
      <c r="G1665" s="5">
        <v>731.28</v>
      </c>
      <c r="H1665" t="str">
        <f t="shared" si="129"/>
        <v>No</v>
      </c>
      <c r="I1665" s="5">
        <f t="shared" si="127"/>
        <v>16088.16</v>
      </c>
    </row>
    <row r="1666" spans="1:9" x14ac:dyDescent="0.35">
      <c r="A1666" s="1">
        <v>45077</v>
      </c>
      <c r="B1666" s="1" t="str">
        <f t="shared" ref="B1666:B1729" si="130">TEXT(A1666, "mmmm")</f>
        <v>May</v>
      </c>
      <c r="C1666" s="3" t="s">
        <v>5</v>
      </c>
      <c r="D1666" s="4">
        <v>21</v>
      </c>
      <c r="E1666" t="str">
        <f t="shared" si="128"/>
        <v>No</v>
      </c>
      <c r="F1666" s="4">
        <f t="shared" ref="F1666:F1729" si="131" xml:space="preserve"> IF(OR(D1666 &lt; 8,D1666 &gt; 32), 22, D1666)</f>
        <v>21</v>
      </c>
      <c r="G1666" s="5">
        <v>457.49</v>
      </c>
      <c r="H1666" t="str">
        <f t="shared" si="129"/>
        <v>No</v>
      </c>
      <c r="I1666" s="5">
        <f t="shared" ref="I1666:I1729" si="132">PRODUCT(F1666,G1666)</f>
        <v>9607.2900000000009</v>
      </c>
    </row>
    <row r="1667" spans="1:9" x14ac:dyDescent="0.35">
      <c r="A1667" s="1">
        <v>45169</v>
      </c>
      <c r="B1667" s="1" t="str">
        <f t="shared" si="130"/>
        <v>August</v>
      </c>
      <c r="C1667" s="3" t="s">
        <v>7</v>
      </c>
      <c r="D1667" s="4">
        <v>22</v>
      </c>
      <c r="E1667" t="str">
        <f t="shared" ref="E1667:E1730" si="133" xml:space="preserve"> IF(OR(D1667 &lt; 8,D1667 &gt; 32), "Yes", "No")</f>
        <v>No</v>
      </c>
      <c r="F1667" s="4">
        <f t="shared" si="131"/>
        <v>22</v>
      </c>
      <c r="G1667" s="5">
        <v>819.3</v>
      </c>
      <c r="H1667" t="str">
        <f t="shared" ref="H1667:H1730" si="134" xml:space="preserve"> IF(OR(G1667 &lt; -466.22,G1667 &gt; 1486.92), "Yes", "No")</f>
        <v>No</v>
      </c>
      <c r="I1667" s="5">
        <f t="shared" si="132"/>
        <v>18024.599999999999</v>
      </c>
    </row>
    <row r="1668" spans="1:9" x14ac:dyDescent="0.35">
      <c r="A1668" s="1">
        <v>45291</v>
      </c>
      <c r="B1668" s="1" t="str">
        <f t="shared" si="130"/>
        <v>December</v>
      </c>
      <c r="C1668" s="3" t="s">
        <v>5</v>
      </c>
      <c r="D1668" s="4">
        <v>22</v>
      </c>
      <c r="E1668" t="str">
        <f t="shared" si="133"/>
        <v>No</v>
      </c>
      <c r="F1668" s="4">
        <f t="shared" si="131"/>
        <v>22</v>
      </c>
      <c r="G1668" s="5">
        <v>883.39</v>
      </c>
      <c r="H1668" t="str">
        <f t="shared" si="134"/>
        <v>No</v>
      </c>
      <c r="I1668" s="5">
        <f t="shared" si="132"/>
        <v>19434.579999999998</v>
      </c>
    </row>
    <row r="1669" spans="1:9" x14ac:dyDescent="0.35">
      <c r="A1669" s="1">
        <v>45138</v>
      </c>
      <c r="B1669" s="1" t="str">
        <f t="shared" si="130"/>
        <v>July</v>
      </c>
      <c r="C1669" s="3" t="s">
        <v>5</v>
      </c>
      <c r="D1669" s="4">
        <v>23</v>
      </c>
      <c r="E1669" t="str">
        <f t="shared" si="133"/>
        <v>No</v>
      </c>
      <c r="F1669" s="4">
        <f t="shared" si="131"/>
        <v>23</v>
      </c>
      <c r="G1669" s="5">
        <v>417.4</v>
      </c>
      <c r="H1669" t="str">
        <f t="shared" si="134"/>
        <v>No</v>
      </c>
      <c r="I1669" s="5">
        <f t="shared" si="132"/>
        <v>9600.1999999999989</v>
      </c>
    </row>
    <row r="1670" spans="1:9" x14ac:dyDescent="0.35">
      <c r="A1670" s="1">
        <v>45230</v>
      </c>
      <c r="B1670" s="1" t="str">
        <f t="shared" si="130"/>
        <v>October</v>
      </c>
      <c r="C1670" s="3" t="s">
        <v>4</v>
      </c>
      <c r="D1670" s="4">
        <v>24</v>
      </c>
      <c r="E1670" t="str">
        <f t="shared" si="133"/>
        <v>No</v>
      </c>
      <c r="F1670" s="4">
        <f t="shared" si="131"/>
        <v>24</v>
      </c>
      <c r="G1670" s="5">
        <v>944.07</v>
      </c>
      <c r="H1670" t="str">
        <f t="shared" si="134"/>
        <v>No</v>
      </c>
      <c r="I1670" s="5">
        <f t="shared" si="132"/>
        <v>22657.68</v>
      </c>
    </row>
    <row r="1671" spans="1:9" x14ac:dyDescent="0.35">
      <c r="A1671" s="1">
        <v>45169</v>
      </c>
      <c r="B1671" s="1" t="str">
        <f t="shared" si="130"/>
        <v>August</v>
      </c>
      <c r="C1671" s="3" t="s">
        <v>7</v>
      </c>
      <c r="D1671" s="4">
        <v>22</v>
      </c>
      <c r="E1671" t="str">
        <f t="shared" si="133"/>
        <v>No</v>
      </c>
      <c r="F1671" s="4">
        <f t="shared" si="131"/>
        <v>22</v>
      </c>
      <c r="G1671" s="5">
        <v>240.45</v>
      </c>
      <c r="H1671" t="str">
        <f t="shared" si="134"/>
        <v>No</v>
      </c>
      <c r="I1671" s="5">
        <f t="shared" si="132"/>
        <v>5289.9</v>
      </c>
    </row>
    <row r="1672" spans="1:9" x14ac:dyDescent="0.35">
      <c r="A1672" s="1">
        <v>45107</v>
      </c>
      <c r="B1672" s="1" t="str">
        <f t="shared" si="130"/>
        <v>June</v>
      </c>
      <c r="C1672" s="3" t="s">
        <v>5</v>
      </c>
      <c r="D1672" s="4">
        <v>15</v>
      </c>
      <c r="E1672" t="str">
        <f t="shared" si="133"/>
        <v>No</v>
      </c>
      <c r="F1672" s="4">
        <f t="shared" si="131"/>
        <v>15</v>
      </c>
      <c r="G1672" s="5">
        <v>881.49</v>
      </c>
      <c r="H1672" t="str">
        <f t="shared" si="134"/>
        <v>No</v>
      </c>
      <c r="I1672" s="5">
        <f t="shared" si="132"/>
        <v>13222.35</v>
      </c>
    </row>
    <row r="1673" spans="1:9" x14ac:dyDescent="0.35">
      <c r="A1673" s="1">
        <v>45107</v>
      </c>
      <c r="B1673" s="1" t="str">
        <f t="shared" si="130"/>
        <v>June</v>
      </c>
      <c r="C1673" s="3" t="s">
        <v>6</v>
      </c>
      <c r="D1673" s="4">
        <v>19</v>
      </c>
      <c r="E1673" t="str">
        <f t="shared" si="133"/>
        <v>No</v>
      </c>
      <c r="F1673" s="4">
        <f t="shared" si="131"/>
        <v>19</v>
      </c>
      <c r="G1673" s="5">
        <v>916.04</v>
      </c>
      <c r="H1673" t="str">
        <f t="shared" si="134"/>
        <v>No</v>
      </c>
      <c r="I1673" s="5">
        <f t="shared" si="132"/>
        <v>17404.759999999998</v>
      </c>
    </row>
    <row r="1674" spans="1:9" x14ac:dyDescent="0.35">
      <c r="A1674" s="1">
        <v>45260</v>
      </c>
      <c r="B1674" s="1" t="str">
        <f t="shared" si="130"/>
        <v>November</v>
      </c>
      <c r="C1674" s="3" t="s">
        <v>5</v>
      </c>
      <c r="D1674" s="4">
        <v>20</v>
      </c>
      <c r="E1674" t="str">
        <f t="shared" si="133"/>
        <v>No</v>
      </c>
      <c r="F1674" s="4">
        <f t="shared" si="131"/>
        <v>20</v>
      </c>
      <c r="G1674" s="5">
        <v>667.17</v>
      </c>
      <c r="H1674" t="str">
        <f t="shared" si="134"/>
        <v>No</v>
      </c>
      <c r="I1674" s="5">
        <f t="shared" si="132"/>
        <v>13343.4</v>
      </c>
    </row>
    <row r="1675" spans="1:9" x14ac:dyDescent="0.35">
      <c r="A1675" s="1">
        <v>45077</v>
      </c>
      <c r="B1675" s="1" t="str">
        <f t="shared" si="130"/>
        <v>May</v>
      </c>
      <c r="C1675" s="3" t="s">
        <v>6</v>
      </c>
      <c r="D1675" s="4">
        <v>20</v>
      </c>
      <c r="E1675" t="str">
        <f t="shared" si="133"/>
        <v>No</v>
      </c>
      <c r="F1675" s="4">
        <f t="shared" si="131"/>
        <v>20</v>
      </c>
      <c r="G1675" s="5">
        <v>844.16</v>
      </c>
      <c r="H1675" t="str">
        <f t="shared" si="134"/>
        <v>No</v>
      </c>
      <c r="I1675" s="5">
        <f t="shared" si="132"/>
        <v>16883.2</v>
      </c>
    </row>
    <row r="1676" spans="1:9" x14ac:dyDescent="0.35">
      <c r="A1676" s="1">
        <v>45077</v>
      </c>
      <c r="B1676" s="1" t="str">
        <f t="shared" si="130"/>
        <v>May</v>
      </c>
      <c r="C1676" s="3" t="s">
        <v>6</v>
      </c>
      <c r="D1676" s="4">
        <v>23</v>
      </c>
      <c r="E1676" t="str">
        <f t="shared" si="133"/>
        <v>No</v>
      </c>
      <c r="F1676" s="4">
        <f t="shared" si="131"/>
        <v>23</v>
      </c>
      <c r="G1676" s="5">
        <v>863.68</v>
      </c>
      <c r="H1676" t="str">
        <f t="shared" si="134"/>
        <v>No</v>
      </c>
      <c r="I1676" s="5">
        <f t="shared" si="132"/>
        <v>19864.64</v>
      </c>
    </row>
    <row r="1677" spans="1:9" x14ac:dyDescent="0.35">
      <c r="A1677" s="1">
        <v>45046</v>
      </c>
      <c r="B1677" s="1" t="str">
        <f t="shared" si="130"/>
        <v>April</v>
      </c>
      <c r="C1677" s="3" t="s">
        <v>7</v>
      </c>
      <c r="D1677" s="4">
        <v>16</v>
      </c>
      <c r="E1677" t="str">
        <f t="shared" si="133"/>
        <v>No</v>
      </c>
      <c r="F1677" s="4">
        <f t="shared" si="131"/>
        <v>16</v>
      </c>
      <c r="G1677" s="5">
        <v>45.11</v>
      </c>
      <c r="H1677" t="str">
        <f t="shared" si="134"/>
        <v>No</v>
      </c>
      <c r="I1677" s="5">
        <f t="shared" si="132"/>
        <v>721.76</v>
      </c>
    </row>
    <row r="1678" spans="1:9" x14ac:dyDescent="0.35">
      <c r="A1678" s="1">
        <v>45291</v>
      </c>
      <c r="B1678" s="1" t="str">
        <f t="shared" si="130"/>
        <v>December</v>
      </c>
      <c r="C1678" s="3" t="s">
        <v>8</v>
      </c>
      <c r="D1678" s="4">
        <v>21</v>
      </c>
      <c r="E1678" t="str">
        <f t="shared" si="133"/>
        <v>No</v>
      </c>
      <c r="F1678" s="4">
        <f t="shared" si="131"/>
        <v>21</v>
      </c>
      <c r="G1678" s="5">
        <v>890.32</v>
      </c>
      <c r="H1678" t="str">
        <f t="shared" si="134"/>
        <v>No</v>
      </c>
      <c r="I1678" s="5">
        <f t="shared" si="132"/>
        <v>18696.72</v>
      </c>
    </row>
    <row r="1679" spans="1:9" x14ac:dyDescent="0.35">
      <c r="A1679" s="1">
        <v>45016</v>
      </c>
      <c r="B1679" s="1" t="str">
        <f t="shared" si="130"/>
        <v>March</v>
      </c>
      <c r="C1679" s="3" t="s">
        <v>8</v>
      </c>
      <c r="D1679" s="4">
        <v>24</v>
      </c>
      <c r="E1679" t="str">
        <f t="shared" si="133"/>
        <v>No</v>
      </c>
      <c r="F1679" s="4">
        <f t="shared" si="131"/>
        <v>24</v>
      </c>
      <c r="G1679" s="5">
        <v>191.3</v>
      </c>
      <c r="H1679" t="str">
        <f t="shared" si="134"/>
        <v>No</v>
      </c>
      <c r="I1679" s="5">
        <f t="shared" si="132"/>
        <v>4591.2000000000007</v>
      </c>
    </row>
    <row r="1680" spans="1:9" x14ac:dyDescent="0.35">
      <c r="A1680" s="1">
        <v>45107</v>
      </c>
      <c r="B1680" s="1" t="str">
        <f t="shared" si="130"/>
        <v>June</v>
      </c>
      <c r="C1680" s="3" t="s">
        <v>4</v>
      </c>
      <c r="D1680" s="4">
        <v>22</v>
      </c>
      <c r="E1680" t="str">
        <f t="shared" si="133"/>
        <v>No</v>
      </c>
      <c r="F1680" s="4">
        <f t="shared" si="131"/>
        <v>22</v>
      </c>
      <c r="G1680" s="5">
        <v>895.77</v>
      </c>
      <c r="H1680" t="str">
        <f t="shared" si="134"/>
        <v>No</v>
      </c>
      <c r="I1680" s="5">
        <f t="shared" si="132"/>
        <v>19706.939999999999</v>
      </c>
    </row>
    <row r="1681" spans="1:9" x14ac:dyDescent="0.35">
      <c r="A1681" s="1">
        <v>44957</v>
      </c>
      <c r="B1681" s="1" t="str">
        <f t="shared" si="130"/>
        <v>January</v>
      </c>
      <c r="C1681" s="3" t="s">
        <v>7</v>
      </c>
      <c r="D1681" s="4">
        <v>21</v>
      </c>
      <c r="E1681" t="str">
        <f t="shared" si="133"/>
        <v>No</v>
      </c>
      <c r="F1681" s="4">
        <f t="shared" si="131"/>
        <v>21</v>
      </c>
      <c r="G1681" s="5">
        <v>899.71</v>
      </c>
      <c r="H1681" t="str">
        <f t="shared" si="134"/>
        <v>No</v>
      </c>
      <c r="I1681" s="5">
        <f t="shared" si="132"/>
        <v>18893.91</v>
      </c>
    </row>
    <row r="1682" spans="1:9" x14ac:dyDescent="0.35">
      <c r="A1682" s="1">
        <v>45138</v>
      </c>
      <c r="B1682" s="1" t="str">
        <f t="shared" si="130"/>
        <v>July</v>
      </c>
      <c r="C1682" s="3" t="s">
        <v>8</v>
      </c>
      <c r="D1682" s="4">
        <v>22</v>
      </c>
      <c r="E1682" t="str">
        <f t="shared" si="133"/>
        <v>No</v>
      </c>
      <c r="F1682" s="4">
        <f t="shared" si="131"/>
        <v>22</v>
      </c>
      <c r="G1682" s="5">
        <v>861.42</v>
      </c>
      <c r="H1682" t="str">
        <f t="shared" si="134"/>
        <v>No</v>
      </c>
      <c r="I1682" s="5">
        <f t="shared" si="132"/>
        <v>18951.239999999998</v>
      </c>
    </row>
    <row r="1683" spans="1:9" x14ac:dyDescent="0.35">
      <c r="A1683" s="1">
        <v>45046</v>
      </c>
      <c r="B1683" s="1" t="str">
        <f t="shared" si="130"/>
        <v>April</v>
      </c>
      <c r="C1683" s="3" t="s">
        <v>7</v>
      </c>
      <c r="D1683" s="4">
        <v>17</v>
      </c>
      <c r="E1683" t="str">
        <f t="shared" si="133"/>
        <v>No</v>
      </c>
      <c r="F1683" s="4">
        <f t="shared" si="131"/>
        <v>17</v>
      </c>
      <c r="G1683" s="5">
        <v>722.09</v>
      </c>
      <c r="H1683" t="str">
        <f t="shared" si="134"/>
        <v>No</v>
      </c>
      <c r="I1683" s="5">
        <f t="shared" si="132"/>
        <v>12275.53</v>
      </c>
    </row>
    <row r="1684" spans="1:9" x14ac:dyDescent="0.35">
      <c r="A1684" s="1">
        <v>45138</v>
      </c>
      <c r="B1684" s="1" t="str">
        <f t="shared" si="130"/>
        <v>July</v>
      </c>
      <c r="C1684" s="3" t="s">
        <v>4</v>
      </c>
      <c r="D1684" s="4">
        <v>27</v>
      </c>
      <c r="E1684" t="str">
        <f t="shared" si="133"/>
        <v>No</v>
      </c>
      <c r="F1684" s="4">
        <f t="shared" si="131"/>
        <v>27</v>
      </c>
      <c r="G1684" s="5">
        <v>660.92</v>
      </c>
      <c r="H1684" t="str">
        <f t="shared" si="134"/>
        <v>No</v>
      </c>
      <c r="I1684" s="5">
        <f t="shared" si="132"/>
        <v>17844.84</v>
      </c>
    </row>
    <row r="1685" spans="1:9" x14ac:dyDescent="0.35">
      <c r="A1685" s="1">
        <v>45230</v>
      </c>
      <c r="B1685" s="1" t="str">
        <f t="shared" si="130"/>
        <v>October</v>
      </c>
      <c r="C1685" s="3" t="s">
        <v>8</v>
      </c>
      <c r="D1685" s="4">
        <v>15</v>
      </c>
      <c r="E1685" t="str">
        <f t="shared" si="133"/>
        <v>No</v>
      </c>
      <c r="F1685" s="4">
        <f t="shared" si="131"/>
        <v>15</v>
      </c>
      <c r="G1685" s="5">
        <v>86.14</v>
      </c>
      <c r="H1685" t="str">
        <f t="shared" si="134"/>
        <v>No</v>
      </c>
      <c r="I1685" s="5">
        <f t="shared" si="132"/>
        <v>1292.0999999999999</v>
      </c>
    </row>
    <row r="1686" spans="1:9" x14ac:dyDescent="0.35">
      <c r="A1686" s="1">
        <v>45107</v>
      </c>
      <c r="B1686" s="1" t="str">
        <f t="shared" si="130"/>
        <v>June</v>
      </c>
      <c r="C1686" s="3" t="s">
        <v>8</v>
      </c>
      <c r="D1686" s="4">
        <v>24</v>
      </c>
      <c r="E1686" t="str">
        <f t="shared" si="133"/>
        <v>No</v>
      </c>
      <c r="F1686" s="4">
        <f t="shared" si="131"/>
        <v>24</v>
      </c>
      <c r="G1686" s="5">
        <v>421.33</v>
      </c>
      <c r="H1686" t="str">
        <f t="shared" si="134"/>
        <v>No</v>
      </c>
      <c r="I1686" s="5">
        <f t="shared" si="132"/>
        <v>10111.92</v>
      </c>
    </row>
    <row r="1687" spans="1:9" x14ac:dyDescent="0.35">
      <c r="A1687" s="1">
        <v>44957</v>
      </c>
      <c r="B1687" s="1" t="str">
        <f t="shared" si="130"/>
        <v>January</v>
      </c>
      <c r="C1687" s="3" t="s">
        <v>8</v>
      </c>
      <c r="D1687" s="4">
        <v>18</v>
      </c>
      <c r="E1687" t="str">
        <f t="shared" si="133"/>
        <v>No</v>
      </c>
      <c r="F1687" s="4">
        <f t="shared" si="131"/>
        <v>18</v>
      </c>
      <c r="G1687" s="5">
        <v>791.09</v>
      </c>
      <c r="H1687" t="str">
        <f t="shared" si="134"/>
        <v>No</v>
      </c>
      <c r="I1687" s="5">
        <f t="shared" si="132"/>
        <v>14239.62</v>
      </c>
    </row>
    <row r="1688" spans="1:9" x14ac:dyDescent="0.35">
      <c r="A1688" s="1">
        <v>45138</v>
      </c>
      <c r="B1688" s="1" t="str">
        <f t="shared" si="130"/>
        <v>July</v>
      </c>
      <c r="C1688" s="3" t="s">
        <v>4</v>
      </c>
      <c r="D1688" s="4">
        <v>15</v>
      </c>
      <c r="E1688" t="str">
        <f t="shared" si="133"/>
        <v>No</v>
      </c>
      <c r="F1688" s="4">
        <f t="shared" si="131"/>
        <v>15</v>
      </c>
      <c r="G1688" s="5">
        <v>86.71</v>
      </c>
      <c r="H1688" t="str">
        <f t="shared" si="134"/>
        <v>No</v>
      </c>
      <c r="I1688" s="5">
        <f t="shared" si="132"/>
        <v>1300.6499999999999</v>
      </c>
    </row>
    <row r="1689" spans="1:9" x14ac:dyDescent="0.35">
      <c r="A1689" s="1">
        <v>45230</v>
      </c>
      <c r="B1689" s="1" t="str">
        <f t="shared" si="130"/>
        <v>October</v>
      </c>
      <c r="C1689" s="3" t="s">
        <v>8</v>
      </c>
      <c r="D1689" s="4">
        <v>23</v>
      </c>
      <c r="E1689" t="str">
        <f t="shared" si="133"/>
        <v>No</v>
      </c>
      <c r="F1689" s="4">
        <f t="shared" si="131"/>
        <v>23</v>
      </c>
      <c r="G1689" s="5">
        <v>942</v>
      </c>
      <c r="H1689" t="str">
        <f t="shared" si="134"/>
        <v>No</v>
      </c>
      <c r="I1689" s="5">
        <f t="shared" si="132"/>
        <v>21666</v>
      </c>
    </row>
    <row r="1690" spans="1:9" x14ac:dyDescent="0.35">
      <c r="A1690" s="1">
        <v>45169</v>
      </c>
      <c r="B1690" s="1" t="str">
        <f t="shared" si="130"/>
        <v>August</v>
      </c>
      <c r="C1690" s="3" t="s">
        <v>7</v>
      </c>
      <c r="D1690" s="4">
        <v>18</v>
      </c>
      <c r="E1690" t="str">
        <f t="shared" si="133"/>
        <v>No</v>
      </c>
      <c r="F1690" s="4">
        <f t="shared" si="131"/>
        <v>18</v>
      </c>
      <c r="G1690" s="5">
        <v>410.95</v>
      </c>
      <c r="H1690" t="str">
        <f t="shared" si="134"/>
        <v>No</v>
      </c>
      <c r="I1690" s="5">
        <f t="shared" si="132"/>
        <v>7397.0999999999995</v>
      </c>
    </row>
    <row r="1691" spans="1:9" x14ac:dyDescent="0.35">
      <c r="A1691" s="1">
        <v>45107</v>
      </c>
      <c r="B1691" s="1" t="str">
        <f t="shared" si="130"/>
        <v>June</v>
      </c>
      <c r="C1691" s="3" t="s">
        <v>8</v>
      </c>
      <c r="D1691" s="4">
        <v>19</v>
      </c>
      <c r="E1691" t="str">
        <f t="shared" si="133"/>
        <v>No</v>
      </c>
      <c r="F1691" s="4">
        <f t="shared" si="131"/>
        <v>19</v>
      </c>
      <c r="G1691" s="5">
        <v>986.1</v>
      </c>
      <c r="H1691" t="str">
        <f t="shared" si="134"/>
        <v>No</v>
      </c>
      <c r="I1691" s="5">
        <f t="shared" si="132"/>
        <v>18735.900000000001</v>
      </c>
    </row>
    <row r="1692" spans="1:9" x14ac:dyDescent="0.35">
      <c r="A1692" s="1">
        <v>45138</v>
      </c>
      <c r="B1692" s="1" t="str">
        <f t="shared" si="130"/>
        <v>July</v>
      </c>
      <c r="C1692" s="3" t="s">
        <v>4</v>
      </c>
      <c r="D1692" s="4">
        <v>35</v>
      </c>
      <c r="E1692" t="str">
        <f t="shared" si="133"/>
        <v>Yes</v>
      </c>
      <c r="F1692" s="4">
        <f t="shared" si="131"/>
        <v>22</v>
      </c>
      <c r="G1692" s="5">
        <v>871.6</v>
      </c>
      <c r="H1692" t="str">
        <f t="shared" si="134"/>
        <v>No</v>
      </c>
      <c r="I1692" s="5">
        <f t="shared" si="132"/>
        <v>19175.2</v>
      </c>
    </row>
    <row r="1693" spans="1:9" x14ac:dyDescent="0.35">
      <c r="A1693" s="1">
        <v>45199</v>
      </c>
      <c r="B1693" s="1" t="str">
        <f t="shared" si="130"/>
        <v>September</v>
      </c>
      <c r="C1693" s="3" t="s">
        <v>8</v>
      </c>
      <c r="D1693" s="4">
        <v>22</v>
      </c>
      <c r="E1693" t="str">
        <f t="shared" si="133"/>
        <v>No</v>
      </c>
      <c r="F1693" s="4">
        <f t="shared" si="131"/>
        <v>22</v>
      </c>
      <c r="G1693" s="5">
        <v>361.12</v>
      </c>
      <c r="H1693" t="str">
        <f t="shared" si="134"/>
        <v>No</v>
      </c>
      <c r="I1693" s="5">
        <f t="shared" si="132"/>
        <v>7944.64</v>
      </c>
    </row>
    <row r="1694" spans="1:9" x14ac:dyDescent="0.35">
      <c r="A1694" s="1">
        <v>45046</v>
      </c>
      <c r="B1694" s="1" t="str">
        <f t="shared" si="130"/>
        <v>April</v>
      </c>
      <c r="C1694" s="3" t="s">
        <v>5</v>
      </c>
      <c r="D1694" s="4">
        <v>23</v>
      </c>
      <c r="E1694" t="str">
        <f t="shared" si="133"/>
        <v>No</v>
      </c>
      <c r="F1694" s="4">
        <f t="shared" si="131"/>
        <v>23</v>
      </c>
      <c r="G1694" s="5">
        <v>258.04000000000002</v>
      </c>
      <c r="H1694" t="str">
        <f t="shared" si="134"/>
        <v>No</v>
      </c>
      <c r="I1694" s="5">
        <f t="shared" si="132"/>
        <v>5934.92</v>
      </c>
    </row>
    <row r="1695" spans="1:9" x14ac:dyDescent="0.35">
      <c r="A1695" s="1">
        <v>45138</v>
      </c>
      <c r="B1695" s="1" t="str">
        <f t="shared" si="130"/>
        <v>July</v>
      </c>
      <c r="C1695" s="3" t="s">
        <v>5</v>
      </c>
      <c r="D1695" s="4">
        <v>16</v>
      </c>
      <c r="E1695" t="str">
        <f t="shared" si="133"/>
        <v>No</v>
      </c>
      <c r="F1695" s="4">
        <f t="shared" si="131"/>
        <v>16</v>
      </c>
      <c r="G1695" s="5">
        <v>769.03</v>
      </c>
      <c r="H1695" t="str">
        <f t="shared" si="134"/>
        <v>No</v>
      </c>
      <c r="I1695" s="5">
        <f t="shared" si="132"/>
        <v>12304.48</v>
      </c>
    </row>
    <row r="1696" spans="1:9" x14ac:dyDescent="0.35">
      <c r="A1696" s="1">
        <v>45199</v>
      </c>
      <c r="B1696" s="1" t="str">
        <f t="shared" si="130"/>
        <v>September</v>
      </c>
      <c r="C1696" s="3" t="s">
        <v>5</v>
      </c>
      <c r="D1696" s="4">
        <v>15</v>
      </c>
      <c r="E1696" t="str">
        <f t="shared" si="133"/>
        <v>No</v>
      </c>
      <c r="F1696" s="4">
        <f t="shared" si="131"/>
        <v>15</v>
      </c>
      <c r="G1696" s="5">
        <v>937.97</v>
      </c>
      <c r="H1696" t="str">
        <f t="shared" si="134"/>
        <v>No</v>
      </c>
      <c r="I1696" s="5">
        <f t="shared" si="132"/>
        <v>14069.550000000001</v>
      </c>
    </row>
    <row r="1697" spans="1:9" x14ac:dyDescent="0.35">
      <c r="A1697" s="1">
        <v>45077</v>
      </c>
      <c r="B1697" s="1" t="str">
        <f t="shared" si="130"/>
        <v>May</v>
      </c>
      <c r="C1697" s="3" t="s">
        <v>6</v>
      </c>
      <c r="D1697" s="4">
        <v>12</v>
      </c>
      <c r="E1697" t="str">
        <f t="shared" si="133"/>
        <v>No</v>
      </c>
      <c r="F1697" s="4">
        <f t="shared" si="131"/>
        <v>12</v>
      </c>
      <c r="G1697" s="5">
        <v>79.959999999999994</v>
      </c>
      <c r="H1697" t="str">
        <f t="shared" si="134"/>
        <v>No</v>
      </c>
      <c r="I1697" s="5">
        <f t="shared" si="132"/>
        <v>959.52</v>
      </c>
    </row>
    <row r="1698" spans="1:9" x14ac:dyDescent="0.35">
      <c r="A1698" s="1">
        <v>45291</v>
      </c>
      <c r="B1698" s="1" t="str">
        <f t="shared" si="130"/>
        <v>December</v>
      </c>
      <c r="C1698" s="3" t="s">
        <v>8</v>
      </c>
      <c r="D1698" s="4">
        <v>16</v>
      </c>
      <c r="E1698" t="str">
        <f t="shared" si="133"/>
        <v>No</v>
      </c>
      <c r="F1698" s="4">
        <f t="shared" si="131"/>
        <v>16</v>
      </c>
      <c r="G1698" s="5">
        <v>478.62</v>
      </c>
      <c r="H1698" t="str">
        <f t="shared" si="134"/>
        <v>No</v>
      </c>
      <c r="I1698" s="5">
        <f t="shared" si="132"/>
        <v>7657.92</v>
      </c>
    </row>
    <row r="1699" spans="1:9" x14ac:dyDescent="0.35">
      <c r="A1699" s="1">
        <v>45199</v>
      </c>
      <c r="B1699" s="1" t="str">
        <f t="shared" si="130"/>
        <v>September</v>
      </c>
      <c r="C1699" s="3" t="s">
        <v>4</v>
      </c>
      <c r="D1699" s="4">
        <v>15</v>
      </c>
      <c r="E1699" t="str">
        <f t="shared" si="133"/>
        <v>No</v>
      </c>
      <c r="F1699" s="4">
        <f t="shared" si="131"/>
        <v>15</v>
      </c>
      <c r="G1699" s="5">
        <v>396.29</v>
      </c>
      <c r="H1699" t="str">
        <f t="shared" si="134"/>
        <v>No</v>
      </c>
      <c r="I1699" s="5">
        <f t="shared" si="132"/>
        <v>5944.35</v>
      </c>
    </row>
    <row r="1700" spans="1:9" x14ac:dyDescent="0.35">
      <c r="A1700" s="1">
        <v>45016</v>
      </c>
      <c r="B1700" s="1" t="str">
        <f t="shared" si="130"/>
        <v>March</v>
      </c>
      <c r="C1700" s="3" t="s">
        <v>4</v>
      </c>
      <c r="D1700" s="4">
        <v>20</v>
      </c>
      <c r="E1700" t="str">
        <f t="shared" si="133"/>
        <v>No</v>
      </c>
      <c r="F1700" s="4">
        <f t="shared" si="131"/>
        <v>20</v>
      </c>
      <c r="G1700" s="5">
        <v>450.95</v>
      </c>
      <c r="H1700" t="str">
        <f t="shared" si="134"/>
        <v>No</v>
      </c>
      <c r="I1700" s="5">
        <f t="shared" si="132"/>
        <v>9019</v>
      </c>
    </row>
    <row r="1701" spans="1:9" x14ac:dyDescent="0.35">
      <c r="A1701" s="1">
        <v>45199</v>
      </c>
      <c r="B1701" s="1" t="str">
        <f t="shared" si="130"/>
        <v>September</v>
      </c>
      <c r="C1701" s="3" t="s">
        <v>8</v>
      </c>
      <c r="D1701" s="4">
        <v>29</v>
      </c>
      <c r="E1701" t="str">
        <f t="shared" si="133"/>
        <v>No</v>
      </c>
      <c r="F1701" s="4">
        <f t="shared" si="131"/>
        <v>29</v>
      </c>
      <c r="G1701" s="5">
        <v>57.33</v>
      </c>
      <c r="H1701" t="str">
        <f t="shared" si="134"/>
        <v>No</v>
      </c>
      <c r="I1701" s="5">
        <f t="shared" si="132"/>
        <v>1662.57</v>
      </c>
    </row>
    <row r="1702" spans="1:9" x14ac:dyDescent="0.35">
      <c r="A1702" s="1">
        <v>45230</v>
      </c>
      <c r="B1702" s="1" t="str">
        <f t="shared" si="130"/>
        <v>October</v>
      </c>
      <c r="C1702" s="3" t="s">
        <v>7</v>
      </c>
      <c r="D1702" s="4">
        <v>24</v>
      </c>
      <c r="E1702" t="str">
        <f t="shared" si="133"/>
        <v>No</v>
      </c>
      <c r="F1702" s="4">
        <f t="shared" si="131"/>
        <v>24</v>
      </c>
      <c r="G1702" s="5">
        <v>438.38</v>
      </c>
      <c r="H1702" t="str">
        <f t="shared" si="134"/>
        <v>No</v>
      </c>
      <c r="I1702" s="5">
        <f t="shared" si="132"/>
        <v>10521.119999999999</v>
      </c>
    </row>
    <row r="1703" spans="1:9" x14ac:dyDescent="0.35">
      <c r="A1703" s="1">
        <v>45107</v>
      </c>
      <c r="B1703" s="1" t="str">
        <f t="shared" si="130"/>
        <v>June</v>
      </c>
      <c r="C1703" s="3" t="s">
        <v>6</v>
      </c>
      <c r="D1703" s="4">
        <v>15</v>
      </c>
      <c r="E1703" t="str">
        <f t="shared" si="133"/>
        <v>No</v>
      </c>
      <c r="F1703" s="4">
        <f t="shared" si="131"/>
        <v>15</v>
      </c>
      <c r="G1703" s="5">
        <v>191.14</v>
      </c>
      <c r="H1703" t="str">
        <f t="shared" si="134"/>
        <v>No</v>
      </c>
      <c r="I1703" s="5">
        <f t="shared" si="132"/>
        <v>2867.1</v>
      </c>
    </row>
    <row r="1704" spans="1:9" x14ac:dyDescent="0.35">
      <c r="A1704" s="1">
        <v>45016</v>
      </c>
      <c r="B1704" s="1" t="str">
        <f t="shared" si="130"/>
        <v>March</v>
      </c>
      <c r="C1704" s="3" t="s">
        <v>7</v>
      </c>
      <c r="D1704" s="4">
        <v>22</v>
      </c>
      <c r="E1704" t="str">
        <f t="shared" si="133"/>
        <v>No</v>
      </c>
      <c r="F1704" s="4">
        <f t="shared" si="131"/>
        <v>22</v>
      </c>
      <c r="G1704" s="5">
        <v>509.48</v>
      </c>
      <c r="H1704" t="str">
        <f t="shared" si="134"/>
        <v>No</v>
      </c>
      <c r="I1704" s="5">
        <f t="shared" si="132"/>
        <v>11208.560000000001</v>
      </c>
    </row>
    <row r="1705" spans="1:9" x14ac:dyDescent="0.35">
      <c r="A1705" s="1">
        <v>44985</v>
      </c>
      <c r="B1705" s="1" t="str">
        <f t="shared" si="130"/>
        <v>February</v>
      </c>
      <c r="C1705" s="3" t="s">
        <v>8</v>
      </c>
      <c r="D1705" s="4">
        <v>16</v>
      </c>
      <c r="E1705" t="str">
        <f t="shared" si="133"/>
        <v>No</v>
      </c>
      <c r="F1705" s="4">
        <f t="shared" si="131"/>
        <v>16</v>
      </c>
      <c r="G1705" s="5">
        <v>707.78</v>
      </c>
      <c r="H1705" t="str">
        <f t="shared" si="134"/>
        <v>No</v>
      </c>
      <c r="I1705" s="5">
        <f t="shared" si="132"/>
        <v>11324.48</v>
      </c>
    </row>
    <row r="1706" spans="1:9" x14ac:dyDescent="0.35">
      <c r="A1706" s="1">
        <v>45260</v>
      </c>
      <c r="B1706" s="1" t="str">
        <f t="shared" si="130"/>
        <v>November</v>
      </c>
      <c r="C1706" s="3" t="s">
        <v>7</v>
      </c>
      <c r="D1706" s="4">
        <v>24</v>
      </c>
      <c r="E1706" t="str">
        <f t="shared" si="133"/>
        <v>No</v>
      </c>
      <c r="F1706" s="4">
        <f t="shared" si="131"/>
        <v>24</v>
      </c>
      <c r="G1706" s="5">
        <v>377.21</v>
      </c>
      <c r="H1706" t="str">
        <f t="shared" si="134"/>
        <v>No</v>
      </c>
      <c r="I1706" s="5">
        <f t="shared" si="132"/>
        <v>9053.0399999999991</v>
      </c>
    </row>
    <row r="1707" spans="1:9" x14ac:dyDescent="0.35">
      <c r="A1707" s="1">
        <v>45107</v>
      </c>
      <c r="B1707" s="1" t="str">
        <f t="shared" si="130"/>
        <v>June</v>
      </c>
      <c r="C1707" s="3" t="s">
        <v>4</v>
      </c>
      <c r="D1707" s="4">
        <v>21</v>
      </c>
      <c r="E1707" t="str">
        <f t="shared" si="133"/>
        <v>No</v>
      </c>
      <c r="F1707" s="4">
        <f t="shared" si="131"/>
        <v>21</v>
      </c>
      <c r="G1707" s="5">
        <v>837.95</v>
      </c>
      <c r="H1707" t="str">
        <f t="shared" si="134"/>
        <v>No</v>
      </c>
      <c r="I1707" s="5">
        <f t="shared" si="132"/>
        <v>17596.95</v>
      </c>
    </row>
    <row r="1708" spans="1:9" x14ac:dyDescent="0.35">
      <c r="A1708" s="1">
        <v>45016</v>
      </c>
      <c r="B1708" s="1" t="str">
        <f t="shared" si="130"/>
        <v>March</v>
      </c>
      <c r="C1708" s="3" t="s">
        <v>8</v>
      </c>
      <c r="D1708" s="4">
        <v>20</v>
      </c>
      <c r="E1708" t="str">
        <f t="shared" si="133"/>
        <v>No</v>
      </c>
      <c r="F1708" s="4">
        <f t="shared" si="131"/>
        <v>20</v>
      </c>
      <c r="G1708" s="5">
        <v>852.78</v>
      </c>
      <c r="H1708" t="str">
        <f t="shared" si="134"/>
        <v>No</v>
      </c>
      <c r="I1708" s="5">
        <f t="shared" si="132"/>
        <v>17055.599999999999</v>
      </c>
    </row>
    <row r="1709" spans="1:9" x14ac:dyDescent="0.35">
      <c r="A1709" s="1">
        <v>45291</v>
      </c>
      <c r="B1709" s="1" t="str">
        <f t="shared" si="130"/>
        <v>December</v>
      </c>
      <c r="C1709" s="3" t="s">
        <v>6</v>
      </c>
      <c r="D1709" s="4">
        <v>30</v>
      </c>
      <c r="E1709" t="str">
        <f t="shared" si="133"/>
        <v>No</v>
      </c>
      <c r="F1709" s="4">
        <f t="shared" si="131"/>
        <v>30</v>
      </c>
      <c r="G1709" s="5">
        <v>454.84</v>
      </c>
      <c r="H1709" t="str">
        <f t="shared" si="134"/>
        <v>No</v>
      </c>
      <c r="I1709" s="5">
        <f t="shared" si="132"/>
        <v>13645.199999999999</v>
      </c>
    </row>
    <row r="1710" spans="1:9" x14ac:dyDescent="0.35">
      <c r="A1710" s="1">
        <v>45046</v>
      </c>
      <c r="B1710" s="1" t="str">
        <f t="shared" si="130"/>
        <v>April</v>
      </c>
      <c r="C1710" s="3" t="s">
        <v>5</v>
      </c>
      <c r="D1710" s="4">
        <v>19</v>
      </c>
      <c r="E1710" t="str">
        <f t="shared" si="133"/>
        <v>No</v>
      </c>
      <c r="F1710" s="4">
        <f t="shared" si="131"/>
        <v>19</v>
      </c>
      <c r="G1710" s="5">
        <v>985.49</v>
      </c>
      <c r="H1710" t="str">
        <f t="shared" si="134"/>
        <v>No</v>
      </c>
      <c r="I1710" s="5">
        <f t="shared" si="132"/>
        <v>18724.310000000001</v>
      </c>
    </row>
    <row r="1711" spans="1:9" x14ac:dyDescent="0.35">
      <c r="A1711" s="1">
        <v>45291</v>
      </c>
      <c r="B1711" s="1" t="str">
        <f t="shared" si="130"/>
        <v>December</v>
      </c>
      <c r="C1711" s="3" t="s">
        <v>8</v>
      </c>
      <c r="D1711" s="4">
        <v>18</v>
      </c>
      <c r="E1711" t="str">
        <f t="shared" si="133"/>
        <v>No</v>
      </c>
      <c r="F1711" s="4">
        <f t="shared" si="131"/>
        <v>18</v>
      </c>
      <c r="G1711" s="5">
        <v>894.95</v>
      </c>
      <c r="H1711" t="str">
        <f t="shared" si="134"/>
        <v>No</v>
      </c>
      <c r="I1711" s="5">
        <f t="shared" si="132"/>
        <v>16109.1</v>
      </c>
    </row>
    <row r="1712" spans="1:9" x14ac:dyDescent="0.35">
      <c r="A1712" s="1">
        <v>45138</v>
      </c>
      <c r="B1712" s="1" t="str">
        <f t="shared" si="130"/>
        <v>July</v>
      </c>
      <c r="C1712" s="3" t="s">
        <v>4</v>
      </c>
      <c r="D1712" s="4">
        <v>14</v>
      </c>
      <c r="E1712" t="str">
        <f t="shared" si="133"/>
        <v>No</v>
      </c>
      <c r="F1712" s="4">
        <f t="shared" si="131"/>
        <v>14</v>
      </c>
      <c r="G1712" s="5">
        <v>216.41</v>
      </c>
      <c r="H1712" t="str">
        <f t="shared" si="134"/>
        <v>No</v>
      </c>
      <c r="I1712" s="5">
        <f t="shared" si="132"/>
        <v>3029.74</v>
      </c>
    </row>
    <row r="1713" spans="1:9" x14ac:dyDescent="0.35">
      <c r="A1713" s="1">
        <v>44957</v>
      </c>
      <c r="B1713" s="1" t="str">
        <f t="shared" si="130"/>
        <v>January</v>
      </c>
      <c r="C1713" s="3" t="s">
        <v>7</v>
      </c>
      <c r="D1713" s="4">
        <v>21</v>
      </c>
      <c r="E1713" t="str">
        <f t="shared" si="133"/>
        <v>No</v>
      </c>
      <c r="F1713" s="4">
        <f t="shared" si="131"/>
        <v>21</v>
      </c>
      <c r="G1713" s="5">
        <v>964.13</v>
      </c>
      <c r="H1713" t="str">
        <f t="shared" si="134"/>
        <v>No</v>
      </c>
      <c r="I1713" s="5">
        <f t="shared" si="132"/>
        <v>20246.73</v>
      </c>
    </row>
    <row r="1714" spans="1:9" x14ac:dyDescent="0.35">
      <c r="A1714" s="1">
        <v>45169</v>
      </c>
      <c r="B1714" s="1" t="str">
        <f t="shared" si="130"/>
        <v>August</v>
      </c>
      <c r="C1714" s="3" t="s">
        <v>8</v>
      </c>
      <c r="D1714" s="4">
        <v>29</v>
      </c>
      <c r="E1714" t="str">
        <f t="shared" si="133"/>
        <v>No</v>
      </c>
      <c r="F1714" s="4">
        <f t="shared" si="131"/>
        <v>29</v>
      </c>
      <c r="G1714" s="5">
        <v>45.35</v>
      </c>
      <c r="H1714" t="str">
        <f t="shared" si="134"/>
        <v>No</v>
      </c>
      <c r="I1714" s="5">
        <f t="shared" si="132"/>
        <v>1315.15</v>
      </c>
    </row>
    <row r="1715" spans="1:9" x14ac:dyDescent="0.35">
      <c r="A1715" s="1">
        <v>45077</v>
      </c>
      <c r="B1715" s="1" t="str">
        <f t="shared" si="130"/>
        <v>May</v>
      </c>
      <c r="C1715" s="3" t="s">
        <v>8</v>
      </c>
      <c r="D1715" s="4">
        <v>23</v>
      </c>
      <c r="E1715" t="str">
        <f t="shared" si="133"/>
        <v>No</v>
      </c>
      <c r="F1715" s="4">
        <f t="shared" si="131"/>
        <v>23</v>
      </c>
      <c r="G1715" s="5">
        <v>31.91</v>
      </c>
      <c r="H1715" t="str">
        <f t="shared" si="134"/>
        <v>No</v>
      </c>
      <c r="I1715" s="5">
        <f t="shared" si="132"/>
        <v>733.93</v>
      </c>
    </row>
    <row r="1716" spans="1:9" x14ac:dyDescent="0.35">
      <c r="A1716" s="1">
        <v>45077</v>
      </c>
      <c r="B1716" s="1" t="str">
        <f t="shared" si="130"/>
        <v>May</v>
      </c>
      <c r="C1716" s="3" t="s">
        <v>8</v>
      </c>
      <c r="D1716" s="4">
        <v>22</v>
      </c>
      <c r="E1716" t="str">
        <f t="shared" si="133"/>
        <v>No</v>
      </c>
      <c r="F1716" s="4">
        <f t="shared" si="131"/>
        <v>22</v>
      </c>
      <c r="G1716" s="5">
        <v>509.48</v>
      </c>
      <c r="H1716" t="str">
        <f t="shared" si="134"/>
        <v>No</v>
      </c>
      <c r="I1716" s="5">
        <f t="shared" si="132"/>
        <v>11208.560000000001</v>
      </c>
    </row>
    <row r="1717" spans="1:9" x14ac:dyDescent="0.35">
      <c r="A1717" s="1">
        <v>45291</v>
      </c>
      <c r="B1717" s="1" t="str">
        <f t="shared" si="130"/>
        <v>December</v>
      </c>
      <c r="C1717" s="3" t="s">
        <v>8</v>
      </c>
      <c r="D1717" s="4">
        <v>16</v>
      </c>
      <c r="E1717" t="str">
        <f t="shared" si="133"/>
        <v>No</v>
      </c>
      <c r="F1717" s="4">
        <f t="shared" si="131"/>
        <v>16</v>
      </c>
      <c r="G1717" s="5">
        <v>221.98</v>
      </c>
      <c r="H1717" t="str">
        <f t="shared" si="134"/>
        <v>No</v>
      </c>
      <c r="I1717" s="5">
        <f t="shared" si="132"/>
        <v>3551.68</v>
      </c>
    </row>
    <row r="1718" spans="1:9" x14ac:dyDescent="0.35">
      <c r="A1718" s="1">
        <v>45199</v>
      </c>
      <c r="B1718" s="1" t="str">
        <f t="shared" si="130"/>
        <v>September</v>
      </c>
      <c r="C1718" s="3" t="s">
        <v>8</v>
      </c>
      <c r="D1718" s="4">
        <v>21</v>
      </c>
      <c r="E1718" t="str">
        <f t="shared" si="133"/>
        <v>No</v>
      </c>
      <c r="F1718" s="4">
        <f t="shared" si="131"/>
        <v>21</v>
      </c>
      <c r="G1718" s="5">
        <v>646.75</v>
      </c>
      <c r="H1718" t="str">
        <f t="shared" si="134"/>
        <v>No</v>
      </c>
      <c r="I1718" s="5">
        <f t="shared" si="132"/>
        <v>13581.75</v>
      </c>
    </row>
    <row r="1719" spans="1:9" x14ac:dyDescent="0.35">
      <c r="A1719" s="1">
        <v>45138</v>
      </c>
      <c r="B1719" s="1" t="str">
        <f t="shared" si="130"/>
        <v>July</v>
      </c>
      <c r="C1719" s="3" t="s">
        <v>6</v>
      </c>
      <c r="D1719" s="4">
        <v>27</v>
      </c>
      <c r="E1719" t="str">
        <f t="shared" si="133"/>
        <v>No</v>
      </c>
      <c r="F1719" s="4">
        <f t="shared" si="131"/>
        <v>27</v>
      </c>
      <c r="G1719" s="5">
        <v>509.48</v>
      </c>
      <c r="H1719" t="str">
        <f t="shared" si="134"/>
        <v>No</v>
      </c>
      <c r="I1719" s="5">
        <f t="shared" si="132"/>
        <v>13755.960000000001</v>
      </c>
    </row>
    <row r="1720" spans="1:9" x14ac:dyDescent="0.35">
      <c r="A1720" s="1">
        <v>45260</v>
      </c>
      <c r="B1720" s="1" t="str">
        <f t="shared" si="130"/>
        <v>November</v>
      </c>
      <c r="C1720" s="3" t="s">
        <v>6</v>
      </c>
      <c r="D1720" s="4">
        <v>18</v>
      </c>
      <c r="E1720" t="str">
        <f t="shared" si="133"/>
        <v>No</v>
      </c>
      <c r="F1720" s="4">
        <f t="shared" si="131"/>
        <v>18</v>
      </c>
      <c r="G1720" s="5">
        <v>990.82</v>
      </c>
      <c r="H1720" t="str">
        <f t="shared" si="134"/>
        <v>No</v>
      </c>
      <c r="I1720" s="5">
        <f t="shared" si="132"/>
        <v>17834.760000000002</v>
      </c>
    </row>
    <row r="1721" spans="1:9" x14ac:dyDescent="0.35">
      <c r="A1721" s="1">
        <v>44985</v>
      </c>
      <c r="B1721" s="1" t="str">
        <f t="shared" si="130"/>
        <v>February</v>
      </c>
      <c r="C1721" s="3" t="s">
        <v>7</v>
      </c>
      <c r="D1721" s="4">
        <v>21</v>
      </c>
      <c r="E1721" t="str">
        <f t="shared" si="133"/>
        <v>No</v>
      </c>
      <c r="F1721" s="4">
        <f t="shared" si="131"/>
        <v>21</v>
      </c>
      <c r="G1721" s="5">
        <v>899.3</v>
      </c>
      <c r="H1721" t="str">
        <f t="shared" si="134"/>
        <v>No</v>
      </c>
      <c r="I1721" s="5">
        <f t="shared" si="132"/>
        <v>18885.3</v>
      </c>
    </row>
    <row r="1722" spans="1:9" x14ac:dyDescent="0.35">
      <c r="A1722" s="1">
        <v>45016</v>
      </c>
      <c r="B1722" s="1" t="str">
        <f t="shared" si="130"/>
        <v>March</v>
      </c>
      <c r="C1722" s="3" t="s">
        <v>4</v>
      </c>
      <c r="D1722" s="4">
        <v>17</v>
      </c>
      <c r="E1722" t="str">
        <f t="shared" si="133"/>
        <v>No</v>
      </c>
      <c r="F1722" s="4">
        <f t="shared" si="131"/>
        <v>17</v>
      </c>
      <c r="G1722" s="5">
        <v>300.58999999999997</v>
      </c>
      <c r="H1722" t="str">
        <f t="shared" si="134"/>
        <v>No</v>
      </c>
      <c r="I1722" s="5">
        <f t="shared" si="132"/>
        <v>5110.03</v>
      </c>
    </row>
    <row r="1723" spans="1:9" x14ac:dyDescent="0.35">
      <c r="A1723" s="1">
        <v>45077</v>
      </c>
      <c r="B1723" s="1" t="str">
        <f t="shared" si="130"/>
        <v>May</v>
      </c>
      <c r="C1723" s="3" t="s">
        <v>4</v>
      </c>
      <c r="D1723" s="4">
        <v>17</v>
      </c>
      <c r="E1723" t="str">
        <f t="shared" si="133"/>
        <v>No</v>
      </c>
      <c r="F1723" s="4">
        <f t="shared" si="131"/>
        <v>17</v>
      </c>
      <c r="G1723" s="5">
        <v>731.94</v>
      </c>
      <c r="H1723" t="str">
        <f t="shared" si="134"/>
        <v>No</v>
      </c>
      <c r="I1723" s="5">
        <f t="shared" si="132"/>
        <v>12442.980000000001</v>
      </c>
    </row>
    <row r="1724" spans="1:9" x14ac:dyDescent="0.35">
      <c r="A1724" s="1">
        <v>45016</v>
      </c>
      <c r="B1724" s="1" t="str">
        <f t="shared" si="130"/>
        <v>March</v>
      </c>
      <c r="C1724" s="3" t="s">
        <v>6</v>
      </c>
      <c r="D1724" s="4">
        <v>16</v>
      </c>
      <c r="E1724" t="str">
        <f t="shared" si="133"/>
        <v>No</v>
      </c>
      <c r="F1724" s="4">
        <f t="shared" si="131"/>
        <v>16</v>
      </c>
      <c r="G1724" s="5">
        <v>988.87</v>
      </c>
      <c r="H1724" t="str">
        <f t="shared" si="134"/>
        <v>No</v>
      </c>
      <c r="I1724" s="5">
        <f t="shared" si="132"/>
        <v>15821.92</v>
      </c>
    </row>
    <row r="1725" spans="1:9" x14ac:dyDescent="0.35">
      <c r="A1725" s="1">
        <v>45291</v>
      </c>
      <c r="B1725" s="1" t="str">
        <f t="shared" si="130"/>
        <v>December</v>
      </c>
      <c r="C1725" s="3" t="s">
        <v>7</v>
      </c>
      <c r="D1725" s="4">
        <v>22</v>
      </c>
      <c r="E1725" t="str">
        <f t="shared" si="133"/>
        <v>No</v>
      </c>
      <c r="F1725" s="4">
        <f t="shared" si="131"/>
        <v>22</v>
      </c>
      <c r="G1725" s="5">
        <v>568.29</v>
      </c>
      <c r="H1725" t="str">
        <f t="shared" si="134"/>
        <v>No</v>
      </c>
      <c r="I1725" s="5">
        <f t="shared" si="132"/>
        <v>12502.38</v>
      </c>
    </row>
    <row r="1726" spans="1:9" x14ac:dyDescent="0.35">
      <c r="A1726" s="1">
        <v>45016</v>
      </c>
      <c r="B1726" s="1" t="str">
        <f t="shared" si="130"/>
        <v>March</v>
      </c>
      <c r="C1726" s="3" t="s">
        <v>4</v>
      </c>
      <c r="D1726" s="4">
        <v>18</v>
      </c>
      <c r="E1726" t="str">
        <f t="shared" si="133"/>
        <v>No</v>
      </c>
      <c r="F1726" s="4">
        <f t="shared" si="131"/>
        <v>18</v>
      </c>
      <c r="G1726" s="5">
        <v>582.69000000000005</v>
      </c>
      <c r="H1726" t="str">
        <f t="shared" si="134"/>
        <v>No</v>
      </c>
      <c r="I1726" s="5">
        <f t="shared" si="132"/>
        <v>10488.420000000002</v>
      </c>
    </row>
    <row r="1727" spans="1:9" x14ac:dyDescent="0.35">
      <c r="A1727" s="1">
        <v>45199</v>
      </c>
      <c r="B1727" s="1" t="str">
        <f t="shared" si="130"/>
        <v>September</v>
      </c>
      <c r="C1727" s="3" t="s">
        <v>6</v>
      </c>
      <c r="D1727" s="4">
        <v>17</v>
      </c>
      <c r="E1727" t="str">
        <f t="shared" si="133"/>
        <v>No</v>
      </c>
      <c r="F1727" s="4">
        <f t="shared" si="131"/>
        <v>17</v>
      </c>
      <c r="G1727" s="5">
        <v>992.86</v>
      </c>
      <c r="H1727" t="str">
        <f t="shared" si="134"/>
        <v>No</v>
      </c>
      <c r="I1727" s="5">
        <f t="shared" si="132"/>
        <v>16878.62</v>
      </c>
    </row>
    <row r="1728" spans="1:9" x14ac:dyDescent="0.35">
      <c r="A1728" s="1">
        <v>44985</v>
      </c>
      <c r="B1728" s="1" t="str">
        <f t="shared" si="130"/>
        <v>February</v>
      </c>
      <c r="C1728" s="3" t="s">
        <v>4</v>
      </c>
      <c r="D1728" s="4">
        <v>230</v>
      </c>
      <c r="E1728" t="str">
        <f t="shared" si="133"/>
        <v>Yes</v>
      </c>
      <c r="F1728" s="4">
        <f t="shared" si="131"/>
        <v>22</v>
      </c>
      <c r="G1728" s="5">
        <v>891.41</v>
      </c>
      <c r="H1728" t="str">
        <f t="shared" si="134"/>
        <v>No</v>
      </c>
      <c r="I1728" s="5">
        <f t="shared" si="132"/>
        <v>19611.02</v>
      </c>
    </row>
    <row r="1729" spans="1:9" x14ac:dyDescent="0.35">
      <c r="A1729" s="1">
        <v>45260</v>
      </c>
      <c r="B1729" s="1" t="str">
        <f t="shared" si="130"/>
        <v>November</v>
      </c>
      <c r="C1729" s="3" t="s">
        <v>8</v>
      </c>
      <c r="D1729" s="4">
        <v>21</v>
      </c>
      <c r="E1729" t="str">
        <f t="shared" si="133"/>
        <v>No</v>
      </c>
      <c r="F1729" s="4">
        <f t="shared" si="131"/>
        <v>21</v>
      </c>
      <c r="G1729" s="5">
        <v>773.06</v>
      </c>
      <c r="H1729" t="str">
        <f t="shared" si="134"/>
        <v>No</v>
      </c>
      <c r="I1729" s="5">
        <f t="shared" si="132"/>
        <v>16234.259999999998</v>
      </c>
    </row>
    <row r="1730" spans="1:9" x14ac:dyDescent="0.35">
      <c r="A1730" s="1">
        <v>45291</v>
      </c>
      <c r="B1730" s="1" t="str">
        <f t="shared" ref="B1730:B1793" si="135">TEXT(A1730, "mmmm")</f>
        <v>December</v>
      </c>
      <c r="C1730" s="3" t="s">
        <v>6</v>
      </c>
      <c r="D1730" s="4">
        <v>26</v>
      </c>
      <c r="E1730" t="str">
        <f t="shared" si="133"/>
        <v>No</v>
      </c>
      <c r="F1730" s="4">
        <f t="shared" ref="F1730:F1793" si="136" xml:space="preserve"> IF(OR(D1730 &lt; 8,D1730 &gt; 32), 22, D1730)</f>
        <v>26</v>
      </c>
      <c r="G1730" s="5">
        <v>695.52</v>
      </c>
      <c r="H1730" t="str">
        <f t="shared" si="134"/>
        <v>No</v>
      </c>
      <c r="I1730" s="5">
        <f t="shared" ref="I1730:I1793" si="137">PRODUCT(F1730,G1730)</f>
        <v>18083.52</v>
      </c>
    </row>
    <row r="1731" spans="1:9" x14ac:dyDescent="0.35">
      <c r="A1731" s="1">
        <v>45291</v>
      </c>
      <c r="B1731" s="1" t="str">
        <f t="shared" si="135"/>
        <v>December</v>
      </c>
      <c r="C1731" s="3" t="s">
        <v>7</v>
      </c>
      <c r="D1731" s="4">
        <v>17</v>
      </c>
      <c r="E1731" t="str">
        <f t="shared" ref="E1731:E1794" si="138" xml:space="preserve"> IF(OR(D1731 &lt; 8,D1731 &gt; 32), "Yes", "No")</f>
        <v>No</v>
      </c>
      <c r="F1731" s="4">
        <f t="shared" si="136"/>
        <v>17</v>
      </c>
      <c r="G1731" s="5">
        <v>291.5</v>
      </c>
      <c r="H1731" t="str">
        <f t="shared" ref="H1731:H1794" si="139" xml:space="preserve"> IF(OR(G1731 &lt; -466.22,G1731 &gt; 1486.92), "Yes", "No")</f>
        <v>No</v>
      </c>
      <c r="I1731" s="5">
        <f t="shared" si="137"/>
        <v>4955.5</v>
      </c>
    </row>
    <row r="1732" spans="1:9" x14ac:dyDescent="0.35">
      <c r="A1732" s="1">
        <v>45046</v>
      </c>
      <c r="B1732" s="1" t="str">
        <f t="shared" si="135"/>
        <v>April</v>
      </c>
      <c r="C1732" s="3" t="s">
        <v>8</v>
      </c>
      <c r="D1732" s="4">
        <v>21</v>
      </c>
      <c r="E1732" t="str">
        <f t="shared" si="138"/>
        <v>No</v>
      </c>
      <c r="F1732" s="4">
        <f t="shared" si="136"/>
        <v>21</v>
      </c>
      <c r="G1732" s="5">
        <v>66.150000000000006</v>
      </c>
      <c r="H1732" t="str">
        <f t="shared" si="139"/>
        <v>No</v>
      </c>
      <c r="I1732" s="5">
        <f t="shared" si="137"/>
        <v>1389.15</v>
      </c>
    </row>
    <row r="1733" spans="1:9" x14ac:dyDescent="0.35">
      <c r="A1733" s="1">
        <v>45138</v>
      </c>
      <c r="B1733" s="1" t="str">
        <f t="shared" si="135"/>
        <v>July</v>
      </c>
      <c r="C1733" s="3" t="s">
        <v>6</v>
      </c>
      <c r="D1733" s="4">
        <v>21</v>
      </c>
      <c r="E1733" t="str">
        <f t="shared" si="138"/>
        <v>No</v>
      </c>
      <c r="F1733" s="4">
        <f t="shared" si="136"/>
        <v>21</v>
      </c>
      <c r="G1733" s="5">
        <v>901.37</v>
      </c>
      <c r="H1733" t="str">
        <f t="shared" si="139"/>
        <v>No</v>
      </c>
      <c r="I1733" s="5">
        <f t="shared" si="137"/>
        <v>18928.77</v>
      </c>
    </row>
    <row r="1734" spans="1:9" x14ac:dyDescent="0.35">
      <c r="A1734" s="1">
        <v>45046</v>
      </c>
      <c r="B1734" s="1" t="str">
        <f t="shared" si="135"/>
        <v>April</v>
      </c>
      <c r="C1734" s="3" t="s">
        <v>7</v>
      </c>
      <c r="D1734" s="4">
        <v>18</v>
      </c>
      <c r="E1734" t="str">
        <f t="shared" si="138"/>
        <v>No</v>
      </c>
      <c r="F1734" s="4">
        <f t="shared" si="136"/>
        <v>18</v>
      </c>
      <c r="G1734" s="5">
        <v>29.11</v>
      </c>
      <c r="H1734" t="str">
        <f t="shared" si="139"/>
        <v>No</v>
      </c>
      <c r="I1734" s="5">
        <f t="shared" si="137"/>
        <v>523.98</v>
      </c>
    </row>
    <row r="1735" spans="1:9" x14ac:dyDescent="0.35">
      <c r="A1735" s="1">
        <v>45077</v>
      </c>
      <c r="B1735" s="1" t="str">
        <f t="shared" si="135"/>
        <v>May</v>
      </c>
      <c r="C1735" s="3" t="s">
        <v>6</v>
      </c>
      <c r="D1735" s="4">
        <v>26</v>
      </c>
      <c r="E1735" t="str">
        <f t="shared" si="138"/>
        <v>No</v>
      </c>
      <c r="F1735" s="4">
        <f t="shared" si="136"/>
        <v>26</v>
      </c>
      <c r="G1735" s="5">
        <v>86.1</v>
      </c>
      <c r="H1735" t="str">
        <f t="shared" si="139"/>
        <v>No</v>
      </c>
      <c r="I1735" s="5">
        <f t="shared" si="137"/>
        <v>2238.6</v>
      </c>
    </row>
    <row r="1736" spans="1:9" x14ac:dyDescent="0.35">
      <c r="A1736" s="1">
        <v>45199</v>
      </c>
      <c r="B1736" s="1" t="str">
        <f t="shared" si="135"/>
        <v>September</v>
      </c>
      <c r="C1736" s="3" t="s">
        <v>4</v>
      </c>
      <c r="D1736" s="4">
        <v>20</v>
      </c>
      <c r="E1736" t="str">
        <f t="shared" si="138"/>
        <v>No</v>
      </c>
      <c r="F1736" s="4">
        <f t="shared" si="136"/>
        <v>20</v>
      </c>
      <c r="G1736" s="5">
        <v>444.72</v>
      </c>
      <c r="H1736" t="str">
        <f t="shared" si="139"/>
        <v>No</v>
      </c>
      <c r="I1736" s="5">
        <f t="shared" si="137"/>
        <v>8894.4000000000015</v>
      </c>
    </row>
    <row r="1737" spans="1:9" x14ac:dyDescent="0.35">
      <c r="A1737" s="1">
        <v>44985</v>
      </c>
      <c r="B1737" s="1" t="str">
        <f t="shared" si="135"/>
        <v>February</v>
      </c>
      <c r="C1737" s="3" t="s">
        <v>4</v>
      </c>
      <c r="D1737" s="4">
        <v>23</v>
      </c>
      <c r="E1737" t="str">
        <f t="shared" si="138"/>
        <v>No</v>
      </c>
      <c r="F1737" s="4">
        <f t="shared" si="136"/>
        <v>23</v>
      </c>
      <c r="G1737" s="5">
        <v>966.24</v>
      </c>
      <c r="H1737" t="str">
        <f t="shared" si="139"/>
        <v>No</v>
      </c>
      <c r="I1737" s="5">
        <f t="shared" si="137"/>
        <v>22223.52</v>
      </c>
    </row>
    <row r="1738" spans="1:9" x14ac:dyDescent="0.35">
      <c r="A1738" s="1">
        <v>44957</v>
      </c>
      <c r="B1738" s="1" t="str">
        <f t="shared" si="135"/>
        <v>January</v>
      </c>
      <c r="C1738" s="3" t="s">
        <v>5</v>
      </c>
      <c r="D1738" s="4">
        <v>16</v>
      </c>
      <c r="E1738" t="str">
        <f t="shared" si="138"/>
        <v>No</v>
      </c>
      <c r="F1738" s="4">
        <f t="shared" si="136"/>
        <v>16</v>
      </c>
      <c r="G1738" s="5">
        <v>67.569999999999993</v>
      </c>
      <c r="H1738" t="str">
        <f t="shared" si="139"/>
        <v>No</v>
      </c>
      <c r="I1738" s="5">
        <f t="shared" si="137"/>
        <v>1081.1199999999999</v>
      </c>
    </row>
    <row r="1739" spans="1:9" x14ac:dyDescent="0.35">
      <c r="A1739" s="1">
        <v>45260</v>
      </c>
      <c r="B1739" s="1" t="str">
        <f t="shared" si="135"/>
        <v>November</v>
      </c>
      <c r="C1739" s="3" t="s">
        <v>8</v>
      </c>
      <c r="D1739" s="4">
        <v>15</v>
      </c>
      <c r="E1739" t="str">
        <f t="shared" si="138"/>
        <v>No</v>
      </c>
      <c r="F1739" s="4">
        <f t="shared" si="136"/>
        <v>15</v>
      </c>
      <c r="G1739" s="5">
        <v>541.84</v>
      </c>
      <c r="H1739" t="str">
        <f t="shared" si="139"/>
        <v>No</v>
      </c>
      <c r="I1739" s="5">
        <f t="shared" si="137"/>
        <v>8127.6</v>
      </c>
    </row>
    <row r="1740" spans="1:9" x14ac:dyDescent="0.35">
      <c r="A1740" s="1">
        <v>44985</v>
      </c>
      <c r="B1740" s="1" t="str">
        <f t="shared" si="135"/>
        <v>February</v>
      </c>
      <c r="C1740" s="3" t="s">
        <v>5</v>
      </c>
      <c r="D1740" s="4">
        <v>16</v>
      </c>
      <c r="E1740" t="str">
        <f t="shared" si="138"/>
        <v>No</v>
      </c>
      <c r="F1740" s="4">
        <f t="shared" si="136"/>
        <v>16</v>
      </c>
      <c r="G1740" s="5">
        <v>98.8</v>
      </c>
      <c r="H1740" t="str">
        <f t="shared" si="139"/>
        <v>No</v>
      </c>
      <c r="I1740" s="5">
        <f t="shared" si="137"/>
        <v>1580.8</v>
      </c>
    </row>
    <row r="1741" spans="1:9" x14ac:dyDescent="0.35">
      <c r="A1741" s="1">
        <v>45199</v>
      </c>
      <c r="B1741" s="1" t="str">
        <f t="shared" si="135"/>
        <v>September</v>
      </c>
      <c r="C1741" s="3" t="s">
        <v>8</v>
      </c>
      <c r="D1741" s="4">
        <v>17</v>
      </c>
      <c r="E1741" t="str">
        <f t="shared" si="138"/>
        <v>No</v>
      </c>
      <c r="F1741" s="4">
        <f t="shared" si="136"/>
        <v>17</v>
      </c>
      <c r="G1741" s="5">
        <v>683.4</v>
      </c>
      <c r="H1741" t="str">
        <f t="shared" si="139"/>
        <v>No</v>
      </c>
      <c r="I1741" s="5">
        <f t="shared" si="137"/>
        <v>11617.8</v>
      </c>
    </row>
    <row r="1742" spans="1:9" x14ac:dyDescent="0.35">
      <c r="A1742" s="1">
        <v>45199</v>
      </c>
      <c r="B1742" s="1" t="str">
        <f t="shared" si="135"/>
        <v>September</v>
      </c>
      <c r="C1742" s="3" t="s">
        <v>6</v>
      </c>
      <c r="D1742" s="4">
        <v>31</v>
      </c>
      <c r="E1742" t="str">
        <f t="shared" si="138"/>
        <v>No</v>
      </c>
      <c r="F1742" s="4">
        <f t="shared" si="136"/>
        <v>31</v>
      </c>
      <c r="G1742" s="5">
        <v>209.07</v>
      </c>
      <c r="H1742" t="str">
        <f t="shared" si="139"/>
        <v>No</v>
      </c>
      <c r="I1742" s="5">
        <f t="shared" si="137"/>
        <v>6481.17</v>
      </c>
    </row>
    <row r="1743" spans="1:9" x14ac:dyDescent="0.35">
      <c r="A1743" s="1">
        <v>45077</v>
      </c>
      <c r="B1743" s="1" t="str">
        <f t="shared" si="135"/>
        <v>May</v>
      </c>
      <c r="C1743" s="3" t="s">
        <v>6</v>
      </c>
      <c r="D1743" s="4">
        <v>17</v>
      </c>
      <c r="E1743" t="str">
        <f t="shared" si="138"/>
        <v>No</v>
      </c>
      <c r="F1743" s="4">
        <f t="shared" si="136"/>
        <v>17</v>
      </c>
      <c r="G1743" s="5">
        <v>203.08</v>
      </c>
      <c r="H1743" t="str">
        <f t="shared" si="139"/>
        <v>No</v>
      </c>
      <c r="I1743" s="5">
        <f t="shared" si="137"/>
        <v>3452.36</v>
      </c>
    </row>
    <row r="1744" spans="1:9" x14ac:dyDescent="0.35">
      <c r="A1744" s="1">
        <v>45016</v>
      </c>
      <c r="B1744" s="1" t="str">
        <f t="shared" si="135"/>
        <v>March</v>
      </c>
      <c r="C1744" s="3" t="s">
        <v>7</v>
      </c>
      <c r="D1744" s="4">
        <v>20</v>
      </c>
      <c r="E1744" t="str">
        <f t="shared" si="138"/>
        <v>No</v>
      </c>
      <c r="F1744" s="4">
        <f t="shared" si="136"/>
        <v>20</v>
      </c>
      <c r="G1744" s="5">
        <v>221.58</v>
      </c>
      <c r="H1744" t="str">
        <f t="shared" si="139"/>
        <v>No</v>
      </c>
      <c r="I1744" s="5">
        <f t="shared" si="137"/>
        <v>4431.6000000000004</v>
      </c>
    </row>
    <row r="1745" spans="1:9" x14ac:dyDescent="0.35">
      <c r="A1745" s="1">
        <v>45138</v>
      </c>
      <c r="B1745" s="1" t="str">
        <f t="shared" si="135"/>
        <v>July</v>
      </c>
      <c r="C1745" s="3" t="s">
        <v>5</v>
      </c>
      <c r="D1745" s="4">
        <v>27</v>
      </c>
      <c r="E1745" t="str">
        <f t="shared" si="138"/>
        <v>No</v>
      </c>
      <c r="F1745" s="4">
        <f t="shared" si="136"/>
        <v>27</v>
      </c>
      <c r="G1745" s="5">
        <v>158.1</v>
      </c>
      <c r="H1745" t="str">
        <f t="shared" si="139"/>
        <v>No</v>
      </c>
      <c r="I1745" s="5">
        <f t="shared" si="137"/>
        <v>4268.7</v>
      </c>
    </row>
    <row r="1746" spans="1:9" x14ac:dyDescent="0.35">
      <c r="A1746" s="1">
        <v>45077</v>
      </c>
      <c r="B1746" s="1" t="str">
        <f t="shared" si="135"/>
        <v>May</v>
      </c>
      <c r="C1746" s="3" t="s">
        <v>5</v>
      </c>
      <c r="D1746" s="4">
        <v>18</v>
      </c>
      <c r="E1746" t="str">
        <f t="shared" si="138"/>
        <v>No</v>
      </c>
      <c r="F1746" s="4">
        <f t="shared" si="136"/>
        <v>18</v>
      </c>
      <c r="G1746" s="5">
        <v>830.04</v>
      </c>
      <c r="H1746" t="str">
        <f t="shared" si="139"/>
        <v>No</v>
      </c>
      <c r="I1746" s="5">
        <f t="shared" si="137"/>
        <v>14940.72</v>
      </c>
    </row>
    <row r="1747" spans="1:9" x14ac:dyDescent="0.35">
      <c r="A1747" s="1">
        <v>45291</v>
      </c>
      <c r="B1747" s="1" t="str">
        <f t="shared" si="135"/>
        <v>December</v>
      </c>
      <c r="C1747" s="3" t="s">
        <v>7</v>
      </c>
      <c r="D1747" s="4">
        <v>35</v>
      </c>
      <c r="E1747" t="str">
        <f t="shared" si="138"/>
        <v>Yes</v>
      </c>
      <c r="F1747" s="4">
        <f t="shared" si="136"/>
        <v>22</v>
      </c>
      <c r="G1747" s="5">
        <v>45.63</v>
      </c>
      <c r="H1747" t="str">
        <f t="shared" si="139"/>
        <v>No</v>
      </c>
      <c r="I1747" s="5">
        <f t="shared" si="137"/>
        <v>1003.86</v>
      </c>
    </row>
    <row r="1748" spans="1:9" x14ac:dyDescent="0.35">
      <c r="A1748" s="1">
        <v>45169</v>
      </c>
      <c r="B1748" s="1" t="str">
        <f t="shared" si="135"/>
        <v>August</v>
      </c>
      <c r="C1748" s="3" t="s">
        <v>6</v>
      </c>
      <c r="D1748" s="4">
        <v>18</v>
      </c>
      <c r="E1748" t="str">
        <f t="shared" si="138"/>
        <v>No</v>
      </c>
      <c r="F1748" s="4">
        <f t="shared" si="136"/>
        <v>18</v>
      </c>
      <c r="G1748" s="5">
        <v>238.07</v>
      </c>
      <c r="H1748" t="str">
        <f t="shared" si="139"/>
        <v>No</v>
      </c>
      <c r="I1748" s="5">
        <f t="shared" si="137"/>
        <v>4285.26</v>
      </c>
    </row>
    <row r="1749" spans="1:9" x14ac:dyDescent="0.35">
      <c r="A1749" s="1">
        <v>45169</v>
      </c>
      <c r="B1749" s="1" t="str">
        <f t="shared" si="135"/>
        <v>August</v>
      </c>
      <c r="C1749" s="3" t="s">
        <v>4</v>
      </c>
      <c r="D1749" s="4">
        <v>21</v>
      </c>
      <c r="E1749" t="str">
        <f t="shared" si="138"/>
        <v>No</v>
      </c>
      <c r="F1749" s="4">
        <f t="shared" si="136"/>
        <v>21</v>
      </c>
      <c r="G1749" s="5">
        <v>205.23</v>
      </c>
      <c r="H1749" t="str">
        <f t="shared" si="139"/>
        <v>No</v>
      </c>
      <c r="I1749" s="5">
        <f t="shared" si="137"/>
        <v>4309.83</v>
      </c>
    </row>
    <row r="1750" spans="1:9" x14ac:dyDescent="0.35">
      <c r="A1750" s="1">
        <v>45107</v>
      </c>
      <c r="B1750" s="1" t="str">
        <f t="shared" si="135"/>
        <v>June</v>
      </c>
      <c r="C1750" s="3" t="s">
        <v>8</v>
      </c>
      <c r="D1750" s="4">
        <v>31</v>
      </c>
      <c r="E1750" t="str">
        <f t="shared" si="138"/>
        <v>No</v>
      </c>
      <c r="F1750" s="4">
        <f t="shared" si="136"/>
        <v>31</v>
      </c>
      <c r="G1750" s="5">
        <v>632</v>
      </c>
      <c r="H1750" t="str">
        <f t="shared" si="139"/>
        <v>No</v>
      </c>
      <c r="I1750" s="5">
        <f t="shared" si="137"/>
        <v>19592</v>
      </c>
    </row>
    <row r="1751" spans="1:9" x14ac:dyDescent="0.35">
      <c r="A1751" s="1">
        <v>45046</v>
      </c>
      <c r="B1751" s="1" t="str">
        <f t="shared" si="135"/>
        <v>April</v>
      </c>
      <c r="C1751" s="3" t="s">
        <v>7</v>
      </c>
      <c r="D1751" s="4">
        <v>31</v>
      </c>
      <c r="E1751" t="str">
        <f t="shared" si="138"/>
        <v>No</v>
      </c>
      <c r="F1751" s="4">
        <f t="shared" si="136"/>
        <v>31</v>
      </c>
      <c r="G1751" s="5">
        <v>328.97</v>
      </c>
      <c r="H1751" t="str">
        <f t="shared" si="139"/>
        <v>No</v>
      </c>
      <c r="I1751" s="5">
        <f t="shared" si="137"/>
        <v>10198.070000000002</v>
      </c>
    </row>
    <row r="1752" spans="1:9" x14ac:dyDescent="0.35">
      <c r="A1752" s="1">
        <v>44985</v>
      </c>
      <c r="B1752" s="1" t="str">
        <f t="shared" si="135"/>
        <v>February</v>
      </c>
      <c r="C1752" s="3" t="s">
        <v>6</v>
      </c>
      <c r="D1752" s="4">
        <v>14</v>
      </c>
      <c r="E1752" t="str">
        <f t="shared" si="138"/>
        <v>No</v>
      </c>
      <c r="F1752" s="4">
        <f t="shared" si="136"/>
        <v>14</v>
      </c>
      <c r="G1752" s="5">
        <v>38.75</v>
      </c>
      <c r="H1752" t="str">
        <f t="shared" si="139"/>
        <v>No</v>
      </c>
      <c r="I1752" s="5">
        <f t="shared" si="137"/>
        <v>542.5</v>
      </c>
    </row>
    <row r="1753" spans="1:9" x14ac:dyDescent="0.35">
      <c r="A1753" s="1">
        <v>45107</v>
      </c>
      <c r="B1753" s="1" t="str">
        <f t="shared" si="135"/>
        <v>June</v>
      </c>
      <c r="C1753" s="3" t="s">
        <v>6</v>
      </c>
      <c r="D1753" s="4">
        <v>33</v>
      </c>
      <c r="E1753" t="str">
        <f t="shared" si="138"/>
        <v>Yes</v>
      </c>
      <c r="F1753" s="4">
        <f t="shared" si="136"/>
        <v>22</v>
      </c>
      <c r="G1753" s="5">
        <v>891.06</v>
      </c>
      <c r="H1753" t="str">
        <f t="shared" si="139"/>
        <v>No</v>
      </c>
      <c r="I1753" s="5">
        <f t="shared" si="137"/>
        <v>19603.32</v>
      </c>
    </row>
    <row r="1754" spans="1:9" x14ac:dyDescent="0.35">
      <c r="A1754" s="1">
        <v>45169</v>
      </c>
      <c r="B1754" s="1" t="str">
        <f t="shared" si="135"/>
        <v>August</v>
      </c>
      <c r="C1754" s="3" t="s">
        <v>5</v>
      </c>
      <c r="D1754" s="4">
        <v>15</v>
      </c>
      <c r="E1754" t="str">
        <f t="shared" si="138"/>
        <v>No</v>
      </c>
      <c r="F1754" s="4">
        <f t="shared" si="136"/>
        <v>15</v>
      </c>
      <c r="G1754" s="5">
        <v>794.66</v>
      </c>
      <c r="H1754" t="str">
        <f t="shared" si="139"/>
        <v>No</v>
      </c>
      <c r="I1754" s="5">
        <f t="shared" si="137"/>
        <v>11919.9</v>
      </c>
    </row>
    <row r="1755" spans="1:9" x14ac:dyDescent="0.35">
      <c r="A1755" s="1">
        <v>45169</v>
      </c>
      <c r="B1755" s="1" t="str">
        <f t="shared" si="135"/>
        <v>August</v>
      </c>
      <c r="C1755" s="3" t="s">
        <v>7</v>
      </c>
      <c r="D1755" s="4">
        <v>32</v>
      </c>
      <c r="E1755" t="str">
        <f t="shared" si="138"/>
        <v>No</v>
      </c>
      <c r="F1755" s="4">
        <f t="shared" si="136"/>
        <v>32</v>
      </c>
      <c r="G1755" s="5">
        <v>926.75</v>
      </c>
      <c r="H1755" t="str">
        <f t="shared" si="139"/>
        <v>No</v>
      </c>
      <c r="I1755" s="5">
        <f t="shared" si="137"/>
        <v>29656</v>
      </c>
    </row>
    <row r="1756" spans="1:9" x14ac:dyDescent="0.35">
      <c r="A1756" s="1">
        <v>45260</v>
      </c>
      <c r="B1756" s="1" t="str">
        <f t="shared" si="135"/>
        <v>November</v>
      </c>
      <c r="C1756" s="3" t="s">
        <v>6</v>
      </c>
      <c r="D1756" s="4">
        <v>28</v>
      </c>
      <c r="E1756" t="str">
        <f t="shared" si="138"/>
        <v>No</v>
      </c>
      <c r="F1756" s="4">
        <f t="shared" si="136"/>
        <v>28</v>
      </c>
      <c r="G1756" s="5">
        <v>382.61</v>
      </c>
      <c r="H1756" t="str">
        <f t="shared" si="139"/>
        <v>No</v>
      </c>
      <c r="I1756" s="5">
        <f t="shared" si="137"/>
        <v>10713.08</v>
      </c>
    </row>
    <row r="1757" spans="1:9" x14ac:dyDescent="0.35">
      <c r="A1757" s="1">
        <v>45046</v>
      </c>
      <c r="B1757" s="1" t="str">
        <f t="shared" si="135"/>
        <v>April</v>
      </c>
      <c r="C1757" s="3" t="s">
        <v>4</v>
      </c>
      <c r="D1757" s="4">
        <v>26</v>
      </c>
      <c r="E1757" t="str">
        <f t="shared" si="138"/>
        <v>No</v>
      </c>
      <c r="F1757" s="4">
        <f t="shared" si="136"/>
        <v>26</v>
      </c>
      <c r="G1757" s="5">
        <v>179.72</v>
      </c>
      <c r="H1757" t="str">
        <f t="shared" si="139"/>
        <v>No</v>
      </c>
      <c r="I1757" s="5">
        <f t="shared" si="137"/>
        <v>4672.72</v>
      </c>
    </row>
    <row r="1758" spans="1:9" x14ac:dyDescent="0.35">
      <c r="A1758" s="1">
        <v>45291</v>
      </c>
      <c r="B1758" s="1" t="str">
        <f t="shared" si="135"/>
        <v>December</v>
      </c>
      <c r="C1758" s="3" t="s">
        <v>8</v>
      </c>
      <c r="D1758" s="4">
        <v>22</v>
      </c>
      <c r="E1758" t="str">
        <f t="shared" si="138"/>
        <v>No</v>
      </c>
      <c r="F1758" s="4">
        <f t="shared" si="136"/>
        <v>22</v>
      </c>
      <c r="G1758" s="5">
        <v>197.8</v>
      </c>
      <c r="H1758" t="str">
        <f t="shared" si="139"/>
        <v>No</v>
      </c>
      <c r="I1758" s="5">
        <f t="shared" si="137"/>
        <v>4351.6000000000004</v>
      </c>
    </row>
    <row r="1759" spans="1:9" x14ac:dyDescent="0.35">
      <c r="A1759" s="1">
        <v>45291</v>
      </c>
      <c r="B1759" s="1" t="str">
        <f t="shared" si="135"/>
        <v>December</v>
      </c>
      <c r="C1759" s="3" t="s">
        <v>8</v>
      </c>
      <c r="D1759" s="4">
        <v>18</v>
      </c>
      <c r="E1759" t="str">
        <f t="shared" si="138"/>
        <v>No</v>
      </c>
      <c r="F1759" s="4">
        <f t="shared" si="136"/>
        <v>18</v>
      </c>
      <c r="G1759" s="5">
        <v>569.37</v>
      </c>
      <c r="H1759" t="str">
        <f t="shared" si="139"/>
        <v>No</v>
      </c>
      <c r="I1759" s="5">
        <f t="shared" si="137"/>
        <v>10248.66</v>
      </c>
    </row>
    <row r="1760" spans="1:9" x14ac:dyDescent="0.35">
      <c r="A1760" s="1">
        <v>45046</v>
      </c>
      <c r="B1760" s="1" t="str">
        <f t="shared" si="135"/>
        <v>April</v>
      </c>
      <c r="C1760" s="3" t="s">
        <v>4</v>
      </c>
      <c r="D1760" s="4">
        <v>160</v>
      </c>
      <c r="E1760" t="str">
        <f t="shared" si="138"/>
        <v>Yes</v>
      </c>
      <c r="F1760" s="4">
        <f t="shared" si="136"/>
        <v>22</v>
      </c>
      <c r="G1760" s="5">
        <v>310.45</v>
      </c>
      <c r="H1760" t="str">
        <f t="shared" si="139"/>
        <v>No</v>
      </c>
      <c r="I1760" s="5">
        <f t="shared" si="137"/>
        <v>6829.9</v>
      </c>
    </row>
    <row r="1761" spans="1:9" x14ac:dyDescent="0.35">
      <c r="A1761" s="1">
        <v>45046</v>
      </c>
      <c r="B1761" s="1" t="str">
        <f t="shared" si="135"/>
        <v>April</v>
      </c>
      <c r="C1761" s="3" t="s">
        <v>6</v>
      </c>
      <c r="D1761" s="4">
        <v>23</v>
      </c>
      <c r="E1761" t="str">
        <f t="shared" si="138"/>
        <v>No</v>
      </c>
      <c r="F1761" s="4">
        <f t="shared" si="136"/>
        <v>23</v>
      </c>
      <c r="G1761" s="5">
        <v>721.69</v>
      </c>
      <c r="H1761" t="str">
        <f t="shared" si="139"/>
        <v>No</v>
      </c>
      <c r="I1761" s="5">
        <f t="shared" si="137"/>
        <v>16598.870000000003</v>
      </c>
    </row>
    <row r="1762" spans="1:9" x14ac:dyDescent="0.35">
      <c r="A1762" s="1">
        <v>45199</v>
      </c>
      <c r="B1762" s="1" t="str">
        <f t="shared" si="135"/>
        <v>September</v>
      </c>
      <c r="C1762" s="3" t="s">
        <v>6</v>
      </c>
      <c r="D1762" s="4">
        <v>16</v>
      </c>
      <c r="E1762" t="str">
        <f t="shared" si="138"/>
        <v>No</v>
      </c>
      <c r="F1762" s="4">
        <f t="shared" si="136"/>
        <v>16</v>
      </c>
      <c r="G1762" s="5">
        <v>462.69</v>
      </c>
      <c r="H1762" t="str">
        <f t="shared" si="139"/>
        <v>No</v>
      </c>
      <c r="I1762" s="5">
        <f t="shared" si="137"/>
        <v>7403.04</v>
      </c>
    </row>
    <row r="1763" spans="1:9" x14ac:dyDescent="0.35">
      <c r="A1763" s="1">
        <v>45046</v>
      </c>
      <c r="B1763" s="1" t="str">
        <f t="shared" si="135"/>
        <v>April</v>
      </c>
      <c r="C1763" s="3" t="s">
        <v>4</v>
      </c>
      <c r="D1763" s="4">
        <v>28</v>
      </c>
      <c r="E1763" t="str">
        <f t="shared" si="138"/>
        <v>No</v>
      </c>
      <c r="F1763" s="4">
        <f t="shared" si="136"/>
        <v>28</v>
      </c>
      <c r="G1763" s="5">
        <v>688.55</v>
      </c>
      <c r="H1763" t="str">
        <f t="shared" si="139"/>
        <v>No</v>
      </c>
      <c r="I1763" s="5">
        <f t="shared" si="137"/>
        <v>19279.399999999998</v>
      </c>
    </row>
    <row r="1764" spans="1:9" x14ac:dyDescent="0.35">
      <c r="A1764" s="1">
        <v>45046</v>
      </c>
      <c r="B1764" s="1" t="str">
        <f t="shared" si="135"/>
        <v>April</v>
      </c>
      <c r="C1764" s="3" t="s">
        <v>8</v>
      </c>
      <c r="D1764" s="4">
        <v>23</v>
      </c>
      <c r="E1764" t="str">
        <f t="shared" si="138"/>
        <v>No</v>
      </c>
      <c r="F1764" s="4">
        <f t="shared" si="136"/>
        <v>23</v>
      </c>
      <c r="G1764" s="5">
        <v>184.31</v>
      </c>
      <c r="H1764" t="str">
        <f t="shared" si="139"/>
        <v>No</v>
      </c>
      <c r="I1764" s="5">
        <f t="shared" si="137"/>
        <v>4239.13</v>
      </c>
    </row>
    <row r="1765" spans="1:9" x14ac:dyDescent="0.35">
      <c r="A1765" s="1">
        <v>45169</v>
      </c>
      <c r="B1765" s="1" t="str">
        <f t="shared" si="135"/>
        <v>August</v>
      </c>
      <c r="C1765" s="3" t="s">
        <v>4</v>
      </c>
      <c r="D1765" s="4">
        <v>22</v>
      </c>
      <c r="E1765" t="str">
        <f t="shared" si="138"/>
        <v>No</v>
      </c>
      <c r="F1765" s="4">
        <f t="shared" si="136"/>
        <v>22</v>
      </c>
      <c r="G1765" s="5">
        <v>411.07</v>
      </c>
      <c r="H1765" t="str">
        <f t="shared" si="139"/>
        <v>No</v>
      </c>
      <c r="I1765" s="5">
        <f t="shared" si="137"/>
        <v>9043.5399999999991</v>
      </c>
    </row>
    <row r="1766" spans="1:9" x14ac:dyDescent="0.35">
      <c r="A1766" s="1">
        <v>45169</v>
      </c>
      <c r="B1766" s="1" t="str">
        <f t="shared" si="135"/>
        <v>August</v>
      </c>
      <c r="C1766" s="3" t="s">
        <v>6</v>
      </c>
      <c r="D1766" s="4">
        <v>12</v>
      </c>
      <c r="E1766" t="str">
        <f t="shared" si="138"/>
        <v>No</v>
      </c>
      <c r="F1766" s="4">
        <f t="shared" si="136"/>
        <v>12</v>
      </c>
      <c r="G1766" s="5">
        <v>106.08</v>
      </c>
      <c r="H1766" t="str">
        <f t="shared" si="139"/>
        <v>No</v>
      </c>
      <c r="I1766" s="5">
        <f t="shared" si="137"/>
        <v>1272.96</v>
      </c>
    </row>
    <row r="1767" spans="1:9" x14ac:dyDescent="0.35">
      <c r="A1767" s="1">
        <v>45169</v>
      </c>
      <c r="B1767" s="1" t="str">
        <f t="shared" si="135"/>
        <v>August</v>
      </c>
      <c r="C1767" s="3" t="s">
        <v>5</v>
      </c>
      <c r="D1767" s="4">
        <v>13</v>
      </c>
      <c r="E1767" t="str">
        <f t="shared" si="138"/>
        <v>No</v>
      </c>
      <c r="F1767" s="4">
        <f t="shared" si="136"/>
        <v>13</v>
      </c>
      <c r="G1767" s="5">
        <v>191.06</v>
      </c>
      <c r="H1767" t="str">
        <f t="shared" si="139"/>
        <v>No</v>
      </c>
      <c r="I1767" s="5">
        <f t="shared" si="137"/>
        <v>2483.7800000000002</v>
      </c>
    </row>
    <row r="1768" spans="1:9" x14ac:dyDescent="0.35">
      <c r="A1768" s="1">
        <v>45260</v>
      </c>
      <c r="B1768" s="1" t="str">
        <f t="shared" si="135"/>
        <v>November</v>
      </c>
      <c r="C1768" s="3" t="s">
        <v>5</v>
      </c>
      <c r="D1768" s="4">
        <v>29</v>
      </c>
      <c r="E1768" t="str">
        <f t="shared" si="138"/>
        <v>No</v>
      </c>
      <c r="F1768" s="4">
        <f t="shared" si="136"/>
        <v>29</v>
      </c>
      <c r="G1768" s="5">
        <v>80.2</v>
      </c>
      <c r="H1768" t="str">
        <f t="shared" si="139"/>
        <v>No</v>
      </c>
      <c r="I1768" s="5">
        <f t="shared" si="137"/>
        <v>2325.8000000000002</v>
      </c>
    </row>
    <row r="1769" spans="1:9" x14ac:dyDescent="0.35">
      <c r="A1769" s="1">
        <v>45291</v>
      </c>
      <c r="B1769" s="1" t="str">
        <f t="shared" si="135"/>
        <v>December</v>
      </c>
      <c r="C1769" s="3" t="s">
        <v>7</v>
      </c>
      <c r="D1769" s="4">
        <v>23</v>
      </c>
      <c r="E1769" t="str">
        <f t="shared" si="138"/>
        <v>No</v>
      </c>
      <c r="F1769" s="4">
        <f t="shared" si="136"/>
        <v>23</v>
      </c>
      <c r="G1769" s="5">
        <v>903.89</v>
      </c>
      <c r="H1769" t="str">
        <f t="shared" si="139"/>
        <v>No</v>
      </c>
      <c r="I1769" s="5">
        <f t="shared" si="137"/>
        <v>20789.47</v>
      </c>
    </row>
    <row r="1770" spans="1:9" x14ac:dyDescent="0.35">
      <c r="A1770" s="1">
        <v>45046</v>
      </c>
      <c r="B1770" s="1" t="str">
        <f t="shared" si="135"/>
        <v>April</v>
      </c>
      <c r="C1770" s="3" t="s">
        <v>4</v>
      </c>
      <c r="D1770" s="4">
        <v>17</v>
      </c>
      <c r="E1770" t="str">
        <f t="shared" si="138"/>
        <v>No</v>
      </c>
      <c r="F1770" s="4">
        <f t="shared" si="136"/>
        <v>17</v>
      </c>
      <c r="G1770" s="5">
        <v>251.8</v>
      </c>
      <c r="H1770" t="str">
        <f t="shared" si="139"/>
        <v>No</v>
      </c>
      <c r="I1770" s="5">
        <f t="shared" si="137"/>
        <v>4280.6000000000004</v>
      </c>
    </row>
    <row r="1771" spans="1:9" x14ac:dyDescent="0.35">
      <c r="A1771" s="1">
        <v>45016</v>
      </c>
      <c r="B1771" s="1" t="str">
        <f t="shared" si="135"/>
        <v>March</v>
      </c>
      <c r="C1771" s="3" t="s">
        <v>6</v>
      </c>
      <c r="D1771" s="4">
        <v>15</v>
      </c>
      <c r="E1771" t="str">
        <f t="shared" si="138"/>
        <v>No</v>
      </c>
      <c r="F1771" s="4">
        <f t="shared" si="136"/>
        <v>15</v>
      </c>
      <c r="G1771" s="5">
        <v>194.97</v>
      </c>
      <c r="H1771" t="str">
        <f t="shared" si="139"/>
        <v>No</v>
      </c>
      <c r="I1771" s="5">
        <f t="shared" si="137"/>
        <v>2924.55</v>
      </c>
    </row>
    <row r="1772" spans="1:9" x14ac:dyDescent="0.35">
      <c r="A1772" s="1">
        <v>45199</v>
      </c>
      <c r="B1772" s="1" t="str">
        <f t="shared" si="135"/>
        <v>September</v>
      </c>
      <c r="C1772" s="3" t="s">
        <v>8</v>
      </c>
      <c r="D1772" s="4">
        <v>18</v>
      </c>
      <c r="E1772" t="str">
        <f t="shared" si="138"/>
        <v>No</v>
      </c>
      <c r="F1772" s="4">
        <f t="shared" si="136"/>
        <v>18</v>
      </c>
      <c r="G1772" s="5">
        <v>369.11</v>
      </c>
      <c r="H1772" t="str">
        <f t="shared" si="139"/>
        <v>No</v>
      </c>
      <c r="I1772" s="5">
        <f t="shared" si="137"/>
        <v>6643.9800000000005</v>
      </c>
    </row>
    <row r="1773" spans="1:9" x14ac:dyDescent="0.35">
      <c r="A1773" s="1">
        <v>45077</v>
      </c>
      <c r="B1773" s="1" t="str">
        <f t="shared" si="135"/>
        <v>May</v>
      </c>
      <c r="C1773" s="3" t="s">
        <v>4</v>
      </c>
      <c r="D1773" s="4">
        <v>17</v>
      </c>
      <c r="E1773" t="str">
        <f t="shared" si="138"/>
        <v>No</v>
      </c>
      <c r="F1773" s="4">
        <f t="shared" si="136"/>
        <v>17</v>
      </c>
      <c r="G1773" s="5">
        <v>742.9</v>
      </c>
      <c r="H1773" t="str">
        <f t="shared" si="139"/>
        <v>No</v>
      </c>
      <c r="I1773" s="5">
        <f t="shared" si="137"/>
        <v>12629.3</v>
      </c>
    </row>
    <row r="1774" spans="1:9" x14ac:dyDescent="0.35">
      <c r="A1774" s="1">
        <v>45199</v>
      </c>
      <c r="B1774" s="1" t="str">
        <f t="shared" si="135"/>
        <v>September</v>
      </c>
      <c r="C1774" s="3" t="s">
        <v>8</v>
      </c>
      <c r="D1774" s="4">
        <v>20</v>
      </c>
      <c r="E1774" t="str">
        <f t="shared" si="138"/>
        <v>No</v>
      </c>
      <c r="F1774" s="4">
        <f t="shared" si="136"/>
        <v>20</v>
      </c>
      <c r="G1774" s="5">
        <v>35.799999999999997</v>
      </c>
      <c r="H1774" t="str">
        <f t="shared" si="139"/>
        <v>No</v>
      </c>
      <c r="I1774" s="5">
        <f t="shared" si="137"/>
        <v>716</v>
      </c>
    </row>
    <row r="1775" spans="1:9" x14ac:dyDescent="0.35">
      <c r="A1775" s="1">
        <v>45046</v>
      </c>
      <c r="B1775" s="1" t="str">
        <f t="shared" si="135"/>
        <v>April</v>
      </c>
      <c r="C1775" s="3" t="s">
        <v>6</v>
      </c>
      <c r="D1775" s="4">
        <v>17</v>
      </c>
      <c r="E1775" t="str">
        <f t="shared" si="138"/>
        <v>No</v>
      </c>
      <c r="F1775" s="4">
        <f t="shared" si="136"/>
        <v>17</v>
      </c>
      <c r="G1775" s="5">
        <v>44.39</v>
      </c>
      <c r="H1775" t="str">
        <f t="shared" si="139"/>
        <v>No</v>
      </c>
      <c r="I1775" s="5">
        <f t="shared" si="137"/>
        <v>754.63</v>
      </c>
    </row>
    <row r="1776" spans="1:9" x14ac:dyDescent="0.35">
      <c r="A1776" s="1">
        <v>45016</v>
      </c>
      <c r="B1776" s="1" t="str">
        <f t="shared" si="135"/>
        <v>March</v>
      </c>
      <c r="C1776" s="3" t="s">
        <v>7</v>
      </c>
      <c r="D1776" s="4">
        <v>22</v>
      </c>
      <c r="E1776" t="str">
        <f t="shared" si="138"/>
        <v>No</v>
      </c>
      <c r="F1776" s="4">
        <f t="shared" si="136"/>
        <v>22</v>
      </c>
      <c r="G1776" s="5">
        <v>621.67999999999995</v>
      </c>
      <c r="H1776" t="str">
        <f t="shared" si="139"/>
        <v>No</v>
      </c>
      <c r="I1776" s="5">
        <f t="shared" si="137"/>
        <v>13676.96</v>
      </c>
    </row>
    <row r="1777" spans="1:9" x14ac:dyDescent="0.35">
      <c r="A1777" s="1">
        <v>45199</v>
      </c>
      <c r="B1777" s="1" t="str">
        <f t="shared" si="135"/>
        <v>September</v>
      </c>
      <c r="C1777" s="3" t="s">
        <v>7</v>
      </c>
      <c r="D1777" s="4">
        <v>22</v>
      </c>
      <c r="E1777" t="str">
        <f t="shared" si="138"/>
        <v>No</v>
      </c>
      <c r="F1777" s="4">
        <f t="shared" si="136"/>
        <v>22</v>
      </c>
      <c r="G1777" s="5">
        <v>509.48</v>
      </c>
      <c r="H1777" t="str">
        <f t="shared" si="139"/>
        <v>No</v>
      </c>
      <c r="I1777" s="5">
        <f t="shared" si="137"/>
        <v>11208.560000000001</v>
      </c>
    </row>
    <row r="1778" spans="1:9" x14ac:dyDescent="0.35">
      <c r="A1778" s="1">
        <v>45291</v>
      </c>
      <c r="B1778" s="1" t="str">
        <f t="shared" si="135"/>
        <v>December</v>
      </c>
      <c r="C1778" s="3" t="s">
        <v>4</v>
      </c>
      <c r="D1778" s="4">
        <v>14</v>
      </c>
      <c r="E1778" t="str">
        <f t="shared" si="138"/>
        <v>No</v>
      </c>
      <c r="F1778" s="4">
        <f t="shared" si="136"/>
        <v>14</v>
      </c>
      <c r="G1778" s="5">
        <v>986.94</v>
      </c>
      <c r="H1778" t="str">
        <f t="shared" si="139"/>
        <v>No</v>
      </c>
      <c r="I1778" s="5">
        <f t="shared" si="137"/>
        <v>13817.16</v>
      </c>
    </row>
    <row r="1779" spans="1:9" x14ac:dyDescent="0.35">
      <c r="A1779" s="1">
        <v>45138</v>
      </c>
      <c r="B1779" s="1" t="str">
        <f t="shared" si="135"/>
        <v>July</v>
      </c>
      <c r="C1779" s="3" t="s">
        <v>8</v>
      </c>
      <c r="D1779" s="4">
        <v>20</v>
      </c>
      <c r="E1779" t="str">
        <f t="shared" si="138"/>
        <v>No</v>
      </c>
      <c r="F1779" s="4">
        <f t="shared" si="136"/>
        <v>20</v>
      </c>
      <c r="G1779" s="5">
        <v>697.66</v>
      </c>
      <c r="H1779" t="str">
        <f t="shared" si="139"/>
        <v>No</v>
      </c>
      <c r="I1779" s="5">
        <f t="shared" si="137"/>
        <v>13953.199999999999</v>
      </c>
    </row>
    <row r="1780" spans="1:9" x14ac:dyDescent="0.35">
      <c r="A1780" s="1">
        <v>45199</v>
      </c>
      <c r="B1780" s="1" t="str">
        <f t="shared" si="135"/>
        <v>September</v>
      </c>
      <c r="C1780" s="3" t="s">
        <v>8</v>
      </c>
      <c r="D1780" s="4">
        <v>19</v>
      </c>
      <c r="E1780" t="str">
        <f t="shared" si="138"/>
        <v>No</v>
      </c>
      <c r="F1780" s="4">
        <f t="shared" si="136"/>
        <v>19</v>
      </c>
      <c r="G1780" s="5">
        <v>812.2</v>
      </c>
      <c r="H1780" t="str">
        <f t="shared" si="139"/>
        <v>No</v>
      </c>
      <c r="I1780" s="5">
        <f t="shared" si="137"/>
        <v>15431.800000000001</v>
      </c>
    </row>
    <row r="1781" spans="1:9" x14ac:dyDescent="0.35">
      <c r="A1781" s="1">
        <v>45169</v>
      </c>
      <c r="B1781" s="1" t="str">
        <f t="shared" si="135"/>
        <v>August</v>
      </c>
      <c r="C1781" s="3" t="s">
        <v>5</v>
      </c>
      <c r="D1781" s="4">
        <v>25</v>
      </c>
      <c r="E1781" t="str">
        <f t="shared" si="138"/>
        <v>No</v>
      </c>
      <c r="F1781" s="4">
        <f t="shared" si="136"/>
        <v>25</v>
      </c>
      <c r="G1781" s="5">
        <v>29.52</v>
      </c>
      <c r="H1781" t="str">
        <f t="shared" si="139"/>
        <v>No</v>
      </c>
      <c r="I1781" s="5">
        <f t="shared" si="137"/>
        <v>738</v>
      </c>
    </row>
    <row r="1782" spans="1:9" x14ac:dyDescent="0.35">
      <c r="A1782" s="1">
        <v>45199</v>
      </c>
      <c r="B1782" s="1" t="str">
        <f t="shared" si="135"/>
        <v>September</v>
      </c>
      <c r="C1782" s="3" t="s">
        <v>5</v>
      </c>
      <c r="D1782" s="4">
        <v>17</v>
      </c>
      <c r="E1782" t="str">
        <f t="shared" si="138"/>
        <v>No</v>
      </c>
      <c r="F1782" s="4">
        <f t="shared" si="136"/>
        <v>17</v>
      </c>
      <c r="G1782" s="5">
        <v>839.45</v>
      </c>
      <c r="H1782" t="str">
        <f t="shared" si="139"/>
        <v>No</v>
      </c>
      <c r="I1782" s="5">
        <f t="shared" si="137"/>
        <v>14270.650000000001</v>
      </c>
    </row>
    <row r="1783" spans="1:9" x14ac:dyDescent="0.35">
      <c r="A1783" s="1">
        <v>45291</v>
      </c>
      <c r="B1783" s="1" t="str">
        <f t="shared" si="135"/>
        <v>December</v>
      </c>
      <c r="C1783" s="3" t="s">
        <v>5</v>
      </c>
      <c r="D1783" s="4">
        <v>28</v>
      </c>
      <c r="E1783" t="str">
        <f t="shared" si="138"/>
        <v>No</v>
      </c>
      <c r="F1783" s="4">
        <f t="shared" si="136"/>
        <v>28</v>
      </c>
      <c r="G1783" s="5">
        <v>283.64999999999998</v>
      </c>
      <c r="H1783" t="str">
        <f t="shared" si="139"/>
        <v>No</v>
      </c>
      <c r="I1783" s="5">
        <f t="shared" si="137"/>
        <v>7942.1999999999989</v>
      </c>
    </row>
    <row r="1784" spans="1:9" x14ac:dyDescent="0.35">
      <c r="A1784" s="1">
        <v>45077</v>
      </c>
      <c r="B1784" s="1" t="str">
        <f t="shared" si="135"/>
        <v>May</v>
      </c>
      <c r="C1784" s="3" t="s">
        <v>5</v>
      </c>
      <c r="D1784" s="4">
        <v>24</v>
      </c>
      <c r="E1784" t="str">
        <f t="shared" si="138"/>
        <v>No</v>
      </c>
      <c r="F1784" s="4">
        <f t="shared" si="136"/>
        <v>24</v>
      </c>
      <c r="G1784" s="5">
        <v>700.83</v>
      </c>
      <c r="H1784" t="str">
        <f t="shared" si="139"/>
        <v>No</v>
      </c>
      <c r="I1784" s="5">
        <f t="shared" si="137"/>
        <v>16819.920000000002</v>
      </c>
    </row>
    <row r="1785" spans="1:9" x14ac:dyDescent="0.35">
      <c r="A1785" s="1">
        <v>44985</v>
      </c>
      <c r="B1785" s="1" t="str">
        <f t="shared" si="135"/>
        <v>February</v>
      </c>
      <c r="C1785" s="3" t="s">
        <v>4</v>
      </c>
      <c r="D1785" s="4">
        <v>22</v>
      </c>
      <c r="E1785" t="str">
        <f t="shared" si="138"/>
        <v>No</v>
      </c>
      <c r="F1785" s="4">
        <f t="shared" si="136"/>
        <v>22</v>
      </c>
      <c r="G1785" s="5">
        <v>359.62</v>
      </c>
      <c r="H1785" t="str">
        <f t="shared" si="139"/>
        <v>No</v>
      </c>
      <c r="I1785" s="5">
        <f t="shared" si="137"/>
        <v>7911.64</v>
      </c>
    </row>
    <row r="1786" spans="1:9" x14ac:dyDescent="0.35">
      <c r="A1786" s="1">
        <v>45016</v>
      </c>
      <c r="B1786" s="1" t="str">
        <f t="shared" si="135"/>
        <v>March</v>
      </c>
      <c r="C1786" s="3" t="s">
        <v>7</v>
      </c>
      <c r="D1786" s="4">
        <v>13</v>
      </c>
      <c r="E1786" t="str">
        <f t="shared" si="138"/>
        <v>No</v>
      </c>
      <c r="F1786" s="4">
        <f t="shared" si="136"/>
        <v>13</v>
      </c>
      <c r="G1786" s="5">
        <v>335.54</v>
      </c>
      <c r="H1786" t="str">
        <f t="shared" si="139"/>
        <v>No</v>
      </c>
      <c r="I1786" s="5">
        <f t="shared" si="137"/>
        <v>4362.0200000000004</v>
      </c>
    </row>
    <row r="1787" spans="1:9" x14ac:dyDescent="0.35">
      <c r="A1787" s="1">
        <v>45199</v>
      </c>
      <c r="B1787" s="1" t="str">
        <f t="shared" si="135"/>
        <v>September</v>
      </c>
      <c r="C1787" s="3" t="s">
        <v>6</v>
      </c>
      <c r="D1787" s="4">
        <v>21</v>
      </c>
      <c r="E1787" t="str">
        <f t="shared" si="138"/>
        <v>No</v>
      </c>
      <c r="F1787" s="4">
        <f t="shared" si="136"/>
        <v>21</v>
      </c>
      <c r="G1787" s="5">
        <v>530.63</v>
      </c>
      <c r="H1787" t="str">
        <f t="shared" si="139"/>
        <v>No</v>
      </c>
      <c r="I1787" s="5">
        <f t="shared" si="137"/>
        <v>11143.23</v>
      </c>
    </row>
    <row r="1788" spans="1:9" x14ac:dyDescent="0.35">
      <c r="A1788" s="1">
        <v>44957</v>
      </c>
      <c r="B1788" s="1" t="str">
        <f t="shared" si="135"/>
        <v>January</v>
      </c>
      <c r="C1788" s="3" t="s">
        <v>4</v>
      </c>
      <c r="D1788" s="4">
        <v>17</v>
      </c>
      <c r="E1788" t="str">
        <f t="shared" si="138"/>
        <v>No</v>
      </c>
      <c r="F1788" s="4">
        <f t="shared" si="136"/>
        <v>17</v>
      </c>
      <c r="G1788" s="5">
        <v>377.41</v>
      </c>
      <c r="H1788" t="str">
        <f t="shared" si="139"/>
        <v>No</v>
      </c>
      <c r="I1788" s="5">
        <f t="shared" si="137"/>
        <v>6415.97</v>
      </c>
    </row>
    <row r="1789" spans="1:9" x14ac:dyDescent="0.35">
      <c r="A1789" s="1">
        <v>45077</v>
      </c>
      <c r="B1789" s="1" t="str">
        <f t="shared" si="135"/>
        <v>May</v>
      </c>
      <c r="C1789" s="3" t="s">
        <v>6</v>
      </c>
      <c r="D1789" s="4">
        <v>17</v>
      </c>
      <c r="E1789" t="str">
        <f t="shared" si="138"/>
        <v>No</v>
      </c>
      <c r="F1789" s="4">
        <f t="shared" si="136"/>
        <v>17</v>
      </c>
      <c r="G1789" s="5">
        <v>278.18</v>
      </c>
      <c r="H1789" t="str">
        <f t="shared" si="139"/>
        <v>No</v>
      </c>
      <c r="I1789" s="5">
        <f t="shared" si="137"/>
        <v>4729.0600000000004</v>
      </c>
    </row>
    <row r="1790" spans="1:9" x14ac:dyDescent="0.35">
      <c r="A1790" s="1">
        <v>45230</v>
      </c>
      <c r="B1790" s="1" t="str">
        <f t="shared" si="135"/>
        <v>October</v>
      </c>
      <c r="C1790" s="3" t="s">
        <v>4</v>
      </c>
      <c r="D1790" s="4">
        <v>17</v>
      </c>
      <c r="E1790" t="str">
        <f t="shared" si="138"/>
        <v>No</v>
      </c>
      <c r="F1790" s="4">
        <f t="shared" si="136"/>
        <v>17</v>
      </c>
      <c r="G1790" s="5">
        <v>675.53</v>
      </c>
      <c r="H1790" t="str">
        <f t="shared" si="139"/>
        <v>No</v>
      </c>
      <c r="I1790" s="5">
        <f t="shared" si="137"/>
        <v>11484.01</v>
      </c>
    </row>
    <row r="1791" spans="1:9" x14ac:dyDescent="0.35">
      <c r="A1791" s="1">
        <v>45107</v>
      </c>
      <c r="B1791" s="1" t="str">
        <f t="shared" si="135"/>
        <v>June</v>
      </c>
      <c r="C1791" s="3" t="s">
        <v>5</v>
      </c>
      <c r="D1791" s="4">
        <v>22</v>
      </c>
      <c r="E1791" t="str">
        <f t="shared" si="138"/>
        <v>No</v>
      </c>
      <c r="F1791" s="4">
        <f t="shared" si="136"/>
        <v>22</v>
      </c>
      <c r="G1791" s="5">
        <v>874.43</v>
      </c>
      <c r="H1791" t="str">
        <f t="shared" si="139"/>
        <v>No</v>
      </c>
      <c r="I1791" s="5">
        <f t="shared" si="137"/>
        <v>19237.46</v>
      </c>
    </row>
    <row r="1792" spans="1:9" x14ac:dyDescent="0.35">
      <c r="A1792" s="1">
        <v>44957</v>
      </c>
      <c r="B1792" s="1" t="str">
        <f t="shared" si="135"/>
        <v>January</v>
      </c>
      <c r="C1792" s="3" t="s">
        <v>5</v>
      </c>
      <c r="D1792" s="4">
        <v>16</v>
      </c>
      <c r="E1792" t="str">
        <f t="shared" si="138"/>
        <v>No</v>
      </c>
      <c r="F1792" s="4">
        <f t="shared" si="136"/>
        <v>16</v>
      </c>
      <c r="G1792" s="5">
        <v>202.29</v>
      </c>
      <c r="H1792" t="str">
        <f t="shared" si="139"/>
        <v>No</v>
      </c>
      <c r="I1792" s="5">
        <f t="shared" si="137"/>
        <v>3236.64</v>
      </c>
    </row>
    <row r="1793" spans="1:9" x14ac:dyDescent="0.35">
      <c r="A1793" s="1">
        <v>44985</v>
      </c>
      <c r="B1793" s="1" t="str">
        <f t="shared" si="135"/>
        <v>February</v>
      </c>
      <c r="C1793" s="3" t="s">
        <v>7</v>
      </c>
      <c r="D1793" s="4">
        <v>24</v>
      </c>
      <c r="E1793" t="str">
        <f t="shared" si="138"/>
        <v>No</v>
      </c>
      <c r="F1793" s="4">
        <f t="shared" si="136"/>
        <v>24</v>
      </c>
      <c r="G1793" s="5">
        <v>579.62</v>
      </c>
      <c r="H1793" t="str">
        <f t="shared" si="139"/>
        <v>No</v>
      </c>
      <c r="I1793" s="5">
        <f t="shared" si="137"/>
        <v>13910.880000000001</v>
      </c>
    </row>
    <row r="1794" spans="1:9" x14ac:dyDescent="0.35">
      <c r="A1794" s="1">
        <v>45169</v>
      </c>
      <c r="B1794" s="1" t="str">
        <f t="shared" ref="B1794:B1857" si="140">TEXT(A1794, "mmmm")</f>
        <v>August</v>
      </c>
      <c r="C1794" s="3" t="s">
        <v>8</v>
      </c>
      <c r="D1794" s="4">
        <v>17</v>
      </c>
      <c r="E1794" t="str">
        <f t="shared" si="138"/>
        <v>No</v>
      </c>
      <c r="F1794" s="4">
        <f t="shared" ref="F1794:F1857" si="141" xml:space="preserve"> IF(OR(D1794 &lt; 8,D1794 &gt; 32), 22, D1794)</f>
        <v>17</v>
      </c>
      <c r="G1794" s="5">
        <v>455.17</v>
      </c>
      <c r="H1794" t="str">
        <f t="shared" si="139"/>
        <v>No</v>
      </c>
      <c r="I1794" s="5">
        <f t="shared" ref="I1794:I1857" si="142">PRODUCT(F1794,G1794)</f>
        <v>7737.89</v>
      </c>
    </row>
    <row r="1795" spans="1:9" x14ac:dyDescent="0.35">
      <c r="A1795" s="1">
        <v>45291</v>
      </c>
      <c r="B1795" s="1" t="str">
        <f t="shared" si="140"/>
        <v>December</v>
      </c>
      <c r="C1795" s="3" t="s">
        <v>4</v>
      </c>
      <c r="D1795" s="4">
        <v>17</v>
      </c>
      <c r="E1795" t="str">
        <f t="shared" ref="E1795:E1858" si="143" xml:space="preserve"> IF(OR(D1795 &lt; 8,D1795 &gt; 32), "Yes", "No")</f>
        <v>No</v>
      </c>
      <c r="F1795" s="4">
        <f t="shared" si="141"/>
        <v>17</v>
      </c>
      <c r="G1795" s="5">
        <v>538.66</v>
      </c>
      <c r="H1795" t="str">
        <f t="shared" ref="H1795:H1858" si="144" xml:space="preserve"> IF(OR(G1795 &lt; -466.22,G1795 &gt; 1486.92), "Yes", "No")</f>
        <v>No</v>
      </c>
      <c r="I1795" s="5">
        <f t="shared" si="142"/>
        <v>9157.2199999999993</v>
      </c>
    </row>
    <row r="1796" spans="1:9" x14ac:dyDescent="0.35">
      <c r="A1796" s="1">
        <v>44957</v>
      </c>
      <c r="B1796" s="1" t="str">
        <f t="shared" si="140"/>
        <v>January</v>
      </c>
      <c r="C1796" s="3" t="s">
        <v>4</v>
      </c>
      <c r="D1796" s="4">
        <v>25</v>
      </c>
      <c r="E1796" t="str">
        <f t="shared" si="143"/>
        <v>No</v>
      </c>
      <c r="F1796" s="4">
        <f t="shared" si="141"/>
        <v>25</v>
      </c>
      <c r="G1796" s="5">
        <v>592.09</v>
      </c>
      <c r="H1796" t="str">
        <f t="shared" si="144"/>
        <v>No</v>
      </c>
      <c r="I1796" s="5">
        <f t="shared" si="142"/>
        <v>14802.25</v>
      </c>
    </row>
    <row r="1797" spans="1:9" x14ac:dyDescent="0.35">
      <c r="A1797" s="1">
        <v>45199</v>
      </c>
      <c r="B1797" s="1" t="str">
        <f t="shared" si="140"/>
        <v>September</v>
      </c>
      <c r="C1797" s="3" t="s">
        <v>7</v>
      </c>
      <c r="D1797" s="4">
        <v>13</v>
      </c>
      <c r="E1797" t="str">
        <f t="shared" si="143"/>
        <v>No</v>
      </c>
      <c r="F1797" s="4">
        <f t="shared" si="141"/>
        <v>13</v>
      </c>
      <c r="G1797" s="5">
        <v>272.64999999999998</v>
      </c>
      <c r="H1797" t="str">
        <f t="shared" si="144"/>
        <v>No</v>
      </c>
      <c r="I1797" s="5">
        <f t="shared" si="142"/>
        <v>3544.45</v>
      </c>
    </row>
    <row r="1798" spans="1:9" x14ac:dyDescent="0.35">
      <c r="A1798" s="1">
        <v>44957</v>
      </c>
      <c r="B1798" s="1" t="str">
        <f t="shared" si="140"/>
        <v>January</v>
      </c>
      <c r="C1798" s="3" t="s">
        <v>7</v>
      </c>
      <c r="D1798" s="4">
        <v>19</v>
      </c>
      <c r="E1798" t="str">
        <f t="shared" si="143"/>
        <v>No</v>
      </c>
      <c r="F1798" s="4">
        <f t="shared" si="141"/>
        <v>19</v>
      </c>
      <c r="G1798" s="5">
        <v>85.84</v>
      </c>
      <c r="H1798" t="str">
        <f t="shared" si="144"/>
        <v>No</v>
      </c>
      <c r="I1798" s="5">
        <f t="shared" si="142"/>
        <v>1630.96</v>
      </c>
    </row>
    <row r="1799" spans="1:9" x14ac:dyDescent="0.35">
      <c r="A1799" s="1">
        <v>45077</v>
      </c>
      <c r="B1799" s="1" t="str">
        <f t="shared" si="140"/>
        <v>May</v>
      </c>
      <c r="C1799" s="3" t="s">
        <v>4</v>
      </c>
      <c r="D1799" s="4">
        <v>17</v>
      </c>
      <c r="E1799" t="str">
        <f t="shared" si="143"/>
        <v>No</v>
      </c>
      <c r="F1799" s="4">
        <f t="shared" si="141"/>
        <v>17</v>
      </c>
      <c r="G1799" s="5">
        <v>849.55</v>
      </c>
      <c r="H1799" t="str">
        <f t="shared" si="144"/>
        <v>No</v>
      </c>
      <c r="I1799" s="5">
        <f t="shared" si="142"/>
        <v>14442.349999999999</v>
      </c>
    </row>
    <row r="1800" spans="1:9" x14ac:dyDescent="0.35">
      <c r="A1800" s="1">
        <v>44957</v>
      </c>
      <c r="B1800" s="1" t="str">
        <f t="shared" si="140"/>
        <v>January</v>
      </c>
      <c r="C1800" s="3" t="s">
        <v>7</v>
      </c>
      <c r="D1800" s="4">
        <v>17</v>
      </c>
      <c r="E1800" t="str">
        <f t="shared" si="143"/>
        <v>No</v>
      </c>
      <c r="F1800" s="4">
        <f t="shared" si="141"/>
        <v>17</v>
      </c>
      <c r="G1800" s="5">
        <v>509.48</v>
      </c>
      <c r="H1800" t="str">
        <f t="shared" si="144"/>
        <v>No</v>
      </c>
      <c r="I1800" s="5">
        <f t="shared" si="142"/>
        <v>8661.16</v>
      </c>
    </row>
    <row r="1801" spans="1:9" x14ac:dyDescent="0.35">
      <c r="A1801" s="1">
        <v>45016</v>
      </c>
      <c r="B1801" s="1" t="str">
        <f t="shared" si="140"/>
        <v>March</v>
      </c>
      <c r="C1801" s="3" t="s">
        <v>4</v>
      </c>
      <c r="D1801" s="4">
        <v>21</v>
      </c>
      <c r="E1801" t="str">
        <f t="shared" si="143"/>
        <v>No</v>
      </c>
      <c r="F1801" s="4">
        <f t="shared" si="141"/>
        <v>21</v>
      </c>
      <c r="G1801" s="5">
        <v>657.03</v>
      </c>
      <c r="H1801" t="str">
        <f t="shared" si="144"/>
        <v>No</v>
      </c>
      <c r="I1801" s="5">
        <f t="shared" si="142"/>
        <v>13797.63</v>
      </c>
    </row>
    <row r="1802" spans="1:9" x14ac:dyDescent="0.35">
      <c r="A1802" s="1">
        <v>45138</v>
      </c>
      <c r="B1802" s="1" t="str">
        <f t="shared" si="140"/>
        <v>July</v>
      </c>
      <c r="C1802" s="3" t="s">
        <v>6</v>
      </c>
      <c r="D1802" s="4">
        <v>19</v>
      </c>
      <c r="E1802" t="str">
        <f t="shared" si="143"/>
        <v>No</v>
      </c>
      <c r="F1802" s="4">
        <f t="shared" si="141"/>
        <v>19</v>
      </c>
      <c r="G1802" s="5">
        <v>509.48</v>
      </c>
      <c r="H1802" t="str">
        <f t="shared" si="144"/>
        <v>No</v>
      </c>
      <c r="I1802" s="5">
        <f t="shared" si="142"/>
        <v>9680.1200000000008</v>
      </c>
    </row>
    <row r="1803" spans="1:9" x14ac:dyDescent="0.35">
      <c r="A1803" s="1">
        <v>45230</v>
      </c>
      <c r="B1803" s="1" t="str">
        <f t="shared" si="140"/>
        <v>October</v>
      </c>
      <c r="C1803" s="3" t="s">
        <v>7</v>
      </c>
      <c r="D1803" s="4">
        <v>19</v>
      </c>
      <c r="E1803" t="str">
        <f t="shared" si="143"/>
        <v>No</v>
      </c>
      <c r="F1803" s="4">
        <f t="shared" si="141"/>
        <v>19</v>
      </c>
      <c r="G1803" s="5">
        <v>616.54</v>
      </c>
      <c r="H1803" t="str">
        <f t="shared" si="144"/>
        <v>No</v>
      </c>
      <c r="I1803" s="5">
        <f t="shared" si="142"/>
        <v>11714.259999999998</v>
      </c>
    </row>
    <row r="1804" spans="1:9" x14ac:dyDescent="0.35">
      <c r="A1804" s="1">
        <v>45016</v>
      </c>
      <c r="B1804" s="1" t="str">
        <f t="shared" si="140"/>
        <v>March</v>
      </c>
      <c r="C1804" s="3" t="s">
        <v>4</v>
      </c>
      <c r="D1804" s="4">
        <v>15</v>
      </c>
      <c r="E1804" t="str">
        <f t="shared" si="143"/>
        <v>No</v>
      </c>
      <c r="F1804" s="4">
        <f t="shared" si="141"/>
        <v>15</v>
      </c>
      <c r="G1804" s="5">
        <v>816.28</v>
      </c>
      <c r="H1804" t="str">
        <f t="shared" si="144"/>
        <v>No</v>
      </c>
      <c r="I1804" s="5">
        <f t="shared" si="142"/>
        <v>12244.199999999999</v>
      </c>
    </row>
    <row r="1805" spans="1:9" x14ac:dyDescent="0.35">
      <c r="A1805" s="1">
        <v>45199</v>
      </c>
      <c r="B1805" s="1" t="str">
        <f t="shared" si="140"/>
        <v>September</v>
      </c>
      <c r="C1805" s="3" t="s">
        <v>5</v>
      </c>
      <c r="D1805" s="4">
        <v>18</v>
      </c>
      <c r="E1805" t="str">
        <f t="shared" si="143"/>
        <v>No</v>
      </c>
      <c r="F1805" s="4">
        <f t="shared" si="141"/>
        <v>18</v>
      </c>
      <c r="G1805" s="5">
        <v>344.73</v>
      </c>
      <c r="H1805" t="str">
        <f t="shared" si="144"/>
        <v>No</v>
      </c>
      <c r="I1805" s="5">
        <f t="shared" si="142"/>
        <v>6205.14</v>
      </c>
    </row>
    <row r="1806" spans="1:9" x14ac:dyDescent="0.35">
      <c r="A1806" s="1">
        <v>44957</v>
      </c>
      <c r="B1806" s="1" t="str">
        <f t="shared" si="140"/>
        <v>January</v>
      </c>
      <c r="C1806" s="3" t="s">
        <v>5</v>
      </c>
      <c r="D1806" s="4">
        <v>17</v>
      </c>
      <c r="E1806" t="str">
        <f t="shared" si="143"/>
        <v>No</v>
      </c>
      <c r="F1806" s="4">
        <f t="shared" si="141"/>
        <v>17</v>
      </c>
      <c r="G1806" s="5">
        <v>333.83</v>
      </c>
      <c r="H1806" t="str">
        <f t="shared" si="144"/>
        <v>No</v>
      </c>
      <c r="I1806" s="5">
        <f t="shared" si="142"/>
        <v>5675.11</v>
      </c>
    </row>
    <row r="1807" spans="1:9" x14ac:dyDescent="0.35">
      <c r="A1807" s="1">
        <v>45230</v>
      </c>
      <c r="B1807" s="1" t="str">
        <f t="shared" si="140"/>
        <v>October</v>
      </c>
      <c r="C1807" s="3" t="s">
        <v>7</v>
      </c>
      <c r="D1807" s="4">
        <v>29</v>
      </c>
      <c r="E1807" t="str">
        <f t="shared" si="143"/>
        <v>No</v>
      </c>
      <c r="F1807" s="4">
        <f t="shared" si="141"/>
        <v>29</v>
      </c>
      <c r="G1807" s="5">
        <v>110.49</v>
      </c>
      <c r="H1807" t="str">
        <f t="shared" si="144"/>
        <v>No</v>
      </c>
      <c r="I1807" s="5">
        <f t="shared" si="142"/>
        <v>3204.21</v>
      </c>
    </row>
    <row r="1808" spans="1:9" x14ac:dyDescent="0.35">
      <c r="A1808" s="1">
        <v>44985</v>
      </c>
      <c r="B1808" s="1" t="str">
        <f t="shared" si="140"/>
        <v>February</v>
      </c>
      <c r="C1808" s="3" t="s">
        <v>7</v>
      </c>
      <c r="D1808" s="4">
        <v>17</v>
      </c>
      <c r="E1808" t="str">
        <f t="shared" si="143"/>
        <v>No</v>
      </c>
      <c r="F1808" s="4">
        <f t="shared" si="141"/>
        <v>17</v>
      </c>
      <c r="G1808" s="5">
        <v>122.51</v>
      </c>
      <c r="H1808" t="str">
        <f t="shared" si="144"/>
        <v>No</v>
      </c>
      <c r="I1808" s="5">
        <f t="shared" si="142"/>
        <v>2082.67</v>
      </c>
    </row>
    <row r="1809" spans="1:9" x14ac:dyDescent="0.35">
      <c r="A1809" s="1">
        <v>45046</v>
      </c>
      <c r="B1809" s="1" t="str">
        <f t="shared" si="140"/>
        <v>April</v>
      </c>
      <c r="C1809" s="3" t="s">
        <v>7</v>
      </c>
      <c r="D1809" s="4">
        <v>29</v>
      </c>
      <c r="E1809" t="str">
        <f t="shared" si="143"/>
        <v>No</v>
      </c>
      <c r="F1809" s="4">
        <f t="shared" si="141"/>
        <v>29</v>
      </c>
      <c r="G1809" s="5">
        <v>980.79</v>
      </c>
      <c r="H1809" t="str">
        <f t="shared" si="144"/>
        <v>No</v>
      </c>
      <c r="I1809" s="5">
        <f t="shared" si="142"/>
        <v>28442.91</v>
      </c>
    </row>
    <row r="1810" spans="1:9" x14ac:dyDescent="0.35">
      <c r="A1810" s="1">
        <v>45169</v>
      </c>
      <c r="B1810" s="1" t="str">
        <f t="shared" si="140"/>
        <v>August</v>
      </c>
      <c r="C1810" s="3" t="s">
        <v>8</v>
      </c>
      <c r="D1810" s="4">
        <v>14</v>
      </c>
      <c r="E1810" t="str">
        <f t="shared" si="143"/>
        <v>No</v>
      </c>
      <c r="F1810" s="4">
        <f t="shared" si="141"/>
        <v>14</v>
      </c>
      <c r="G1810" s="5">
        <v>819.42</v>
      </c>
      <c r="H1810" t="str">
        <f t="shared" si="144"/>
        <v>No</v>
      </c>
      <c r="I1810" s="5">
        <f t="shared" si="142"/>
        <v>11471.88</v>
      </c>
    </row>
    <row r="1811" spans="1:9" x14ac:dyDescent="0.35">
      <c r="A1811" s="1">
        <v>45138</v>
      </c>
      <c r="B1811" s="1" t="str">
        <f t="shared" si="140"/>
        <v>July</v>
      </c>
      <c r="C1811" s="3" t="s">
        <v>5</v>
      </c>
      <c r="D1811" s="4">
        <v>22</v>
      </c>
      <c r="E1811" t="str">
        <f t="shared" si="143"/>
        <v>No</v>
      </c>
      <c r="F1811" s="4">
        <f t="shared" si="141"/>
        <v>22</v>
      </c>
      <c r="G1811" s="5">
        <v>380.59</v>
      </c>
      <c r="H1811" t="str">
        <f t="shared" si="144"/>
        <v>No</v>
      </c>
      <c r="I1811" s="5">
        <f t="shared" si="142"/>
        <v>8372.98</v>
      </c>
    </row>
    <row r="1812" spans="1:9" x14ac:dyDescent="0.35">
      <c r="A1812" s="1">
        <v>44985</v>
      </c>
      <c r="B1812" s="1" t="str">
        <f t="shared" si="140"/>
        <v>February</v>
      </c>
      <c r="C1812" s="3" t="s">
        <v>6</v>
      </c>
      <c r="D1812" s="4">
        <v>21</v>
      </c>
      <c r="E1812" t="str">
        <f t="shared" si="143"/>
        <v>No</v>
      </c>
      <c r="F1812" s="4">
        <f t="shared" si="141"/>
        <v>21</v>
      </c>
      <c r="G1812" s="5">
        <v>511.64</v>
      </c>
      <c r="H1812" t="str">
        <f t="shared" si="144"/>
        <v>No</v>
      </c>
      <c r="I1812" s="5">
        <f t="shared" si="142"/>
        <v>10744.44</v>
      </c>
    </row>
    <row r="1813" spans="1:9" x14ac:dyDescent="0.35">
      <c r="A1813" s="1">
        <v>45291</v>
      </c>
      <c r="B1813" s="1" t="str">
        <f t="shared" si="140"/>
        <v>December</v>
      </c>
      <c r="C1813" s="3" t="s">
        <v>6</v>
      </c>
      <c r="D1813" s="4">
        <v>20</v>
      </c>
      <c r="E1813" t="str">
        <f t="shared" si="143"/>
        <v>No</v>
      </c>
      <c r="F1813" s="4">
        <f t="shared" si="141"/>
        <v>20</v>
      </c>
      <c r="G1813" s="5">
        <v>258</v>
      </c>
      <c r="H1813" t="str">
        <f t="shared" si="144"/>
        <v>No</v>
      </c>
      <c r="I1813" s="5">
        <f t="shared" si="142"/>
        <v>5160</v>
      </c>
    </row>
    <row r="1814" spans="1:9" x14ac:dyDescent="0.35">
      <c r="A1814" s="1">
        <v>45230</v>
      </c>
      <c r="B1814" s="1" t="str">
        <f t="shared" si="140"/>
        <v>October</v>
      </c>
      <c r="C1814" s="3" t="s">
        <v>5</v>
      </c>
      <c r="D1814" s="4">
        <v>23</v>
      </c>
      <c r="E1814" t="str">
        <f t="shared" si="143"/>
        <v>No</v>
      </c>
      <c r="F1814" s="4">
        <f t="shared" si="141"/>
        <v>23</v>
      </c>
      <c r="G1814" s="5">
        <v>284.39</v>
      </c>
      <c r="H1814" t="str">
        <f t="shared" si="144"/>
        <v>No</v>
      </c>
      <c r="I1814" s="5">
        <f t="shared" si="142"/>
        <v>6540.9699999999993</v>
      </c>
    </row>
    <row r="1815" spans="1:9" x14ac:dyDescent="0.35">
      <c r="A1815" s="1">
        <v>45169</v>
      </c>
      <c r="B1815" s="1" t="str">
        <f t="shared" si="140"/>
        <v>August</v>
      </c>
      <c r="C1815" s="3" t="s">
        <v>4</v>
      </c>
      <c r="D1815" s="4">
        <v>18</v>
      </c>
      <c r="E1815" t="str">
        <f t="shared" si="143"/>
        <v>No</v>
      </c>
      <c r="F1815" s="4">
        <f t="shared" si="141"/>
        <v>18</v>
      </c>
      <c r="G1815" s="5">
        <v>938.98</v>
      </c>
      <c r="H1815" t="str">
        <f t="shared" si="144"/>
        <v>No</v>
      </c>
      <c r="I1815" s="5">
        <f t="shared" si="142"/>
        <v>16901.64</v>
      </c>
    </row>
    <row r="1816" spans="1:9" x14ac:dyDescent="0.35">
      <c r="A1816" s="1">
        <v>45169</v>
      </c>
      <c r="B1816" s="1" t="str">
        <f t="shared" si="140"/>
        <v>August</v>
      </c>
      <c r="C1816" s="3" t="s">
        <v>6</v>
      </c>
      <c r="D1816" s="4">
        <v>16</v>
      </c>
      <c r="E1816" t="str">
        <f t="shared" si="143"/>
        <v>No</v>
      </c>
      <c r="F1816" s="4">
        <f t="shared" si="141"/>
        <v>16</v>
      </c>
      <c r="G1816" s="5">
        <v>264.99</v>
      </c>
      <c r="H1816" t="str">
        <f t="shared" si="144"/>
        <v>No</v>
      </c>
      <c r="I1816" s="5">
        <f t="shared" si="142"/>
        <v>4239.84</v>
      </c>
    </row>
    <row r="1817" spans="1:9" x14ac:dyDescent="0.35">
      <c r="A1817" s="1">
        <v>45138</v>
      </c>
      <c r="B1817" s="1" t="str">
        <f t="shared" si="140"/>
        <v>July</v>
      </c>
      <c r="C1817" s="3" t="s">
        <v>4</v>
      </c>
      <c r="D1817" s="4">
        <v>22</v>
      </c>
      <c r="E1817" t="str">
        <f t="shared" si="143"/>
        <v>No</v>
      </c>
      <c r="F1817" s="4">
        <f t="shared" si="141"/>
        <v>22</v>
      </c>
      <c r="G1817" s="5">
        <v>821.68</v>
      </c>
      <c r="H1817" t="str">
        <f t="shared" si="144"/>
        <v>No</v>
      </c>
      <c r="I1817" s="5">
        <f t="shared" si="142"/>
        <v>18076.96</v>
      </c>
    </row>
    <row r="1818" spans="1:9" x14ac:dyDescent="0.35">
      <c r="A1818" s="1">
        <v>44957</v>
      </c>
      <c r="B1818" s="1" t="str">
        <f t="shared" si="140"/>
        <v>January</v>
      </c>
      <c r="C1818" s="3" t="s">
        <v>5</v>
      </c>
      <c r="D1818" s="4">
        <v>18</v>
      </c>
      <c r="E1818" t="str">
        <f t="shared" si="143"/>
        <v>No</v>
      </c>
      <c r="F1818" s="4">
        <f t="shared" si="141"/>
        <v>18</v>
      </c>
      <c r="G1818" s="5">
        <v>89.52</v>
      </c>
      <c r="H1818" t="str">
        <f t="shared" si="144"/>
        <v>No</v>
      </c>
      <c r="I1818" s="5">
        <f t="shared" si="142"/>
        <v>1611.36</v>
      </c>
    </row>
    <row r="1819" spans="1:9" x14ac:dyDescent="0.35">
      <c r="A1819" s="1">
        <v>45169</v>
      </c>
      <c r="B1819" s="1" t="str">
        <f t="shared" si="140"/>
        <v>August</v>
      </c>
      <c r="C1819" s="3" t="s">
        <v>6</v>
      </c>
      <c r="D1819" s="4">
        <v>14</v>
      </c>
      <c r="E1819" t="str">
        <f t="shared" si="143"/>
        <v>No</v>
      </c>
      <c r="F1819" s="4">
        <f t="shared" si="141"/>
        <v>14</v>
      </c>
      <c r="G1819" s="5">
        <v>626.6</v>
      </c>
      <c r="H1819" t="str">
        <f t="shared" si="144"/>
        <v>No</v>
      </c>
      <c r="I1819" s="5">
        <f t="shared" si="142"/>
        <v>8772.4</v>
      </c>
    </row>
    <row r="1820" spans="1:9" x14ac:dyDescent="0.35">
      <c r="A1820" s="1">
        <v>45169</v>
      </c>
      <c r="B1820" s="1" t="str">
        <f t="shared" si="140"/>
        <v>August</v>
      </c>
      <c r="C1820" s="3" t="s">
        <v>8</v>
      </c>
      <c r="D1820" s="4">
        <v>24</v>
      </c>
      <c r="E1820" t="str">
        <f t="shared" si="143"/>
        <v>No</v>
      </c>
      <c r="F1820" s="4">
        <f t="shared" si="141"/>
        <v>24</v>
      </c>
      <c r="G1820" s="5">
        <v>323.17</v>
      </c>
      <c r="H1820" t="str">
        <f t="shared" si="144"/>
        <v>No</v>
      </c>
      <c r="I1820" s="5">
        <f t="shared" si="142"/>
        <v>7756.08</v>
      </c>
    </row>
    <row r="1821" spans="1:9" x14ac:dyDescent="0.35">
      <c r="A1821" s="1">
        <v>45046</v>
      </c>
      <c r="B1821" s="1" t="str">
        <f t="shared" si="140"/>
        <v>April</v>
      </c>
      <c r="C1821" s="3" t="s">
        <v>7</v>
      </c>
      <c r="D1821" s="4">
        <v>30</v>
      </c>
      <c r="E1821" t="str">
        <f t="shared" si="143"/>
        <v>No</v>
      </c>
      <c r="F1821" s="4">
        <f t="shared" si="141"/>
        <v>30</v>
      </c>
      <c r="G1821" s="5">
        <v>928.49</v>
      </c>
      <c r="H1821" t="str">
        <f t="shared" si="144"/>
        <v>No</v>
      </c>
      <c r="I1821" s="5">
        <f t="shared" si="142"/>
        <v>27854.7</v>
      </c>
    </row>
    <row r="1822" spans="1:9" x14ac:dyDescent="0.35">
      <c r="A1822" s="1">
        <v>45046</v>
      </c>
      <c r="B1822" s="1" t="str">
        <f t="shared" si="140"/>
        <v>April</v>
      </c>
      <c r="C1822" s="3" t="s">
        <v>7</v>
      </c>
      <c r="D1822" s="4">
        <v>28</v>
      </c>
      <c r="E1822" t="str">
        <f t="shared" si="143"/>
        <v>No</v>
      </c>
      <c r="F1822" s="4">
        <f t="shared" si="141"/>
        <v>28</v>
      </c>
      <c r="G1822" s="5">
        <v>30.56</v>
      </c>
      <c r="H1822" t="str">
        <f t="shared" si="144"/>
        <v>No</v>
      </c>
      <c r="I1822" s="5">
        <f t="shared" si="142"/>
        <v>855.68</v>
      </c>
    </row>
    <row r="1823" spans="1:9" x14ac:dyDescent="0.35">
      <c r="A1823" s="1">
        <v>45107</v>
      </c>
      <c r="B1823" s="1" t="str">
        <f t="shared" si="140"/>
        <v>June</v>
      </c>
      <c r="C1823" s="3" t="s">
        <v>6</v>
      </c>
      <c r="D1823" s="4">
        <v>22</v>
      </c>
      <c r="E1823" t="str">
        <f t="shared" si="143"/>
        <v>No</v>
      </c>
      <c r="F1823" s="4">
        <f t="shared" si="141"/>
        <v>22</v>
      </c>
      <c r="G1823" s="5">
        <v>509.48</v>
      </c>
      <c r="H1823" t="str">
        <f t="shared" si="144"/>
        <v>No</v>
      </c>
      <c r="I1823" s="5">
        <f t="shared" si="142"/>
        <v>11208.560000000001</v>
      </c>
    </row>
    <row r="1824" spans="1:9" x14ac:dyDescent="0.35">
      <c r="A1824" s="1">
        <v>45291</v>
      </c>
      <c r="B1824" s="1" t="str">
        <f t="shared" si="140"/>
        <v>December</v>
      </c>
      <c r="C1824" s="3" t="s">
        <v>6</v>
      </c>
      <c r="D1824" s="4">
        <v>18</v>
      </c>
      <c r="E1824" t="str">
        <f t="shared" si="143"/>
        <v>No</v>
      </c>
      <c r="F1824" s="4">
        <f t="shared" si="141"/>
        <v>18</v>
      </c>
      <c r="G1824" s="5">
        <v>617.15</v>
      </c>
      <c r="H1824" t="str">
        <f t="shared" si="144"/>
        <v>No</v>
      </c>
      <c r="I1824" s="5">
        <f t="shared" si="142"/>
        <v>11108.699999999999</v>
      </c>
    </row>
    <row r="1825" spans="1:9" x14ac:dyDescent="0.35">
      <c r="A1825" s="1">
        <v>45230</v>
      </c>
      <c r="B1825" s="1" t="str">
        <f t="shared" si="140"/>
        <v>October</v>
      </c>
      <c r="C1825" s="3" t="s">
        <v>4</v>
      </c>
      <c r="D1825" s="4">
        <v>20</v>
      </c>
      <c r="E1825" t="str">
        <f t="shared" si="143"/>
        <v>No</v>
      </c>
      <c r="F1825" s="4">
        <f t="shared" si="141"/>
        <v>20</v>
      </c>
      <c r="G1825" s="5">
        <v>260.18</v>
      </c>
      <c r="H1825" t="str">
        <f t="shared" si="144"/>
        <v>No</v>
      </c>
      <c r="I1825" s="5">
        <f t="shared" si="142"/>
        <v>5203.6000000000004</v>
      </c>
    </row>
    <row r="1826" spans="1:9" x14ac:dyDescent="0.35">
      <c r="A1826" s="1">
        <v>45199</v>
      </c>
      <c r="B1826" s="1" t="str">
        <f t="shared" si="140"/>
        <v>September</v>
      </c>
      <c r="C1826" s="3" t="s">
        <v>7</v>
      </c>
      <c r="D1826" s="4">
        <v>20</v>
      </c>
      <c r="E1826" t="str">
        <f t="shared" si="143"/>
        <v>No</v>
      </c>
      <c r="F1826" s="4">
        <f t="shared" si="141"/>
        <v>20</v>
      </c>
      <c r="G1826" s="5">
        <v>443.74</v>
      </c>
      <c r="H1826" t="str">
        <f t="shared" si="144"/>
        <v>No</v>
      </c>
      <c r="I1826" s="5">
        <f t="shared" si="142"/>
        <v>8874.7999999999993</v>
      </c>
    </row>
    <row r="1827" spans="1:9" x14ac:dyDescent="0.35">
      <c r="A1827" s="1">
        <v>44985</v>
      </c>
      <c r="B1827" s="1" t="str">
        <f t="shared" si="140"/>
        <v>February</v>
      </c>
      <c r="C1827" s="3" t="s">
        <v>8</v>
      </c>
      <c r="D1827" s="4">
        <v>24</v>
      </c>
      <c r="E1827" t="str">
        <f t="shared" si="143"/>
        <v>No</v>
      </c>
      <c r="F1827" s="4">
        <f t="shared" si="141"/>
        <v>24</v>
      </c>
      <c r="G1827" s="5">
        <v>408.43</v>
      </c>
      <c r="H1827" t="str">
        <f t="shared" si="144"/>
        <v>No</v>
      </c>
      <c r="I1827" s="5">
        <f t="shared" si="142"/>
        <v>9802.32</v>
      </c>
    </row>
    <row r="1828" spans="1:9" x14ac:dyDescent="0.35">
      <c r="A1828" s="1">
        <v>44985</v>
      </c>
      <c r="B1828" s="1" t="str">
        <f t="shared" si="140"/>
        <v>February</v>
      </c>
      <c r="C1828" s="3" t="s">
        <v>5</v>
      </c>
      <c r="D1828" s="4">
        <v>11</v>
      </c>
      <c r="E1828" t="str">
        <f t="shared" si="143"/>
        <v>No</v>
      </c>
      <c r="F1828" s="4">
        <f t="shared" si="141"/>
        <v>11</v>
      </c>
      <c r="G1828" s="5">
        <v>625.66</v>
      </c>
      <c r="H1828" t="str">
        <f t="shared" si="144"/>
        <v>No</v>
      </c>
      <c r="I1828" s="5">
        <f t="shared" si="142"/>
        <v>6882.2599999999993</v>
      </c>
    </row>
    <row r="1829" spans="1:9" x14ac:dyDescent="0.35">
      <c r="A1829" s="1">
        <v>45016</v>
      </c>
      <c r="B1829" s="1" t="str">
        <f t="shared" si="140"/>
        <v>March</v>
      </c>
      <c r="C1829" s="3" t="s">
        <v>6</v>
      </c>
      <c r="D1829" s="4">
        <v>23</v>
      </c>
      <c r="E1829" t="str">
        <f t="shared" si="143"/>
        <v>No</v>
      </c>
      <c r="F1829" s="4">
        <f t="shared" si="141"/>
        <v>23</v>
      </c>
      <c r="G1829" s="5">
        <v>726.56</v>
      </c>
      <c r="H1829" t="str">
        <f t="shared" si="144"/>
        <v>No</v>
      </c>
      <c r="I1829" s="5">
        <f t="shared" si="142"/>
        <v>16710.879999999997</v>
      </c>
    </row>
    <row r="1830" spans="1:9" x14ac:dyDescent="0.35">
      <c r="A1830" s="1">
        <v>45046</v>
      </c>
      <c r="B1830" s="1" t="str">
        <f t="shared" si="140"/>
        <v>April</v>
      </c>
      <c r="C1830" s="3" t="s">
        <v>5</v>
      </c>
      <c r="D1830" s="4">
        <v>23</v>
      </c>
      <c r="E1830" t="str">
        <f t="shared" si="143"/>
        <v>No</v>
      </c>
      <c r="F1830" s="4">
        <f t="shared" si="141"/>
        <v>23</v>
      </c>
      <c r="G1830" s="5">
        <v>716.82</v>
      </c>
      <c r="H1830" t="str">
        <f t="shared" si="144"/>
        <v>No</v>
      </c>
      <c r="I1830" s="5">
        <f t="shared" si="142"/>
        <v>16486.86</v>
      </c>
    </row>
    <row r="1831" spans="1:9" x14ac:dyDescent="0.35">
      <c r="A1831" s="1">
        <v>45046</v>
      </c>
      <c r="B1831" s="1" t="str">
        <f t="shared" si="140"/>
        <v>April</v>
      </c>
      <c r="C1831" s="3" t="s">
        <v>8</v>
      </c>
      <c r="D1831" s="4">
        <v>16</v>
      </c>
      <c r="E1831" t="str">
        <f t="shared" si="143"/>
        <v>No</v>
      </c>
      <c r="F1831" s="4">
        <f t="shared" si="141"/>
        <v>16</v>
      </c>
      <c r="G1831" s="5">
        <v>32.03</v>
      </c>
      <c r="H1831" t="str">
        <f t="shared" si="144"/>
        <v>No</v>
      </c>
      <c r="I1831" s="5">
        <f t="shared" si="142"/>
        <v>512.48</v>
      </c>
    </row>
    <row r="1832" spans="1:9" x14ac:dyDescent="0.35">
      <c r="A1832" s="1">
        <v>45199</v>
      </c>
      <c r="B1832" s="1" t="str">
        <f t="shared" si="140"/>
        <v>September</v>
      </c>
      <c r="C1832" s="3" t="s">
        <v>8</v>
      </c>
      <c r="D1832" s="4">
        <v>19</v>
      </c>
      <c r="E1832" t="str">
        <f t="shared" si="143"/>
        <v>No</v>
      </c>
      <c r="F1832" s="4">
        <f t="shared" si="141"/>
        <v>19</v>
      </c>
      <c r="G1832" s="5">
        <v>671.08</v>
      </c>
      <c r="H1832" t="str">
        <f t="shared" si="144"/>
        <v>No</v>
      </c>
      <c r="I1832" s="5">
        <f t="shared" si="142"/>
        <v>12750.52</v>
      </c>
    </row>
    <row r="1833" spans="1:9" x14ac:dyDescent="0.35">
      <c r="A1833" s="1">
        <v>45016</v>
      </c>
      <c r="B1833" s="1" t="str">
        <f t="shared" si="140"/>
        <v>March</v>
      </c>
      <c r="C1833" s="3" t="s">
        <v>8</v>
      </c>
      <c r="D1833" s="4">
        <v>28</v>
      </c>
      <c r="E1833" t="str">
        <f t="shared" si="143"/>
        <v>No</v>
      </c>
      <c r="F1833" s="4">
        <f t="shared" si="141"/>
        <v>28</v>
      </c>
      <c r="G1833" s="5">
        <v>413.01</v>
      </c>
      <c r="H1833" t="str">
        <f t="shared" si="144"/>
        <v>No</v>
      </c>
      <c r="I1833" s="5">
        <f t="shared" si="142"/>
        <v>11564.279999999999</v>
      </c>
    </row>
    <row r="1834" spans="1:9" x14ac:dyDescent="0.35">
      <c r="A1834" s="1">
        <v>45260</v>
      </c>
      <c r="B1834" s="1" t="str">
        <f t="shared" si="140"/>
        <v>November</v>
      </c>
      <c r="C1834" s="3" t="s">
        <v>4</v>
      </c>
      <c r="D1834" s="4">
        <v>15</v>
      </c>
      <c r="E1834" t="str">
        <f t="shared" si="143"/>
        <v>No</v>
      </c>
      <c r="F1834" s="4">
        <f t="shared" si="141"/>
        <v>15</v>
      </c>
      <c r="G1834" s="5">
        <v>567.04</v>
      </c>
      <c r="H1834" t="str">
        <f t="shared" si="144"/>
        <v>No</v>
      </c>
      <c r="I1834" s="5">
        <f t="shared" si="142"/>
        <v>8505.5999999999985</v>
      </c>
    </row>
    <row r="1835" spans="1:9" x14ac:dyDescent="0.35">
      <c r="A1835" s="1">
        <v>45016</v>
      </c>
      <c r="B1835" s="1" t="str">
        <f t="shared" si="140"/>
        <v>March</v>
      </c>
      <c r="C1835" s="3" t="s">
        <v>6</v>
      </c>
      <c r="D1835" s="4">
        <v>19</v>
      </c>
      <c r="E1835" t="str">
        <f t="shared" si="143"/>
        <v>No</v>
      </c>
      <c r="F1835" s="4">
        <f t="shared" si="141"/>
        <v>19</v>
      </c>
      <c r="G1835" s="5">
        <v>225.07</v>
      </c>
      <c r="H1835" t="str">
        <f t="shared" si="144"/>
        <v>No</v>
      </c>
      <c r="I1835" s="5">
        <f t="shared" si="142"/>
        <v>4276.33</v>
      </c>
    </row>
    <row r="1836" spans="1:9" x14ac:dyDescent="0.35">
      <c r="A1836" s="1">
        <v>45107</v>
      </c>
      <c r="B1836" s="1" t="str">
        <f t="shared" si="140"/>
        <v>June</v>
      </c>
      <c r="C1836" s="3" t="s">
        <v>8</v>
      </c>
      <c r="D1836" s="4">
        <v>23</v>
      </c>
      <c r="E1836" t="str">
        <f t="shared" si="143"/>
        <v>No</v>
      </c>
      <c r="F1836" s="4">
        <f t="shared" si="141"/>
        <v>23</v>
      </c>
      <c r="G1836" s="5">
        <v>200.82</v>
      </c>
      <c r="H1836" t="str">
        <f t="shared" si="144"/>
        <v>No</v>
      </c>
      <c r="I1836" s="5">
        <f t="shared" si="142"/>
        <v>4618.8599999999997</v>
      </c>
    </row>
    <row r="1837" spans="1:9" x14ac:dyDescent="0.35">
      <c r="A1837" s="1">
        <v>45230</v>
      </c>
      <c r="B1837" s="1" t="str">
        <f t="shared" si="140"/>
        <v>October</v>
      </c>
      <c r="C1837" s="3" t="s">
        <v>6</v>
      </c>
      <c r="D1837" s="4">
        <v>30</v>
      </c>
      <c r="E1837" t="str">
        <f t="shared" si="143"/>
        <v>No</v>
      </c>
      <c r="F1837" s="4">
        <f t="shared" si="141"/>
        <v>30</v>
      </c>
      <c r="G1837" s="5">
        <v>980.01</v>
      </c>
      <c r="H1837" t="str">
        <f t="shared" si="144"/>
        <v>No</v>
      </c>
      <c r="I1837" s="5">
        <f t="shared" si="142"/>
        <v>29400.3</v>
      </c>
    </row>
    <row r="1838" spans="1:9" x14ac:dyDescent="0.35">
      <c r="A1838" s="1">
        <v>45260</v>
      </c>
      <c r="B1838" s="1" t="str">
        <f t="shared" si="140"/>
        <v>November</v>
      </c>
      <c r="C1838" s="3" t="s">
        <v>4</v>
      </c>
      <c r="D1838" s="4">
        <v>24</v>
      </c>
      <c r="E1838" t="str">
        <f t="shared" si="143"/>
        <v>No</v>
      </c>
      <c r="F1838" s="4">
        <f t="shared" si="141"/>
        <v>24</v>
      </c>
      <c r="G1838" s="5">
        <v>971.93</v>
      </c>
      <c r="H1838" t="str">
        <f t="shared" si="144"/>
        <v>No</v>
      </c>
      <c r="I1838" s="5">
        <f t="shared" si="142"/>
        <v>23326.32</v>
      </c>
    </row>
    <row r="1839" spans="1:9" x14ac:dyDescent="0.35">
      <c r="A1839" s="1">
        <v>44957</v>
      </c>
      <c r="B1839" s="1" t="str">
        <f t="shared" si="140"/>
        <v>January</v>
      </c>
      <c r="C1839" s="3" t="s">
        <v>4</v>
      </c>
      <c r="D1839" s="4">
        <v>17</v>
      </c>
      <c r="E1839" t="str">
        <f t="shared" si="143"/>
        <v>No</v>
      </c>
      <c r="F1839" s="4">
        <f t="shared" si="141"/>
        <v>17</v>
      </c>
      <c r="G1839" s="5">
        <v>737.1</v>
      </c>
      <c r="H1839" t="str">
        <f t="shared" si="144"/>
        <v>No</v>
      </c>
      <c r="I1839" s="5">
        <f t="shared" si="142"/>
        <v>12530.7</v>
      </c>
    </row>
    <row r="1840" spans="1:9" x14ac:dyDescent="0.35">
      <c r="A1840" s="1">
        <v>45260</v>
      </c>
      <c r="B1840" s="1" t="str">
        <f t="shared" si="140"/>
        <v>November</v>
      </c>
      <c r="C1840" s="3" t="s">
        <v>8</v>
      </c>
      <c r="D1840" s="4">
        <v>15</v>
      </c>
      <c r="E1840" t="str">
        <f t="shared" si="143"/>
        <v>No</v>
      </c>
      <c r="F1840" s="4">
        <f t="shared" si="141"/>
        <v>15</v>
      </c>
      <c r="G1840" s="5">
        <v>120.1</v>
      </c>
      <c r="H1840" t="str">
        <f t="shared" si="144"/>
        <v>No</v>
      </c>
      <c r="I1840" s="5">
        <f t="shared" si="142"/>
        <v>1801.5</v>
      </c>
    </row>
    <row r="1841" spans="1:9" x14ac:dyDescent="0.35">
      <c r="A1841" s="1">
        <v>45169</v>
      </c>
      <c r="B1841" s="1" t="str">
        <f t="shared" si="140"/>
        <v>August</v>
      </c>
      <c r="C1841" s="3" t="s">
        <v>6</v>
      </c>
      <c r="D1841" s="4">
        <v>21</v>
      </c>
      <c r="E1841" t="str">
        <f t="shared" si="143"/>
        <v>No</v>
      </c>
      <c r="F1841" s="4">
        <f t="shared" si="141"/>
        <v>21</v>
      </c>
      <c r="G1841" s="5">
        <v>57.23</v>
      </c>
      <c r="H1841" t="str">
        <f t="shared" si="144"/>
        <v>No</v>
      </c>
      <c r="I1841" s="5">
        <f t="shared" si="142"/>
        <v>1201.83</v>
      </c>
    </row>
    <row r="1842" spans="1:9" x14ac:dyDescent="0.35">
      <c r="A1842" s="1">
        <v>45199</v>
      </c>
      <c r="B1842" s="1" t="str">
        <f t="shared" si="140"/>
        <v>September</v>
      </c>
      <c r="C1842" s="3" t="s">
        <v>5</v>
      </c>
      <c r="D1842" s="4">
        <v>24</v>
      </c>
      <c r="E1842" t="str">
        <f t="shared" si="143"/>
        <v>No</v>
      </c>
      <c r="F1842" s="4">
        <f t="shared" si="141"/>
        <v>24</v>
      </c>
      <c r="G1842" s="5">
        <v>312.11</v>
      </c>
      <c r="H1842" t="str">
        <f t="shared" si="144"/>
        <v>No</v>
      </c>
      <c r="I1842" s="5">
        <f t="shared" si="142"/>
        <v>7490.64</v>
      </c>
    </row>
    <row r="1843" spans="1:9" x14ac:dyDescent="0.35">
      <c r="A1843" s="1">
        <v>44957</v>
      </c>
      <c r="B1843" s="1" t="str">
        <f t="shared" si="140"/>
        <v>January</v>
      </c>
      <c r="C1843" s="3" t="s">
        <v>6</v>
      </c>
      <c r="D1843" s="4">
        <v>16</v>
      </c>
      <c r="E1843" t="str">
        <f t="shared" si="143"/>
        <v>No</v>
      </c>
      <c r="F1843" s="4">
        <f t="shared" si="141"/>
        <v>16</v>
      </c>
      <c r="G1843" s="5">
        <v>587.58000000000004</v>
      </c>
      <c r="H1843" t="str">
        <f t="shared" si="144"/>
        <v>No</v>
      </c>
      <c r="I1843" s="5">
        <f t="shared" si="142"/>
        <v>9401.2800000000007</v>
      </c>
    </row>
    <row r="1844" spans="1:9" x14ac:dyDescent="0.35">
      <c r="A1844" s="1">
        <v>45016</v>
      </c>
      <c r="B1844" s="1" t="str">
        <f t="shared" si="140"/>
        <v>March</v>
      </c>
      <c r="C1844" s="3" t="s">
        <v>8</v>
      </c>
      <c r="D1844" s="4">
        <v>19</v>
      </c>
      <c r="E1844" t="str">
        <f t="shared" si="143"/>
        <v>No</v>
      </c>
      <c r="F1844" s="4">
        <f t="shared" si="141"/>
        <v>19</v>
      </c>
      <c r="G1844" s="5">
        <v>509.48</v>
      </c>
      <c r="H1844" t="str">
        <f t="shared" si="144"/>
        <v>No</v>
      </c>
      <c r="I1844" s="5">
        <f t="shared" si="142"/>
        <v>9680.1200000000008</v>
      </c>
    </row>
    <row r="1845" spans="1:9" x14ac:dyDescent="0.35">
      <c r="A1845" s="1">
        <v>45230</v>
      </c>
      <c r="B1845" s="1" t="str">
        <f t="shared" si="140"/>
        <v>October</v>
      </c>
      <c r="C1845" s="3" t="s">
        <v>4</v>
      </c>
      <c r="D1845" s="4">
        <v>19</v>
      </c>
      <c r="E1845" t="str">
        <f t="shared" si="143"/>
        <v>No</v>
      </c>
      <c r="F1845" s="4">
        <f t="shared" si="141"/>
        <v>19</v>
      </c>
      <c r="G1845" s="5">
        <v>41.02</v>
      </c>
      <c r="H1845" t="str">
        <f t="shared" si="144"/>
        <v>No</v>
      </c>
      <c r="I1845" s="5">
        <f t="shared" si="142"/>
        <v>779.38000000000011</v>
      </c>
    </row>
    <row r="1846" spans="1:9" x14ac:dyDescent="0.35">
      <c r="A1846" s="1">
        <v>44985</v>
      </c>
      <c r="B1846" s="1" t="str">
        <f t="shared" si="140"/>
        <v>February</v>
      </c>
      <c r="C1846" s="3" t="s">
        <v>7</v>
      </c>
      <c r="D1846" s="4">
        <v>20</v>
      </c>
      <c r="E1846" t="str">
        <f t="shared" si="143"/>
        <v>No</v>
      </c>
      <c r="F1846" s="4">
        <f t="shared" si="141"/>
        <v>20</v>
      </c>
      <c r="G1846" s="5">
        <v>379.08</v>
      </c>
      <c r="H1846" t="str">
        <f t="shared" si="144"/>
        <v>No</v>
      </c>
      <c r="I1846" s="5">
        <f t="shared" si="142"/>
        <v>7581.5999999999995</v>
      </c>
    </row>
    <row r="1847" spans="1:9" x14ac:dyDescent="0.35">
      <c r="A1847" s="1">
        <v>44957</v>
      </c>
      <c r="B1847" s="1" t="str">
        <f t="shared" si="140"/>
        <v>January</v>
      </c>
      <c r="C1847" s="3" t="s">
        <v>4</v>
      </c>
      <c r="D1847" s="4">
        <v>16</v>
      </c>
      <c r="E1847" t="str">
        <f t="shared" si="143"/>
        <v>No</v>
      </c>
      <c r="F1847" s="4">
        <f t="shared" si="141"/>
        <v>16</v>
      </c>
      <c r="G1847" s="5">
        <v>492.07</v>
      </c>
      <c r="H1847" t="str">
        <f t="shared" si="144"/>
        <v>No</v>
      </c>
      <c r="I1847" s="5">
        <f t="shared" si="142"/>
        <v>7873.12</v>
      </c>
    </row>
    <row r="1848" spans="1:9" x14ac:dyDescent="0.35">
      <c r="A1848" s="1">
        <v>45016</v>
      </c>
      <c r="B1848" s="1" t="str">
        <f t="shared" si="140"/>
        <v>March</v>
      </c>
      <c r="C1848" s="3" t="s">
        <v>8</v>
      </c>
      <c r="D1848" s="4">
        <v>22</v>
      </c>
      <c r="E1848" t="str">
        <f t="shared" si="143"/>
        <v>No</v>
      </c>
      <c r="F1848" s="4">
        <f t="shared" si="141"/>
        <v>22</v>
      </c>
      <c r="G1848" s="5">
        <v>784.91</v>
      </c>
      <c r="H1848" t="str">
        <f t="shared" si="144"/>
        <v>No</v>
      </c>
      <c r="I1848" s="5">
        <f t="shared" si="142"/>
        <v>17268.02</v>
      </c>
    </row>
    <row r="1849" spans="1:9" x14ac:dyDescent="0.35">
      <c r="A1849" s="1">
        <v>44957</v>
      </c>
      <c r="B1849" s="1" t="str">
        <f t="shared" si="140"/>
        <v>January</v>
      </c>
      <c r="C1849" s="3" t="s">
        <v>5</v>
      </c>
      <c r="D1849" s="4">
        <v>27</v>
      </c>
      <c r="E1849" t="str">
        <f t="shared" si="143"/>
        <v>No</v>
      </c>
      <c r="F1849" s="4">
        <f t="shared" si="141"/>
        <v>27</v>
      </c>
      <c r="G1849" s="5">
        <v>826.39</v>
      </c>
      <c r="H1849" t="str">
        <f t="shared" si="144"/>
        <v>No</v>
      </c>
      <c r="I1849" s="5">
        <f t="shared" si="142"/>
        <v>22312.53</v>
      </c>
    </row>
    <row r="1850" spans="1:9" x14ac:dyDescent="0.35">
      <c r="A1850" s="1">
        <v>44985</v>
      </c>
      <c r="B1850" s="1" t="str">
        <f t="shared" si="140"/>
        <v>February</v>
      </c>
      <c r="C1850" s="3" t="s">
        <v>6</v>
      </c>
      <c r="D1850" s="4">
        <v>18</v>
      </c>
      <c r="E1850" t="str">
        <f t="shared" si="143"/>
        <v>No</v>
      </c>
      <c r="F1850" s="4">
        <f t="shared" si="141"/>
        <v>18</v>
      </c>
      <c r="G1850" s="5">
        <v>632.04999999999995</v>
      </c>
      <c r="H1850" t="str">
        <f t="shared" si="144"/>
        <v>No</v>
      </c>
      <c r="I1850" s="5">
        <f t="shared" si="142"/>
        <v>11376.9</v>
      </c>
    </row>
    <row r="1851" spans="1:9" x14ac:dyDescent="0.35">
      <c r="A1851" s="1">
        <v>45138</v>
      </c>
      <c r="B1851" s="1" t="str">
        <f t="shared" si="140"/>
        <v>July</v>
      </c>
      <c r="C1851" s="3" t="s">
        <v>6</v>
      </c>
      <c r="D1851" s="4">
        <v>21</v>
      </c>
      <c r="E1851" t="str">
        <f t="shared" si="143"/>
        <v>No</v>
      </c>
      <c r="F1851" s="4">
        <f t="shared" si="141"/>
        <v>21</v>
      </c>
      <c r="G1851" s="5">
        <v>921.33</v>
      </c>
      <c r="H1851" t="str">
        <f t="shared" si="144"/>
        <v>No</v>
      </c>
      <c r="I1851" s="5">
        <f t="shared" si="142"/>
        <v>19347.93</v>
      </c>
    </row>
    <row r="1852" spans="1:9" x14ac:dyDescent="0.35">
      <c r="A1852" s="1">
        <v>45291</v>
      </c>
      <c r="B1852" s="1" t="str">
        <f t="shared" si="140"/>
        <v>December</v>
      </c>
      <c r="C1852" s="3" t="s">
        <v>8</v>
      </c>
      <c r="D1852" s="4">
        <v>16</v>
      </c>
      <c r="E1852" t="str">
        <f t="shared" si="143"/>
        <v>No</v>
      </c>
      <c r="F1852" s="4">
        <f t="shared" si="141"/>
        <v>16</v>
      </c>
      <c r="G1852" s="5">
        <v>60.1</v>
      </c>
      <c r="H1852" t="str">
        <f t="shared" si="144"/>
        <v>No</v>
      </c>
      <c r="I1852" s="5">
        <f t="shared" si="142"/>
        <v>961.6</v>
      </c>
    </row>
    <row r="1853" spans="1:9" x14ac:dyDescent="0.35">
      <c r="A1853" s="1">
        <v>45260</v>
      </c>
      <c r="B1853" s="1" t="str">
        <f t="shared" si="140"/>
        <v>November</v>
      </c>
      <c r="C1853" s="3" t="s">
        <v>7</v>
      </c>
      <c r="D1853" s="4">
        <v>19</v>
      </c>
      <c r="E1853" t="str">
        <f t="shared" si="143"/>
        <v>No</v>
      </c>
      <c r="F1853" s="4">
        <f t="shared" si="141"/>
        <v>19</v>
      </c>
      <c r="G1853" s="5">
        <v>454.87</v>
      </c>
      <c r="H1853" t="str">
        <f t="shared" si="144"/>
        <v>No</v>
      </c>
      <c r="I1853" s="5">
        <f t="shared" si="142"/>
        <v>8642.5300000000007</v>
      </c>
    </row>
    <row r="1854" spans="1:9" x14ac:dyDescent="0.35">
      <c r="A1854" s="1">
        <v>45199</v>
      </c>
      <c r="B1854" s="1" t="str">
        <f t="shared" si="140"/>
        <v>September</v>
      </c>
      <c r="C1854" s="3" t="s">
        <v>6</v>
      </c>
      <c r="D1854" s="4">
        <v>21</v>
      </c>
      <c r="E1854" t="str">
        <f t="shared" si="143"/>
        <v>No</v>
      </c>
      <c r="F1854" s="4">
        <f t="shared" si="141"/>
        <v>21</v>
      </c>
      <c r="G1854" s="5">
        <v>194.47</v>
      </c>
      <c r="H1854" t="str">
        <f t="shared" si="144"/>
        <v>No</v>
      </c>
      <c r="I1854" s="5">
        <f t="shared" si="142"/>
        <v>4083.87</v>
      </c>
    </row>
    <row r="1855" spans="1:9" x14ac:dyDescent="0.35">
      <c r="A1855" s="1">
        <v>45199</v>
      </c>
      <c r="B1855" s="1" t="str">
        <f t="shared" si="140"/>
        <v>September</v>
      </c>
      <c r="C1855" s="3" t="s">
        <v>5</v>
      </c>
      <c r="D1855" s="4">
        <v>20</v>
      </c>
      <c r="E1855" t="str">
        <f t="shared" si="143"/>
        <v>No</v>
      </c>
      <c r="F1855" s="4">
        <f t="shared" si="141"/>
        <v>20</v>
      </c>
      <c r="G1855" s="5">
        <v>377.52</v>
      </c>
      <c r="H1855" t="str">
        <f t="shared" si="144"/>
        <v>No</v>
      </c>
      <c r="I1855" s="5">
        <f t="shared" si="142"/>
        <v>7550.4</v>
      </c>
    </row>
    <row r="1856" spans="1:9" x14ac:dyDescent="0.35">
      <c r="A1856" s="1">
        <v>45046</v>
      </c>
      <c r="B1856" s="1" t="str">
        <f t="shared" si="140"/>
        <v>April</v>
      </c>
      <c r="C1856" s="3" t="s">
        <v>6</v>
      </c>
      <c r="D1856" s="4">
        <v>12</v>
      </c>
      <c r="E1856" t="str">
        <f t="shared" si="143"/>
        <v>No</v>
      </c>
      <c r="F1856" s="4">
        <f t="shared" si="141"/>
        <v>12</v>
      </c>
      <c r="G1856" s="5">
        <v>655.49</v>
      </c>
      <c r="H1856" t="str">
        <f t="shared" si="144"/>
        <v>No</v>
      </c>
      <c r="I1856" s="5">
        <f t="shared" si="142"/>
        <v>7865.88</v>
      </c>
    </row>
    <row r="1857" spans="1:9" x14ac:dyDescent="0.35">
      <c r="A1857" s="1">
        <v>44957</v>
      </c>
      <c r="B1857" s="1" t="str">
        <f t="shared" si="140"/>
        <v>January</v>
      </c>
      <c r="C1857" s="3" t="s">
        <v>6</v>
      </c>
      <c r="D1857" s="4">
        <v>25</v>
      </c>
      <c r="E1857" t="str">
        <f t="shared" si="143"/>
        <v>No</v>
      </c>
      <c r="F1857" s="4">
        <f t="shared" si="141"/>
        <v>25</v>
      </c>
      <c r="G1857" s="5">
        <v>304.69</v>
      </c>
      <c r="H1857" t="str">
        <f t="shared" si="144"/>
        <v>No</v>
      </c>
      <c r="I1857" s="5">
        <f t="shared" si="142"/>
        <v>7617.25</v>
      </c>
    </row>
    <row r="1858" spans="1:9" x14ac:dyDescent="0.35">
      <c r="A1858" s="1">
        <v>45046</v>
      </c>
      <c r="B1858" s="1" t="str">
        <f t="shared" ref="B1858:B1921" si="145">TEXT(A1858, "mmmm")</f>
        <v>April</v>
      </c>
      <c r="C1858" s="3" t="s">
        <v>7</v>
      </c>
      <c r="D1858" s="4">
        <v>19</v>
      </c>
      <c r="E1858" t="str">
        <f t="shared" si="143"/>
        <v>No</v>
      </c>
      <c r="F1858" s="4">
        <f t="shared" ref="F1858:F1921" si="146" xml:space="preserve"> IF(OR(D1858 &lt; 8,D1858 &gt; 32), 22, D1858)</f>
        <v>19</v>
      </c>
      <c r="G1858" s="5">
        <v>195.31</v>
      </c>
      <c r="H1858" t="str">
        <f t="shared" si="144"/>
        <v>No</v>
      </c>
      <c r="I1858" s="5">
        <f t="shared" ref="I1858:I1921" si="147">PRODUCT(F1858,G1858)</f>
        <v>3710.89</v>
      </c>
    </row>
    <row r="1859" spans="1:9" x14ac:dyDescent="0.35">
      <c r="A1859" s="1">
        <v>45291</v>
      </c>
      <c r="B1859" s="1" t="str">
        <f t="shared" si="145"/>
        <v>December</v>
      </c>
      <c r="C1859" s="3" t="s">
        <v>4</v>
      </c>
      <c r="D1859" s="4">
        <v>30</v>
      </c>
      <c r="E1859" t="str">
        <f t="shared" ref="E1859:E1922" si="148" xml:space="preserve"> IF(OR(D1859 &lt; 8,D1859 &gt; 32), "Yes", "No")</f>
        <v>No</v>
      </c>
      <c r="F1859" s="4">
        <f t="shared" si="146"/>
        <v>30</v>
      </c>
      <c r="G1859" s="5">
        <v>674.3</v>
      </c>
      <c r="H1859" t="str">
        <f t="shared" ref="H1859:H1922" si="149" xml:space="preserve"> IF(OR(G1859 &lt; -466.22,G1859 &gt; 1486.92), "Yes", "No")</f>
        <v>No</v>
      </c>
      <c r="I1859" s="5">
        <f t="shared" si="147"/>
        <v>20229</v>
      </c>
    </row>
    <row r="1860" spans="1:9" x14ac:dyDescent="0.35">
      <c r="A1860" s="1">
        <v>45291</v>
      </c>
      <c r="B1860" s="1" t="str">
        <f t="shared" si="145"/>
        <v>December</v>
      </c>
      <c r="C1860" s="3" t="s">
        <v>4</v>
      </c>
      <c r="D1860" s="4">
        <v>19</v>
      </c>
      <c r="E1860" t="str">
        <f t="shared" si="148"/>
        <v>No</v>
      </c>
      <c r="F1860" s="4">
        <f t="shared" si="146"/>
        <v>19</v>
      </c>
      <c r="G1860" s="5">
        <v>824.36</v>
      </c>
      <c r="H1860" t="str">
        <f t="shared" si="149"/>
        <v>No</v>
      </c>
      <c r="I1860" s="5">
        <f t="shared" si="147"/>
        <v>15662.84</v>
      </c>
    </row>
    <row r="1861" spans="1:9" x14ac:dyDescent="0.35">
      <c r="A1861" s="1">
        <v>44957</v>
      </c>
      <c r="B1861" s="1" t="str">
        <f t="shared" si="145"/>
        <v>January</v>
      </c>
      <c r="C1861" s="3" t="s">
        <v>4</v>
      </c>
      <c r="D1861" s="4">
        <v>16</v>
      </c>
      <c r="E1861" t="str">
        <f t="shared" si="148"/>
        <v>No</v>
      </c>
      <c r="F1861" s="4">
        <f t="shared" si="146"/>
        <v>16</v>
      </c>
      <c r="G1861" s="5">
        <v>156.13</v>
      </c>
      <c r="H1861" t="str">
        <f t="shared" si="149"/>
        <v>No</v>
      </c>
      <c r="I1861" s="5">
        <f t="shared" si="147"/>
        <v>2498.08</v>
      </c>
    </row>
    <row r="1862" spans="1:9" x14ac:dyDescent="0.35">
      <c r="A1862" s="1">
        <v>45230</v>
      </c>
      <c r="B1862" s="1" t="str">
        <f t="shared" si="145"/>
        <v>October</v>
      </c>
      <c r="C1862" s="3" t="s">
        <v>6</v>
      </c>
      <c r="D1862" s="4">
        <v>19</v>
      </c>
      <c r="E1862" t="str">
        <f t="shared" si="148"/>
        <v>No</v>
      </c>
      <c r="F1862" s="4">
        <f t="shared" si="146"/>
        <v>19</v>
      </c>
      <c r="G1862" s="5">
        <v>794.1</v>
      </c>
      <c r="H1862" t="str">
        <f t="shared" si="149"/>
        <v>No</v>
      </c>
      <c r="I1862" s="5">
        <f t="shared" si="147"/>
        <v>15087.9</v>
      </c>
    </row>
    <row r="1863" spans="1:9" x14ac:dyDescent="0.35">
      <c r="A1863" s="1">
        <v>45199</v>
      </c>
      <c r="B1863" s="1" t="str">
        <f t="shared" si="145"/>
        <v>September</v>
      </c>
      <c r="C1863" s="3" t="s">
        <v>4</v>
      </c>
      <c r="D1863" s="4">
        <v>14</v>
      </c>
      <c r="E1863" t="str">
        <f t="shared" si="148"/>
        <v>No</v>
      </c>
      <c r="F1863" s="4">
        <f t="shared" si="146"/>
        <v>14</v>
      </c>
      <c r="G1863" s="5">
        <v>375.32</v>
      </c>
      <c r="H1863" t="str">
        <f t="shared" si="149"/>
        <v>No</v>
      </c>
      <c r="I1863" s="5">
        <f t="shared" si="147"/>
        <v>5254.48</v>
      </c>
    </row>
    <row r="1864" spans="1:9" x14ac:dyDescent="0.35">
      <c r="A1864" s="1">
        <v>45077</v>
      </c>
      <c r="B1864" s="1" t="str">
        <f t="shared" si="145"/>
        <v>May</v>
      </c>
      <c r="C1864" s="3" t="s">
        <v>8</v>
      </c>
      <c r="D1864" s="4">
        <v>26</v>
      </c>
      <c r="E1864" t="str">
        <f t="shared" si="148"/>
        <v>No</v>
      </c>
      <c r="F1864" s="4">
        <f t="shared" si="146"/>
        <v>26</v>
      </c>
      <c r="G1864" s="5">
        <v>949.39</v>
      </c>
      <c r="H1864" t="str">
        <f t="shared" si="149"/>
        <v>No</v>
      </c>
      <c r="I1864" s="5">
        <f t="shared" si="147"/>
        <v>24684.14</v>
      </c>
    </row>
    <row r="1865" spans="1:9" x14ac:dyDescent="0.35">
      <c r="A1865" s="1">
        <v>44957</v>
      </c>
      <c r="B1865" s="1" t="str">
        <f t="shared" si="145"/>
        <v>January</v>
      </c>
      <c r="C1865" s="3" t="s">
        <v>6</v>
      </c>
      <c r="D1865" s="4">
        <v>29</v>
      </c>
      <c r="E1865" t="str">
        <f t="shared" si="148"/>
        <v>No</v>
      </c>
      <c r="F1865" s="4">
        <f t="shared" si="146"/>
        <v>29</v>
      </c>
      <c r="G1865" s="5">
        <v>179.92</v>
      </c>
      <c r="H1865" t="str">
        <f t="shared" si="149"/>
        <v>No</v>
      </c>
      <c r="I1865" s="5">
        <f t="shared" si="147"/>
        <v>5217.6799999999994</v>
      </c>
    </row>
    <row r="1866" spans="1:9" x14ac:dyDescent="0.35">
      <c r="A1866" s="1">
        <v>45077</v>
      </c>
      <c r="B1866" s="1" t="str">
        <f t="shared" si="145"/>
        <v>May</v>
      </c>
      <c r="C1866" s="3" t="s">
        <v>4</v>
      </c>
      <c r="D1866" s="4">
        <v>16</v>
      </c>
      <c r="E1866" t="str">
        <f t="shared" si="148"/>
        <v>No</v>
      </c>
      <c r="F1866" s="4">
        <f t="shared" si="146"/>
        <v>16</v>
      </c>
      <c r="G1866" s="5">
        <v>389.21</v>
      </c>
      <c r="H1866" t="str">
        <f t="shared" si="149"/>
        <v>No</v>
      </c>
      <c r="I1866" s="5">
        <f t="shared" si="147"/>
        <v>6227.36</v>
      </c>
    </row>
    <row r="1867" spans="1:9" x14ac:dyDescent="0.35">
      <c r="A1867" s="1">
        <v>45016</v>
      </c>
      <c r="B1867" s="1" t="str">
        <f t="shared" si="145"/>
        <v>March</v>
      </c>
      <c r="C1867" s="3" t="s">
        <v>4</v>
      </c>
      <c r="D1867" s="4">
        <v>21</v>
      </c>
      <c r="E1867" t="str">
        <f t="shared" si="148"/>
        <v>No</v>
      </c>
      <c r="F1867" s="4">
        <f t="shared" si="146"/>
        <v>21</v>
      </c>
      <c r="G1867" s="5">
        <v>104.73</v>
      </c>
      <c r="H1867" t="str">
        <f t="shared" si="149"/>
        <v>No</v>
      </c>
      <c r="I1867" s="5">
        <f t="shared" si="147"/>
        <v>2199.33</v>
      </c>
    </row>
    <row r="1868" spans="1:9" x14ac:dyDescent="0.35">
      <c r="A1868" s="1">
        <v>44985</v>
      </c>
      <c r="B1868" s="1" t="str">
        <f t="shared" si="145"/>
        <v>February</v>
      </c>
      <c r="C1868" s="3" t="s">
        <v>7</v>
      </c>
      <c r="D1868" s="4">
        <v>23</v>
      </c>
      <c r="E1868" t="str">
        <f t="shared" si="148"/>
        <v>No</v>
      </c>
      <c r="F1868" s="4">
        <f t="shared" si="146"/>
        <v>23</v>
      </c>
      <c r="G1868" s="5">
        <v>758.16</v>
      </c>
      <c r="H1868" t="str">
        <f t="shared" si="149"/>
        <v>No</v>
      </c>
      <c r="I1868" s="5">
        <f t="shared" si="147"/>
        <v>17437.68</v>
      </c>
    </row>
    <row r="1869" spans="1:9" x14ac:dyDescent="0.35">
      <c r="A1869" s="1">
        <v>45077</v>
      </c>
      <c r="B1869" s="1" t="str">
        <f t="shared" si="145"/>
        <v>May</v>
      </c>
      <c r="C1869" s="3" t="s">
        <v>4</v>
      </c>
      <c r="D1869" s="4">
        <v>18</v>
      </c>
      <c r="E1869" t="str">
        <f t="shared" si="148"/>
        <v>No</v>
      </c>
      <c r="F1869" s="4">
        <f t="shared" si="146"/>
        <v>18</v>
      </c>
      <c r="G1869" s="5">
        <v>655.59</v>
      </c>
      <c r="H1869" t="str">
        <f t="shared" si="149"/>
        <v>No</v>
      </c>
      <c r="I1869" s="5">
        <f t="shared" si="147"/>
        <v>11800.62</v>
      </c>
    </row>
    <row r="1870" spans="1:9" x14ac:dyDescent="0.35">
      <c r="A1870" s="1">
        <v>45046</v>
      </c>
      <c r="B1870" s="1" t="str">
        <f t="shared" si="145"/>
        <v>April</v>
      </c>
      <c r="C1870" s="3" t="s">
        <v>4</v>
      </c>
      <c r="D1870" s="4">
        <v>20</v>
      </c>
      <c r="E1870" t="str">
        <f t="shared" si="148"/>
        <v>No</v>
      </c>
      <c r="F1870" s="4">
        <f t="shared" si="146"/>
        <v>20</v>
      </c>
      <c r="G1870" s="5">
        <v>485.18</v>
      </c>
      <c r="H1870" t="str">
        <f t="shared" si="149"/>
        <v>No</v>
      </c>
      <c r="I1870" s="5">
        <f t="shared" si="147"/>
        <v>9703.6</v>
      </c>
    </row>
    <row r="1871" spans="1:9" x14ac:dyDescent="0.35">
      <c r="A1871" s="1">
        <v>45107</v>
      </c>
      <c r="B1871" s="1" t="str">
        <f t="shared" si="145"/>
        <v>June</v>
      </c>
      <c r="C1871" s="3" t="s">
        <v>5</v>
      </c>
      <c r="D1871" s="4">
        <v>22</v>
      </c>
      <c r="E1871" t="str">
        <f t="shared" si="148"/>
        <v>No</v>
      </c>
      <c r="F1871" s="4">
        <f t="shared" si="146"/>
        <v>22</v>
      </c>
      <c r="G1871" s="5">
        <v>344.1</v>
      </c>
      <c r="H1871" t="str">
        <f t="shared" si="149"/>
        <v>No</v>
      </c>
      <c r="I1871" s="5">
        <f t="shared" si="147"/>
        <v>7570.2000000000007</v>
      </c>
    </row>
    <row r="1872" spans="1:9" x14ac:dyDescent="0.35">
      <c r="A1872" s="1">
        <v>45077</v>
      </c>
      <c r="B1872" s="1" t="str">
        <f t="shared" si="145"/>
        <v>May</v>
      </c>
      <c r="C1872" s="3" t="s">
        <v>5</v>
      </c>
      <c r="D1872" s="4">
        <v>13</v>
      </c>
      <c r="E1872" t="str">
        <f t="shared" si="148"/>
        <v>No</v>
      </c>
      <c r="F1872" s="4">
        <f t="shared" si="146"/>
        <v>13</v>
      </c>
      <c r="G1872" s="5">
        <v>159.97</v>
      </c>
      <c r="H1872" t="str">
        <f t="shared" si="149"/>
        <v>No</v>
      </c>
      <c r="I1872" s="5">
        <f t="shared" si="147"/>
        <v>2079.61</v>
      </c>
    </row>
    <row r="1873" spans="1:9" x14ac:dyDescent="0.35">
      <c r="A1873" s="1">
        <v>45291</v>
      </c>
      <c r="B1873" s="1" t="str">
        <f t="shared" si="145"/>
        <v>December</v>
      </c>
      <c r="C1873" s="3" t="s">
        <v>6</v>
      </c>
      <c r="D1873" s="4">
        <v>28</v>
      </c>
      <c r="E1873" t="str">
        <f t="shared" si="148"/>
        <v>No</v>
      </c>
      <c r="F1873" s="4">
        <f t="shared" si="146"/>
        <v>28</v>
      </c>
      <c r="G1873" s="5">
        <v>536.66</v>
      </c>
      <c r="H1873" t="str">
        <f t="shared" si="149"/>
        <v>No</v>
      </c>
      <c r="I1873" s="5">
        <f t="shared" si="147"/>
        <v>15026.48</v>
      </c>
    </row>
    <row r="1874" spans="1:9" x14ac:dyDescent="0.35">
      <c r="A1874" s="1">
        <v>45169</v>
      </c>
      <c r="B1874" s="1" t="str">
        <f t="shared" si="145"/>
        <v>August</v>
      </c>
      <c r="C1874" s="3" t="s">
        <v>8</v>
      </c>
      <c r="D1874" s="4">
        <v>14</v>
      </c>
      <c r="E1874" t="str">
        <f t="shared" si="148"/>
        <v>No</v>
      </c>
      <c r="F1874" s="4">
        <f t="shared" si="146"/>
        <v>14</v>
      </c>
      <c r="G1874" s="5">
        <v>164.3</v>
      </c>
      <c r="H1874" t="str">
        <f t="shared" si="149"/>
        <v>No</v>
      </c>
      <c r="I1874" s="5">
        <f t="shared" si="147"/>
        <v>2300.2000000000003</v>
      </c>
    </row>
    <row r="1875" spans="1:9" x14ac:dyDescent="0.35">
      <c r="A1875" s="1">
        <v>45291</v>
      </c>
      <c r="B1875" s="1" t="str">
        <f t="shared" si="145"/>
        <v>December</v>
      </c>
      <c r="C1875" s="3" t="s">
        <v>8</v>
      </c>
      <c r="D1875" s="4">
        <v>24</v>
      </c>
      <c r="E1875" t="str">
        <f t="shared" si="148"/>
        <v>No</v>
      </c>
      <c r="F1875" s="4">
        <f t="shared" si="146"/>
        <v>24</v>
      </c>
      <c r="G1875" s="5">
        <v>566.82000000000005</v>
      </c>
      <c r="H1875" t="str">
        <f t="shared" si="149"/>
        <v>No</v>
      </c>
      <c r="I1875" s="5">
        <f t="shared" si="147"/>
        <v>13603.68</v>
      </c>
    </row>
    <row r="1876" spans="1:9" x14ac:dyDescent="0.35">
      <c r="A1876" s="1">
        <v>45138</v>
      </c>
      <c r="B1876" s="1" t="str">
        <f t="shared" si="145"/>
        <v>July</v>
      </c>
      <c r="C1876" s="3" t="s">
        <v>5</v>
      </c>
      <c r="D1876" s="4">
        <v>19</v>
      </c>
      <c r="E1876" t="str">
        <f t="shared" si="148"/>
        <v>No</v>
      </c>
      <c r="F1876" s="4">
        <f t="shared" si="146"/>
        <v>19</v>
      </c>
      <c r="G1876" s="5">
        <v>23.52</v>
      </c>
      <c r="H1876" t="str">
        <f t="shared" si="149"/>
        <v>No</v>
      </c>
      <c r="I1876" s="5">
        <f t="shared" si="147"/>
        <v>446.88</v>
      </c>
    </row>
    <row r="1877" spans="1:9" x14ac:dyDescent="0.35">
      <c r="A1877" s="1">
        <v>45230</v>
      </c>
      <c r="B1877" s="1" t="str">
        <f t="shared" si="145"/>
        <v>October</v>
      </c>
      <c r="C1877" s="3" t="s">
        <v>4</v>
      </c>
      <c r="D1877" s="4">
        <v>16</v>
      </c>
      <c r="E1877" t="str">
        <f t="shared" si="148"/>
        <v>No</v>
      </c>
      <c r="F1877" s="4">
        <f t="shared" si="146"/>
        <v>16</v>
      </c>
      <c r="G1877" s="5">
        <v>648.63</v>
      </c>
      <c r="H1877" t="str">
        <f t="shared" si="149"/>
        <v>No</v>
      </c>
      <c r="I1877" s="5">
        <f t="shared" si="147"/>
        <v>10378.08</v>
      </c>
    </row>
    <row r="1878" spans="1:9" x14ac:dyDescent="0.35">
      <c r="A1878" s="1">
        <v>44985</v>
      </c>
      <c r="B1878" s="1" t="str">
        <f t="shared" si="145"/>
        <v>February</v>
      </c>
      <c r="C1878" s="3" t="s">
        <v>6</v>
      </c>
      <c r="D1878" s="4">
        <v>18</v>
      </c>
      <c r="E1878" t="str">
        <f t="shared" si="148"/>
        <v>No</v>
      </c>
      <c r="F1878" s="4">
        <f t="shared" si="146"/>
        <v>18</v>
      </c>
      <c r="G1878" s="5">
        <v>203.83</v>
      </c>
      <c r="H1878" t="str">
        <f t="shared" si="149"/>
        <v>No</v>
      </c>
      <c r="I1878" s="5">
        <f t="shared" si="147"/>
        <v>3668.94</v>
      </c>
    </row>
    <row r="1879" spans="1:9" x14ac:dyDescent="0.35">
      <c r="A1879" s="1">
        <v>44957</v>
      </c>
      <c r="B1879" s="1" t="str">
        <f t="shared" si="145"/>
        <v>January</v>
      </c>
      <c r="C1879" s="3" t="s">
        <v>8</v>
      </c>
      <c r="D1879" s="4">
        <v>15</v>
      </c>
      <c r="E1879" t="str">
        <f t="shared" si="148"/>
        <v>No</v>
      </c>
      <c r="F1879" s="4">
        <f t="shared" si="146"/>
        <v>15</v>
      </c>
      <c r="G1879" s="5">
        <v>787.75</v>
      </c>
      <c r="H1879" t="str">
        <f t="shared" si="149"/>
        <v>No</v>
      </c>
      <c r="I1879" s="5">
        <f t="shared" si="147"/>
        <v>11816.25</v>
      </c>
    </row>
    <row r="1880" spans="1:9" x14ac:dyDescent="0.35">
      <c r="A1880" s="1">
        <v>45077</v>
      </c>
      <c r="B1880" s="1" t="str">
        <f t="shared" si="145"/>
        <v>May</v>
      </c>
      <c r="C1880" s="3" t="s">
        <v>5</v>
      </c>
      <c r="D1880" s="4">
        <v>23</v>
      </c>
      <c r="E1880" t="str">
        <f t="shared" si="148"/>
        <v>No</v>
      </c>
      <c r="F1880" s="4">
        <f t="shared" si="146"/>
        <v>23</v>
      </c>
      <c r="G1880" s="5">
        <v>335.77</v>
      </c>
      <c r="H1880" t="str">
        <f t="shared" si="149"/>
        <v>No</v>
      </c>
      <c r="I1880" s="5">
        <f t="shared" si="147"/>
        <v>7722.7099999999991</v>
      </c>
    </row>
    <row r="1881" spans="1:9" x14ac:dyDescent="0.35">
      <c r="A1881" s="1">
        <v>45046</v>
      </c>
      <c r="B1881" s="1" t="str">
        <f t="shared" si="145"/>
        <v>April</v>
      </c>
      <c r="C1881" s="3" t="s">
        <v>6</v>
      </c>
      <c r="D1881" s="4">
        <v>14</v>
      </c>
      <c r="E1881" t="str">
        <f t="shared" si="148"/>
        <v>No</v>
      </c>
      <c r="F1881" s="4">
        <f t="shared" si="146"/>
        <v>14</v>
      </c>
      <c r="G1881" s="5">
        <v>45.89</v>
      </c>
      <c r="H1881" t="str">
        <f t="shared" si="149"/>
        <v>No</v>
      </c>
      <c r="I1881" s="5">
        <f t="shared" si="147"/>
        <v>642.46</v>
      </c>
    </row>
    <row r="1882" spans="1:9" x14ac:dyDescent="0.35">
      <c r="A1882" s="1">
        <v>45016</v>
      </c>
      <c r="B1882" s="1" t="str">
        <f t="shared" si="145"/>
        <v>March</v>
      </c>
      <c r="C1882" s="3" t="s">
        <v>5</v>
      </c>
      <c r="D1882" s="4">
        <v>20</v>
      </c>
      <c r="E1882" t="str">
        <f t="shared" si="148"/>
        <v>No</v>
      </c>
      <c r="F1882" s="4">
        <f t="shared" si="146"/>
        <v>20</v>
      </c>
      <c r="G1882" s="5">
        <v>355.77</v>
      </c>
      <c r="H1882" t="str">
        <f t="shared" si="149"/>
        <v>No</v>
      </c>
      <c r="I1882" s="5">
        <f t="shared" si="147"/>
        <v>7115.4</v>
      </c>
    </row>
    <row r="1883" spans="1:9" x14ac:dyDescent="0.35">
      <c r="A1883" s="1">
        <v>44985</v>
      </c>
      <c r="B1883" s="1" t="str">
        <f t="shared" si="145"/>
        <v>February</v>
      </c>
      <c r="C1883" s="3" t="s">
        <v>7</v>
      </c>
      <c r="D1883" s="4">
        <v>16</v>
      </c>
      <c r="E1883" t="str">
        <f t="shared" si="148"/>
        <v>No</v>
      </c>
      <c r="F1883" s="4">
        <f t="shared" si="146"/>
        <v>16</v>
      </c>
      <c r="G1883" s="5">
        <v>203.31</v>
      </c>
      <c r="H1883" t="str">
        <f t="shared" si="149"/>
        <v>No</v>
      </c>
      <c r="I1883" s="5">
        <f t="shared" si="147"/>
        <v>3252.96</v>
      </c>
    </row>
    <row r="1884" spans="1:9" x14ac:dyDescent="0.35">
      <c r="A1884" s="1">
        <v>45199</v>
      </c>
      <c r="B1884" s="1" t="str">
        <f t="shared" si="145"/>
        <v>September</v>
      </c>
      <c r="C1884" s="3" t="s">
        <v>4</v>
      </c>
      <c r="D1884" s="4">
        <v>20</v>
      </c>
      <c r="E1884" t="str">
        <f t="shared" si="148"/>
        <v>No</v>
      </c>
      <c r="F1884" s="4">
        <f t="shared" si="146"/>
        <v>20</v>
      </c>
      <c r="G1884" s="5">
        <v>208.5</v>
      </c>
      <c r="H1884" t="str">
        <f t="shared" si="149"/>
        <v>No</v>
      </c>
      <c r="I1884" s="5">
        <f t="shared" si="147"/>
        <v>4170</v>
      </c>
    </row>
    <row r="1885" spans="1:9" x14ac:dyDescent="0.35">
      <c r="A1885" s="1">
        <v>44957</v>
      </c>
      <c r="B1885" s="1" t="str">
        <f t="shared" si="145"/>
        <v>January</v>
      </c>
      <c r="C1885" s="3" t="s">
        <v>4</v>
      </c>
      <c r="D1885" s="4">
        <v>14</v>
      </c>
      <c r="E1885" t="str">
        <f t="shared" si="148"/>
        <v>No</v>
      </c>
      <c r="F1885" s="4">
        <f t="shared" si="146"/>
        <v>14</v>
      </c>
      <c r="G1885" s="5">
        <v>328.61</v>
      </c>
      <c r="H1885" t="str">
        <f t="shared" si="149"/>
        <v>No</v>
      </c>
      <c r="I1885" s="5">
        <f t="shared" si="147"/>
        <v>4600.54</v>
      </c>
    </row>
    <row r="1886" spans="1:9" x14ac:dyDescent="0.35">
      <c r="A1886" s="1">
        <v>45016</v>
      </c>
      <c r="B1886" s="1" t="str">
        <f t="shared" si="145"/>
        <v>March</v>
      </c>
      <c r="C1886" s="3" t="s">
        <v>8</v>
      </c>
      <c r="D1886" s="4">
        <v>23</v>
      </c>
      <c r="E1886" t="str">
        <f t="shared" si="148"/>
        <v>No</v>
      </c>
      <c r="F1886" s="4">
        <f t="shared" si="146"/>
        <v>23</v>
      </c>
      <c r="G1886" s="5">
        <v>517.85</v>
      </c>
      <c r="H1886" t="str">
        <f t="shared" si="149"/>
        <v>No</v>
      </c>
      <c r="I1886" s="5">
        <f t="shared" si="147"/>
        <v>11910.550000000001</v>
      </c>
    </row>
    <row r="1887" spans="1:9" x14ac:dyDescent="0.35">
      <c r="A1887" s="1">
        <v>45107</v>
      </c>
      <c r="B1887" s="1" t="str">
        <f t="shared" si="145"/>
        <v>June</v>
      </c>
      <c r="C1887" s="3" t="s">
        <v>7</v>
      </c>
      <c r="D1887" s="4">
        <v>17</v>
      </c>
      <c r="E1887" t="str">
        <f t="shared" si="148"/>
        <v>No</v>
      </c>
      <c r="F1887" s="4">
        <f t="shared" si="146"/>
        <v>17</v>
      </c>
      <c r="G1887" s="5">
        <v>515.27</v>
      </c>
      <c r="H1887" t="str">
        <f t="shared" si="149"/>
        <v>No</v>
      </c>
      <c r="I1887" s="5">
        <f t="shared" si="147"/>
        <v>8759.59</v>
      </c>
    </row>
    <row r="1888" spans="1:9" x14ac:dyDescent="0.35">
      <c r="A1888" s="1">
        <v>45138</v>
      </c>
      <c r="B1888" s="1" t="str">
        <f t="shared" si="145"/>
        <v>July</v>
      </c>
      <c r="C1888" s="3" t="s">
        <v>4</v>
      </c>
      <c r="D1888" s="4">
        <v>26</v>
      </c>
      <c r="E1888" t="str">
        <f t="shared" si="148"/>
        <v>No</v>
      </c>
      <c r="F1888" s="4">
        <f t="shared" si="146"/>
        <v>26</v>
      </c>
      <c r="G1888" s="5">
        <v>866.03</v>
      </c>
      <c r="H1888" t="str">
        <f t="shared" si="149"/>
        <v>No</v>
      </c>
      <c r="I1888" s="5">
        <f t="shared" si="147"/>
        <v>22516.78</v>
      </c>
    </row>
    <row r="1889" spans="1:9" x14ac:dyDescent="0.35">
      <c r="A1889" s="1">
        <v>45077</v>
      </c>
      <c r="B1889" s="1" t="str">
        <f t="shared" si="145"/>
        <v>May</v>
      </c>
      <c r="C1889" s="3" t="s">
        <v>6</v>
      </c>
      <c r="D1889" s="4">
        <v>23</v>
      </c>
      <c r="E1889" t="str">
        <f t="shared" si="148"/>
        <v>No</v>
      </c>
      <c r="F1889" s="4">
        <f t="shared" si="146"/>
        <v>23</v>
      </c>
      <c r="G1889" s="5">
        <v>657.63</v>
      </c>
      <c r="H1889" t="str">
        <f t="shared" si="149"/>
        <v>No</v>
      </c>
      <c r="I1889" s="5">
        <f t="shared" si="147"/>
        <v>15125.49</v>
      </c>
    </row>
    <row r="1890" spans="1:9" x14ac:dyDescent="0.35">
      <c r="A1890" s="1">
        <v>45291</v>
      </c>
      <c r="B1890" s="1" t="str">
        <f t="shared" si="145"/>
        <v>December</v>
      </c>
      <c r="C1890" s="3" t="s">
        <v>6</v>
      </c>
      <c r="D1890" s="4">
        <v>20</v>
      </c>
      <c r="E1890" t="str">
        <f t="shared" si="148"/>
        <v>No</v>
      </c>
      <c r="F1890" s="4">
        <f t="shared" si="146"/>
        <v>20</v>
      </c>
      <c r="G1890" s="5">
        <v>214.38</v>
      </c>
      <c r="H1890" t="str">
        <f t="shared" si="149"/>
        <v>No</v>
      </c>
      <c r="I1890" s="5">
        <f t="shared" si="147"/>
        <v>4287.6000000000004</v>
      </c>
    </row>
    <row r="1891" spans="1:9" x14ac:dyDescent="0.35">
      <c r="A1891" s="1">
        <v>45291</v>
      </c>
      <c r="B1891" s="1" t="str">
        <f t="shared" si="145"/>
        <v>December</v>
      </c>
      <c r="C1891" s="3" t="s">
        <v>5</v>
      </c>
      <c r="D1891" s="4">
        <v>20</v>
      </c>
      <c r="E1891" t="str">
        <f t="shared" si="148"/>
        <v>No</v>
      </c>
      <c r="F1891" s="4">
        <f t="shared" si="146"/>
        <v>20</v>
      </c>
      <c r="G1891" s="5">
        <v>359.24</v>
      </c>
      <c r="H1891" t="str">
        <f t="shared" si="149"/>
        <v>No</v>
      </c>
      <c r="I1891" s="5">
        <f t="shared" si="147"/>
        <v>7184.8</v>
      </c>
    </row>
    <row r="1892" spans="1:9" x14ac:dyDescent="0.35">
      <c r="A1892" s="1">
        <v>44957</v>
      </c>
      <c r="B1892" s="1" t="str">
        <f t="shared" si="145"/>
        <v>January</v>
      </c>
      <c r="C1892" s="3" t="s">
        <v>4</v>
      </c>
      <c r="D1892" s="4">
        <v>14</v>
      </c>
      <c r="E1892" t="str">
        <f t="shared" si="148"/>
        <v>No</v>
      </c>
      <c r="F1892" s="4">
        <f t="shared" si="146"/>
        <v>14</v>
      </c>
      <c r="G1892" s="5">
        <v>739.19</v>
      </c>
      <c r="H1892" t="str">
        <f t="shared" si="149"/>
        <v>No</v>
      </c>
      <c r="I1892" s="5">
        <f t="shared" si="147"/>
        <v>10348.66</v>
      </c>
    </row>
    <row r="1893" spans="1:9" x14ac:dyDescent="0.35">
      <c r="A1893" s="1">
        <v>45016</v>
      </c>
      <c r="B1893" s="1" t="str">
        <f t="shared" si="145"/>
        <v>March</v>
      </c>
      <c r="C1893" s="3" t="s">
        <v>6</v>
      </c>
      <c r="D1893" s="4">
        <v>23</v>
      </c>
      <c r="E1893" t="str">
        <f t="shared" si="148"/>
        <v>No</v>
      </c>
      <c r="F1893" s="4">
        <f t="shared" si="146"/>
        <v>23</v>
      </c>
      <c r="G1893" s="5">
        <v>615.22</v>
      </c>
      <c r="H1893" t="str">
        <f t="shared" si="149"/>
        <v>No</v>
      </c>
      <c r="I1893" s="5">
        <f t="shared" si="147"/>
        <v>14150.060000000001</v>
      </c>
    </row>
    <row r="1894" spans="1:9" x14ac:dyDescent="0.35">
      <c r="A1894" s="1">
        <v>45138</v>
      </c>
      <c r="B1894" s="1" t="str">
        <f t="shared" si="145"/>
        <v>July</v>
      </c>
      <c r="C1894" s="3" t="s">
        <v>4</v>
      </c>
      <c r="D1894" s="4">
        <v>24</v>
      </c>
      <c r="E1894" t="str">
        <f t="shared" si="148"/>
        <v>No</v>
      </c>
      <c r="F1894" s="4">
        <f t="shared" si="146"/>
        <v>24</v>
      </c>
      <c r="G1894" s="5">
        <v>949.45</v>
      </c>
      <c r="H1894" t="str">
        <f t="shared" si="149"/>
        <v>No</v>
      </c>
      <c r="I1894" s="5">
        <f t="shared" si="147"/>
        <v>22786.800000000003</v>
      </c>
    </row>
    <row r="1895" spans="1:9" x14ac:dyDescent="0.35">
      <c r="A1895" s="1">
        <v>45016</v>
      </c>
      <c r="B1895" s="1" t="str">
        <f t="shared" si="145"/>
        <v>March</v>
      </c>
      <c r="C1895" s="3" t="s">
        <v>4</v>
      </c>
      <c r="D1895" s="4">
        <v>25</v>
      </c>
      <c r="E1895" t="str">
        <f t="shared" si="148"/>
        <v>No</v>
      </c>
      <c r="F1895" s="4">
        <f t="shared" si="146"/>
        <v>25</v>
      </c>
      <c r="G1895" s="5">
        <v>800.69</v>
      </c>
      <c r="H1895" t="str">
        <f t="shared" si="149"/>
        <v>No</v>
      </c>
      <c r="I1895" s="5">
        <f t="shared" si="147"/>
        <v>20017.25</v>
      </c>
    </row>
    <row r="1896" spans="1:9" x14ac:dyDescent="0.35">
      <c r="A1896" s="1">
        <v>45107</v>
      </c>
      <c r="B1896" s="1" t="str">
        <f t="shared" si="145"/>
        <v>June</v>
      </c>
      <c r="C1896" s="3" t="s">
        <v>8</v>
      </c>
      <c r="D1896" s="4">
        <v>16</v>
      </c>
      <c r="E1896" t="str">
        <f t="shared" si="148"/>
        <v>No</v>
      </c>
      <c r="F1896" s="4">
        <f t="shared" si="146"/>
        <v>16</v>
      </c>
      <c r="G1896" s="5">
        <v>876.9</v>
      </c>
      <c r="H1896" t="str">
        <f t="shared" si="149"/>
        <v>No</v>
      </c>
      <c r="I1896" s="5">
        <f t="shared" si="147"/>
        <v>14030.4</v>
      </c>
    </row>
    <row r="1897" spans="1:9" x14ac:dyDescent="0.35">
      <c r="A1897" s="1">
        <v>44985</v>
      </c>
      <c r="B1897" s="1" t="str">
        <f t="shared" si="145"/>
        <v>February</v>
      </c>
      <c r="C1897" s="3" t="s">
        <v>4</v>
      </c>
      <c r="D1897" s="4">
        <v>12</v>
      </c>
      <c r="E1897" t="str">
        <f t="shared" si="148"/>
        <v>No</v>
      </c>
      <c r="F1897" s="4">
        <f t="shared" si="146"/>
        <v>12</v>
      </c>
      <c r="G1897" s="5">
        <v>258.60000000000002</v>
      </c>
      <c r="H1897" t="str">
        <f t="shared" si="149"/>
        <v>No</v>
      </c>
      <c r="I1897" s="5">
        <f t="shared" si="147"/>
        <v>3103.2000000000003</v>
      </c>
    </row>
    <row r="1898" spans="1:9" x14ac:dyDescent="0.35">
      <c r="A1898" s="1">
        <v>45016</v>
      </c>
      <c r="B1898" s="1" t="str">
        <f t="shared" si="145"/>
        <v>March</v>
      </c>
      <c r="C1898" s="3" t="s">
        <v>5</v>
      </c>
      <c r="D1898" s="4">
        <v>20</v>
      </c>
      <c r="E1898" t="str">
        <f t="shared" si="148"/>
        <v>No</v>
      </c>
      <c r="F1898" s="4">
        <f t="shared" si="146"/>
        <v>20</v>
      </c>
      <c r="G1898" s="5">
        <v>177.59</v>
      </c>
      <c r="H1898" t="str">
        <f t="shared" si="149"/>
        <v>No</v>
      </c>
      <c r="I1898" s="5">
        <f t="shared" si="147"/>
        <v>3551.8</v>
      </c>
    </row>
    <row r="1899" spans="1:9" x14ac:dyDescent="0.35">
      <c r="A1899" s="1">
        <v>45199</v>
      </c>
      <c r="B1899" s="1" t="str">
        <f t="shared" si="145"/>
        <v>September</v>
      </c>
      <c r="C1899" s="3" t="s">
        <v>5</v>
      </c>
      <c r="D1899" s="4">
        <v>30</v>
      </c>
      <c r="E1899" t="str">
        <f t="shared" si="148"/>
        <v>No</v>
      </c>
      <c r="F1899" s="4">
        <f t="shared" si="146"/>
        <v>30</v>
      </c>
      <c r="G1899" s="5">
        <v>738.34</v>
      </c>
      <c r="H1899" t="str">
        <f t="shared" si="149"/>
        <v>No</v>
      </c>
      <c r="I1899" s="5">
        <f t="shared" si="147"/>
        <v>22150.2</v>
      </c>
    </row>
    <row r="1900" spans="1:9" x14ac:dyDescent="0.35">
      <c r="A1900" s="1">
        <v>45077</v>
      </c>
      <c r="B1900" s="1" t="str">
        <f t="shared" si="145"/>
        <v>May</v>
      </c>
      <c r="C1900" s="3" t="s">
        <v>4</v>
      </c>
      <c r="D1900" s="4">
        <v>19</v>
      </c>
      <c r="E1900" t="str">
        <f t="shared" si="148"/>
        <v>No</v>
      </c>
      <c r="F1900" s="4">
        <f t="shared" si="146"/>
        <v>19</v>
      </c>
      <c r="G1900" s="5">
        <v>18.690000000000001</v>
      </c>
      <c r="H1900" t="str">
        <f t="shared" si="149"/>
        <v>No</v>
      </c>
      <c r="I1900" s="5">
        <f t="shared" si="147"/>
        <v>355.11</v>
      </c>
    </row>
    <row r="1901" spans="1:9" x14ac:dyDescent="0.35">
      <c r="A1901" s="1">
        <v>45291</v>
      </c>
      <c r="B1901" s="1" t="str">
        <f t="shared" si="145"/>
        <v>December</v>
      </c>
      <c r="C1901" s="3" t="s">
        <v>6</v>
      </c>
      <c r="D1901" s="4">
        <v>21</v>
      </c>
      <c r="E1901" t="str">
        <f t="shared" si="148"/>
        <v>No</v>
      </c>
      <c r="F1901" s="4">
        <f t="shared" si="146"/>
        <v>21</v>
      </c>
      <c r="G1901" s="5">
        <v>832.77</v>
      </c>
      <c r="H1901" t="str">
        <f t="shared" si="149"/>
        <v>No</v>
      </c>
      <c r="I1901" s="5">
        <f t="shared" si="147"/>
        <v>17488.169999999998</v>
      </c>
    </row>
    <row r="1902" spans="1:9" x14ac:dyDescent="0.35">
      <c r="A1902" s="1">
        <v>45199</v>
      </c>
      <c r="B1902" s="1" t="str">
        <f t="shared" si="145"/>
        <v>September</v>
      </c>
      <c r="C1902" s="3" t="s">
        <v>5</v>
      </c>
      <c r="D1902" s="4">
        <v>24</v>
      </c>
      <c r="E1902" t="str">
        <f t="shared" si="148"/>
        <v>No</v>
      </c>
      <c r="F1902" s="4">
        <f t="shared" si="146"/>
        <v>24</v>
      </c>
      <c r="G1902" s="5">
        <v>288.22000000000003</v>
      </c>
      <c r="H1902" t="str">
        <f t="shared" si="149"/>
        <v>No</v>
      </c>
      <c r="I1902" s="5">
        <f t="shared" si="147"/>
        <v>6917.2800000000007</v>
      </c>
    </row>
    <row r="1903" spans="1:9" x14ac:dyDescent="0.35">
      <c r="A1903" s="1">
        <v>45199</v>
      </c>
      <c r="B1903" s="1" t="str">
        <f t="shared" si="145"/>
        <v>September</v>
      </c>
      <c r="C1903" s="3" t="s">
        <v>7</v>
      </c>
      <c r="D1903" s="4">
        <v>220</v>
      </c>
      <c r="E1903" t="str">
        <f t="shared" si="148"/>
        <v>Yes</v>
      </c>
      <c r="F1903" s="4">
        <f t="shared" si="146"/>
        <v>22</v>
      </c>
      <c r="G1903" s="5">
        <v>137.81</v>
      </c>
      <c r="H1903" t="str">
        <f t="shared" si="149"/>
        <v>No</v>
      </c>
      <c r="I1903" s="5">
        <f t="shared" si="147"/>
        <v>3031.82</v>
      </c>
    </row>
    <row r="1904" spans="1:9" x14ac:dyDescent="0.35">
      <c r="A1904" s="1">
        <v>44957</v>
      </c>
      <c r="B1904" s="1" t="str">
        <f t="shared" si="145"/>
        <v>January</v>
      </c>
      <c r="C1904" s="3" t="s">
        <v>4</v>
      </c>
      <c r="D1904" s="4">
        <v>20</v>
      </c>
      <c r="E1904" t="str">
        <f t="shared" si="148"/>
        <v>No</v>
      </c>
      <c r="F1904" s="4">
        <f t="shared" si="146"/>
        <v>20</v>
      </c>
      <c r="G1904" s="5">
        <v>14.44</v>
      </c>
      <c r="H1904" t="str">
        <f t="shared" si="149"/>
        <v>No</v>
      </c>
      <c r="I1904" s="5">
        <f t="shared" si="147"/>
        <v>288.8</v>
      </c>
    </row>
    <row r="1905" spans="1:9" x14ac:dyDescent="0.35">
      <c r="A1905" s="1">
        <v>44957</v>
      </c>
      <c r="B1905" s="1" t="str">
        <f t="shared" si="145"/>
        <v>January</v>
      </c>
      <c r="C1905" s="3" t="s">
        <v>6</v>
      </c>
      <c r="D1905" s="4">
        <v>22</v>
      </c>
      <c r="E1905" t="str">
        <f t="shared" si="148"/>
        <v>No</v>
      </c>
      <c r="F1905" s="4">
        <f t="shared" si="146"/>
        <v>22</v>
      </c>
      <c r="G1905" s="5">
        <v>459.3</v>
      </c>
      <c r="H1905" t="str">
        <f t="shared" si="149"/>
        <v>No</v>
      </c>
      <c r="I1905" s="5">
        <f t="shared" si="147"/>
        <v>10104.6</v>
      </c>
    </row>
    <row r="1906" spans="1:9" x14ac:dyDescent="0.35">
      <c r="A1906" s="1">
        <v>45260</v>
      </c>
      <c r="B1906" s="1" t="str">
        <f t="shared" si="145"/>
        <v>November</v>
      </c>
      <c r="C1906" s="3" t="s">
        <v>4</v>
      </c>
      <c r="D1906" s="4">
        <v>14</v>
      </c>
      <c r="E1906" t="str">
        <f t="shared" si="148"/>
        <v>No</v>
      </c>
      <c r="F1906" s="4">
        <f t="shared" si="146"/>
        <v>14</v>
      </c>
      <c r="G1906" s="5">
        <v>737.76</v>
      </c>
      <c r="H1906" t="str">
        <f t="shared" si="149"/>
        <v>No</v>
      </c>
      <c r="I1906" s="5">
        <f t="shared" si="147"/>
        <v>10328.64</v>
      </c>
    </row>
    <row r="1907" spans="1:9" x14ac:dyDescent="0.35">
      <c r="A1907" s="1">
        <v>45107</v>
      </c>
      <c r="B1907" s="1" t="str">
        <f t="shared" si="145"/>
        <v>June</v>
      </c>
      <c r="C1907" s="3" t="s">
        <v>5</v>
      </c>
      <c r="D1907" s="4">
        <v>25</v>
      </c>
      <c r="E1907" t="str">
        <f t="shared" si="148"/>
        <v>No</v>
      </c>
      <c r="F1907" s="4">
        <f t="shared" si="146"/>
        <v>25</v>
      </c>
      <c r="G1907" s="5">
        <v>755.42</v>
      </c>
      <c r="H1907" t="str">
        <f t="shared" si="149"/>
        <v>No</v>
      </c>
      <c r="I1907" s="5">
        <f t="shared" si="147"/>
        <v>18885.5</v>
      </c>
    </row>
    <row r="1908" spans="1:9" x14ac:dyDescent="0.35">
      <c r="A1908" s="1">
        <v>45138</v>
      </c>
      <c r="B1908" s="1" t="str">
        <f t="shared" si="145"/>
        <v>July</v>
      </c>
      <c r="C1908" s="3" t="s">
        <v>8</v>
      </c>
      <c r="D1908" s="4">
        <v>25</v>
      </c>
      <c r="E1908" t="str">
        <f t="shared" si="148"/>
        <v>No</v>
      </c>
      <c r="F1908" s="4">
        <f t="shared" si="146"/>
        <v>25</v>
      </c>
      <c r="G1908" s="5">
        <v>309.48</v>
      </c>
      <c r="H1908" t="str">
        <f t="shared" si="149"/>
        <v>No</v>
      </c>
      <c r="I1908" s="5">
        <f t="shared" si="147"/>
        <v>7737</v>
      </c>
    </row>
    <row r="1909" spans="1:9" x14ac:dyDescent="0.35">
      <c r="A1909" s="1">
        <v>45199</v>
      </c>
      <c r="B1909" s="1" t="str">
        <f t="shared" si="145"/>
        <v>September</v>
      </c>
      <c r="C1909" s="3" t="s">
        <v>8</v>
      </c>
      <c r="D1909" s="4">
        <v>16</v>
      </c>
      <c r="E1909" t="str">
        <f t="shared" si="148"/>
        <v>No</v>
      </c>
      <c r="F1909" s="4">
        <f t="shared" si="146"/>
        <v>16</v>
      </c>
      <c r="G1909" s="5">
        <v>318.85000000000002</v>
      </c>
      <c r="H1909" t="str">
        <f t="shared" si="149"/>
        <v>No</v>
      </c>
      <c r="I1909" s="5">
        <f t="shared" si="147"/>
        <v>5101.6000000000004</v>
      </c>
    </row>
    <row r="1910" spans="1:9" x14ac:dyDescent="0.35">
      <c r="A1910" s="1">
        <v>45169</v>
      </c>
      <c r="B1910" s="1" t="str">
        <f t="shared" si="145"/>
        <v>August</v>
      </c>
      <c r="C1910" s="3" t="s">
        <v>5</v>
      </c>
      <c r="D1910" s="4">
        <v>19</v>
      </c>
      <c r="E1910" t="str">
        <f t="shared" si="148"/>
        <v>No</v>
      </c>
      <c r="F1910" s="4">
        <f t="shared" si="146"/>
        <v>19</v>
      </c>
      <c r="G1910" s="5">
        <v>602.74</v>
      </c>
      <c r="H1910" t="str">
        <f t="shared" si="149"/>
        <v>No</v>
      </c>
      <c r="I1910" s="5">
        <f t="shared" si="147"/>
        <v>11452.06</v>
      </c>
    </row>
    <row r="1911" spans="1:9" x14ac:dyDescent="0.35">
      <c r="A1911" s="1">
        <v>45291</v>
      </c>
      <c r="B1911" s="1" t="str">
        <f t="shared" si="145"/>
        <v>December</v>
      </c>
      <c r="C1911" s="3" t="s">
        <v>4</v>
      </c>
      <c r="D1911" s="4">
        <v>16</v>
      </c>
      <c r="E1911" t="str">
        <f t="shared" si="148"/>
        <v>No</v>
      </c>
      <c r="F1911" s="4">
        <f t="shared" si="146"/>
        <v>16</v>
      </c>
      <c r="G1911" s="5">
        <v>176.2</v>
      </c>
      <c r="H1911" t="str">
        <f t="shared" si="149"/>
        <v>No</v>
      </c>
      <c r="I1911" s="5">
        <f t="shared" si="147"/>
        <v>2819.2</v>
      </c>
    </row>
    <row r="1912" spans="1:9" x14ac:dyDescent="0.35">
      <c r="A1912" s="1">
        <v>45291</v>
      </c>
      <c r="B1912" s="1" t="str">
        <f t="shared" si="145"/>
        <v>December</v>
      </c>
      <c r="C1912" s="3" t="s">
        <v>7</v>
      </c>
      <c r="D1912" s="4">
        <v>22</v>
      </c>
      <c r="E1912" t="str">
        <f t="shared" si="148"/>
        <v>No</v>
      </c>
      <c r="F1912" s="4">
        <f t="shared" si="146"/>
        <v>22</v>
      </c>
      <c r="G1912" s="5">
        <v>509.48</v>
      </c>
      <c r="H1912" t="str">
        <f t="shared" si="149"/>
        <v>No</v>
      </c>
      <c r="I1912" s="5">
        <f t="shared" si="147"/>
        <v>11208.560000000001</v>
      </c>
    </row>
    <row r="1913" spans="1:9" x14ac:dyDescent="0.35">
      <c r="A1913" s="1">
        <v>44985</v>
      </c>
      <c r="B1913" s="1" t="str">
        <f t="shared" si="145"/>
        <v>February</v>
      </c>
      <c r="C1913" s="3" t="s">
        <v>7</v>
      </c>
      <c r="D1913" s="4">
        <v>15</v>
      </c>
      <c r="E1913" t="str">
        <f t="shared" si="148"/>
        <v>No</v>
      </c>
      <c r="F1913" s="4">
        <f t="shared" si="146"/>
        <v>15</v>
      </c>
      <c r="G1913" s="5">
        <v>390.5</v>
      </c>
      <c r="H1913" t="str">
        <f t="shared" si="149"/>
        <v>No</v>
      </c>
      <c r="I1913" s="5">
        <f t="shared" si="147"/>
        <v>5857.5</v>
      </c>
    </row>
    <row r="1914" spans="1:9" x14ac:dyDescent="0.35">
      <c r="A1914" s="1">
        <v>45169</v>
      </c>
      <c r="B1914" s="1" t="str">
        <f t="shared" si="145"/>
        <v>August</v>
      </c>
      <c r="C1914" s="3" t="s">
        <v>7</v>
      </c>
      <c r="D1914" s="4">
        <v>19</v>
      </c>
      <c r="E1914" t="str">
        <f t="shared" si="148"/>
        <v>No</v>
      </c>
      <c r="F1914" s="4">
        <f t="shared" si="146"/>
        <v>19</v>
      </c>
      <c r="G1914" s="5">
        <v>770.57</v>
      </c>
      <c r="H1914" t="str">
        <f t="shared" si="149"/>
        <v>No</v>
      </c>
      <c r="I1914" s="5">
        <f t="shared" si="147"/>
        <v>14640.830000000002</v>
      </c>
    </row>
    <row r="1915" spans="1:9" x14ac:dyDescent="0.35">
      <c r="A1915" s="1">
        <v>45046</v>
      </c>
      <c r="B1915" s="1" t="str">
        <f t="shared" si="145"/>
        <v>April</v>
      </c>
      <c r="C1915" s="3" t="s">
        <v>4</v>
      </c>
      <c r="D1915" s="4">
        <v>19</v>
      </c>
      <c r="E1915" t="str">
        <f t="shared" si="148"/>
        <v>No</v>
      </c>
      <c r="F1915" s="4">
        <f t="shared" si="146"/>
        <v>19</v>
      </c>
      <c r="G1915" s="5">
        <v>916.99</v>
      </c>
      <c r="H1915" t="str">
        <f t="shared" si="149"/>
        <v>No</v>
      </c>
      <c r="I1915" s="5">
        <f t="shared" si="147"/>
        <v>17422.810000000001</v>
      </c>
    </row>
    <row r="1916" spans="1:9" x14ac:dyDescent="0.35">
      <c r="A1916" s="1">
        <v>45169</v>
      </c>
      <c r="B1916" s="1" t="str">
        <f t="shared" si="145"/>
        <v>August</v>
      </c>
      <c r="C1916" s="3" t="s">
        <v>4</v>
      </c>
      <c r="D1916" s="4">
        <v>19</v>
      </c>
      <c r="E1916" t="str">
        <f t="shared" si="148"/>
        <v>No</v>
      </c>
      <c r="F1916" s="4">
        <f t="shared" si="146"/>
        <v>19</v>
      </c>
      <c r="G1916" s="5">
        <v>844.05</v>
      </c>
      <c r="H1916" t="str">
        <f t="shared" si="149"/>
        <v>No</v>
      </c>
      <c r="I1916" s="5">
        <f t="shared" si="147"/>
        <v>16036.949999999999</v>
      </c>
    </row>
    <row r="1917" spans="1:9" x14ac:dyDescent="0.35">
      <c r="A1917" s="1">
        <v>45230</v>
      </c>
      <c r="B1917" s="1" t="str">
        <f t="shared" si="145"/>
        <v>October</v>
      </c>
      <c r="C1917" s="3" t="s">
        <v>6</v>
      </c>
      <c r="D1917" s="4">
        <v>18</v>
      </c>
      <c r="E1917" t="str">
        <f t="shared" si="148"/>
        <v>No</v>
      </c>
      <c r="F1917" s="4">
        <f t="shared" si="146"/>
        <v>18</v>
      </c>
      <c r="G1917" s="5">
        <v>496.23</v>
      </c>
      <c r="H1917" t="str">
        <f t="shared" si="149"/>
        <v>No</v>
      </c>
      <c r="I1917" s="5">
        <f t="shared" si="147"/>
        <v>8932.14</v>
      </c>
    </row>
    <row r="1918" spans="1:9" x14ac:dyDescent="0.35">
      <c r="A1918" s="1">
        <v>45077</v>
      </c>
      <c r="B1918" s="1" t="str">
        <f t="shared" si="145"/>
        <v>May</v>
      </c>
      <c r="C1918" s="3" t="s">
        <v>7</v>
      </c>
      <c r="D1918" s="4">
        <v>24</v>
      </c>
      <c r="E1918" t="str">
        <f t="shared" si="148"/>
        <v>No</v>
      </c>
      <c r="F1918" s="4">
        <f t="shared" si="146"/>
        <v>24</v>
      </c>
      <c r="G1918" s="5">
        <v>374.45</v>
      </c>
      <c r="H1918" t="str">
        <f t="shared" si="149"/>
        <v>No</v>
      </c>
      <c r="I1918" s="5">
        <f t="shared" si="147"/>
        <v>8986.7999999999993</v>
      </c>
    </row>
    <row r="1919" spans="1:9" x14ac:dyDescent="0.35">
      <c r="A1919" s="1">
        <v>45107</v>
      </c>
      <c r="B1919" s="1" t="str">
        <f t="shared" si="145"/>
        <v>June</v>
      </c>
      <c r="C1919" s="3" t="s">
        <v>4</v>
      </c>
      <c r="D1919" s="4">
        <v>20</v>
      </c>
      <c r="E1919" t="str">
        <f t="shared" si="148"/>
        <v>No</v>
      </c>
      <c r="F1919" s="4">
        <f t="shared" si="146"/>
        <v>20</v>
      </c>
      <c r="G1919" s="5">
        <v>474.55</v>
      </c>
      <c r="H1919" t="str">
        <f t="shared" si="149"/>
        <v>No</v>
      </c>
      <c r="I1919" s="5">
        <f t="shared" si="147"/>
        <v>9491</v>
      </c>
    </row>
    <row r="1920" spans="1:9" x14ac:dyDescent="0.35">
      <c r="A1920" s="1">
        <v>45169</v>
      </c>
      <c r="B1920" s="1" t="str">
        <f t="shared" si="145"/>
        <v>August</v>
      </c>
      <c r="C1920" s="3" t="s">
        <v>4</v>
      </c>
      <c r="D1920" s="4">
        <v>18</v>
      </c>
      <c r="E1920" t="str">
        <f t="shared" si="148"/>
        <v>No</v>
      </c>
      <c r="F1920" s="4">
        <f t="shared" si="146"/>
        <v>18</v>
      </c>
      <c r="G1920" s="5">
        <v>541.07000000000005</v>
      </c>
      <c r="H1920" t="str">
        <f t="shared" si="149"/>
        <v>No</v>
      </c>
      <c r="I1920" s="5">
        <f t="shared" si="147"/>
        <v>9739.26</v>
      </c>
    </row>
    <row r="1921" spans="1:9" x14ac:dyDescent="0.35">
      <c r="A1921" s="1">
        <v>44957</v>
      </c>
      <c r="B1921" s="1" t="str">
        <f t="shared" si="145"/>
        <v>January</v>
      </c>
      <c r="C1921" s="3" t="s">
        <v>6</v>
      </c>
      <c r="D1921" s="4">
        <v>19</v>
      </c>
      <c r="E1921" t="str">
        <f t="shared" si="148"/>
        <v>No</v>
      </c>
      <c r="F1921" s="4">
        <f t="shared" si="146"/>
        <v>19</v>
      </c>
      <c r="G1921" s="5">
        <v>456.7</v>
      </c>
      <c r="H1921" t="str">
        <f t="shared" si="149"/>
        <v>No</v>
      </c>
      <c r="I1921" s="5">
        <f t="shared" si="147"/>
        <v>8677.2999999999993</v>
      </c>
    </row>
    <row r="1922" spans="1:9" x14ac:dyDescent="0.35">
      <c r="A1922" s="1">
        <v>45291</v>
      </c>
      <c r="B1922" s="1" t="str">
        <f t="shared" ref="B1922:B1985" si="150">TEXT(A1922, "mmmm")</f>
        <v>December</v>
      </c>
      <c r="C1922" s="3" t="s">
        <v>4</v>
      </c>
      <c r="D1922" s="4">
        <v>8</v>
      </c>
      <c r="E1922" t="str">
        <f t="shared" si="148"/>
        <v>No</v>
      </c>
      <c r="F1922" s="4">
        <f t="shared" ref="F1922:F1985" si="151" xml:space="preserve"> IF(OR(D1922 &lt; 8,D1922 &gt; 32), 22, D1922)</f>
        <v>8</v>
      </c>
      <c r="G1922" s="5">
        <v>440.26</v>
      </c>
      <c r="H1922" t="str">
        <f t="shared" si="149"/>
        <v>No</v>
      </c>
      <c r="I1922" s="5">
        <f t="shared" ref="I1922:I1985" si="152">PRODUCT(F1922,G1922)</f>
        <v>3522.08</v>
      </c>
    </row>
    <row r="1923" spans="1:9" x14ac:dyDescent="0.35">
      <c r="A1923" s="1">
        <v>45291</v>
      </c>
      <c r="B1923" s="1" t="str">
        <f t="shared" si="150"/>
        <v>December</v>
      </c>
      <c r="C1923" s="3" t="s">
        <v>5</v>
      </c>
      <c r="D1923" s="4">
        <v>25</v>
      </c>
      <c r="E1923" t="str">
        <f t="shared" ref="E1923:E1986" si="153" xml:space="preserve"> IF(OR(D1923 &lt; 8,D1923 &gt; 32), "Yes", "No")</f>
        <v>No</v>
      </c>
      <c r="F1923" s="4">
        <f t="shared" si="151"/>
        <v>25</v>
      </c>
      <c r="G1923" s="5">
        <v>79.489999999999995</v>
      </c>
      <c r="H1923" t="str">
        <f t="shared" ref="H1923:H1986" si="154" xml:space="preserve"> IF(OR(G1923 &lt; -466.22,G1923 &gt; 1486.92), "Yes", "No")</f>
        <v>No</v>
      </c>
      <c r="I1923" s="5">
        <f t="shared" si="152"/>
        <v>1987.2499999999998</v>
      </c>
    </row>
    <row r="1924" spans="1:9" x14ac:dyDescent="0.35">
      <c r="A1924" s="1">
        <v>45107</v>
      </c>
      <c r="B1924" s="1" t="str">
        <f t="shared" si="150"/>
        <v>June</v>
      </c>
      <c r="C1924" s="3" t="s">
        <v>5</v>
      </c>
      <c r="D1924" s="4">
        <v>21</v>
      </c>
      <c r="E1924" t="str">
        <f t="shared" si="153"/>
        <v>No</v>
      </c>
      <c r="F1924" s="4">
        <f t="shared" si="151"/>
        <v>21</v>
      </c>
      <c r="G1924" s="5">
        <v>55.27</v>
      </c>
      <c r="H1924" t="str">
        <f t="shared" si="154"/>
        <v>No</v>
      </c>
      <c r="I1924" s="5">
        <f t="shared" si="152"/>
        <v>1160.67</v>
      </c>
    </row>
    <row r="1925" spans="1:9" x14ac:dyDescent="0.35">
      <c r="A1925" s="1">
        <v>45230</v>
      </c>
      <c r="B1925" s="1" t="str">
        <f t="shared" si="150"/>
        <v>October</v>
      </c>
      <c r="C1925" s="3" t="s">
        <v>5</v>
      </c>
      <c r="D1925" s="4">
        <v>150</v>
      </c>
      <c r="E1925" t="str">
        <f t="shared" si="153"/>
        <v>Yes</v>
      </c>
      <c r="F1925" s="4">
        <f t="shared" si="151"/>
        <v>22</v>
      </c>
      <c r="G1925" s="5">
        <v>457.62</v>
      </c>
      <c r="H1925" t="str">
        <f t="shared" si="154"/>
        <v>No</v>
      </c>
      <c r="I1925" s="5">
        <f t="shared" si="152"/>
        <v>10067.64</v>
      </c>
    </row>
    <row r="1926" spans="1:9" x14ac:dyDescent="0.35">
      <c r="A1926" s="1">
        <v>45260</v>
      </c>
      <c r="B1926" s="1" t="str">
        <f t="shared" si="150"/>
        <v>November</v>
      </c>
      <c r="C1926" s="3" t="s">
        <v>6</v>
      </c>
      <c r="D1926" s="4">
        <v>20</v>
      </c>
      <c r="E1926" t="str">
        <f t="shared" si="153"/>
        <v>No</v>
      </c>
      <c r="F1926" s="4">
        <f t="shared" si="151"/>
        <v>20</v>
      </c>
      <c r="G1926" s="5">
        <v>192.69</v>
      </c>
      <c r="H1926" t="str">
        <f t="shared" si="154"/>
        <v>No</v>
      </c>
      <c r="I1926" s="5">
        <f t="shared" si="152"/>
        <v>3853.8</v>
      </c>
    </row>
    <row r="1927" spans="1:9" x14ac:dyDescent="0.35">
      <c r="A1927" s="1">
        <v>44957</v>
      </c>
      <c r="B1927" s="1" t="str">
        <f t="shared" si="150"/>
        <v>January</v>
      </c>
      <c r="C1927" s="3" t="s">
        <v>8</v>
      </c>
      <c r="D1927" s="4">
        <v>29</v>
      </c>
      <c r="E1927" t="str">
        <f t="shared" si="153"/>
        <v>No</v>
      </c>
      <c r="F1927" s="4">
        <f t="shared" si="151"/>
        <v>29</v>
      </c>
      <c r="G1927" s="5">
        <v>129.47999999999999</v>
      </c>
      <c r="H1927" t="str">
        <f t="shared" si="154"/>
        <v>No</v>
      </c>
      <c r="I1927" s="5">
        <f t="shared" si="152"/>
        <v>3754.9199999999996</v>
      </c>
    </row>
    <row r="1928" spans="1:9" x14ac:dyDescent="0.35">
      <c r="A1928" s="1">
        <v>45016</v>
      </c>
      <c r="B1928" s="1" t="str">
        <f t="shared" si="150"/>
        <v>March</v>
      </c>
      <c r="C1928" s="3" t="s">
        <v>8</v>
      </c>
      <c r="D1928" s="4">
        <v>23</v>
      </c>
      <c r="E1928" t="str">
        <f t="shared" si="153"/>
        <v>No</v>
      </c>
      <c r="F1928" s="4">
        <f t="shared" si="151"/>
        <v>23</v>
      </c>
      <c r="G1928" s="5">
        <v>741.17</v>
      </c>
      <c r="H1928" t="str">
        <f t="shared" si="154"/>
        <v>No</v>
      </c>
      <c r="I1928" s="5">
        <f t="shared" si="152"/>
        <v>17046.91</v>
      </c>
    </row>
    <row r="1929" spans="1:9" x14ac:dyDescent="0.35">
      <c r="A1929" s="1">
        <v>45107</v>
      </c>
      <c r="B1929" s="1" t="str">
        <f t="shared" si="150"/>
        <v>June</v>
      </c>
      <c r="C1929" s="3" t="s">
        <v>7</v>
      </c>
      <c r="D1929" s="4">
        <v>20</v>
      </c>
      <c r="E1929" t="str">
        <f t="shared" si="153"/>
        <v>No</v>
      </c>
      <c r="F1929" s="4">
        <f t="shared" si="151"/>
        <v>20</v>
      </c>
      <c r="G1929" s="5">
        <v>576.84</v>
      </c>
      <c r="H1929" t="str">
        <f t="shared" si="154"/>
        <v>No</v>
      </c>
      <c r="I1929" s="5">
        <f t="shared" si="152"/>
        <v>11536.800000000001</v>
      </c>
    </row>
    <row r="1930" spans="1:9" x14ac:dyDescent="0.35">
      <c r="A1930" s="1">
        <v>45199</v>
      </c>
      <c r="B1930" s="1" t="str">
        <f t="shared" si="150"/>
        <v>September</v>
      </c>
      <c r="C1930" s="3" t="s">
        <v>7</v>
      </c>
      <c r="D1930" s="4">
        <v>19</v>
      </c>
      <c r="E1930" t="str">
        <f t="shared" si="153"/>
        <v>No</v>
      </c>
      <c r="F1930" s="4">
        <f t="shared" si="151"/>
        <v>19</v>
      </c>
      <c r="G1930" s="5">
        <v>308.08</v>
      </c>
      <c r="H1930" t="str">
        <f t="shared" si="154"/>
        <v>No</v>
      </c>
      <c r="I1930" s="5">
        <f t="shared" si="152"/>
        <v>5853.5199999999995</v>
      </c>
    </row>
    <row r="1931" spans="1:9" x14ac:dyDescent="0.35">
      <c r="A1931" s="1">
        <v>44985</v>
      </c>
      <c r="B1931" s="1" t="str">
        <f t="shared" si="150"/>
        <v>February</v>
      </c>
      <c r="C1931" s="3" t="s">
        <v>7</v>
      </c>
      <c r="D1931" s="4">
        <v>15</v>
      </c>
      <c r="E1931" t="str">
        <f t="shared" si="153"/>
        <v>No</v>
      </c>
      <c r="F1931" s="4">
        <f t="shared" si="151"/>
        <v>15</v>
      </c>
      <c r="G1931" s="5">
        <v>328.37</v>
      </c>
      <c r="H1931" t="str">
        <f t="shared" si="154"/>
        <v>No</v>
      </c>
      <c r="I1931" s="5">
        <f t="shared" si="152"/>
        <v>4925.55</v>
      </c>
    </row>
    <row r="1932" spans="1:9" x14ac:dyDescent="0.35">
      <c r="A1932" s="1">
        <v>45107</v>
      </c>
      <c r="B1932" s="1" t="str">
        <f t="shared" si="150"/>
        <v>June</v>
      </c>
      <c r="C1932" s="3" t="s">
        <v>5</v>
      </c>
      <c r="D1932" s="4">
        <v>17</v>
      </c>
      <c r="E1932" t="str">
        <f t="shared" si="153"/>
        <v>No</v>
      </c>
      <c r="F1932" s="4">
        <f t="shared" si="151"/>
        <v>17</v>
      </c>
      <c r="G1932" s="5">
        <v>218.86</v>
      </c>
      <c r="H1932" t="str">
        <f t="shared" si="154"/>
        <v>No</v>
      </c>
      <c r="I1932" s="5">
        <f t="shared" si="152"/>
        <v>3720.6200000000003</v>
      </c>
    </row>
    <row r="1933" spans="1:9" x14ac:dyDescent="0.35">
      <c r="A1933" s="1">
        <v>45138</v>
      </c>
      <c r="B1933" s="1" t="str">
        <f t="shared" si="150"/>
        <v>July</v>
      </c>
      <c r="C1933" s="3" t="s">
        <v>5</v>
      </c>
      <c r="D1933" s="4">
        <v>17</v>
      </c>
      <c r="E1933" t="str">
        <f t="shared" si="153"/>
        <v>No</v>
      </c>
      <c r="F1933" s="4">
        <f t="shared" si="151"/>
        <v>17</v>
      </c>
      <c r="G1933" s="5">
        <v>820.95</v>
      </c>
      <c r="H1933" t="str">
        <f t="shared" si="154"/>
        <v>No</v>
      </c>
      <c r="I1933" s="5">
        <f t="shared" si="152"/>
        <v>13956.150000000001</v>
      </c>
    </row>
    <row r="1934" spans="1:9" x14ac:dyDescent="0.35">
      <c r="A1934" s="1">
        <v>45138</v>
      </c>
      <c r="B1934" s="1" t="str">
        <f t="shared" si="150"/>
        <v>July</v>
      </c>
      <c r="C1934" s="3" t="s">
        <v>6</v>
      </c>
      <c r="D1934" s="4">
        <v>21</v>
      </c>
      <c r="E1934" t="str">
        <f t="shared" si="153"/>
        <v>No</v>
      </c>
      <c r="F1934" s="4">
        <f t="shared" si="151"/>
        <v>21</v>
      </c>
      <c r="G1934" s="5">
        <v>931.71</v>
      </c>
      <c r="H1934" t="str">
        <f t="shared" si="154"/>
        <v>No</v>
      </c>
      <c r="I1934" s="5">
        <f t="shared" si="152"/>
        <v>19565.91</v>
      </c>
    </row>
    <row r="1935" spans="1:9" x14ac:dyDescent="0.35">
      <c r="A1935" s="1">
        <v>45230</v>
      </c>
      <c r="B1935" s="1" t="str">
        <f t="shared" si="150"/>
        <v>October</v>
      </c>
      <c r="C1935" s="3" t="s">
        <v>7</v>
      </c>
      <c r="D1935" s="4">
        <v>22</v>
      </c>
      <c r="E1935" t="str">
        <f t="shared" si="153"/>
        <v>No</v>
      </c>
      <c r="F1935" s="4">
        <f t="shared" si="151"/>
        <v>22</v>
      </c>
      <c r="G1935" s="5">
        <v>439.05</v>
      </c>
      <c r="H1935" t="str">
        <f t="shared" si="154"/>
        <v>No</v>
      </c>
      <c r="I1935" s="5">
        <f t="shared" si="152"/>
        <v>9659.1</v>
      </c>
    </row>
    <row r="1936" spans="1:9" x14ac:dyDescent="0.35">
      <c r="A1936" s="1">
        <v>45107</v>
      </c>
      <c r="B1936" s="1" t="str">
        <f t="shared" si="150"/>
        <v>June</v>
      </c>
      <c r="C1936" s="3" t="s">
        <v>6</v>
      </c>
      <c r="D1936" s="4">
        <v>29</v>
      </c>
      <c r="E1936" t="str">
        <f t="shared" si="153"/>
        <v>No</v>
      </c>
      <c r="F1936" s="4">
        <f t="shared" si="151"/>
        <v>29</v>
      </c>
      <c r="G1936" s="5">
        <v>162.61000000000001</v>
      </c>
      <c r="H1936" t="str">
        <f t="shared" si="154"/>
        <v>No</v>
      </c>
      <c r="I1936" s="5">
        <f t="shared" si="152"/>
        <v>4715.6900000000005</v>
      </c>
    </row>
    <row r="1937" spans="1:9" x14ac:dyDescent="0.35">
      <c r="A1937" s="1">
        <v>45077</v>
      </c>
      <c r="B1937" s="1" t="str">
        <f t="shared" si="150"/>
        <v>May</v>
      </c>
      <c r="C1937" s="3" t="s">
        <v>5</v>
      </c>
      <c r="D1937" s="4">
        <v>14</v>
      </c>
      <c r="E1937" t="str">
        <f t="shared" si="153"/>
        <v>No</v>
      </c>
      <c r="F1937" s="4">
        <f t="shared" si="151"/>
        <v>14</v>
      </c>
      <c r="G1937" s="5">
        <v>239.12</v>
      </c>
      <c r="H1937" t="str">
        <f t="shared" si="154"/>
        <v>No</v>
      </c>
      <c r="I1937" s="5">
        <f t="shared" si="152"/>
        <v>3347.6800000000003</v>
      </c>
    </row>
    <row r="1938" spans="1:9" x14ac:dyDescent="0.35">
      <c r="A1938" s="1">
        <v>44985</v>
      </c>
      <c r="B1938" s="1" t="str">
        <f t="shared" si="150"/>
        <v>February</v>
      </c>
      <c r="C1938" s="3" t="s">
        <v>5</v>
      </c>
      <c r="D1938" s="4">
        <v>19</v>
      </c>
      <c r="E1938" t="str">
        <f t="shared" si="153"/>
        <v>No</v>
      </c>
      <c r="F1938" s="4">
        <f t="shared" si="151"/>
        <v>19</v>
      </c>
      <c r="G1938" s="5">
        <v>305.60000000000002</v>
      </c>
      <c r="H1938" t="str">
        <f t="shared" si="154"/>
        <v>No</v>
      </c>
      <c r="I1938" s="5">
        <f t="shared" si="152"/>
        <v>5806.4000000000005</v>
      </c>
    </row>
    <row r="1939" spans="1:9" x14ac:dyDescent="0.35">
      <c r="A1939" s="1">
        <v>45260</v>
      </c>
      <c r="B1939" s="1" t="str">
        <f t="shared" si="150"/>
        <v>November</v>
      </c>
      <c r="C1939" s="3" t="s">
        <v>6</v>
      </c>
      <c r="D1939" s="4">
        <v>19</v>
      </c>
      <c r="E1939" t="str">
        <f t="shared" si="153"/>
        <v>No</v>
      </c>
      <c r="F1939" s="4">
        <f t="shared" si="151"/>
        <v>19</v>
      </c>
      <c r="G1939" s="5">
        <v>213.65</v>
      </c>
      <c r="H1939" t="str">
        <f t="shared" si="154"/>
        <v>No</v>
      </c>
      <c r="I1939" s="5">
        <f t="shared" si="152"/>
        <v>4059.35</v>
      </c>
    </row>
    <row r="1940" spans="1:9" x14ac:dyDescent="0.35">
      <c r="A1940" s="1">
        <v>44985</v>
      </c>
      <c r="B1940" s="1" t="str">
        <f t="shared" si="150"/>
        <v>February</v>
      </c>
      <c r="C1940" s="3" t="s">
        <v>7</v>
      </c>
      <c r="D1940" s="4">
        <v>16</v>
      </c>
      <c r="E1940" t="str">
        <f t="shared" si="153"/>
        <v>No</v>
      </c>
      <c r="F1940" s="4">
        <f t="shared" si="151"/>
        <v>16</v>
      </c>
      <c r="G1940" s="5">
        <v>292.58999999999997</v>
      </c>
      <c r="H1940" t="str">
        <f t="shared" si="154"/>
        <v>No</v>
      </c>
      <c r="I1940" s="5">
        <f t="shared" si="152"/>
        <v>4681.4399999999996</v>
      </c>
    </row>
    <row r="1941" spans="1:9" x14ac:dyDescent="0.35">
      <c r="A1941" s="1">
        <v>45138</v>
      </c>
      <c r="B1941" s="1" t="str">
        <f t="shared" si="150"/>
        <v>July</v>
      </c>
      <c r="C1941" s="3" t="s">
        <v>7</v>
      </c>
      <c r="D1941" s="4">
        <v>12</v>
      </c>
      <c r="E1941" t="str">
        <f t="shared" si="153"/>
        <v>No</v>
      </c>
      <c r="F1941" s="4">
        <f t="shared" si="151"/>
        <v>12</v>
      </c>
      <c r="G1941" s="5">
        <v>38.700000000000003</v>
      </c>
      <c r="H1941" t="str">
        <f t="shared" si="154"/>
        <v>No</v>
      </c>
      <c r="I1941" s="5">
        <f t="shared" si="152"/>
        <v>464.40000000000003</v>
      </c>
    </row>
    <row r="1942" spans="1:9" x14ac:dyDescent="0.35">
      <c r="A1942" s="1">
        <v>45107</v>
      </c>
      <c r="B1942" s="1" t="str">
        <f t="shared" si="150"/>
        <v>June</v>
      </c>
      <c r="C1942" s="3" t="s">
        <v>4</v>
      </c>
      <c r="D1942" s="4">
        <v>28</v>
      </c>
      <c r="E1942" t="str">
        <f t="shared" si="153"/>
        <v>No</v>
      </c>
      <c r="F1942" s="4">
        <f t="shared" si="151"/>
        <v>28</v>
      </c>
      <c r="G1942" s="5">
        <v>691.53</v>
      </c>
      <c r="H1942" t="str">
        <f t="shared" si="154"/>
        <v>No</v>
      </c>
      <c r="I1942" s="5">
        <f t="shared" si="152"/>
        <v>19362.84</v>
      </c>
    </row>
    <row r="1943" spans="1:9" x14ac:dyDescent="0.35">
      <c r="A1943" s="1">
        <v>45199</v>
      </c>
      <c r="B1943" s="1" t="str">
        <f t="shared" si="150"/>
        <v>September</v>
      </c>
      <c r="C1943" s="3" t="s">
        <v>4</v>
      </c>
      <c r="D1943" s="4">
        <v>15</v>
      </c>
      <c r="E1943" t="str">
        <f t="shared" si="153"/>
        <v>No</v>
      </c>
      <c r="F1943" s="4">
        <f t="shared" si="151"/>
        <v>15</v>
      </c>
      <c r="G1943" s="5">
        <v>527.76</v>
      </c>
      <c r="H1943" t="str">
        <f t="shared" si="154"/>
        <v>No</v>
      </c>
      <c r="I1943" s="5">
        <f t="shared" si="152"/>
        <v>7916.4</v>
      </c>
    </row>
    <row r="1944" spans="1:9" x14ac:dyDescent="0.35">
      <c r="A1944" s="1">
        <v>45291</v>
      </c>
      <c r="B1944" s="1" t="str">
        <f t="shared" si="150"/>
        <v>December</v>
      </c>
      <c r="C1944" s="3" t="s">
        <v>5</v>
      </c>
      <c r="D1944" s="4">
        <v>15</v>
      </c>
      <c r="E1944" t="str">
        <f t="shared" si="153"/>
        <v>No</v>
      </c>
      <c r="F1944" s="4">
        <f t="shared" si="151"/>
        <v>15</v>
      </c>
      <c r="G1944" s="5">
        <v>895.11</v>
      </c>
      <c r="H1944" t="str">
        <f t="shared" si="154"/>
        <v>No</v>
      </c>
      <c r="I1944" s="5">
        <f t="shared" si="152"/>
        <v>13426.65</v>
      </c>
    </row>
    <row r="1945" spans="1:9" x14ac:dyDescent="0.35">
      <c r="A1945" s="1">
        <v>45169</v>
      </c>
      <c r="B1945" s="1" t="str">
        <f t="shared" si="150"/>
        <v>August</v>
      </c>
      <c r="C1945" s="3" t="s">
        <v>6</v>
      </c>
      <c r="D1945" s="4">
        <v>21</v>
      </c>
      <c r="E1945" t="str">
        <f t="shared" si="153"/>
        <v>No</v>
      </c>
      <c r="F1945" s="4">
        <f t="shared" si="151"/>
        <v>21</v>
      </c>
      <c r="G1945" s="5">
        <v>432.02</v>
      </c>
      <c r="H1945" t="str">
        <f t="shared" si="154"/>
        <v>No</v>
      </c>
      <c r="I1945" s="5">
        <f t="shared" si="152"/>
        <v>9072.42</v>
      </c>
    </row>
    <row r="1946" spans="1:9" x14ac:dyDescent="0.35">
      <c r="A1946" s="1">
        <v>45107</v>
      </c>
      <c r="B1946" s="1" t="str">
        <f t="shared" si="150"/>
        <v>June</v>
      </c>
      <c r="C1946" s="3" t="s">
        <v>5</v>
      </c>
      <c r="D1946" s="4">
        <v>22</v>
      </c>
      <c r="E1946" t="str">
        <f t="shared" si="153"/>
        <v>No</v>
      </c>
      <c r="F1946" s="4">
        <f t="shared" si="151"/>
        <v>22</v>
      </c>
      <c r="G1946" s="5">
        <v>76.510000000000005</v>
      </c>
      <c r="H1946" t="str">
        <f t="shared" si="154"/>
        <v>No</v>
      </c>
      <c r="I1946" s="5">
        <f t="shared" si="152"/>
        <v>1683.22</v>
      </c>
    </row>
    <row r="1947" spans="1:9" x14ac:dyDescent="0.35">
      <c r="A1947" s="1">
        <v>45107</v>
      </c>
      <c r="B1947" s="1" t="str">
        <f t="shared" si="150"/>
        <v>June</v>
      </c>
      <c r="C1947" s="3" t="s">
        <v>5</v>
      </c>
      <c r="D1947" s="4">
        <v>22</v>
      </c>
      <c r="E1947" t="str">
        <f t="shared" si="153"/>
        <v>No</v>
      </c>
      <c r="F1947" s="4">
        <f t="shared" si="151"/>
        <v>22</v>
      </c>
      <c r="G1947" s="5">
        <v>64.989999999999995</v>
      </c>
      <c r="H1947" t="str">
        <f t="shared" si="154"/>
        <v>No</v>
      </c>
      <c r="I1947" s="5">
        <f t="shared" si="152"/>
        <v>1429.78</v>
      </c>
    </row>
    <row r="1948" spans="1:9" x14ac:dyDescent="0.35">
      <c r="A1948" s="1">
        <v>45046</v>
      </c>
      <c r="B1948" s="1" t="str">
        <f t="shared" si="150"/>
        <v>April</v>
      </c>
      <c r="C1948" s="3" t="s">
        <v>7</v>
      </c>
      <c r="D1948" s="4">
        <v>18</v>
      </c>
      <c r="E1948" t="str">
        <f t="shared" si="153"/>
        <v>No</v>
      </c>
      <c r="F1948" s="4">
        <f t="shared" si="151"/>
        <v>18</v>
      </c>
      <c r="G1948" s="5">
        <v>239.81</v>
      </c>
      <c r="H1948" t="str">
        <f t="shared" si="154"/>
        <v>No</v>
      </c>
      <c r="I1948" s="5">
        <f t="shared" si="152"/>
        <v>4316.58</v>
      </c>
    </row>
    <row r="1949" spans="1:9" x14ac:dyDescent="0.35">
      <c r="A1949" s="1">
        <v>44957</v>
      </c>
      <c r="B1949" s="1" t="str">
        <f t="shared" si="150"/>
        <v>January</v>
      </c>
      <c r="C1949" s="3" t="s">
        <v>7</v>
      </c>
      <c r="D1949" s="4">
        <v>18</v>
      </c>
      <c r="E1949" t="str">
        <f t="shared" si="153"/>
        <v>No</v>
      </c>
      <c r="F1949" s="4">
        <f t="shared" si="151"/>
        <v>18</v>
      </c>
      <c r="G1949" s="5">
        <v>128.99</v>
      </c>
      <c r="H1949" t="str">
        <f t="shared" si="154"/>
        <v>No</v>
      </c>
      <c r="I1949" s="5">
        <f t="shared" si="152"/>
        <v>2321.8200000000002</v>
      </c>
    </row>
    <row r="1950" spans="1:9" x14ac:dyDescent="0.35">
      <c r="A1950" s="1">
        <v>45077</v>
      </c>
      <c r="B1950" s="1" t="str">
        <f t="shared" si="150"/>
        <v>May</v>
      </c>
      <c r="C1950" s="3" t="s">
        <v>5</v>
      </c>
      <c r="D1950" s="4">
        <v>15</v>
      </c>
      <c r="E1950" t="str">
        <f t="shared" si="153"/>
        <v>No</v>
      </c>
      <c r="F1950" s="4">
        <f t="shared" si="151"/>
        <v>15</v>
      </c>
      <c r="G1950" s="5">
        <v>500.52</v>
      </c>
      <c r="H1950" t="str">
        <f t="shared" si="154"/>
        <v>No</v>
      </c>
      <c r="I1950" s="5">
        <f t="shared" si="152"/>
        <v>7507.7999999999993</v>
      </c>
    </row>
    <row r="1951" spans="1:9" x14ac:dyDescent="0.35">
      <c r="A1951" s="1">
        <v>45046</v>
      </c>
      <c r="B1951" s="1" t="str">
        <f t="shared" si="150"/>
        <v>April</v>
      </c>
      <c r="C1951" s="3" t="s">
        <v>7</v>
      </c>
      <c r="D1951" s="4">
        <v>23</v>
      </c>
      <c r="E1951" t="str">
        <f t="shared" si="153"/>
        <v>No</v>
      </c>
      <c r="F1951" s="4">
        <f t="shared" si="151"/>
        <v>23</v>
      </c>
      <c r="G1951" s="5">
        <v>590.78</v>
      </c>
      <c r="H1951" t="str">
        <f t="shared" si="154"/>
        <v>No</v>
      </c>
      <c r="I1951" s="5">
        <f t="shared" si="152"/>
        <v>13587.939999999999</v>
      </c>
    </row>
    <row r="1952" spans="1:9" x14ac:dyDescent="0.35">
      <c r="A1952" s="1">
        <v>45230</v>
      </c>
      <c r="B1952" s="1" t="str">
        <f t="shared" si="150"/>
        <v>October</v>
      </c>
      <c r="C1952" s="3" t="s">
        <v>7</v>
      </c>
      <c r="D1952" s="4">
        <v>22</v>
      </c>
      <c r="E1952" t="str">
        <f t="shared" si="153"/>
        <v>No</v>
      </c>
      <c r="F1952" s="4">
        <f t="shared" si="151"/>
        <v>22</v>
      </c>
      <c r="G1952" s="5">
        <v>355.38</v>
      </c>
      <c r="H1952" t="str">
        <f t="shared" si="154"/>
        <v>No</v>
      </c>
      <c r="I1952" s="5">
        <f t="shared" si="152"/>
        <v>7818.36</v>
      </c>
    </row>
    <row r="1953" spans="1:9" x14ac:dyDescent="0.35">
      <c r="A1953" s="1">
        <v>44985</v>
      </c>
      <c r="B1953" s="1" t="str">
        <f t="shared" si="150"/>
        <v>February</v>
      </c>
      <c r="C1953" s="3" t="s">
        <v>7</v>
      </c>
      <c r="D1953" s="4">
        <v>24</v>
      </c>
      <c r="E1953" t="str">
        <f t="shared" si="153"/>
        <v>No</v>
      </c>
      <c r="F1953" s="4">
        <f t="shared" si="151"/>
        <v>24</v>
      </c>
      <c r="G1953" s="5">
        <v>131.38999999999999</v>
      </c>
      <c r="H1953" t="str">
        <f t="shared" si="154"/>
        <v>No</v>
      </c>
      <c r="I1953" s="5">
        <f t="shared" si="152"/>
        <v>3153.3599999999997</v>
      </c>
    </row>
    <row r="1954" spans="1:9" x14ac:dyDescent="0.35">
      <c r="A1954" s="1">
        <v>45230</v>
      </c>
      <c r="B1954" s="1" t="str">
        <f t="shared" si="150"/>
        <v>October</v>
      </c>
      <c r="C1954" s="3" t="s">
        <v>8</v>
      </c>
      <c r="D1954" s="4">
        <v>12</v>
      </c>
      <c r="E1954" t="str">
        <f t="shared" si="153"/>
        <v>No</v>
      </c>
      <c r="F1954" s="4">
        <f t="shared" si="151"/>
        <v>12</v>
      </c>
      <c r="G1954" s="5">
        <v>330.7</v>
      </c>
      <c r="H1954" t="str">
        <f t="shared" si="154"/>
        <v>No</v>
      </c>
      <c r="I1954" s="5">
        <f t="shared" si="152"/>
        <v>3968.3999999999996</v>
      </c>
    </row>
    <row r="1955" spans="1:9" x14ac:dyDescent="0.35">
      <c r="A1955" s="1">
        <v>45107</v>
      </c>
      <c r="B1955" s="1" t="str">
        <f t="shared" si="150"/>
        <v>June</v>
      </c>
      <c r="C1955" s="3" t="s">
        <v>8</v>
      </c>
      <c r="D1955" s="4">
        <v>22</v>
      </c>
      <c r="E1955" t="str">
        <f t="shared" si="153"/>
        <v>No</v>
      </c>
      <c r="F1955" s="4">
        <f t="shared" si="151"/>
        <v>22</v>
      </c>
      <c r="G1955" s="5">
        <v>600.36</v>
      </c>
      <c r="H1955" t="str">
        <f t="shared" si="154"/>
        <v>No</v>
      </c>
      <c r="I1955" s="5">
        <f t="shared" si="152"/>
        <v>13207.92</v>
      </c>
    </row>
    <row r="1956" spans="1:9" x14ac:dyDescent="0.35">
      <c r="A1956" s="1">
        <v>45046</v>
      </c>
      <c r="B1956" s="1" t="str">
        <f t="shared" si="150"/>
        <v>April</v>
      </c>
      <c r="C1956" s="3" t="s">
        <v>8</v>
      </c>
      <c r="D1956" s="4">
        <v>25</v>
      </c>
      <c r="E1956" t="str">
        <f t="shared" si="153"/>
        <v>No</v>
      </c>
      <c r="F1956" s="4">
        <f t="shared" si="151"/>
        <v>25</v>
      </c>
      <c r="G1956" s="5">
        <v>157.25</v>
      </c>
      <c r="H1956" t="str">
        <f t="shared" si="154"/>
        <v>No</v>
      </c>
      <c r="I1956" s="5">
        <f t="shared" si="152"/>
        <v>3931.25</v>
      </c>
    </row>
    <row r="1957" spans="1:9" x14ac:dyDescent="0.35">
      <c r="A1957" s="1">
        <v>45077</v>
      </c>
      <c r="B1957" s="1" t="str">
        <f t="shared" si="150"/>
        <v>May</v>
      </c>
      <c r="C1957" s="3" t="s">
        <v>7</v>
      </c>
      <c r="D1957" s="4">
        <v>22</v>
      </c>
      <c r="E1957" t="str">
        <f t="shared" si="153"/>
        <v>No</v>
      </c>
      <c r="F1957" s="4">
        <f t="shared" si="151"/>
        <v>22</v>
      </c>
      <c r="G1957" s="5">
        <v>509.48</v>
      </c>
      <c r="H1957" t="str">
        <f t="shared" si="154"/>
        <v>No</v>
      </c>
      <c r="I1957" s="5">
        <f t="shared" si="152"/>
        <v>11208.560000000001</v>
      </c>
    </row>
    <row r="1958" spans="1:9" x14ac:dyDescent="0.35">
      <c r="A1958" s="1">
        <v>45291</v>
      </c>
      <c r="B1958" s="1" t="str">
        <f t="shared" si="150"/>
        <v>December</v>
      </c>
      <c r="C1958" s="3" t="s">
        <v>7</v>
      </c>
      <c r="D1958" s="4">
        <v>15</v>
      </c>
      <c r="E1958" t="str">
        <f t="shared" si="153"/>
        <v>No</v>
      </c>
      <c r="F1958" s="4">
        <f t="shared" si="151"/>
        <v>15</v>
      </c>
      <c r="G1958" s="5">
        <v>792.01</v>
      </c>
      <c r="H1958" t="str">
        <f t="shared" si="154"/>
        <v>No</v>
      </c>
      <c r="I1958" s="5">
        <f t="shared" si="152"/>
        <v>11880.15</v>
      </c>
    </row>
    <row r="1959" spans="1:9" x14ac:dyDescent="0.35">
      <c r="A1959" s="1">
        <v>44957</v>
      </c>
      <c r="B1959" s="1" t="str">
        <f t="shared" si="150"/>
        <v>January</v>
      </c>
      <c r="C1959" s="3" t="s">
        <v>8</v>
      </c>
      <c r="D1959" s="4">
        <v>23</v>
      </c>
      <c r="E1959" t="str">
        <f t="shared" si="153"/>
        <v>No</v>
      </c>
      <c r="F1959" s="4">
        <f t="shared" si="151"/>
        <v>23</v>
      </c>
      <c r="G1959" s="5">
        <v>222.72</v>
      </c>
      <c r="H1959" t="str">
        <f t="shared" si="154"/>
        <v>No</v>
      </c>
      <c r="I1959" s="5">
        <f t="shared" si="152"/>
        <v>5122.5600000000004</v>
      </c>
    </row>
    <row r="1960" spans="1:9" x14ac:dyDescent="0.35">
      <c r="A1960" s="1">
        <v>45077</v>
      </c>
      <c r="B1960" s="1" t="str">
        <f t="shared" si="150"/>
        <v>May</v>
      </c>
      <c r="C1960" s="3" t="s">
        <v>7</v>
      </c>
      <c r="D1960" s="4">
        <v>25</v>
      </c>
      <c r="E1960" t="str">
        <f t="shared" si="153"/>
        <v>No</v>
      </c>
      <c r="F1960" s="4">
        <f t="shared" si="151"/>
        <v>25</v>
      </c>
      <c r="G1960" s="5">
        <v>950.83</v>
      </c>
      <c r="H1960" t="str">
        <f t="shared" si="154"/>
        <v>No</v>
      </c>
      <c r="I1960" s="5">
        <f t="shared" si="152"/>
        <v>23770.75</v>
      </c>
    </row>
    <row r="1961" spans="1:9" x14ac:dyDescent="0.35">
      <c r="A1961" s="1">
        <v>45169</v>
      </c>
      <c r="B1961" s="1" t="str">
        <f t="shared" si="150"/>
        <v>August</v>
      </c>
      <c r="C1961" s="3" t="s">
        <v>6</v>
      </c>
      <c r="D1961" s="4">
        <v>15</v>
      </c>
      <c r="E1961" t="str">
        <f t="shared" si="153"/>
        <v>No</v>
      </c>
      <c r="F1961" s="4">
        <f t="shared" si="151"/>
        <v>15</v>
      </c>
      <c r="G1961" s="5">
        <v>862.86</v>
      </c>
      <c r="H1961" t="str">
        <f t="shared" si="154"/>
        <v>No</v>
      </c>
      <c r="I1961" s="5">
        <f t="shared" si="152"/>
        <v>12942.9</v>
      </c>
    </row>
    <row r="1962" spans="1:9" x14ac:dyDescent="0.35">
      <c r="A1962" s="1">
        <v>45138</v>
      </c>
      <c r="B1962" s="1" t="str">
        <f t="shared" si="150"/>
        <v>July</v>
      </c>
      <c r="C1962" s="3" t="s">
        <v>4</v>
      </c>
      <c r="D1962" s="4">
        <v>27</v>
      </c>
      <c r="E1962" t="str">
        <f t="shared" si="153"/>
        <v>No</v>
      </c>
      <c r="F1962" s="4">
        <f t="shared" si="151"/>
        <v>27</v>
      </c>
      <c r="G1962" s="5">
        <v>657.98</v>
      </c>
      <c r="H1962" t="str">
        <f t="shared" si="154"/>
        <v>No</v>
      </c>
      <c r="I1962" s="5">
        <f t="shared" si="152"/>
        <v>17765.46</v>
      </c>
    </row>
    <row r="1963" spans="1:9" x14ac:dyDescent="0.35">
      <c r="A1963" s="1">
        <v>45260</v>
      </c>
      <c r="B1963" s="1" t="str">
        <f t="shared" si="150"/>
        <v>November</v>
      </c>
      <c r="C1963" s="3" t="s">
        <v>4</v>
      </c>
      <c r="D1963" s="4">
        <v>23</v>
      </c>
      <c r="E1963" t="str">
        <f t="shared" si="153"/>
        <v>No</v>
      </c>
      <c r="F1963" s="4">
        <f t="shared" si="151"/>
        <v>23</v>
      </c>
      <c r="G1963" s="5">
        <v>812.3</v>
      </c>
      <c r="H1963" t="str">
        <f t="shared" si="154"/>
        <v>No</v>
      </c>
      <c r="I1963" s="5">
        <f t="shared" si="152"/>
        <v>18682.899999999998</v>
      </c>
    </row>
    <row r="1964" spans="1:9" x14ac:dyDescent="0.35">
      <c r="A1964" s="1">
        <v>44957</v>
      </c>
      <c r="B1964" s="1" t="str">
        <f t="shared" si="150"/>
        <v>January</v>
      </c>
      <c r="C1964" s="3" t="s">
        <v>4</v>
      </c>
      <c r="D1964" s="4">
        <v>27</v>
      </c>
      <c r="E1964" t="str">
        <f t="shared" si="153"/>
        <v>No</v>
      </c>
      <c r="F1964" s="4">
        <f t="shared" si="151"/>
        <v>27</v>
      </c>
      <c r="G1964" s="5">
        <v>401.17</v>
      </c>
      <c r="H1964" t="str">
        <f t="shared" si="154"/>
        <v>No</v>
      </c>
      <c r="I1964" s="5">
        <f t="shared" si="152"/>
        <v>10831.59</v>
      </c>
    </row>
    <row r="1965" spans="1:9" x14ac:dyDescent="0.35">
      <c r="A1965" s="1">
        <v>45046</v>
      </c>
      <c r="B1965" s="1" t="str">
        <f t="shared" si="150"/>
        <v>April</v>
      </c>
      <c r="C1965" s="3" t="s">
        <v>5</v>
      </c>
      <c r="D1965" s="4">
        <v>14</v>
      </c>
      <c r="E1965" t="str">
        <f t="shared" si="153"/>
        <v>No</v>
      </c>
      <c r="F1965" s="4">
        <f t="shared" si="151"/>
        <v>14</v>
      </c>
      <c r="G1965" s="5">
        <v>637.37</v>
      </c>
      <c r="H1965" t="str">
        <f t="shared" si="154"/>
        <v>No</v>
      </c>
      <c r="I1965" s="5">
        <f t="shared" si="152"/>
        <v>8923.18</v>
      </c>
    </row>
    <row r="1966" spans="1:9" x14ac:dyDescent="0.35">
      <c r="A1966" s="1">
        <v>45291</v>
      </c>
      <c r="B1966" s="1" t="str">
        <f t="shared" si="150"/>
        <v>December</v>
      </c>
      <c r="C1966" s="3" t="s">
        <v>8</v>
      </c>
      <c r="D1966" s="4">
        <v>19</v>
      </c>
      <c r="E1966" t="str">
        <f t="shared" si="153"/>
        <v>No</v>
      </c>
      <c r="F1966" s="4">
        <f t="shared" si="151"/>
        <v>19</v>
      </c>
      <c r="G1966" s="5">
        <v>625.54</v>
      </c>
      <c r="H1966" t="str">
        <f t="shared" si="154"/>
        <v>No</v>
      </c>
      <c r="I1966" s="5">
        <f t="shared" si="152"/>
        <v>11885.259999999998</v>
      </c>
    </row>
    <row r="1967" spans="1:9" x14ac:dyDescent="0.35">
      <c r="A1967" s="1">
        <v>45138</v>
      </c>
      <c r="B1967" s="1" t="str">
        <f t="shared" si="150"/>
        <v>July</v>
      </c>
      <c r="C1967" s="3" t="s">
        <v>8</v>
      </c>
      <c r="D1967" s="4">
        <v>14</v>
      </c>
      <c r="E1967" t="str">
        <f t="shared" si="153"/>
        <v>No</v>
      </c>
      <c r="F1967" s="4">
        <f t="shared" si="151"/>
        <v>14</v>
      </c>
      <c r="G1967" s="5">
        <v>834.16</v>
      </c>
      <c r="H1967" t="str">
        <f t="shared" si="154"/>
        <v>No</v>
      </c>
      <c r="I1967" s="5">
        <f t="shared" si="152"/>
        <v>11678.24</v>
      </c>
    </row>
    <row r="1968" spans="1:9" x14ac:dyDescent="0.35">
      <c r="A1968" s="1">
        <v>45230</v>
      </c>
      <c r="B1968" s="1" t="str">
        <f t="shared" si="150"/>
        <v>October</v>
      </c>
      <c r="C1968" s="3" t="s">
        <v>7</v>
      </c>
      <c r="D1968" s="4">
        <v>18</v>
      </c>
      <c r="E1968" t="str">
        <f t="shared" si="153"/>
        <v>No</v>
      </c>
      <c r="F1968" s="4">
        <f t="shared" si="151"/>
        <v>18</v>
      </c>
      <c r="G1968" s="5">
        <v>652.23</v>
      </c>
      <c r="H1968" t="str">
        <f t="shared" si="154"/>
        <v>No</v>
      </c>
      <c r="I1968" s="5">
        <f t="shared" si="152"/>
        <v>11740.14</v>
      </c>
    </row>
    <row r="1969" spans="1:9" x14ac:dyDescent="0.35">
      <c r="A1969" s="1">
        <v>45016</v>
      </c>
      <c r="B1969" s="1" t="str">
        <f t="shared" si="150"/>
        <v>March</v>
      </c>
      <c r="C1969" s="3" t="s">
        <v>6</v>
      </c>
      <c r="D1969" s="4">
        <v>32</v>
      </c>
      <c r="E1969" t="str">
        <f t="shared" si="153"/>
        <v>No</v>
      </c>
      <c r="F1969" s="4">
        <f t="shared" si="151"/>
        <v>32</v>
      </c>
      <c r="G1969" s="5">
        <v>569.88</v>
      </c>
      <c r="H1969" t="str">
        <f t="shared" si="154"/>
        <v>No</v>
      </c>
      <c r="I1969" s="5">
        <f t="shared" si="152"/>
        <v>18236.16</v>
      </c>
    </row>
    <row r="1970" spans="1:9" x14ac:dyDescent="0.35">
      <c r="A1970" s="1">
        <v>45230</v>
      </c>
      <c r="B1970" s="1" t="str">
        <f t="shared" si="150"/>
        <v>October</v>
      </c>
      <c r="C1970" s="3" t="s">
        <v>6</v>
      </c>
      <c r="D1970" s="4">
        <v>18</v>
      </c>
      <c r="E1970" t="str">
        <f t="shared" si="153"/>
        <v>No</v>
      </c>
      <c r="F1970" s="4">
        <f t="shared" si="151"/>
        <v>18</v>
      </c>
      <c r="G1970" s="5">
        <v>710.46</v>
      </c>
      <c r="H1970" t="str">
        <f t="shared" si="154"/>
        <v>No</v>
      </c>
      <c r="I1970" s="5">
        <f t="shared" si="152"/>
        <v>12788.28</v>
      </c>
    </row>
    <row r="1971" spans="1:9" x14ac:dyDescent="0.35">
      <c r="A1971" s="1">
        <v>45046</v>
      </c>
      <c r="B1971" s="1" t="str">
        <f t="shared" si="150"/>
        <v>April</v>
      </c>
      <c r="C1971" s="3" t="s">
        <v>8</v>
      </c>
      <c r="D1971" s="4">
        <v>15</v>
      </c>
      <c r="E1971" t="str">
        <f t="shared" si="153"/>
        <v>No</v>
      </c>
      <c r="F1971" s="4">
        <f t="shared" si="151"/>
        <v>15</v>
      </c>
      <c r="G1971" s="5">
        <v>999.81</v>
      </c>
      <c r="H1971" t="str">
        <f t="shared" si="154"/>
        <v>No</v>
      </c>
      <c r="I1971" s="5">
        <f t="shared" si="152"/>
        <v>14997.15</v>
      </c>
    </row>
    <row r="1972" spans="1:9" x14ac:dyDescent="0.35">
      <c r="A1972" s="1">
        <v>45046</v>
      </c>
      <c r="B1972" s="1" t="str">
        <f t="shared" si="150"/>
        <v>April</v>
      </c>
      <c r="C1972" s="3" t="s">
        <v>8</v>
      </c>
      <c r="D1972" s="4">
        <v>14</v>
      </c>
      <c r="E1972" t="str">
        <f t="shared" si="153"/>
        <v>No</v>
      </c>
      <c r="F1972" s="4">
        <f t="shared" si="151"/>
        <v>14</v>
      </c>
      <c r="G1972" s="5">
        <v>854.51</v>
      </c>
      <c r="H1972" t="str">
        <f t="shared" si="154"/>
        <v>No</v>
      </c>
      <c r="I1972" s="5">
        <f t="shared" si="152"/>
        <v>11963.14</v>
      </c>
    </row>
    <row r="1973" spans="1:9" x14ac:dyDescent="0.35">
      <c r="A1973" s="1">
        <v>45260</v>
      </c>
      <c r="B1973" s="1" t="str">
        <f t="shared" si="150"/>
        <v>November</v>
      </c>
      <c r="C1973" s="3" t="s">
        <v>4</v>
      </c>
      <c r="D1973" s="4">
        <v>26</v>
      </c>
      <c r="E1973" t="str">
        <f t="shared" si="153"/>
        <v>No</v>
      </c>
      <c r="F1973" s="4">
        <f t="shared" si="151"/>
        <v>26</v>
      </c>
      <c r="G1973" s="5">
        <v>97.63</v>
      </c>
      <c r="H1973" t="str">
        <f t="shared" si="154"/>
        <v>No</v>
      </c>
      <c r="I1973" s="5">
        <f t="shared" si="152"/>
        <v>2538.38</v>
      </c>
    </row>
    <row r="1974" spans="1:9" x14ac:dyDescent="0.35">
      <c r="A1974" s="1">
        <v>44957</v>
      </c>
      <c r="B1974" s="1" t="str">
        <f t="shared" si="150"/>
        <v>January</v>
      </c>
      <c r="C1974" s="3" t="s">
        <v>7</v>
      </c>
      <c r="D1974" s="4">
        <v>20</v>
      </c>
      <c r="E1974" t="str">
        <f t="shared" si="153"/>
        <v>No</v>
      </c>
      <c r="F1974" s="4">
        <f t="shared" si="151"/>
        <v>20</v>
      </c>
      <c r="G1974" s="5">
        <v>816.92</v>
      </c>
      <c r="H1974" t="str">
        <f t="shared" si="154"/>
        <v>No</v>
      </c>
      <c r="I1974" s="5">
        <f t="shared" si="152"/>
        <v>16338.4</v>
      </c>
    </row>
    <row r="1975" spans="1:9" x14ac:dyDescent="0.35">
      <c r="A1975" s="1">
        <v>45199</v>
      </c>
      <c r="B1975" s="1" t="str">
        <f t="shared" si="150"/>
        <v>September</v>
      </c>
      <c r="C1975" s="3" t="s">
        <v>7</v>
      </c>
      <c r="D1975" s="4">
        <v>22</v>
      </c>
      <c r="E1975" t="str">
        <f t="shared" si="153"/>
        <v>No</v>
      </c>
      <c r="F1975" s="4">
        <f t="shared" si="151"/>
        <v>22</v>
      </c>
      <c r="G1975" s="5">
        <v>509.48</v>
      </c>
      <c r="H1975" t="str">
        <f t="shared" si="154"/>
        <v>No</v>
      </c>
      <c r="I1975" s="5">
        <f t="shared" si="152"/>
        <v>11208.560000000001</v>
      </c>
    </row>
    <row r="1976" spans="1:9" x14ac:dyDescent="0.35">
      <c r="A1976" s="1">
        <v>45260</v>
      </c>
      <c r="B1976" s="1" t="str">
        <f t="shared" si="150"/>
        <v>November</v>
      </c>
      <c r="C1976" s="3" t="s">
        <v>5</v>
      </c>
      <c r="D1976" s="4">
        <v>18</v>
      </c>
      <c r="E1976" t="str">
        <f t="shared" si="153"/>
        <v>No</v>
      </c>
      <c r="F1976" s="4">
        <f t="shared" si="151"/>
        <v>18</v>
      </c>
      <c r="G1976" s="5">
        <v>875.17</v>
      </c>
      <c r="H1976" t="str">
        <f t="shared" si="154"/>
        <v>No</v>
      </c>
      <c r="I1976" s="5">
        <f t="shared" si="152"/>
        <v>15753.06</v>
      </c>
    </row>
    <row r="1977" spans="1:9" x14ac:dyDescent="0.35">
      <c r="A1977" s="1">
        <v>45138</v>
      </c>
      <c r="B1977" s="1" t="str">
        <f t="shared" si="150"/>
        <v>July</v>
      </c>
      <c r="C1977" s="3" t="s">
        <v>7</v>
      </c>
      <c r="D1977" s="4">
        <v>14</v>
      </c>
      <c r="E1977" t="str">
        <f t="shared" si="153"/>
        <v>No</v>
      </c>
      <c r="F1977" s="4">
        <f t="shared" si="151"/>
        <v>14</v>
      </c>
      <c r="G1977" s="5">
        <v>867.53</v>
      </c>
      <c r="H1977" t="str">
        <f t="shared" si="154"/>
        <v>No</v>
      </c>
      <c r="I1977" s="5">
        <f t="shared" si="152"/>
        <v>12145.42</v>
      </c>
    </row>
    <row r="1978" spans="1:9" x14ac:dyDescent="0.35">
      <c r="A1978" s="1">
        <v>45169</v>
      </c>
      <c r="B1978" s="1" t="str">
        <f t="shared" si="150"/>
        <v>August</v>
      </c>
      <c r="C1978" s="3" t="s">
        <v>5</v>
      </c>
      <c r="D1978" s="4">
        <v>20</v>
      </c>
      <c r="E1978" t="str">
        <f t="shared" si="153"/>
        <v>No</v>
      </c>
      <c r="F1978" s="4">
        <f t="shared" si="151"/>
        <v>20</v>
      </c>
      <c r="G1978" s="5">
        <v>95.72</v>
      </c>
      <c r="H1978" t="str">
        <f t="shared" si="154"/>
        <v>No</v>
      </c>
      <c r="I1978" s="5">
        <f t="shared" si="152"/>
        <v>1914.4</v>
      </c>
    </row>
    <row r="1979" spans="1:9" x14ac:dyDescent="0.35">
      <c r="A1979" s="1">
        <v>45016</v>
      </c>
      <c r="B1979" s="1" t="str">
        <f t="shared" si="150"/>
        <v>March</v>
      </c>
      <c r="C1979" s="3" t="s">
        <v>8</v>
      </c>
      <c r="D1979" s="4">
        <v>9</v>
      </c>
      <c r="E1979" t="str">
        <f t="shared" si="153"/>
        <v>No</v>
      </c>
      <c r="F1979" s="4">
        <f t="shared" si="151"/>
        <v>9</v>
      </c>
      <c r="G1979" s="5">
        <v>719.81</v>
      </c>
      <c r="H1979" t="str">
        <f t="shared" si="154"/>
        <v>No</v>
      </c>
      <c r="I1979" s="5">
        <f t="shared" si="152"/>
        <v>6478.2899999999991</v>
      </c>
    </row>
    <row r="1980" spans="1:9" x14ac:dyDescent="0.35">
      <c r="A1980" s="1">
        <v>45169</v>
      </c>
      <c r="B1980" s="1" t="str">
        <f t="shared" si="150"/>
        <v>August</v>
      </c>
      <c r="C1980" s="3" t="s">
        <v>5</v>
      </c>
      <c r="D1980" s="4">
        <v>20</v>
      </c>
      <c r="E1980" t="str">
        <f t="shared" si="153"/>
        <v>No</v>
      </c>
      <c r="F1980" s="4">
        <f t="shared" si="151"/>
        <v>20</v>
      </c>
      <c r="G1980" s="5">
        <v>473.42</v>
      </c>
      <c r="H1980" t="str">
        <f t="shared" si="154"/>
        <v>No</v>
      </c>
      <c r="I1980" s="5">
        <f t="shared" si="152"/>
        <v>9468.4</v>
      </c>
    </row>
    <row r="1981" spans="1:9" x14ac:dyDescent="0.35">
      <c r="A1981" s="1">
        <v>45260</v>
      </c>
      <c r="B1981" s="1" t="str">
        <f t="shared" si="150"/>
        <v>November</v>
      </c>
      <c r="C1981" s="3" t="s">
        <v>7</v>
      </c>
      <c r="D1981" s="4">
        <v>23</v>
      </c>
      <c r="E1981" t="str">
        <f t="shared" si="153"/>
        <v>No</v>
      </c>
      <c r="F1981" s="4">
        <f t="shared" si="151"/>
        <v>23</v>
      </c>
      <c r="G1981" s="5">
        <v>130.22999999999999</v>
      </c>
      <c r="H1981" t="str">
        <f t="shared" si="154"/>
        <v>No</v>
      </c>
      <c r="I1981" s="5">
        <f t="shared" si="152"/>
        <v>2995.29</v>
      </c>
    </row>
    <row r="1982" spans="1:9" x14ac:dyDescent="0.35">
      <c r="A1982" s="1">
        <v>45230</v>
      </c>
      <c r="B1982" s="1" t="str">
        <f t="shared" si="150"/>
        <v>October</v>
      </c>
      <c r="C1982" s="3" t="s">
        <v>7</v>
      </c>
      <c r="D1982" s="4">
        <v>19</v>
      </c>
      <c r="E1982" t="str">
        <f t="shared" si="153"/>
        <v>No</v>
      </c>
      <c r="F1982" s="4">
        <f t="shared" si="151"/>
        <v>19</v>
      </c>
      <c r="G1982" s="5">
        <v>265</v>
      </c>
      <c r="H1982" t="str">
        <f t="shared" si="154"/>
        <v>No</v>
      </c>
      <c r="I1982" s="5">
        <f t="shared" si="152"/>
        <v>5035</v>
      </c>
    </row>
    <row r="1983" spans="1:9" x14ac:dyDescent="0.35">
      <c r="A1983" s="1">
        <v>45199</v>
      </c>
      <c r="B1983" s="1" t="str">
        <f t="shared" si="150"/>
        <v>September</v>
      </c>
      <c r="C1983" s="3" t="s">
        <v>4</v>
      </c>
      <c r="D1983" s="4">
        <v>18</v>
      </c>
      <c r="E1983" t="str">
        <f t="shared" si="153"/>
        <v>No</v>
      </c>
      <c r="F1983" s="4">
        <f t="shared" si="151"/>
        <v>18</v>
      </c>
      <c r="G1983" s="5">
        <v>793.43</v>
      </c>
      <c r="H1983" t="str">
        <f t="shared" si="154"/>
        <v>No</v>
      </c>
      <c r="I1983" s="5">
        <f t="shared" si="152"/>
        <v>14281.74</v>
      </c>
    </row>
    <row r="1984" spans="1:9" x14ac:dyDescent="0.35">
      <c r="A1984" s="1">
        <v>45169</v>
      </c>
      <c r="B1984" s="1" t="str">
        <f t="shared" si="150"/>
        <v>August</v>
      </c>
      <c r="C1984" s="3" t="s">
        <v>4</v>
      </c>
      <c r="D1984" s="4">
        <v>24</v>
      </c>
      <c r="E1984" t="str">
        <f t="shared" si="153"/>
        <v>No</v>
      </c>
      <c r="F1984" s="4">
        <f t="shared" si="151"/>
        <v>24</v>
      </c>
      <c r="G1984" s="5">
        <v>827.71</v>
      </c>
      <c r="H1984" t="str">
        <f t="shared" si="154"/>
        <v>No</v>
      </c>
      <c r="I1984" s="5">
        <f t="shared" si="152"/>
        <v>19865.04</v>
      </c>
    </row>
    <row r="1985" spans="1:9" x14ac:dyDescent="0.35">
      <c r="A1985" s="1">
        <v>45077</v>
      </c>
      <c r="B1985" s="1" t="str">
        <f t="shared" si="150"/>
        <v>May</v>
      </c>
      <c r="C1985" s="3" t="s">
        <v>7</v>
      </c>
      <c r="D1985" s="4">
        <v>25</v>
      </c>
      <c r="E1985" t="str">
        <f t="shared" si="153"/>
        <v>No</v>
      </c>
      <c r="F1985" s="4">
        <f t="shared" si="151"/>
        <v>25</v>
      </c>
      <c r="G1985" s="5">
        <v>516.98</v>
      </c>
      <c r="H1985" t="str">
        <f t="shared" si="154"/>
        <v>No</v>
      </c>
      <c r="I1985" s="5">
        <f t="shared" si="152"/>
        <v>12924.5</v>
      </c>
    </row>
    <row r="1986" spans="1:9" x14ac:dyDescent="0.35">
      <c r="A1986" s="1">
        <v>45230</v>
      </c>
      <c r="B1986" s="1" t="str">
        <f t="shared" ref="B1986:B2049" si="155">TEXT(A1986, "mmmm")</f>
        <v>October</v>
      </c>
      <c r="C1986" s="3" t="s">
        <v>7</v>
      </c>
      <c r="D1986" s="4">
        <v>14</v>
      </c>
      <c r="E1986" t="str">
        <f t="shared" si="153"/>
        <v>No</v>
      </c>
      <c r="F1986" s="4">
        <f t="shared" ref="F1986:F2049" si="156" xml:space="preserve"> IF(OR(D1986 &lt; 8,D1986 &gt; 32), 22, D1986)</f>
        <v>14</v>
      </c>
      <c r="G1986" s="5">
        <v>443.65</v>
      </c>
      <c r="H1986" t="str">
        <f t="shared" si="154"/>
        <v>No</v>
      </c>
      <c r="I1986" s="5">
        <f t="shared" ref="I1986:I2049" si="157">PRODUCT(F1986,G1986)</f>
        <v>6211.0999999999995</v>
      </c>
    </row>
    <row r="1987" spans="1:9" x14ac:dyDescent="0.35">
      <c r="A1987" s="1">
        <v>45016</v>
      </c>
      <c r="B1987" s="1" t="str">
        <f t="shared" si="155"/>
        <v>March</v>
      </c>
      <c r="C1987" s="3" t="s">
        <v>7</v>
      </c>
      <c r="D1987" s="4">
        <v>25</v>
      </c>
      <c r="E1987" t="str">
        <f t="shared" ref="E1987:E2050" si="158" xml:space="preserve"> IF(OR(D1987 &lt; 8,D1987 &gt; 32), "Yes", "No")</f>
        <v>No</v>
      </c>
      <c r="F1987" s="4">
        <f t="shared" si="156"/>
        <v>25</v>
      </c>
      <c r="G1987" s="5">
        <v>835.9</v>
      </c>
      <c r="H1987" t="str">
        <f t="shared" ref="H1987:H2050" si="159" xml:space="preserve"> IF(OR(G1987 &lt; -466.22,G1987 &gt; 1486.92), "Yes", "No")</f>
        <v>No</v>
      </c>
      <c r="I1987" s="5">
        <f t="shared" si="157"/>
        <v>20897.5</v>
      </c>
    </row>
    <row r="1988" spans="1:9" x14ac:dyDescent="0.35">
      <c r="A1988" s="1">
        <v>45107</v>
      </c>
      <c r="B1988" s="1" t="str">
        <f t="shared" si="155"/>
        <v>June</v>
      </c>
      <c r="C1988" s="3" t="s">
        <v>5</v>
      </c>
      <c r="D1988" s="4">
        <v>26</v>
      </c>
      <c r="E1988" t="str">
        <f t="shared" si="158"/>
        <v>No</v>
      </c>
      <c r="F1988" s="4">
        <f t="shared" si="156"/>
        <v>26</v>
      </c>
      <c r="G1988" s="5">
        <v>394.51</v>
      </c>
      <c r="H1988" t="str">
        <f t="shared" si="159"/>
        <v>No</v>
      </c>
      <c r="I1988" s="5">
        <f t="shared" si="157"/>
        <v>10257.26</v>
      </c>
    </row>
    <row r="1989" spans="1:9" x14ac:dyDescent="0.35">
      <c r="A1989" s="1">
        <v>45230</v>
      </c>
      <c r="B1989" s="1" t="str">
        <f t="shared" si="155"/>
        <v>October</v>
      </c>
      <c r="C1989" s="3" t="s">
        <v>7</v>
      </c>
      <c r="D1989" s="4">
        <v>18</v>
      </c>
      <c r="E1989" t="str">
        <f t="shared" si="158"/>
        <v>No</v>
      </c>
      <c r="F1989" s="4">
        <f t="shared" si="156"/>
        <v>18</v>
      </c>
      <c r="G1989" s="5">
        <v>542.25</v>
      </c>
      <c r="H1989" t="str">
        <f t="shared" si="159"/>
        <v>No</v>
      </c>
      <c r="I1989" s="5">
        <f t="shared" si="157"/>
        <v>9760.5</v>
      </c>
    </row>
    <row r="1990" spans="1:9" x14ac:dyDescent="0.35">
      <c r="A1990" s="1">
        <v>45230</v>
      </c>
      <c r="B1990" s="1" t="str">
        <f t="shared" si="155"/>
        <v>October</v>
      </c>
      <c r="C1990" s="3" t="s">
        <v>5</v>
      </c>
      <c r="D1990" s="4">
        <v>25</v>
      </c>
      <c r="E1990" t="str">
        <f t="shared" si="158"/>
        <v>No</v>
      </c>
      <c r="F1990" s="4">
        <f t="shared" si="156"/>
        <v>25</v>
      </c>
      <c r="G1990" s="5">
        <v>717.17</v>
      </c>
      <c r="H1990" t="str">
        <f t="shared" si="159"/>
        <v>No</v>
      </c>
      <c r="I1990" s="5">
        <f t="shared" si="157"/>
        <v>17929.25</v>
      </c>
    </row>
    <row r="1991" spans="1:9" x14ac:dyDescent="0.35">
      <c r="A1991" s="1">
        <v>45046</v>
      </c>
      <c r="B1991" s="1" t="str">
        <f t="shared" si="155"/>
        <v>April</v>
      </c>
      <c r="C1991" s="3" t="s">
        <v>8</v>
      </c>
      <c r="D1991" s="4">
        <v>24</v>
      </c>
      <c r="E1991" t="str">
        <f t="shared" si="158"/>
        <v>No</v>
      </c>
      <c r="F1991" s="4">
        <f t="shared" si="156"/>
        <v>24</v>
      </c>
      <c r="G1991" s="5">
        <v>828.62</v>
      </c>
      <c r="H1991" t="str">
        <f t="shared" si="159"/>
        <v>No</v>
      </c>
      <c r="I1991" s="5">
        <f t="shared" si="157"/>
        <v>19886.88</v>
      </c>
    </row>
    <row r="1992" spans="1:9" x14ac:dyDescent="0.35">
      <c r="A1992" s="1">
        <v>45016</v>
      </c>
      <c r="B1992" s="1" t="str">
        <f t="shared" si="155"/>
        <v>March</v>
      </c>
      <c r="C1992" s="3" t="s">
        <v>4</v>
      </c>
      <c r="D1992" s="4">
        <v>11</v>
      </c>
      <c r="E1992" t="str">
        <f t="shared" si="158"/>
        <v>No</v>
      </c>
      <c r="F1992" s="4">
        <f t="shared" si="156"/>
        <v>11</v>
      </c>
      <c r="G1992" s="5">
        <v>266.39</v>
      </c>
      <c r="H1992" t="str">
        <f t="shared" si="159"/>
        <v>No</v>
      </c>
      <c r="I1992" s="5">
        <f t="shared" si="157"/>
        <v>2930.29</v>
      </c>
    </row>
    <row r="1993" spans="1:9" x14ac:dyDescent="0.35">
      <c r="A1993" s="1">
        <v>45169</v>
      </c>
      <c r="B1993" s="1" t="str">
        <f t="shared" si="155"/>
        <v>August</v>
      </c>
      <c r="C1993" s="3" t="s">
        <v>8</v>
      </c>
      <c r="D1993" s="4">
        <v>28</v>
      </c>
      <c r="E1993" t="str">
        <f t="shared" si="158"/>
        <v>No</v>
      </c>
      <c r="F1993" s="4">
        <f t="shared" si="156"/>
        <v>28</v>
      </c>
      <c r="G1993" s="5">
        <v>40.119999999999997</v>
      </c>
      <c r="H1993" t="str">
        <f t="shared" si="159"/>
        <v>No</v>
      </c>
      <c r="I1993" s="5">
        <f t="shared" si="157"/>
        <v>1123.3599999999999</v>
      </c>
    </row>
    <row r="1994" spans="1:9" x14ac:dyDescent="0.35">
      <c r="A1994" s="1">
        <v>45230</v>
      </c>
      <c r="B1994" s="1" t="str">
        <f t="shared" si="155"/>
        <v>October</v>
      </c>
      <c r="C1994" s="3" t="s">
        <v>5</v>
      </c>
      <c r="D1994" s="4">
        <v>17</v>
      </c>
      <c r="E1994" t="str">
        <f t="shared" si="158"/>
        <v>No</v>
      </c>
      <c r="F1994" s="4">
        <f t="shared" si="156"/>
        <v>17</v>
      </c>
      <c r="G1994" s="5">
        <v>704.48</v>
      </c>
      <c r="H1994" t="str">
        <f t="shared" si="159"/>
        <v>No</v>
      </c>
      <c r="I1994" s="5">
        <f t="shared" si="157"/>
        <v>11976.16</v>
      </c>
    </row>
    <row r="1995" spans="1:9" x14ac:dyDescent="0.35">
      <c r="A1995" s="1">
        <v>44957</v>
      </c>
      <c r="B1995" s="1" t="str">
        <f t="shared" si="155"/>
        <v>January</v>
      </c>
      <c r="C1995" s="3" t="s">
        <v>8</v>
      </c>
      <c r="D1995" s="4">
        <v>15</v>
      </c>
      <c r="E1995" t="str">
        <f t="shared" si="158"/>
        <v>No</v>
      </c>
      <c r="F1995" s="4">
        <f t="shared" si="156"/>
        <v>15</v>
      </c>
      <c r="G1995" s="5">
        <v>677.01</v>
      </c>
      <c r="H1995" t="str">
        <f t="shared" si="159"/>
        <v>No</v>
      </c>
      <c r="I1995" s="5">
        <f t="shared" si="157"/>
        <v>10155.15</v>
      </c>
    </row>
    <row r="1996" spans="1:9" x14ac:dyDescent="0.35">
      <c r="A1996" s="1">
        <v>45046</v>
      </c>
      <c r="B1996" s="1" t="str">
        <f t="shared" si="155"/>
        <v>April</v>
      </c>
      <c r="C1996" s="3" t="s">
        <v>6</v>
      </c>
      <c r="D1996" s="4">
        <v>20</v>
      </c>
      <c r="E1996" t="str">
        <f t="shared" si="158"/>
        <v>No</v>
      </c>
      <c r="F1996" s="4">
        <f t="shared" si="156"/>
        <v>20</v>
      </c>
      <c r="G1996" s="5">
        <v>71.36</v>
      </c>
      <c r="H1996" t="str">
        <f t="shared" si="159"/>
        <v>No</v>
      </c>
      <c r="I1996" s="5">
        <f t="shared" si="157"/>
        <v>1427.2</v>
      </c>
    </row>
    <row r="1997" spans="1:9" x14ac:dyDescent="0.35">
      <c r="A1997" s="1">
        <v>44985</v>
      </c>
      <c r="B1997" s="1" t="str">
        <f t="shared" si="155"/>
        <v>February</v>
      </c>
      <c r="C1997" s="3" t="s">
        <v>6</v>
      </c>
      <c r="D1997" s="4">
        <v>26</v>
      </c>
      <c r="E1997" t="str">
        <f t="shared" si="158"/>
        <v>No</v>
      </c>
      <c r="F1997" s="4">
        <f t="shared" si="156"/>
        <v>26</v>
      </c>
      <c r="G1997" s="5">
        <v>168.19</v>
      </c>
      <c r="H1997" t="str">
        <f t="shared" si="159"/>
        <v>No</v>
      </c>
      <c r="I1997" s="5">
        <f t="shared" si="157"/>
        <v>4372.9399999999996</v>
      </c>
    </row>
    <row r="1998" spans="1:9" x14ac:dyDescent="0.35">
      <c r="A1998" s="1">
        <v>45046</v>
      </c>
      <c r="B1998" s="1" t="str">
        <f t="shared" si="155"/>
        <v>April</v>
      </c>
      <c r="C1998" s="3" t="s">
        <v>6</v>
      </c>
      <c r="D1998" s="4">
        <v>20</v>
      </c>
      <c r="E1998" t="str">
        <f t="shared" si="158"/>
        <v>No</v>
      </c>
      <c r="F1998" s="4">
        <f t="shared" si="156"/>
        <v>20</v>
      </c>
      <c r="G1998" s="5">
        <v>60.46</v>
      </c>
      <c r="H1998" t="str">
        <f t="shared" si="159"/>
        <v>No</v>
      </c>
      <c r="I1998" s="5">
        <f t="shared" si="157"/>
        <v>1209.2</v>
      </c>
    </row>
    <row r="1999" spans="1:9" x14ac:dyDescent="0.35">
      <c r="A1999" s="1">
        <v>45138</v>
      </c>
      <c r="B1999" s="1" t="str">
        <f t="shared" si="155"/>
        <v>July</v>
      </c>
      <c r="C1999" s="3" t="s">
        <v>6</v>
      </c>
      <c r="D1999" s="4">
        <v>17</v>
      </c>
      <c r="E1999" t="str">
        <f t="shared" si="158"/>
        <v>No</v>
      </c>
      <c r="F1999" s="4">
        <f t="shared" si="156"/>
        <v>17</v>
      </c>
      <c r="G1999" s="5">
        <v>77</v>
      </c>
      <c r="H1999" t="str">
        <f t="shared" si="159"/>
        <v>No</v>
      </c>
      <c r="I1999" s="5">
        <f t="shared" si="157"/>
        <v>1309</v>
      </c>
    </row>
    <row r="2000" spans="1:9" x14ac:dyDescent="0.35">
      <c r="A2000" s="1">
        <v>45291</v>
      </c>
      <c r="B2000" s="1" t="str">
        <f t="shared" si="155"/>
        <v>December</v>
      </c>
      <c r="C2000" s="3" t="s">
        <v>7</v>
      </c>
      <c r="D2000" s="4">
        <v>10</v>
      </c>
      <c r="E2000" t="str">
        <f t="shared" si="158"/>
        <v>No</v>
      </c>
      <c r="F2000" s="4">
        <f t="shared" si="156"/>
        <v>10</v>
      </c>
      <c r="G2000" s="5">
        <v>786.08</v>
      </c>
      <c r="H2000" t="str">
        <f t="shared" si="159"/>
        <v>No</v>
      </c>
      <c r="I2000" s="5">
        <f t="shared" si="157"/>
        <v>7860.8</v>
      </c>
    </row>
    <row r="2001" spans="1:9" x14ac:dyDescent="0.35">
      <c r="A2001" s="1">
        <v>45046</v>
      </c>
      <c r="B2001" s="1" t="str">
        <f t="shared" si="155"/>
        <v>April</v>
      </c>
      <c r="C2001" s="3" t="s">
        <v>8</v>
      </c>
      <c r="D2001" s="4">
        <v>16</v>
      </c>
      <c r="E2001" t="str">
        <f t="shared" si="158"/>
        <v>No</v>
      </c>
      <c r="F2001" s="4">
        <f t="shared" si="156"/>
        <v>16</v>
      </c>
      <c r="G2001" s="5">
        <v>432.97</v>
      </c>
      <c r="H2001" t="str">
        <f t="shared" si="159"/>
        <v>No</v>
      </c>
      <c r="I2001" s="5">
        <f t="shared" si="157"/>
        <v>6927.52</v>
      </c>
    </row>
    <row r="2002" spans="1:9" x14ac:dyDescent="0.35">
      <c r="A2002" s="1">
        <v>45016</v>
      </c>
      <c r="B2002" s="1" t="str">
        <f t="shared" si="155"/>
        <v>March</v>
      </c>
      <c r="C2002" s="3" t="s">
        <v>8</v>
      </c>
      <c r="D2002" s="4">
        <v>19</v>
      </c>
      <c r="E2002" t="str">
        <f t="shared" si="158"/>
        <v>No</v>
      </c>
      <c r="F2002" s="4">
        <f t="shared" si="156"/>
        <v>19</v>
      </c>
      <c r="G2002" s="5">
        <v>483.91</v>
      </c>
      <c r="H2002" t="str">
        <f t="shared" si="159"/>
        <v>No</v>
      </c>
      <c r="I2002" s="5">
        <f t="shared" si="157"/>
        <v>9194.2900000000009</v>
      </c>
    </row>
    <row r="2003" spans="1:9" x14ac:dyDescent="0.35">
      <c r="A2003" s="1">
        <v>45199</v>
      </c>
      <c r="B2003" s="1" t="str">
        <f t="shared" si="155"/>
        <v>September</v>
      </c>
      <c r="C2003" s="3" t="s">
        <v>6</v>
      </c>
      <c r="D2003" s="4">
        <v>22</v>
      </c>
      <c r="E2003" t="str">
        <f t="shared" si="158"/>
        <v>No</v>
      </c>
      <c r="F2003" s="4">
        <f t="shared" si="156"/>
        <v>22</v>
      </c>
      <c r="G2003" s="5">
        <v>521.84</v>
      </c>
      <c r="H2003" t="str">
        <f t="shared" si="159"/>
        <v>No</v>
      </c>
      <c r="I2003" s="5">
        <f t="shared" si="157"/>
        <v>11480.480000000001</v>
      </c>
    </row>
    <row r="2004" spans="1:9" x14ac:dyDescent="0.35">
      <c r="A2004" s="1">
        <v>45291</v>
      </c>
      <c r="B2004" s="1" t="str">
        <f t="shared" si="155"/>
        <v>December</v>
      </c>
      <c r="C2004" s="3" t="s">
        <v>4</v>
      </c>
      <c r="D2004" s="4">
        <v>20</v>
      </c>
      <c r="E2004" t="str">
        <f t="shared" si="158"/>
        <v>No</v>
      </c>
      <c r="F2004" s="4">
        <f t="shared" si="156"/>
        <v>20</v>
      </c>
      <c r="G2004" s="5">
        <v>37.21</v>
      </c>
      <c r="H2004" t="str">
        <f t="shared" si="159"/>
        <v>No</v>
      </c>
      <c r="I2004" s="5">
        <f t="shared" si="157"/>
        <v>744.2</v>
      </c>
    </row>
    <row r="2005" spans="1:9" x14ac:dyDescent="0.35">
      <c r="A2005" s="1">
        <v>45230</v>
      </c>
      <c r="B2005" s="1" t="str">
        <f t="shared" si="155"/>
        <v>October</v>
      </c>
      <c r="C2005" s="3" t="s">
        <v>8</v>
      </c>
      <c r="D2005" s="4">
        <v>28</v>
      </c>
      <c r="E2005" t="str">
        <f t="shared" si="158"/>
        <v>No</v>
      </c>
      <c r="F2005" s="4">
        <f t="shared" si="156"/>
        <v>28</v>
      </c>
      <c r="G2005" s="5">
        <v>258.07</v>
      </c>
      <c r="H2005" t="str">
        <f t="shared" si="159"/>
        <v>No</v>
      </c>
      <c r="I2005" s="5">
        <f t="shared" si="157"/>
        <v>7225.96</v>
      </c>
    </row>
    <row r="2006" spans="1:9" x14ac:dyDescent="0.35">
      <c r="A2006" s="1">
        <v>45291</v>
      </c>
      <c r="B2006" s="1" t="str">
        <f t="shared" si="155"/>
        <v>December</v>
      </c>
      <c r="C2006" s="3" t="s">
        <v>8</v>
      </c>
      <c r="D2006" s="4">
        <v>19</v>
      </c>
      <c r="E2006" t="str">
        <f t="shared" si="158"/>
        <v>No</v>
      </c>
      <c r="F2006" s="4">
        <f t="shared" si="156"/>
        <v>19</v>
      </c>
      <c r="G2006" s="5">
        <v>135.93</v>
      </c>
      <c r="H2006" t="str">
        <f t="shared" si="159"/>
        <v>No</v>
      </c>
      <c r="I2006" s="5">
        <f t="shared" si="157"/>
        <v>2582.67</v>
      </c>
    </row>
    <row r="2007" spans="1:9" x14ac:dyDescent="0.35">
      <c r="A2007" s="1">
        <v>45107</v>
      </c>
      <c r="B2007" s="1" t="str">
        <f t="shared" si="155"/>
        <v>June</v>
      </c>
      <c r="C2007" s="3" t="s">
        <v>5</v>
      </c>
      <c r="D2007" s="4">
        <v>18</v>
      </c>
      <c r="E2007" t="str">
        <f t="shared" si="158"/>
        <v>No</v>
      </c>
      <c r="F2007" s="4">
        <f t="shared" si="156"/>
        <v>18</v>
      </c>
      <c r="G2007" s="5">
        <v>734.65</v>
      </c>
      <c r="H2007" t="str">
        <f t="shared" si="159"/>
        <v>No</v>
      </c>
      <c r="I2007" s="5">
        <f t="shared" si="157"/>
        <v>13223.699999999999</v>
      </c>
    </row>
    <row r="2008" spans="1:9" x14ac:dyDescent="0.35">
      <c r="A2008" s="1">
        <v>45199</v>
      </c>
      <c r="B2008" s="1" t="str">
        <f t="shared" si="155"/>
        <v>September</v>
      </c>
      <c r="C2008" s="3" t="s">
        <v>8</v>
      </c>
      <c r="D2008" s="4">
        <v>22</v>
      </c>
      <c r="E2008" t="str">
        <f t="shared" si="158"/>
        <v>No</v>
      </c>
      <c r="F2008" s="4">
        <f t="shared" si="156"/>
        <v>22</v>
      </c>
      <c r="G2008" s="5">
        <v>303.88</v>
      </c>
      <c r="H2008" t="str">
        <f t="shared" si="159"/>
        <v>No</v>
      </c>
      <c r="I2008" s="5">
        <f t="shared" si="157"/>
        <v>6685.36</v>
      </c>
    </row>
    <row r="2009" spans="1:9" x14ac:dyDescent="0.35">
      <c r="A2009" s="1">
        <v>45138</v>
      </c>
      <c r="B2009" s="1" t="str">
        <f t="shared" si="155"/>
        <v>July</v>
      </c>
      <c r="C2009" s="3" t="s">
        <v>4</v>
      </c>
      <c r="D2009" s="4">
        <v>14</v>
      </c>
      <c r="E2009" t="str">
        <f t="shared" si="158"/>
        <v>No</v>
      </c>
      <c r="F2009" s="4">
        <f t="shared" si="156"/>
        <v>14</v>
      </c>
      <c r="G2009" s="5">
        <v>579.72</v>
      </c>
      <c r="H2009" t="str">
        <f t="shared" si="159"/>
        <v>No</v>
      </c>
      <c r="I2009" s="5">
        <f t="shared" si="157"/>
        <v>8116.08</v>
      </c>
    </row>
    <row r="2010" spans="1:9" x14ac:dyDescent="0.35">
      <c r="A2010" s="1">
        <v>45169</v>
      </c>
      <c r="B2010" s="1" t="str">
        <f t="shared" si="155"/>
        <v>August</v>
      </c>
      <c r="C2010" s="3" t="s">
        <v>5</v>
      </c>
      <c r="D2010" s="4">
        <v>19</v>
      </c>
      <c r="E2010" t="str">
        <f t="shared" si="158"/>
        <v>No</v>
      </c>
      <c r="F2010" s="4">
        <f t="shared" si="156"/>
        <v>19</v>
      </c>
      <c r="G2010" s="5">
        <v>713.56</v>
      </c>
      <c r="H2010" t="str">
        <f t="shared" si="159"/>
        <v>No</v>
      </c>
      <c r="I2010" s="5">
        <f t="shared" si="157"/>
        <v>13557.64</v>
      </c>
    </row>
    <row r="2011" spans="1:9" x14ac:dyDescent="0.35">
      <c r="A2011" s="1">
        <v>45260</v>
      </c>
      <c r="B2011" s="1" t="str">
        <f t="shared" si="155"/>
        <v>November</v>
      </c>
      <c r="C2011" s="3" t="s">
        <v>4</v>
      </c>
      <c r="D2011" s="4">
        <v>17</v>
      </c>
      <c r="E2011" t="str">
        <f t="shared" si="158"/>
        <v>No</v>
      </c>
      <c r="F2011" s="4">
        <f t="shared" si="156"/>
        <v>17</v>
      </c>
      <c r="G2011" s="5">
        <v>519.83000000000004</v>
      </c>
      <c r="H2011" t="str">
        <f t="shared" si="159"/>
        <v>No</v>
      </c>
      <c r="I2011" s="5">
        <f t="shared" si="157"/>
        <v>8837.11</v>
      </c>
    </row>
    <row r="2012" spans="1:9" x14ac:dyDescent="0.35">
      <c r="A2012" s="1">
        <v>45199</v>
      </c>
      <c r="B2012" s="1" t="str">
        <f t="shared" si="155"/>
        <v>September</v>
      </c>
      <c r="C2012" s="3" t="s">
        <v>8</v>
      </c>
      <c r="D2012" s="4">
        <v>20</v>
      </c>
      <c r="E2012" t="str">
        <f t="shared" si="158"/>
        <v>No</v>
      </c>
      <c r="F2012" s="4">
        <f t="shared" si="156"/>
        <v>20</v>
      </c>
      <c r="G2012" s="5">
        <v>29.11</v>
      </c>
      <c r="H2012" t="str">
        <f t="shared" si="159"/>
        <v>No</v>
      </c>
      <c r="I2012" s="5">
        <f t="shared" si="157"/>
        <v>582.20000000000005</v>
      </c>
    </row>
    <row r="2013" spans="1:9" x14ac:dyDescent="0.35">
      <c r="A2013" s="1">
        <v>45077</v>
      </c>
      <c r="B2013" s="1" t="str">
        <f t="shared" si="155"/>
        <v>May</v>
      </c>
      <c r="C2013" s="3" t="s">
        <v>4</v>
      </c>
      <c r="D2013" s="4">
        <v>19</v>
      </c>
      <c r="E2013" t="str">
        <f t="shared" si="158"/>
        <v>No</v>
      </c>
      <c r="F2013" s="4">
        <f t="shared" si="156"/>
        <v>19</v>
      </c>
      <c r="G2013" s="5">
        <v>575.64</v>
      </c>
      <c r="H2013" t="str">
        <f t="shared" si="159"/>
        <v>No</v>
      </c>
      <c r="I2013" s="5">
        <f t="shared" si="157"/>
        <v>10937.16</v>
      </c>
    </row>
    <row r="2014" spans="1:9" x14ac:dyDescent="0.35">
      <c r="A2014" s="1">
        <v>45107</v>
      </c>
      <c r="B2014" s="1" t="str">
        <f t="shared" si="155"/>
        <v>June</v>
      </c>
      <c r="C2014" s="3" t="s">
        <v>6</v>
      </c>
      <c r="D2014" s="4">
        <v>27</v>
      </c>
      <c r="E2014" t="str">
        <f t="shared" si="158"/>
        <v>No</v>
      </c>
      <c r="F2014" s="4">
        <f t="shared" si="156"/>
        <v>27</v>
      </c>
      <c r="G2014" s="5">
        <v>668.4</v>
      </c>
      <c r="H2014" t="str">
        <f t="shared" si="159"/>
        <v>No</v>
      </c>
      <c r="I2014" s="5">
        <f t="shared" si="157"/>
        <v>18046.8</v>
      </c>
    </row>
    <row r="2015" spans="1:9" x14ac:dyDescent="0.35">
      <c r="A2015" s="1">
        <v>45199</v>
      </c>
      <c r="B2015" s="1" t="str">
        <f t="shared" si="155"/>
        <v>September</v>
      </c>
      <c r="C2015" s="3" t="s">
        <v>8</v>
      </c>
      <c r="D2015" s="4">
        <v>21</v>
      </c>
      <c r="E2015" t="str">
        <f t="shared" si="158"/>
        <v>No</v>
      </c>
      <c r="F2015" s="4">
        <f t="shared" si="156"/>
        <v>21</v>
      </c>
      <c r="G2015" s="5">
        <v>142.94999999999999</v>
      </c>
      <c r="H2015" t="str">
        <f t="shared" si="159"/>
        <v>No</v>
      </c>
      <c r="I2015" s="5">
        <f t="shared" si="157"/>
        <v>3001.95</v>
      </c>
    </row>
    <row r="2016" spans="1:9" x14ac:dyDescent="0.35">
      <c r="A2016" s="1">
        <v>45291</v>
      </c>
      <c r="B2016" s="1" t="str">
        <f t="shared" si="155"/>
        <v>December</v>
      </c>
      <c r="C2016" s="3" t="s">
        <v>4</v>
      </c>
      <c r="D2016" s="4">
        <v>22</v>
      </c>
      <c r="E2016" t="str">
        <f t="shared" si="158"/>
        <v>No</v>
      </c>
      <c r="F2016" s="4">
        <f t="shared" si="156"/>
        <v>22</v>
      </c>
      <c r="G2016" s="5">
        <v>509.48</v>
      </c>
      <c r="H2016" t="str">
        <f t="shared" si="159"/>
        <v>No</v>
      </c>
      <c r="I2016" s="5">
        <f t="shared" si="157"/>
        <v>11208.560000000001</v>
      </c>
    </row>
    <row r="2017" spans="1:9" x14ac:dyDescent="0.35">
      <c r="A2017" s="1">
        <v>45260</v>
      </c>
      <c r="B2017" s="1" t="str">
        <f t="shared" si="155"/>
        <v>November</v>
      </c>
      <c r="C2017" s="3" t="s">
        <v>6</v>
      </c>
      <c r="D2017" s="4">
        <v>19</v>
      </c>
      <c r="E2017" t="str">
        <f t="shared" si="158"/>
        <v>No</v>
      </c>
      <c r="F2017" s="4">
        <f t="shared" si="156"/>
        <v>19</v>
      </c>
      <c r="G2017" s="5">
        <v>685.18</v>
      </c>
      <c r="H2017" t="str">
        <f t="shared" si="159"/>
        <v>No</v>
      </c>
      <c r="I2017" s="5">
        <f t="shared" si="157"/>
        <v>13018.419999999998</v>
      </c>
    </row>
    <row r="2018" spans="1:9" x14ac:dyDescent="0.35">
      <c r="A2018" s="1">
        <v>45016</v>
      </c>
      <c r="B2018" s="1" t="str">
        <f t="shared" si="155"/>
        <v>March</v>
      </c>
      <c r="C2018" s="3" t="s">
        <v>5</v>
      </c>
      <c r="D2018" s="4">
        <v>300</v>
      </c>
      <c r="E2018" t="str">
        <f t="shared" si="158"/>
        <v>Yes</v>
      </c>
      <c r="F2018" s="4">
        <f t="shared" si="156"/>
        <v>22</v>
      </c>
      <c r="G2018" s="5">
        <v>190.95</v>
      </c>
      <c r="H2018" t="str">
        <f t="shared" si="159"/>
        <v>No</v>
      </c>
      <c r="I2018" s="5">
        <f t="shared" si="157"/>
        <v>4200.8999999999996</v>
      </c>
    </row>
    <row r="2019" spans="1:9" x14ac:dyDescent="0.35">
      <c r="A2019" s="1">
        <v>45230</v>
      </c>
      <c r="B2019" s="1" t="str">
        <f t="shared" si="155"/>
        <v>October</v>
      </c>
      <c r="C2019" s="3" t="s">
        <v>4</v>
      </c>
      <c r="D2019" s="4">
        <v>22</v>
      </c>
      <c r="E2019" t="str">
        <f t="shared" si="158"/>
        <v>No</v>
      </c>
      <c r="F2019" s="4">
        <f t="shared" si="156"/>
        <v>22</v>
      </c>
      <c r="G2019" s="5">
        <v>408.97</v>
      </c>
      <c r="H2019" t="str">
        <f t="shared" si="159"/>
        <v>No</v>
      </c>
      <c r="I2019" s="5">
        <f t="shared" si="157"/>
        <v>8997.34</v>
      </c>
    </row>
    <row r="2020" spans="1:9" x14ac:dyDescent="0.35">
      <c r="A2020" s="1">
        <v>45077</v>
      </c>
      <c r="B2020" s="1" t="str">
        <f t="shared" si="155"/>
        <v>May</v>
      </c>
      <c r="C2020" s="3" t="s">
        <v>4</v>
      </c>
      <c r="D2020" s="4">
        <v>15</v>
      </c>
      <c r="E2020" t="str">
        <f t="shared" si="158"/>
        <v>No</v>
      </c>
      <c r="F2020" s="4">
        <f t="shared" si="156"/>
        <v>15</v>
      </c>
      <c r="G2020" s="5">
        <v>163.98</v>
      </c>
      <c r="H2020" t="str">
        <f t="shared" si="159"/>
        <v>No</v>
      </c>
      <c r="I2020" s="5">
        <f t="shared" si="157"/>
        <v>2459.6999999999998</v>
      </c>
    </row>
    <row r="2021" spans="1:9" x14ac:dyDescent="0.35">
      <c r="A2021" s="1">
        <v>45016</v>
      </c>
      <c r="B2021" s="1" t="str">
        <f t="shared" si="155"/>
        <v>March</v>
      </c>
      <c r="C2021" s="3" t="s">
        <v>4</v>
      </c>
      <c r="D2021" s="4">
        <v>22</v>
      </c>
      <c r="E2021" t="str">
        <f t="shared" si="158"/>
        <v>No</v>
      </c>
      <c r="F2021" s="4">
        <f t="shared" si="156"/>
        <v>22</v>
      </c>
      <c r="G2021" s="5">
        <v>598.22</v>
      </c>
      <c r="H2021" t="str">
        <f t="shared" si="159"/>
        <v>No</v>
      </c>
      <c r="I2021" s="5">
        <f t="shared" si="157"/>
        <v>13160.84</v>
      </c>
    </row>
    <row r="2022" spans="1:9" x14ac:dyDescent="0.35">
      <c r="A2022" s="1">
        <v>45291</v>
      </c>
      <c r="B2022" s="1" t="str">
        <f t="shared" si="155"/>
        <v>December</v>
      </c>
      <c r="C2022" s="3" t="s">
        <v>4</v>
      </c>
      <c r="D2022" s="4">
        <v>22</v>
      </c>
      <c r="E2022" t="str">
        <f t="shared" si="158"/>
        <v>No</v>
      </c>
      <c r="F2022" s="4">
        <f t="shared" si="156"/>
        <v>22</v>
      </c>
      <c r="G2022" s="5">
        <v>361.58</v>
      </c>
      <c r="H2022" t="str">
        <f t="shared" si="159"/>
        <v>No</v>
      </c>
      <c r="I2022" s="5">
        <f t="shared" si="157"/>
        <v>7954.7599999999993</v>
      </c>
    </row>
    <row r="2023" spans="1:9" x14ac:dyDescent="0.35">
      <c r="A2023" s="1">
        <v>45077</v>
      </c>
      <c r="B2023" s="1" t="str">
        <f t="shared" si="155"/>
        <v>May</v>
      </c>
      <c r="C2023" s="3" t="s">
        <v>7</v>
      </c>
      <c r="D2023" s="4">
        <v>30</v>
      </c>
      <c r="E2023" t="str">
        <f t="shared" si="158"/>
        <v>No</v>
      </c>
      <c r="F2023" s="4">
        <f t="shared" si="156"/>
        <v>30</v>
      </c>
      <c r="G2023" s="5">
        <v>450.84</v>
      </c>
      <c r="H2023" t="str">
        <f t="shared" si="159"/>
        <v>No</v>
      </c>
      <c r="I2023" s="5">
        <f t="shared" si="157"/>
        <v>13525.199999999999</v>
      </c>
    </row>
    <row r="2024" spans="1:9" x14ac:dyDescent="0.35">
      <c r="A2024" s="1">
        <v>45230</v>
      </c>
      <c r="B2024" s="1" t="str">
        <f t="shared" si="155"/>
        <v>October</v>
      </c>
      <c r="C2024" s="3" t="s">
        <v>7</v>
      </c>
      <c r="D2024" s="4">
        <v>25</v>
      </c>
      <c r="E2024" t="str">
        <f t="shared" si="158"/>
        <v>No</v>
      </c>
      <c r="F2024" s="4">
        <f t="shared" si="156"/>
        <v>25</v>
      </c>
      <c r="G2024" s="5">
        <v>42.86</v>
      </c>
      <c r="H2024" t="str">
        <f t="shared" si="159"/>
        <v>No</v>
      </c>
      <c r="I2024" s="5">
        <f t="shared" si="157"/>
        <v>1071.5</v>
      </c>
    </row>
    <row r="2025" spans="1:9" x14ac:dyDescent="0.35">
      <c r="A2025" s="1">
        <v>45291</v>
      </c>
      <c r="B2025" s="1" t="str">
        <f t="shared" si="155"/>
        <v>December</v>
      </c>
      <c r="C2025" s="3" t="s">
        <v>4</v>
      </c>
      <c r="D2025" s="4">
        <v>16</v>
      </c>
      <c r="E2025" t="str">
        <f t="shared" si="158"/>
        <v>No</v>
      </c>
      <c r="F2025" s="4">
        <f t="shared" si="156"/>
        <v>16</v>
      </c>
      <c r="G2025" s="5">
        <v>665.87</v>
      </c>
      <c r="H2025" t="str">
        <f t="shared" si="159"/>
        <v>No</v>
      </c>
      <c r="I2025" s="5">
        <f t="shared" si="157"/>
        <v>10653.92</v>
      </c>
    </row>
    <row r="2026" spans="1:9" x14ac:dyDescent="0.35">
      <c r="A2026" s="1">
        <v>44957</v>
      </c>
      <c r="B2026" s="1" t="str">
        <f t="shared" si="155"/>
        <v>January</v>
      </c>
      <c r="C2026" s="3" t="s">
        <v>4</v>
      </c>
      <c r="D2026" s="4">
        <v>23</v>
      </c>
      <c r="E2026" t="str">
        <f t="shared" si="158"/>
        <v>No</v>
      </c>
      <c r="F2026" s="4">
        <f t="shared" si="156"/>
        <v>23</v>
      </c>
      <c r="G2026" s="5">
        <v>889.48</v>
      </c>
      <c r="H2026" t="str">
        <f t="shared" si="159"/>
        <v>No</v>
      </c>
      <c r="I2026" s="5">
        <f t="shared" si="157"/>
        <v>20458.04</v>
      </c>
    </row>
    <row r="2027" spans="1:9" x14ac:dyDescent="0.35">
      <c r="A2027" s="1">
        <v>45199</v>
      </c>
      <c r="B2027" s="1" t="str">
        <f t="shared" si="155"/>
        <v>September</v>
      </c>
      <c r="C2027" s="3" t="s">
        <v>6</v>
      </c>
      <c r="D2027" s="4">
        <v>12</v>
      </c>
      <c r="E2027" t="str">
        <f t="shared" si="158"/>
        <v>No</v>
      </c>
      <c r="F2027" s="4">
        <f t="shared" si="156"/>
        <v>12</v>
      </c>
      <c r="G2027" s="5">
        <v>731.75</v>
      </c>
      <c r="H2027" t="str">
        <f t="shared" si="159"/>
        <v>No</v>
      </c>
      <c r="I2027" s="5">
        <f t="shared" si="157"/>
        <v>8781</v>
      </c>
    </row>
    <row r="2028" spans="1:9" x14ac:dyDescent="0.35">
      <c r="A2028" s="1">
        <v>45016</v>
      </c>
      <c r="B2028" s="1" t="str">
        <f t="shared" si="155"/>
        <v>March</v>
      </c>
      <c r="C2028" s="3" t="s">
        <v>8</v>
      </c>
      <c r="D2028" s="4">
        <v>18</v>
      </c>
      <c r="E2028" t="str">
        <f t="shared" si="158"/>
        <v>No</v>
      </c>
      <c r="F2028" s="4">
        <f t="shared" si="156"/>
        <v>18</v>
      </c>
      <c r="G2028" s="5">
        <v>707.08</v>
      </c>
      <c r="H2028" t="str">
        <f t="shared" si="159"/>
        <v>No</v>
      </c>
      <c r="I2028" s="5">
        <f t="shared" si="157"/>
        <v>12727.44</v>
      </c>
    </row>
    <row r="2029" spans="1:9" x14ac:dyDescent="0.35">
      <c r="A2029" s="1">
        <v>45016</v>
      </c>
      <c r="B2029" s="1" t="str">
        <f t="shared" si="155"/>
        <v>March</v>
      </c>
      <c r="C2029" s="3" t="s">
        <v>6</v>
      </c>
      <c r="D2029" s="4">
        <v>21</v>
      </c>
      <c r="E2029" t="str">
        <f t="shared" si="158"/>
        <v>No</v>
      </c>
      <c r="F2029" s="4">
        <f t="shared" si="156"/>
        <v>21</v>
      </c>
      <c r="G2029" s="5">
        <v>180.12</v>
      </c>
      <c r="H2029" t="str">
        <f t="shared" si="159"/>
        <v>No</v>
      </c>
      <c r="I2029" s="5">
        <f t="shared" si="157"/>
        <v>3782.52</v>
      </c>
    </row>
    <row r="2030" spans="1:9" x14ac:dyDescent="0.35">
      <c r="A2030" s="1">
        <v>45046</v>
      </c>
      <c r="B2030" s="1" t="str">
        <f t="shared" si="155"/>
        <v>April</v>
      </c>
      <c r="C2030" s="3" t="s">
        <v>8</v>
      </c>
      <c r="D2030" s="4">
        <v>23</v>
      </c>
      <c r="E2030" t="str">
        <f t="shared" si="158"/>
        <v>No</v>
      </c>
      <c r="F2030" s="4">
        <f t="shared" si="156"/>
        <v>23</v>
      </c>
      <c r="G2030" s="5">
        <v>872.64</v>
      </c>
      <c r="H2030" t="str">
        <f t="shared" si="159"/>
        <v>No</v>
      </c>
      <c r="I2030" s="5">
        <f t="shared" si="157"/>
        <v>20070.72</v>
      </c>
    </row>
    <row r="2031" spans="1:9" x14ac:dyDescent="0.35">
      <c r="A2031" s="1">
        <v>45169</v>
      </c>
      <c r="B2031" s="1" t="str">
        <f t="shared" si="155"/>
        <v>August</v>
      </c>
      <c r="C2031" s="3" t="s">
        <v>6</v>
      </c>
      <c r="D2031" s="4">
        <v>21</v>
      </c>
      <c r="E2031" t="str">
        <f t="shared" si="158"/>
        <v>No</v>
      </c>
      <c r="F2031" s="4">
        <f t="shared" si="156"/>
        <v>21</v>
      </c>
      <c r="G2031" s="5">
        <v>242.34</v>
      </c>
      <c r="H2031" t="str">
        <f t="shared" si="159"/>
        <v>No</v>
      </c>
      <c r="I2031" s="5">
        <f t="shared" si="157"/>
        <v>5089.1400000000003</v>
      </c>
    </row>
    <row r="2032" spans="1:9" x14ac:dyDescent="0.35">
      <c r="A2032" s="1">
        <v>45016</v>
      </c>
      <c r="B2032" s="1" t="str">
        <f t="shared" si="155"/>
        <v>March</v>
      </c>
      <c r="C2032" s="3" t="s">
        <v>6</v>
      </c>
      <c r="D2032" s="4">
        <v>22</v>
      </c>
      <c r="E2032" t="str">
        <f t="shared" si="158"/>
        <v>No</v>
      </c>
      <c r="F2032" s="4">
        <f t="shared" si="156"/>
        <v>22</v>
      </c>
      <c r="G2032" s="5">
        <v>509.48</v>
      </c>
      <c r="H2032" t="str">
        <f t="shared" si="159"/>
        <v>No</v>
      </c>
      <c r="I2032" s="5">
        <f t="shared" si="157"/>
        <v>11208.560000000001</v>
      </c>
    </row>
    <row r="2033" spans="1:9" x14ac:dyDescent="0.35">
      <c r="A2033" s="1">
        <v>45046</v>
      </c>
      <c r="B2033" s="1" t="str">
        <f t="shared" si="155"/>
        <v>April</v>
      </c>
      <c r="C2033" s="3" t="s">
        <v>6</v>
      </c>
      <c r="D2033" s="4">
        <v>21</v>
      </c>
      <c r="E2033" t="str">
        <f t="shared" si="158"/>
        <v>No</v>
      </c>
      <c r="F2033" s="4">
        <f t="shared" si="156"/>
        <v>21</v>
      </c>
      <c r="G2033" s="5">
        <v>350.01</v>
      </c>
      <c r="H2033" t="str">
        <f t="shared" si="159"/>
        <v>No</v>
      </c>
      <c r="I2033" s="5">
        <f t="shared" si="157"/>
        <v>7350.21</v>
      </c>
    </row>
    <row r="2034" spans="1:9" x14ac:dyDescent="0.35">
      <c r="A2034" s="1">
        <v>45291</v>
      </c>
      <c r="B2034" s="1" t="str">
        <f t="shared" si="155"/>
        <v>December</v>
      </c>
      <c r="C2034" s="3" t="s">
        <v>7</v>
      </c>
      <c r="D2034" s="4">
        <v>21</v>
      </c>
      <c r="E2034" t="str">
        <f t="shared" si="158"/>
        <v>No</v>
      </c>
      <c r="F2034" s="4">
        <f t="shared" si="156"/>
        <v>21</v>
      </c>
      <c r="G2034" s="5">
        <v>538.27</v>
      </c>
      <c r="H2034" t="str">
        <f t="shared" si="159"/>
        <v>No</v>
      </c>
      <c r="I2034" s="5">
        <f t="shared" si="157"/>
        <v>11303.67</v>
      </c>
    </row>
    <row r="2035" spans="1:9" x14ac:dyDescent="0.35">
      <c r="A2035" s="1">
        <v>45138</v>
      </c>
      <c r="B2035" s="1" t="str">
        <f t="shared" si="155"/>
        <v>July</v>
      </c>
      <c r="C2035" s="3" t="s">
        <v>8</v>
      </c>
      <c r="D2035" s="4">
        <v>22</v>
      </c>
      <c r="E2035" t="str">
        <f t="shared" si="158"/>
        <v>No</v>
      </c>
      <c r="F2035" s="4">
        <f t="shared" si="156"/>
        <v>22</v>
      </c>
      <c r="G2035" s="5">
        <v>578.9</v>
      </c>
      <c r="H2035" t="str">
        <f t="shared" si="159"/>
        <v>No</v>
      </c>
      <c r="I2035" s="5">
        <f t="shared" si="157"/>
        <v>12735.8</v>
      </c>
    </row>
    <row r="2036" spans="1:9" x14ac:dyDescent="0.35">
      <c r="A2036" s="1">
        <v>45230</v>
      </c>
      <c r="B2036" s="1" t="str">
        <f t="shared" si="155"/>
        <v>October</v>
      </c>
      <c r="C2036" s="3" t="s">
        <v>4</v>
      </c>
      <c r="D2036" s="4">
        <v>24</v>
      </c>
      <c r="E2036" t="str">
        <f t="shared" si="158"/>
        <v>No</v>
      </c>
      <c r="F2036" s="4">
        <f t="shared" si="156"/>
        <v>24</v>
      </c>
      <c r="G2036" s="5">
        <v>351.71</v>
      </c>
      <c r="H2036" t="str">
        <f t="shared" si="159"/>
        <v>No</v>
      </c>
      <c r="I2036" s="5">
        <f t="shared" si="157"/>
        <v>8441.0399999999991</v>
      </c>
    </row>
    <row r="2037" spans="1:9" x14ac:dyDescent="0.35">
      <c r="A2037" s="1">
        <v>44985</v>
      </c>
      <c r="B2037" s="1" t="str">
        <f t="shared" si="155"/>
        <v>February</v>
      </c>
      <c r="C2037" s="3" t="s">
        <v>5</v>
      </c>
      <c r="D2037" s="4">
        <v>18</v>
      </c>
      <c r="E2037" t="str">
        <f t="shared" si="158"/>
        <v>No</v>
      </c>
      <c r="F2037" s="4">
        <f t="shared" si="156"/>
        <v>18</v>
      </c>
      <c r="G2037" s="5">
        <v>258.57</v>
      </c>
      <c r="H2037" t="str">
        <f t="shared" si="159"/>
        <v>No</v>
      </c>
      <c r="I2037" s="5">
        <f t="shared" si="157"/>
        <v>4654.26</v>
      </c>
    </row>
    <row r="2038" spans="1:9" x14ac:dyDescent="0.35">
      <c r="A2038" s="1">
        <v>45291</v>
      </c>
      <c r="B2038" s="1" t="str">
        <f t="shared" si="155"/>
        <v>December</v>
      </c>
      <c r="C2038" s="3" t="s">
        <v>4</v>
      </c>
      <c r="D2038" s="4">
        <v>20</v>
      </c>
      <c r="E2038" t="str">
        <f t="shared" si="158"/>
        <v>No</v>
      </c>
      <c r="F2038" s="4">
        <f t="shared" si="156"/>
        <v>20</v>
      </c>
      <c r="G2038" s="5">
        <v>136.38999999999999</v>
      </c>
      <c r="H2038" t="str">
        <f t="shared" si="159"/>
        <v>No</v>
      </c>
      <c r="I2038" s="5">
        <f t="shared" si="157"/>
        <v>2727.7999999999997</v>
      </c>
    </row>
    <row r="2039" spans="1:9" x14ac:dyDescent="0.35">
      <c r="A2039" s="1">
        <v>45107</v>
      </c>
      <c r="B2039" s="1" t="str">
        <f t="shared" si="155"/>
        <v>June</v>
      </c>
      <c r="C2039" s="3" t="s">
        <v>7</v>
      </c>
      <c r="D2039" s="4">
        <v>15</v>
      </c>
      <c r="E2039" t="str">
        <f t="shared" si="158"/>
        <v>No</v>
      </c>
      <c r="F2039" s="4">
        <f t="shared" si="156"/>
        <v>15</v>
      </c>
      <c r="G2039" s="5">
        <v>939.81</v>
      </c>
      <c r="H2039" t="str">
        <f t="shared" si="159"/>
        <v>No</v>
      </c>
      <c r="I2039" s="5">
        <f t="shared" si="157"/>
        <v>14097.15</v>
      </c>
    </row>
    <row r="2040" spans="1:9" x14ac:dyDescent="0.35">
      <c r="A2040" s="1">
        <v>45260</v>
      </c>
      <c r="B2040" s="1" t="str">
        <f t="shared" si="155"/>
        <v>November</v>
      </c>
      <c r="C2040" s="3" t="s">
        <v>6</v>
      </c>
      <c r="D2040" s="4">
        <v>18</v>
      </c>
      <c r="E2040" t="str">
        <f t="shared" si="158"/>
        <v>No</v>
      </c>
      <c r="F2040" s="4">
        <f t="shared" si="156"/>
        <v>18</v>
      </c>
      <c r="G2040" s="5">
        <v>712.03</v>
      </c>
      <c r="H2040" t="str">
        <f t="shared" si="159"/>
        <v>No</v>
      </c>
      <c r="I2040" s="5">
        <f t="shared" si="157"/>
        <v>12816.539999999999</v>
      </c>
    </row>
    <row r="2041" spans="1:9" x14ac:dyDescent="0.35">
      <c r="A2041" s="1">
        <v>45260</v>
      </c>
      <c r="B2041" s="1" t="str">
        <f t="shared" si="155"/>
        <v>November</v>
      </c>
      <c r="C2041" s="3" t="s">
        <v>8</v>
      </c>
      <c r="D2041" s="4">
        <v>24</v>
      </c>
      <c r="E2041" t="str">
        <f t="shared" si="158"/>
        <v>No</v>
      </c>
      <c r="F2041" s="4">
        <f t="shared" si="156"/>
        <v>24</v>
      </c>
      <c r="G2041" s="5">
        <v>331.33</v>
      </c>
      <c r="H2041" t="str">
        <f t="shared" si="159"/>
        <v>No</v>
      </c>
      <c r="I2041" s="5">
        <f t="shared" si="157"/>
        <v>7951.92</v>
      </c>
    </row>
    <row r="2042" spans="1:9" x14ac:dyDescent="0.35">
      <c r="A2042" s="1">
        <v>44957</v>
      </c>
      <c r="B2042" s="1" t="str">
        <f t="shared" si="155"/>
        <v>January</v>
      </c>
      <c r="C2042" s="3" t="s">
        <v>4</v>
      </c>
      <c r="D2042" s="4">
        <v>27</v>
      </c>
      <c r="E2042" t="str">
        <f t="shared" si="158"/>
        <v>No</v>
      </c>
      <c r="F2042" s="4">
        <f t="shared" si="156"/>
        <v>27</v>
      </c>
      <c r="G2042" s="5">
        <v>928.96</v>
      </c>
      <c r="H2042" t="str">
        <f t="shared" si="159"/>
        <v>No</v>
      </c>
      <c r="I2042" s="5">
        <f t="shared" si="157"/>
        <v>25081.920000000002</v>
      </c>
    </row>
    <row r="2043" spans="1:9" x14ac:dyDescent="0.35">
      <c r="A2043" s="1">
        <v>45016</v>
      </c>
      <c r="B2043" s="1" t="str">
        <f t="shared" si="155"/>
        <v>March</v>
      </c>
      <c r="C2043" s="3" t="s">
        <v>5</v>
      </c>
      <c r="D2043" s="4">
        <v>22</v>
      </c>
      <c r="E2043" t="str">
        <f t="shared" si="158"/>
        <v>No</v>
      </c>
      <c r="F2043" s="4">
        <f t="shared" si="156"/>
        <v>22</v>
      </c>
      <c r="G2043" s="5">
        <v>288.77999999999997</v>
      </c>
      <c r="H2043" t="str">
        <f t="shared" si="159"/>
        <v>No</v>
      </c>
      <c r="I2043" s="5">
        <f t="shared" si="157"/>
        <v>6353.16</v>
      </c>
    </row>
    <row r="2044" spans="1:9" x14ac:dyDescent="0.35">
      <c r="A2044" s="1">
        <v>44985</v>
      </c>
      <c r="B2044" s="1" t="str">
        <f t="shared" si="155"/>
        <v>February</v>
      </c>
      <c r="C2044" s="3" t="s">
        <v>8</v>
      </c>
      <c r="D2044" s="4">
        <v>21</v>
      </c>
      <c r="E2044" t="str">
        <f t="shared" si="158"/>
        <v>No</v>
      </c>
      <c r="F2044" s="4">
        <f t="shared" si="156"/>
        <v>21</v>
      </c>
      <c r="G2044" s="5">
        <v>814.82</v>
      </c>
      <c r="H2044" t="str">
        <f t="shared" si="159"/>
        <v>No</v>
      </c>
      <c r="I2044" s="5">
        <f t="shared" si="157"/>
        <v>17111.22</v>
      </c>
    </row>
    <row r="2045" spans="1:9" x14ac:dyDescent="0.35">
      <c r="A2045" s="1">
        <v>45291</v>
      </c>
      <c r="B2045" s="1" t="str">
        <f t="shared" si="155"/>
        <v>December</v>
      </c>
      <c r="C2045" s="3" t="s">
        <v>7</v>
      </c>
      <c r="D2045" s="4">
        <v>19</v>
      </c>
      <c r="E2045" t="str">
        <f t="shared" si="158"/>
        <v>No</v>
      </c>
      <c r="F2045" s="4">
        <f t="shared" si="156"/>
        <v>19</v>
      </c>
      <c r="G2045" s="5">
        <v>360.01</v>
      </c>
      <c r="H2045" t="str">
        <f t="shared" si="159"/>
        <v>No</v>
      </c>
      <c r="I2045" s="5">
        <f t="shared" si="157"/>
        <v>6840.19</v>
      </c>
    </row>
    <row r="2046" spans="1:9" x14ac:dyDescent="0.35">
      <c r="A2046" s="1">
        <v>45169</v>
      </c>
      <c r="B2046" s="1" t="str">
        <f t="shared" si="155"/>
        <v>August</v>
      </c>
      <c r="C2046" s="3" t="s">
        <v>5</v>
      </c>
      <c r="D2046" s="4">
        <v>19</v>
      </c>
      <c r="E2046" t="str">
        <f t="shared" si="158"/>
        <v>No</v>
      </c>
      <c r="F2046" s="4">
        <f t="shared" si="156"/>
        <v>19</v>
      </c>
      <c r="G2046" s="5">
        <v>232.51</v>
      </c>
      <c r="H2046" t="str">
        <f t="shared" si="159"/>
        <v>No</v>
      </c>
      <c r="I2046" s="5">
        <f t="shared" si="157"/>
        <v>4417.6899999999996</v>
      </c>
    </row>
    <row r="2047" spans="1:9" x14ac:dyDescent="0.35">
      <c r="A2047" s="1">
        <v>45046</v>
      </c>
      <c r="B2047" s="1" t="str">
        <f t="shared" si="155"/>
        <v>April</v>
      </c>
      <c r="C2047" s="3" t="s">
        <v>5</v>
      </c>
      <c r="D2047" s="4">
        <v>25</v>
      </c>
      <c r="E2047" t="str">
        <f t="shared" si="158"/>
        <v>No</v>
      </c>
      <c r="F2047" s="4">
        <f t="shared" si="156"/>
        <v>25</v>
      </c>
      <c r="G2047" s="5">
        <v>647.20000000000005</v>
      </c>
      <c r="H2047" t="str">
        <f t="shared" si="159"/>
        <v>No</v>
      </c>
      <c r="I2047" s="5">
        <f t="shared" si="157"/>
        <v>16180.000000000002</v>
      </c>
    </row>
    <row r="2048" spans="1:9" x14ac:dyDescent="0.35">
      <c r="A2048" s="1">
        <v>45230</v>
      </c>
      <c r="B2048" s="1" t="str">
        <f t="shared" si="155"/>
        <v>October</v>
      </c>
      <c r="C2048" s="3" t="s">
        <v>5</v>
      </c>
      <c r="D2048" s="4">
        <v>20</v>
      </c>
      <c r="E2048" t="str">
        <f t="shared" si="158"/>
        <v>No</v>
      </c>
      <c r="F2048" s="4">
        <f t="shared" si="156"/>
        <v>20</v>
      </c>
      <c r="G2048" s="5">
        <v>97.4</v>
      </c>
      <c r="H2048" t="str">
        <f t="shared" si="159"/>
        <v>No</v>
      </c>
      <c r="I2048" s="5">
        <f t="shared" si="157"/>
        <v>1948</v>
      </c>
    </row>
    <row r="2049" spans="1:9" x14ac:dyDescent="0.35">
      <c r="A2049" s="1">
        <v>45230</v>
      </c>
      <c r="B2049" s="1" t="str">
        <f t="shared" si="155"/>
        <v>October</v>
      </c>
      <c r="C2049" s="3" t="s">
        <v>4</v>
      </c>
      <c r="D2049" s="4">
        <v>19</v>
      </c>
      <c r="E2049" t="str">
        <f t="shared" si="158"/>
        <v>No</v>
      </c>
      <c r="F2049" s="4">
        <f t="shared" si="156"/>
        <v>19</v>
      </c>
      <c r="G2049" s="5">
        <v>56.88</v>
      </c>
      <c r="H2049" t="str">
        <f t="shared" si="159"/>
        <v>No</v>
      </c>
      <c r="I2049" s="5">
        <f t="shared" si="157"/>
        <v>1080.72</v>
      </c>
    </row>
    <row r="2050" spans="1:9" x14ac:dyDescent="0.35">
      <c r="A2050" s="1">
        <v>44985</v>
      </c>
      <c r="B2050" s="1" t="str">
        <f t="shared" ref="B2050:B2113" si="160">TEXT(A2050, "mmmm")</f>
        <v>February</v>
      </c>
      <c r="C2050" s="3" t="s">
        <v>7</v>
      </c>
      <c r="D2050" s="4">
        <v>18</v>
      </c>
      <c r="E2050" t="str">
        <f t="shared" si="158"/>
        <v>No</v>
      </c>
      <c r="F2050" s="4">
        <f t="shared" ref="F2050:F2113" si="161" xml:space="preserve"> IF(OR(D2050 &lt; 8,D2050 &gt; 32), 22, D2050)</f>
        <v>18</v>
      </c>
      <c r="G2050" s="5">
        <v>283.89999999999998</v>
      </c>
      <c r="H2050" t="str">
        <f t="shared" si="159"/>
        <v>No</v>
      </c>
      <c r="I2050" s="5">
        <f t="shared" ref="I2050:I2113" si="162">PRODUCT(F2050,G2050)</f>
        <v>5110.2</v>
      </c>
    </row>
    <row r="2051" spans="1:9" x14ac:dyDescent="0.35">
      <c r="A2051" s="1">
        <v>45260</v>
      </c>
      <c r="B2051" s="1" t="str">
        <f t="shared" si="160"/>
        <v>November</v>
      </c>
      <c r="C2051" s="3" t="s">
        <v>5</v>
      </c>
      <c r="D2051" s="4">
        <v>27</v>
      </c>
      <c r="E2051" t="str">
        <f t="shared" ref="E2051:E2114" si="163" xml:space="preserve"> IF(OR(D2051 &lt; 8,D2051 &gt; 32), "Yes", "No")</f>
        <v>No</v>
      </c>
      <c r="F2051" s="4">
        <f t="shared" si="161"/>
        <v>27</v>
      </c>
      <c r="G2051" s="5">
        <v>767.7</v>
      </c>
      <c r="H2051" t="str">
        <f t="shared" ref="H2051:H2114" si="164" xml:space="preserve"> IF(OR(G2051 &lt; -466.22,G2051 &gt; 1486.92), "Yes", "No")</f>
        <v>No</v>
      </c>
      <c r="I2051" s="5">
        <f t="shared" si="162"/>
        <v>20727.900000000001</v>
      </c>
    </row>
    <row r="2052" spans="1:9" x14ac:dyDescent="0.35">
      <c r="A2052" s="1">
        <v>45077</v>
      </c>
      <c r="B2052" s="1" t="str">
        <f t="shared" si="160"/>
        <v>May</v>
      </c>
      <c r="C2052" s="3" t="s">
        <v>7</v>
      </c>
      <c r="D2052" s="4">
        <v>15</v>
      </c>
      <c r="E2052" t="str">
        <f t="shared" si="163"/>
        <v>No</v>
      </c>
      <c r="F2052" s="4">
        <f t="shared" si="161"/>
        <v>15</v>
      </c>
      <c r="G2052" s="5">
        <v>630.04</v>
      </c>
      <c r="H2052" t="str">
        <f t="shared" si="164"/>
        <v>No</v>
      </c>
      <c r="I2052" s="5">
        <f t="shared" si="162"/>
        <v>9450.5999999999985</v>
      </c>
    </row>
    <row r="2053" spans="1:9" x14ac:dyDescent="0.35">
      <c r="A2053" s="1">
        <v>45077</v>
      </c>
      <c r="B2053" s="1" t="str">
        <f t="shared" si="160"/>
        <v>May</v>
      </c>
      <c r="C2053" s="3" t="s">
        <v>6</v>
      </c>
      <c r="D2053" s="4">
        <v>31</v>
      </c>
      <c r="E2053" t="str">
        <f t="shared" si="163"/>
        <v>No</v>
      </c>
      <c r="F2053" s="4">
        <f t="shared" si="161"/>
        <v>31</v>
      </c>
      <c r="G2053" s="5">
        <v>563.47</v>
      </c>
      <c r="H2053" t="str">
        <f t="shared" si="164"/>
        <v>No</v>
      </c>
      <c r="I2053" s="5">
        <f t="shared" si="162"/>
        <v>17467.57</v>
      </c>
    </row>
    <row r="2054" spans="1:9" x14ac:dyDescent="0.35">
      <c r="A2054" s="1">
        <v>45260</v>
      </c>
      <c r="B2054" s="1" t="str">
        <f t="shared" si="160"/>
        <v>November</v>
      </c>
      <c r="C2054" s="3" t="s">
        <v>6</v>
      </c>
      <c r="D2054" s="4">
        <v>18</v>
      </c>
      <c r="E2054" t="str">
        <f t="shared" si="163"/>
        <v>No</v>
      </c>
      <c r="F2054" s="4">
        <f t="shared" si="161"/>
        <v>18</v>
      </c>
      <c r="G2054" s="5">
        <v>736.53</v>
      </c>
      <c r="H2054" t="str">
        <f t="shared" si="164"/>
        <v>No</v>
      </c>
      <c r="I2054" s="5">
        <f t="shared" si="162"/>
        <v>13257.539999999999</v>
      </c>
    </row>
    <row r="2055" spans="1:9" x14ac:dyDescent="0.35">
      <c r="A2055" s="1">
        <v>45138</v>
      </c>
      <c r="B2055" s="1" t="str">
        <f t="shared" si="160"/>
        <v>July</v>
      </c>
      <c r="C2055" s="3" t="s">
        <v>5</v>
      </c>
      <c r="D2055" s="4">
        <v>21</v>
      </c>
      <c r="E2055" t="str">
        <f t="shared" si="163"/>
        <v>No</v>
      </c>
      <c r="F2055" s="4">
        <f t="shared" si="161"/>
        <v>21</v>
      </c>
      <c r="G2055" s="5">
        <v>759.21</v>
      </c>
      <c r="H2055" t="str">
        <f t="shared" si="164"/>
        <v>No</v>
      </c>
      <c r="I2055" s="5">
        <f t="shared" si="162"/>
        <v>15943.41</v>
      </c>
    </row>
    <row r="2056" spans="1:9" x14ac:dyDescent="0.35">
      <c r="A2056" s="1">
        <v>45046</v>
      </c>
      <c r="B2056" s="1" t="str">
        <f t="shared" si="160"/>
        <v>April</v>
      </c>
      <c r="C2056" s="3" t="s">
        <v>5</v>
      </c>
      <c r="D2056" s="4">
        <v>26</v>
      </c>
      <c r="E2056" t="str">
        <f t="shared" si="163"/>
        <v>No</v>
      </c>
      <c r="F2056" s="4">
        <f t="shared" si="161"/>
        <v>26</v>
      </c>
      <c r="G2056" s="5">
        <v>407.73</v>
      </c>
      <c r="H2056" t="str">
        <f t="shared" si="164"/>
        <v>No</v>
      </c>
      <c r="I2056" s="5">
        <f t="shared" si="162"/>
        <v>10600.98</v>
      </c>
    </row>
    <row r="2057" spans="1:9" x14ac:dyDescent="0.35">
      <c r="A2057" s="1">
        <v>45016</v>
      </c>
      <c r="B2057" s="1" t="str">
        <f t="shared" si="160"/>
        <v>March</v>
      </c>
      <c r="C2057" s="3" t="s">
        <v>5</v>
      </c>
      <c r="D2057" s="4">
        <v>17</v>
      </c>
      <c r="E2057" t="str">
        <f t="shared" si="163"/>
        <v>No</v>
      </c>
      <c r="F2057" s="4">
        <f t="shared" si="161"/>
        <v>17</v>
      </c>
      <c r="G2057" s="5">
        <v>689.37</v>
      </c>
      <c r="H2057" t="str">
        <f t="shared" si="164"/>
        <v>No</v>
      </c>
      <c r="I2057" s="5">
        <f t="shared" si="162"/>
        <v>11719.29</v>
      </c>
    </row>
    <row r="2058" spans="1:9" x14ac:dyDescent="0.35">
      <c r="A2058" s="1">
        <v>45230</v>
      </c>
      <c r="B2058" s="1" t="str">
        <f t="shared" si="160"/>
        <v>October</v>
      </c>
      <c r="C2058" s="3" t="s">
        <v>5</v>
      </c>
      <c r="D2058" s="4">
        <v>160</v>
      </c>
      <c r="E2058" t="str">
        <f t="shared" si="163"/>
        <v>Yes</v>
      </c>
      <c r="F2058" s="4">
        <f t="shared" si="161"/>
        <v>22</v>
      </c>
      <c r="G2058" s="5">
        <v>106.69</v>
      </c>
      <c r="H2058" t="str">
        <f t="shared" si="164"/>
        <v>No</v>
      </c>
      <c r="I2058" s="5">
        <f t="shared" si="162"/>
        <v>2347.1799999999998</v>
      </c>
    </row>
    <row r="2059" spans="1:9" x14ac:dyDescent="0.35">
      <c r="A2059" s="1">
        <v>45291</v>
      </c>
      <c r="B2059" s="1" t="str">
        <f t="shared" si="160"/>
        <v>December</v>
      </c>
      <c r="C2059" s="3" t="s">
        <v>5</v>
      </c>
      <c r="D2059" s="4">
        <v>17</v>
      </c>
      <c r="E2059" t="str">
        <f t="shared" si="163"/>
        <v>No</v>
      </c>
      <c r="F2059" s="4">
        <f t="shared" si="161"/>
        <v>17</v>
      </c>
      <c r="G2059" s="5">
        <v>836.11</v>
      </c>
      <c r="H2059" t="str">
        <f t="shared" si="164"/>
        <v>No</v>
      </c>
      <c r="I2059" s="5">
        <f t="shared" si="162"/>
        <v>14213.87</v>
      </c>
    </row>
    <row r="2060" spans="1:9" x14ac:dyDescent="0.35">
      <c r="A2060" s="1">
        <v>45077</v>
      </c>
      <c r="B2060" s="1" t="str">
        <f t="shared" si="160"/>
        <v>May</v>
      </c>
      <c r="C2060" s="3" t="s">
        <v>5</v>
      </c>
      <c r="D2060" s="4">
        <v>15</v>
      </c>
      <c r="E2060" t="str">
        <f t="shared" si="163"/>
        <v>No</v>
      </c>
      <c r="F2060" s="4">
        <f t="shared" si="161"/>
        <v>15</v>
      </c>
      <c r="G2060" s="5">
        <v>807.71</v>
      </c>
      <c r="H2060" t="str">
        <f t="shared" si="164"/>
        <v>No</v>
      </c>
      <c r="I2060" s="5">
        <f t="shared" si="162"/>
        <v>12115.650000000001</v>
      </c>
    </row>
    <row r="2061" spans="1:9" x14ac:dyDescent="0.35">
      <c r="A2061" s="1">
        <v>45077</v>
      </c>
      <c r="B2061" s="1" t="str">
        <f t="shared" si="160"/>
        <v>May</v>
      </c>
      <c r="C2061" s="3" t="s">
        <v>5</v>
      </c>
      <c r="D2061" s="4">
        <v>27</v>
      </c>
      <c r="E2061" t="str">
        <f t="shared" si="163"/>
        <v>No</v>
      </c>
      <c r="F2061" s="4">
        <f t="shared" si="161"/>
        <v>27</v>
      </c>
      <c r="G2061" s="5">
        <v>548.1</v>
      </c>
      <c r="H2061" t="str">
        <f t="shared" si="164"/>
        <v>No</v>
      </c>
      <c r="I2061" s="5">
        <f t="shared" si="162"/>
        <v>14798.7</v>
      </c>
    </row>
    <row r="2062" spans="1:9" x14ac:dyDescent="0.35">
      <c r="A2062" s="1">
        <v>45260</v>
      </c>
      <c r="B2062" s="1" t="str">
        <f t="shared" si="160"/>
        <v>November</v>
      </c>
      <c r="C2062" s="3" t="s">
        <v>8</v>
      </c>
      <c r="D2062" s="4">
        <v>20</v>
      </c>
      <c r="E2062" t="str">
        <f t="shared" si="163"/>
        <v>No</v>
      </c>
      <c r="F2062" s="4">
        <f t="shared" si="161"/>
        <v>20</v>
      </c>
      <c r="G2062" s="5">
        <v>750.17</v>
      </c>
      <c r="H2062" t="str">
        <f t="shared" si="164"/>
        <v>No</v>
      </c>
      <c r="I2062" s="5">
        <f t="shared" si="162"/>
        <v>15003.4</v>
      </c>
    </row>
    <row r="2063" spans="1:9" x14ac:dyDescent="0.35">
      <c r="A2063" s="1">
        <v>45291</v>
      </c>
      <c r="B2063" s="1" t="str">
        <f t="shared" si="160"/>
        <v>December</v>
      </c>
      <c r="C2063" s="3" t="s">
        <v>5</v>
      </c>
      <c r="D2063" s="4">
        <v>22</v>
      </c>
      <c r="E2063" t="str">
        <f t="shared" si="163"/>
        <v>No</v>
      </c>
      <c r="F2063" s="4">
        <f t="shared" si="161"/>
        <v>22</v>
      </c>
      <c r="G2063" s="5">
        <v>355.21</v>
      </c>
      <c r="H2063" t="str">
        <f t="shared" si="164"/>
        <v>No</v>
      </c>
      <c r="I2063" s="5">
        <f t="shared" si="162"/>
        <v>7814.62</v>
      </c>
    </row>
    <row r="2064" spans="1:9" x14ac:dyDescent="0.35">
      <c r="A2064" s="1">
        <v>45169</v>
      </c>
      <c r="B2064" s="1" t="str">
        <f t="shared" si="160"/>
        <v>August</v>
      </c>
      <c r="C2064" s="3" t="s">
        <v>6</v>
      </c>
      <c r="D2064" s="4">
        <v>25</v>
      </c>
      <c r="E2064" t="str">
        <f t="shared" si="163"/>
        <v>No</v>
      </c>
      <c r="F2064" s="4">
        <f t="shared" si="161"/>
        <v>25</v>
      </c>
      <c r="G2064" s="5">
        <v>782.53</v>
      </c>
      <c r="H2064" t="str">
        <f t="shared" si="164"/>
        <v>No</v>
      </c>
      <c r="I2064" s="5">
        <f t="shared" si="162"/>
        <v>19563.25</v>
      </c>
    </row>
    <row r="2065" spans="1:9" x14ac:dyDescent="0.35">
      <c r="A2065" s="1">
        <v>45230</v>
      </c>
      <c r="B2065" s="1" t="str">
        <f t="shared" si="160"/>
        <v>October</v>
      </c>
      <c r="C2065" s="3" t="s">
        <v>4</v>
      </c>
      <c r="D2065" s="4">
        <v>15</v>
      </c>
      <c r="E2065" t="str">
        <f t="shared" si="163"/>
        <v>No</v>
      </c>
      <c r="F2065" s="4">
        <f t="shared" si="161"/>
        <v>15</v>
      </c>
      <c r="G2065" s="5">
        <v>110.54</v>
      </c>
      <c r="H2065" t="str">
        <f t="shared" si="164"/>
        <v>No</v>
      </c>
      <c r="I2065" s="5">
        <f t="shared" si="162"/>
        <v>1658.1000000000001</v>
      </c>
    </row>
    <row r="2066" spans="1:9" x14ac:dyDescent="0.35">
      <c r="A2066" s="1">
        <v>45260</v>
      </c>
      <c r="B2066" s="1" t="str">
        <f t="shared" si="160"/>
        <v>November</v>
      </c>
      <c r="C2066" s="3" t="s">
        <v>8</v>
      </c>
      <c r="D2066" s="4">
        <v>24</v>
      </c>
      <c r="E2066" t="str">
        <f t="shared" si="163"/>
        <v>No</v>
      </c>
      <c r="F2066" s="4">
        <f t="shared" si="161"/>
        <v>24</v>
      </c>
      <c r="G2066" s="5">
        <v>736.66</v>
      </c>
      <c r="H2066" t="str">
        <f t="shared" si="164"/>
        <v>No</v>
      </c>
      <c r="I2066" s="5">
        <f t="shared" si="162"/>
        <v>17679.84</v>
      </c>
    </row>
    <row r="2067" spans="1:9" x14ac:dyDescent="0.35">
      <c r="A2067" s="1">
        <v>45046</v>
      </c>
      <c r="B2067" s="1" t="str">
        <f t="shared" si="160"/>
        <v>April</v>
      </c>
      <c r="C2067" s="3" t="s">
        <v>4</v>
      </c>
      <c r="D2067" s="4">
        <v>17</v>
      </c>
      <c r="E2067" t="str">
        <f t="shared" si="163"/>
        <v>No</v>
      </c>
      <c r="F2067" s="4">
        <f t="shared" si="161"/>
        <v>17</v>
      </c>
      <c r="G2067" s="5">
        <v>926.82</v>
      </c>
      <c r="H2067" t="str">
        <f t="shared" si="164"/>
        <v>No</v>
      </c>
      <c r="I2067" s="5">
        <f t="shared" si="162"/>
        <v>15755.94</v>
      </c>
    </row>
    <row r="2068" spans="1:9" x14ac:dyDescent="0.35">
      <c r="A2068" s="1">
        <v>45077</v>
      </c>
      <c r="B2068" s="1" t="str">
        <f t="shared" si="160"/>
        <v>May</v>
      </c>
      <c r="C2068" s="3" t="s">
        <v>8</v>
      </c>
      <c r="D2068" s="4">
        <v>14</v>
      </c>
      <c r="E2068" t="str">
        <f t="shared" si="163"/>
        <v>No</v>
      </c>
      <c r="F2068" s="4">
        <f t="shared" si="161"/>
        <v>14</v>
      </c>
      <c r="G2068" s="5">
        <v>163.13</v>
      </c>
      <c r="H2068" t="str">
        <f t="shared" si="164"/>
        <v>No</v>
      </c>
      <c r="I2068" s="5">
        <f t="shared" si="162"/>
        <v>2283.8199999999997</v>
      </c>
    </row>
    <row r="2069" spans="1:9" x14ac:dyDescent="0.35">
      <c r="A2069" s="1">
        <v>44985</v>
      </c>
      <c r="B2069" s="1" t="str">
        <f t="shared" si="160"/>
        <v>February</v>
      </c>
      <c r="C2069" s="3" t="s">
        <v>6</v>
      </c>
      <c r="D2069" s="4">
        <v>14</v>
      </c>
      <c r="E2069" t="str">
        <f t="shared" si="163"/>
        <v>No</v>
      </c>
      <c r="F2069" s="4">
        <f t="shared" si="161"/>
        <v>14</v>
      </c>
      <c r="G2069" s="5">
        <v>718.3</v>
      </c>
      <c r="H2069" t="str">
        <f t="shared" si="164"/>
        <v>No</v>
      </c>
      <c r="I2069" s="5">
        <f t="shared" si="162"/>
        <v>10056.199999999999</v>
      </c>
    </row>
    <row r="2070" spans="1:9" x14ac:dyDescent="0.35">
      <c r="A2070" s="1">
        <v>45077</v>
      </c>
      <c r="B2070" s="1" t="str">
        <f t="shared" si="160"/>
        <v>May</v>
      </c>
      <c r="C2070" s="3" t="s">
        <v>5</v>
      </c>
      <c r="D2070" s="4">
        <v>17</v>
      </c>
      <c r="E2070" t="str">
        <f t="shared" si="163"/>
        <v>No</v>
      </c>
      <c r="F2070" s="4">
        <f t="shared" si="161"/>
        <v>17</v>
      </c>
      <c r="G2070" s="5">
        <v>953.89</v>
      </c>
      <c r="H2070" t="str">
        <f t="shared" si="164"/>
        <v>No</v>
      </c>
      <c r="I2070" s="5">
        <f t="shared" si="162"/>
        <v>16216.13</v>
      </c>
    </row>
    <row r="2071" spans="1:9" x14ac:dyDescent="0.35">
      <c r="A2071" s="1">
        <v>44957</v>
      </c>
      <c r="B2071" s="1" t="str">
        <f t="shared" si="160"/>
        <v>January</v>
      </c>
      <c r="C2071" s="3" t="s">
        <v>4</v>
      </c>
      <c r="D2071" s="4">
        <v>14</v>
      </c>
      <c r="E2071" t="str">
        <f t="shared" si="163"/>
        <v>No</v>
      </c>
      <c r="F2071" s="4">
        <f t="shared" si="161"/>
        <v>14</v>
      </c>
      <c r="G2071" s="5">
        <v>797.77</v>
      </c>
      <c r="H2071" t="str">
        <f t="shared" si="164"/>
        <v>No</v>
      </c>
      <c r="I2071" s="5">
        <f t="shared" si="162"/>
        <v>11168.779999999999</v>
      </c>
    </row>
    <row r="2072" spans="1:9" x14ac:dyDescent="0.35">
      <c r="A2072" s="1">
        <v>44985</v>
      </c>
      <c r="B2072" s="1" t="str">
        <f t="shared" si="160"/>
        <v>February</v>
      </c>
      <c r="C2072" s="3" t="s">
        <v>7</v>
      </c>
      <c r="D2072" s="4">
        <v>27</v>
      </c>
      <c r="E2072" t="str">
        <f t="shared" si="163"/>
        <v>No</v>
      </c>
      <c r="F2072" s="4">
        <f t="shared" si="161"/>
        <v>27</v>
      </c>
      <c r="G2072" s="5">
        <v>509.48</v>
      </c>
      <c r="H2072" t="str">
        <f t="shared" si="164"/>
        <v>No</v>
      </c>
      <c r="I2072" s="5">
        <f t="shared" si="162"/>
        <v>13755.960000000001</v>
      </c>
    </row>
    <row r="2073" spans="1:9" x14ac:dyDescent="0.35">
      <c r="A2073" s="1">
        <v>44957</v>
      </c>
      <c r="B2073" s="1" t="str">
        <f t="shared" si="160"/>
        <v>January</v>
      </c>
      <c r="C2073" s="3" t="s">
        <v>4</v>
      </c>
      <c r="D2073" s="4">
        <v>24</v>
      </c>
      <c r="E2073" t="str">
        <f t="shared" si="163"/>
        <v>No</v>
      </c>
      <c r="F2073" s="4">
        <f t="shared" si="161"/>
        <v>24</v>
      </c>
      <c r="G2073" s="5">
        <v>118.53</v>
      </c>
      <c r="H2073" t="str">
        <f t="shared" si="164"/>
        <v>No</v>
      </c>
      <c r="I2073" s="5">
        <f t="shared" si="162"/>
        <v>2844.7200000000003</v>
      </c>
    </row>
    <row r="2074" spans="1:9" x14ac:dyDescent="0.35">
      <c r="A2074" s="1">
        <v>45169</v>
      </c>
      <c r="B2074" s="1" t="str">
        <f t="shared" si="160"/>
        <v>August</v>
      </c>
      <c r="C2074" s="3" t="s">
        <v>6</v>
      </c>
      <c r="D2074" s="4">
        <v>18</v>
      </c>
      <c r="E2074" t="str">
        <f t="shared" si="163"/>
        <v>No</v>
      </c>
      <c r="F2074" s="4">
        <f t="shared" si="161"/>
        <v>18</v>
      </c>
      <c r="G2074" s="5">
        <v>721.52</v>
      </c>
      <c r="H2074" t="str">
        <f t="shared" si="164"/>
        <v>No</v>
      </c>
      <c r="I2074" s="5">
        <f t="shared" si="162"/>
        <v>12987.36</v>
      </c>
    </row>
    <row r="2075" spans="1:9" x14ac:dyDescent="0.35">
      <c r="A2075" s="1">
        <v>45138</v>
      </c>
      <c r="B2075" s="1" t="str">
        <f t="shared" si="160"/>
        <v>July</v>
      </c>
      <c r="C2075" s="3" t="s">
        <v>6</v>
      </c>
      <c r="D2075" s="4">
        <v>15</v>
      </c>
      <c r="E2075" t="str">
        <f t="shared" si="163"/>
        <v>No</v>
      </c>
      <c r="F2075" s="4">
        <f t="shared" si="161"/>
        <v>15</v>
      </c>
      <c r="G2075" s="5">
        <v>45.32</v>
      </c>
      <c r="H2075" t="str">
        <f t="shared" si="164"/>
        <v>No</v>
      </c>
      <c r="I2075" s="5">
        <f t="shared" si="162"/>
        <v>679.8</v>
      </c>
    </row>
    <row r="2076" spans="1:9" x14ac:dyDescent="0.35">
      <c r="A2076" s="1">
        <v>45260</v>
      </c>
      <c r="B2076" s="1" t="str">
        <f t="shared" si="160"/>
        <v>November</v>
      </c>
      <c r="C2076" s="3" t="s">
        <v>6</v>
      </c>
      <c r="D2076" s="4">
        <v>21</v>
      </c>
      <c r="E2076" t="str">
        <f t="shared" si="163"/>
        <v>No</v>
      </c>
      <c r="F2076" s="4">
        <f t="shared" si="161"/>
        <v>21</v>
      </c>
      <c r="G2076" s="5">
        <v>519.36</v>
      </c>
      <c r="H2076" t="str">
        <f t="shared" si="164"/>
        <v>No</v>
      </c>
      <c r="I2076" s="5">
        <f t="shared" si="162"/>
        <v>10906.56</v>
      </c>
    </row>
    <row r="2077" spans="1:9" x14ac:dyDescent="0.35">
      <c r="A2077" s="1">
        <v>45230</v>
      </c>
      <c r="B2077" s="1" t="str">
        <f t="shared" si="160"/>
        <v>October</v>
      </c>
      <c r="C2077" s="3" t="s">
        <v>5</v>
      </c>
      <c r="D2077" s="4">
        <v>15</v>
      </c>
      <c r="E2077" t="str">
        <f t="shared" si="163"/>
        <v>No</v>
      </c>
      <c r="F2077" s="4">
        <f t="shared" si="161"/>
        <v>15</v>
      </c>
      <c r="G2077" s="5">
        <v>891.9</v>
      </c>
      <c r="H2077" t="str">
        <f t="shared" si="164"/>
        <v>No</v>
      </c>
      <c r="I2077" s="5">
        <f t="shared" si="162"/>
        <v>13378.5</v>
      </c>
    </row>
    <row r="2078" spans="1:9" x14ac:dyDescent="0.35">
      <c r="A2078" s="1">
        <v>45077</v>
      </c>
      <c r="B2078" s="1" t="str">
        <f t="shared" si="160"/>
        <v>May</v>
      </c>
      <c r="C2078" s="3" t="s">
        <v>4</v>
      </c>
      <c r="D2078" s="4">
        <v>23</v>
      </c>
      <c r="E2078" t="str">
        <f t="shared" si="163"/>
        <v>No</v>
      </c>
      <c r="F2078" s="4">
        <f t="shared" si="161"/>
        <v>23</v>
      </c>
      <c r="G2078" s="5">
        <v>965.23</v>
      </c>
      <c r="H2078" t="str">
        <f t="shared" si="164"/>
        <v>No</v>
      </c>
      <c r="I2078" s="5">
        <f t="shared" si="162"/>
        <v>22200.29</v>
      </c>
    </row>
    <row r="2079" spans="1:9" x14ac:dyDescent="0.35">
      <c r="A2079" s="1">
        <v>45260</v>
      </c>
      <c r="B2079" s="1" t="str">
        <f t="shared" si="160"/>
        <v>November</v>
      </c>
      <c r="C2079" s="3" t="s">
        <v>5</v>
      </c>
      <c r="D2079" s="4">
        <v>19</v>
      </c>
      <c r="E2079" t="str">
        <f t="shared" si="163"/>
        <v>No</v>
      </c>
      <c r="F2079" s="4">
        <f t="shared" si="161"/>
        <v>19</v>
      </c>
      <c r="G2079" s="5">
        <v>199.78</v>
      </c>
      <c r="H2079" t="str">
        <f t="shared" si="164"/>
        <v>No</v>
      </c>
      <c r="I2079" s="5">
        <f t="shared" si="162"/>
        <v>3795.82</v>
      </c>
    </row>
    <row r="2080" spans="1:9" x14ac:dyDescent="0.35">
      <c r="A2080" s="1">
        <v>45169</v>
      </c>
      <c r="B2080" s="1" t="str">
        <f t="shared" si="160"/>
        <v>August</v>
      </c>
      <c r="C2080" s="3" t="s">
        <v>7</v>
      </c>
      <c r="D2080" s="4">
        <v>18</v>
      </c>
      <c r="E2080" t="str">
        <f t="shared" si="163"/>
        <v>No</v>
      </c>
      <c r="F2080" s="4">
        <f t="shared" si="161"/>
        <v>18</v>
      </c>
      <c r="G2080" s="5">
        <v>344.38</v>
      </c>
      <c r="H2080" t="str">
        <f t="shared" si="164"/>
        <v>No</v>
      </c>
      <c r="I2080" s="5">
        <f t="shared" si="162"/>
        <v>6198.84</v>
      </c>
    </row>
    <row r="2081" spans="1:9" x14ac:dyDescent="0.35">
      <c r="A2081" s="1">
        <v>44957</v>
      </c>
      <c r="B2081" s="1" t="str">
        <f t="shared" si="160"/>
        <v>January</v>
      </c>
      <c r="C2081" s="3" t="s">
        <v>4</v>
      </c>
      <c r="D2081" s="4">
        <v>21</v>
      </c>
      <c r="E2081" t="str">
        <f t="shared" si="163"/>
        <v>No</v>
      </c>
      <c r="F2081" s="4">
        <f t="shared" si="161"/>
        <v>21</v>
      </c>
      <c r="G2081" s="5">
        <v>57.67</v>
      </c>
      <c r="H2081" t="str">
        <f t="shared" si="164"/>
        <v>No</v>
      </c>
      <c r="I2081" s="5">
        <f t="shared" si="162"/>
        <v>1211.07</v>
      </c>
    </row>
    <row r="2082" spans="1:9" x14ac:dyDescent="0.35">
      <c r="A2082" s="1">
        <v>45107</v>
      </c>
      <c r="B2082" s="1" t="str">
        <f t="shared" si="160"/>
        <v>June</v>
      </c>
      <c r="C2082" s="3" t="s">
        <v>7</v>
      </c>
      <c r="D2082" s="4">
        <v>21</v>
      </c>
      <c r="E2082" t="str">
        <f t="shared" si="163"/>
        <v>No</v>
      </c>
      <c r="F2082" s="4">
        <f t="shared" si="161"/>
        <v>21</v>
      </c>
      <c r="G2082" s="5">
        <v>784.37</v>
      </c>
      <c r="H2082" t="str">
        <f t="shared" si="164"/>
        <v>No</v>
      </c>
      <c r="I2082" s="5">
        <f t="shared" si="162"/>
        <v>16471.77</v>
      </c>
    </row>
    <row r="2083" spans="1:9" x14ac:dyDescent="0.35">
      <c r="A2083" s="1">
        <v>45199</v>
      </c>
      <c r="B2083" s="1" t="str">
        <f t="shared" si="160"/>
        <v>September</v>
      </c>
      <c r="C2083" s="3" t="s">
        <v>6</v>
      </c>
      <c r="D2083" s="4">
        <v>22</v>
      </c>
      <c r="E2083" t="str">
        <f t="shared" si="163"/>
        <v>No</v>
      </c>
      <c r="F2083" s="4">
        <f t="shared" si="161"/>
        <v>22</v>
      </c>
      <c r="G2083" s="5">
        <v>863.02</v>
      </c>
      <c r="H2083" t="str">
        <f t="shared" si="164"/>
        <v>No</v>
      </c>
      <c r="I2083" s="5">
        <f t="shared" si="162"/>
        <v>18986.439999999999</v>
      </c>
    </row>
    <row r="2084" spans="1:9" x14ac:dyDescent="0.35">
      <c r="A2084" s="1">
        <v>45016</v>
      </c>
      <c r="B2084" s="1" t="str">
        <f t="shared" si="160"/>
        <v>March</v>
      </c>
      <c r="C2084" s="3" t="s">
        <v>5</v>
      </c>
      <c r="D2084" s="4">
        <v>18</v>
      </c>
      <c r="E2084" t="str">
        <f t="shared" si="163"/>
        <v>No</v>
      </c>
      <c r="F2084" s="4">
        <f t="shared" si="161"/>
        <v>18</v>
      </c>
      <c r="G2084" s="5">
        <v>933.13</v>
      </c>
      <c r="H2084" t="str">
        <f t="shared" si="164"/>
        <v>No</v>
      </c>
      <c r="I2084" s="5">
        <f t="shared" si="162"/>
        <v>16796.34</v>
      </c>
    </row>
    <row r="2085" spans="1:9" x14ac:dyDescent="0.35">
      <c r="A2085" s="1">
        <v>44985</v>
      </c>
      <c r="B2085" s="1" t="str">
        <f t="shared" si="160"/>
        <v>February</v>
      </c>
      <c r="C2085" s="3" t="s">
        <v>7</v>
      </c>
      <c r="D2085" s="4">
        <v>15</v>
      </c>
      <c r="E2085" t="str">
        <f t="shared" si="163"/>
        <v>No</v>
      </c>
      <c r="F2085" s="4">
        <f t="shared" si="161"/>
        <v>15</v>
      </c>
      <c r="G2085" s="5">
        <v>490.93</v>
      </c>
      <c r="H2085" t="str">
        <f t="shared" si="164"/>
        <v>No</v>
      </c>
      <c r="I2085" s="5">
        <f t="shared" si="162"/>
        <v>7363.95</v>
      </c>
    </row>
    <row r="2086" spans="1:9" x14ac:dyDescent="0.35">
      <c r="A2086" s="1">
        <v>45077</v>
      </c>
      <c r="B2086" s="1" t="str">
        <f t="shared" si="160"/>
        <v>May</v>
      </c>
      <c r="C2086" s="3" t="s">
        <v>8</v>
      </c>
      <c r="D2086" s="4">
        <v>18</v>
      </c>
      <c r="E2086" t="str">
        <f t="shared" si="163"/>
        <v>No</v>
      </c>
      <c r="F2086" s="4">
        <f t="shared" si="161"/>
        <v>18</v>
      </c>
      <c r="G2086" s="5">
        <v>782.42</v>
      </c>
      <c r="H2086" t="str">
        <f t="shared" si="164"/>
        <v>No</v>
      </c>
      <c r="I2086" s="5">
        <f t="shared" si="162"/>
        <v>14083.56</v>
      </c>
    </row>
    <row r="2087" spans="1:9" x14ac:dyDescent="0.35">
      <c r="A2087" s="1">
        <v>45169</v>
      </c>
      <c r="B2087" s="1" t="str">
        <f t="shared" si="160"/>
        <v>August</v>
      </c>
      <c r="C2087" s="3" t="s">
        <v>7</v>
      </c>
      <c r="D2087" s="4">
        <v>21</v>
      </c>
      <c r="E2087" t="str">
        <f t="shared" si="163"/>
        <v>No</v>
      </c>
      <c r="F2087" s="4">
        <f t="shared" si="161"/>
        <v>21</v>
      </c>
      <c r="G2087" s="5">
        <v>117.4</v>
      </c>
      <c r="H2087" t="str">
        <f t="shared" si="164"/>
        <v>No</v>
      </c>
      <c r="I2087" s="5">
        <f t="shared" si="162"/>
        <v>2465.4</v>
      </c>
    </row>
    <row r="2088" spans="1:9" x14ac:dyDescent="0.35">
      <c r="A2088" s="1">
        <v>45230</v>
      </c>
      <c r="B2088" s="1" t="str">
        <f t="shared" si="160"/>
        <v>October</v>
      </c>
      <c r="C2088" s="3" t="s">
        <v>4</v>
      </c>
      <c r="D2088" s="4">
        <v>29</v>
      </c>
      <c r="E2088" t="str">
        <f t="shared" si="163"/>
        <v>No</v>
      </c>
      <c r="F2088" s="4">
        <f t="shared" si="161"/>
        <v>29</v>
      </c>
      <c r="G2088" s="5">
        <v>867.12</v>
      </c>
      <c r="H2088" t="str">
        <f t="shared" si="164"/>
        <v>No</v>
      </c>
      <c r="I2088" s="5">
        <f t="shared" si="162"/>
        <v>25146.48</v>
      </c>
    </row>
    <row r="2089" spans="1:9" x14ac:dyDescent="0.35">
      <c r="A2089" s="1">
        <v>45169</v>
      </c>
      <c r="B2089" s="1" t="str">
        <f t="shared" si="160"/>
        <v>August</v>
      </c>
      <c r="C2089" s="3" t="s">
        <v>8</v>
      </c>
      <c r="D2089" s="4">
        <v>23</v>
      </c>
      <c r="E2089" t="str">
        <f t="shared" si="163"/>
        <v>No</v>
      </c>
      <c r="F2089" s="4">
        <f t="shared" si="161"/>
        <v>23</v>
      </c>
      <c r="G2089" s="5">
        <v>829.84</v>
      </c>
      <c r="H2089" t="str">
        <f t="shared" si="164"/>
        <v>No</v>
      </c>
      <c r="I2089" s="5">
        <f t="shared" si="162"/>
        <v>19086.32</v>
      </c>
    </row>
    <row r="2090" spans="1:9" x14ac:dyDescent="0.35">
      <c r="A2090" s="1">
        <v>45230</v>
      </c>
      <c r="B2090" s="1" t="str">
        <f t="shared" si="160"/>
        <v>October</v>
      </c>
      <c r="C2090" s="3" t="s">
        <v>4</v>
      </c>
      <c r="D2090" s="4">
        <v>23</v>
      </c>
      <c r="E2090" t="str">
        <f t="shared" si="163"/>
        <v>No</v>
      </c>
      <c r="F2090" s="4">
        <f t="shared" si="161"/>
        <v>23</v>
      </c>
      <c r="G2090" s="5">
        <v>396.93</v>
      </c>
      <c r="H2090" t="str">
        <f t="shared" si="164"/>
        <v>No</v>
      </c>
      <c r="I2090" s="5">
        <f t="shared" si="162"/>
        <v>9129.39</v>
      </c>
    </row>
    <row r="2091" spans="1:9" x14ac:dyDescent="0.35">
      <c r="A2091" s="1">
        <v>44985</v>
      </c>
      <c r="B2091" s="1" t="str">
        <f t="shared" si="160"/>
        <v>February</v>
      </c>
      <c r="C2091" s="3" t="s">
        <v>5</v>
      </c>
      <c r="D2091" s="4">
        <v>26</v>
      </c>
      <c r="E2091" t="str">
        <f t="shared" si="163"/>
        <v>No</v>
      </c>
      <c r="F2091" s="4">
        <f t="shared" si="161"/>
        <v>26</v>
      </c>
      <c r="G2091" s="5">
        <v>990.02</v>
      </c>
      <c r="H2091" t="str">
        <f t="shared" si="164"/>
        <v>No</v>
      </c>
      <c r="I2091" s="5">
        <f t="shared" si="162"/>
        <v>25740.52</v>
      </c>
    </row>
    <row r="2092" spans="1:9" x14ac:dyDescent="0.35">
      <c r="A2092" s="1">
        <v>45046</v>
      </c>
      <c r="B2092" s="1" t="str">
        <f t="shared" si="160"/>
        <v>April</v>
      </c>
      <c r="C2092" s="3" t="s">
        <v>5</v>
      </c>
      <c r="D2092" s="4">
        <v>24</v>
      </c>
      <c r="E2092" t="str">
        <f t="shared" si="163"/>
        <v>No</v>
      </c>
      <c r="F2092" s="4">
        <f t="shared" si="161"/>
        <v>24</v>
      </c>
      <c r="G2092" s="5">
        <v>763.19</v>
      </c>
      <c r="H2092" t="str">
        <f t="shared" si="164"/>
        <v>No</v>
      </c>
      <c r="I2092" s="5">
        <f t="shared" si="162"/>
        <v>18316.560000000001</v>
      </c>
    </row>
    <row r="2093" spans="1:9" x14ac:dyDescent="0.35">
      <c r="A2093" s="1">
        <v>45260</v>
      </c>
      <c r="B2093" s="1" t="str">
        <f t="shared" si="160"/>
        <v>November</v>
      </c>
      <c r="C2093" s="3" t="s">
        <v>7</v>
      </c>
      <c r="D2093" s="4">
        <v>31</v>
      </c>
      <c r="E2093" t="str">
        <f t="shared" si="163"/>
        <v>No</v>
      </c>
      <c r="F2093" s="4">
        <f t="shared" si="161"/>
        <v>31</v>
      </c>
      <c r="G2093" s="5">
        <v>101.98</v>
      </c>
      <c r="H2093" t="str">
        <f t="shared" si="164"/>
        <v>No</v>
      </c>
      <c r="I2093" s="5">
        <f t="shared" si="162"/>
        <v>3161.38</v>
      </c>
    </row>
    <row r="2094" spans="1:9" x14ac:dyDescent="0.35">
      <c r="A2094" s="1">
        <v>45016</v>
      </c>
      <c r="B2094" s="1" t="str">
        <f t="shared" si="160"/>
        <v>March</v>
      </c>
      <c r="C2094" s="3" t="s">
        <v>6</v>
      </c>
      <c r="D2094" s="4">
        <v>20</v>
      </c>
      <c r="E2094" t="str">
        <f t="shared" si="163"/>
        <v>No</v>
      </c>
      <c r="F2094" s="4">
        <f t="shared" si="161"/>
        <v>20</v>
      </c>
      <c r="G2094" s="5">
        <v>573.36</v>
      </c>
      <c r="H2094" t="str">
        <f t="shared" si="164"/>
        <v>No</v>
      </c>
      <c r="I2094" s="5">
        <f t="shared" si="162"/>
        <v>11467.2</v>
      </c>
    </row>
    <row r="2095" spans="1:9" x14ac:dyDescent="0.35">
      <c r="A2095" s="1">
        <v>44957</v>
      </c>
      <c r="B2095" s="1" t="str">
        <f t="shared" si="160"/>
        <v>January</v>
      </c>
      <c r="C2095" s="3" t="s">
        <v>6</v>
      </c>
      <c r="D2095" s="4">
        <v>18</v>
      </c>
      <c r="E2095" t="str">
        <f t="shared" si="163"/>
        <v>No</v>
      </c>
      <c r="F2095" s="4">
        <f t="shared" si="161"/>
        <v>18</v>
      </c>
      <c r="G2095" s="5">
        <v>955.92</v>
      </c>
      <c r="H2095" t="str">
        <f t="shared" si="164"/>
        <v>No</v>
      </c>
      <c r="I2095" s="5">
        <f t="shared" si="162"/>
        <v>17206.559999999998</v>
      </c>
    </row>
    <row r="2096" spans="1:9" x14ac:dyDescent="0.35">
      <c r="A2096" s="1">
        <v>45077</v>
      </c>
      <c r="B2096" s="1" t="str">
        <f t="shared" si="160"/>
        <v>May</v>
      </c>
      <c r="C2096" s="3" t="s">
        <v>4</v>
      </c>
      <c r="D2096" s="4">
        <v>26</v>
      </c>
      <c r="E2096" t="str">
        <f t="shared" si="163"/>
        <v>No</v>
      </c>
      <c r="F2096" s="4">
        <f t="shared" si="161"/>
        <v>26</v>
      </c>
      <c r="G2096" s="5">
        <v>709.46</v>
      </c>
      <c r="H2096" t="str">
        <f t="shared" si="164"/>
        <v>No</v>
      </c>
      <c r="I2096" s="5">
        <f t="shared" si="162"/>
        <v>18445.96</v>
      </c>
    </row>
    <row r="2097" spans="1:9" x14ac:dyDescent="0.35">
      <c r="A2097" s="1">
        <v>45199</v>
      </c>
      <c r="B2097" s="1" t="str">
        <f t="shared" si="160"/>
        <v>September</v>
      </c>
      <c r="C2097" s="3" t="s">
        <v>6</v>
      </c>
      <c r="D2097" s="4">
        <v>23</v>
      </c>
      <c r="E2097" t="str">
        <f t="shared" si="163"/>
        <v>No</v>
      </c>
      <c r="F2097" s="4">
        <f t="shared" si="161"/>
        <v>23</v>
      </c>
      <c r="G2097" s="5">
        <v>122.97</v>
      </c>
      <c r="H2097" t="str">
        <f t="shared" si="164"/>
        <v>No</v>
      </c>
      <c r="I2097" s="5">
        <f t="shared" si="162"/>
        <v>2828.31</v>
      </c>
    </row>
    <row r="2098" spans="1:9" x14ac:dyDescent="0.35">
      <c r="A2098" s="1">
        <v>44985</v>
      </c>
      <c r="B2098" s="1" t="str">
        <f t="shared" si="160"/>
        <v>February</v>
      </c>
      <c r="C2098" s="3" t="s">
        <v>5</v>
      </c>
      <c r="D2098" s="4">
        <v>30</v>
      </c>
      <c r="E2098" t="str">
        <f t="shared" si="163"/>
        <v>No</v>
      </c>
      <c r="F2098" s="4">
        <f t="shared" si="161"/>
        <v>30</v>
      </c>
      <c r="G2098" s="5">
        <v>603.30999999999995</v>
      </c>
      <c r="H2098" t="str">
        <f t="shared" si="164"/>
        <v>No</v>
      </c>
      <c r="I2098" s="5">
        <f t="shared" si="162"/>
        <v>18099.3</v>
      </c>
    </row>
    <row r="2099" spans="1:9" x14ac:dyDescent="0.35">
      <c r="A2099" s="1">
        <v>44985</v>
      </c>
      <c r="B2099" s="1" t="str">
        <f t="shared" si="160"/>
        <v>February</v>
      </c>
      <c r="C2099" s="3" t="s">
        <v>4</v>
      </c>
      <c r="D2099" s="4">
        <v>16</v>
      </c>
      <c r="E2099" t="str">
        <f t="shared" si="163"/>
        <v>No</v>
      </c>
      <c r="F2099" s="4">
        <f t="shared" si="161"/>
        <v>16</v>
      </c>
      <c r="G2099" s="5">
        <v>389.67</v>
      </c>
      <c r="H2099" t="str">
        <f t="shared" si="164"/>
        <v>No</v>
      </c>
      <c r="I2099" s="5">
        <f t="shared" si="162"/>
        <v>6234.72</v>
      </c>
    </row>
    <row r="2100" spans="1:9" x14ac:dyDescent="0.35">
      <c r="A2100" s="1">
        <v>45046</v>
      </c>
      <c r="B2100" s="1" t="str">
        <f t="shared" si="160"/>
        <v>April</v>
      </c>
      <c r="C2100" s="3" t="s">
        <v>7</v>
      </c>
      <c r="D2100" s="4">
        <v>17</v>
      </c>
      <c r="E2100" t="str">
        <f t="shared" si="163"/>
        <v>No</v>
      </c>
      <c r="F2100" s="4">
        <f t="shared" si="161"/>
        <v>17</v>
      </c>
      <c r="G2100" s="5">
        <v>509.48</v>
      </c>
      <c r="H2100" t="str">
        <f t="shared" si="164"/>
        <v>No</v>
      </c>
      <c r="I2100" s="5">
        <f t="shared" si="162"/>
        <v>8661.16</v>
      </c>
    </row>
    <row r="2101" spans="1:9" x14ac:dyDescent="0.35">
      <c r="A2101" s="1">
        <v>44957</v>
      </c>
      <c r="B2101" s="1" t="str">
        <f t="shared" si="160"/>
        <v>January</v>
      </c>
      <c r="C2101" s="3" t="s">
        <v>8</v>
      </c>
      <c r="D2101" s="4">
        <v>21</v>
      </c>
      <c r="E2101" t="str">
        <f t="shared" si="163"/>
        <v>No</v>
      </c>
      <c r="F2101" s="4">
        <f t="shared" si="161"/>
        <v>21</v>
      </c>
      <c r="G2101" s="5">
        <v>227.48</v>
      </c>
      <c r="H2101" t="str">
        <f t="shared" si="164"/>
        <v>No</v>
      </c>
      <c r="I2101" s="5">
        <f t="shared" si="162"/>
        <v>4777.08</v>
      </c>
    </row>
    <row r="2102" spans="1:9" x14ac:dyDescent="0.35">
      <c r="A2102" s="1">
        <v>45016</v>
      </c>
      <c r="B2102" s="1" t="str">
        <f t="shared" si="160"/>
        <v>March</v>
      </c>
      <c r="C2102" s="3" t="s">
        <v>6</v>
      </c>
      <c r="D2102" s="4">
        <v>24</v>
      </c>
      <c r="E2102" t="str">
        <f t="shared" si="163"/>
        <v>No</v>
      </c>
      <c r="F2102" s="4">
        <f t="shared" si="161"/>
        <v>24</v>
      </c>
      <c r="G2102" s="5">
        <v>628.49</v>
      </c>
      <c r="H2102" t="str">
        <f t="shared" si="164"/>
        <v>No</v>
      </c>
      <c r="I2102" s="5">
        <f t="shared" si="162"/>
        <v>15083.76</v>
      </c>
    </row>
    <row r="2103" spans="1:9" x14ac:dyDescent="0.35">
      <c r="A2103" s="1">
        <v>45016</v>
      </c>
      <c r="B2103" s="1" t="str">
        <f t="shared" si="160"/>
        <v>March</v>
      </c>
      <c r="C2103" s="3" t="s">
        <v>6</v>
      </c>
      <c r="D2103" s="4">
        <v>22</v>
      </c>
      <c r="E2103" t="str">
        <f t="shared" si="163"/>
        <v>No</v>
      </c>
      <c r="F2103" s="4">
        <f t="shared" si="161"/>
        <v>22</v>
      </c>
      <c r="G2103" s="5">
        <v>587.17999999999995</v>
      </c>
      <c r="H2103" t="str">
        <f t="shared" si="164"/>
        <v>No</v>
      </c>
      <c r="I2103" s="5">
        <f t="shared" si="162"/>
        <v>12917.96</v>
      </c>
    </row>
    <row r="2104" spans="1:9" x14ac:dyDescent="0.35">
      <c r="A2104" s="1">
        <v>45016</v>
      </c>
      <c r="B2104" s="1" t="str">
        <f t="shared" si="160"/>
        <v>March</v>
      </c>
      <c r="C2104" s="3" t="s">
        <v>4</v>
      </c>
      <c r="D2104" s="4">
        <v>19</v>
      </c>
      <c r="E2104" t="str">
        <f t="shared" si="163"/>
        <v>No</v>
      </c>
      <c r="F2104" s="4">
        <f t="shared" si="161"/>
        <v>19</v>
      </c>
      <c r="G2104" s="5">
        <v>430.13</v>
      </c>
      <c r="H2104" t="str">
        <f t="shared" si="164"/>
        <v>No</v>
      </c>
      <c r="I2104" s="5">
        <f t="shared" si="162"/>
        <v>8172.47</v>
      </c>
    </row>
    <row r="2105" spans="1:9" x14ac:dyDescent="0.35">
      <c r="A2105" s="1">
        <v>45077</v>
      </c>
      <c r="B2105" s="1" t="str">
        <f t="shared" si="160"/>
        <v>May</v>
      </c>
      <c r="C2105" s="3" t="s">
        <v>7</v>
      </c>
      <c r="D2105" s="4">
        <v>25</v>
      </c>
      <c r="E2105" t="str">
        <f t="shared" si="163"/>
        <v>No</v>
      </c>
      <c r="F2105" s="4">
        <f t="shared" si="161"/>
        <v>25</v>
      </c>
      <c r="G2105" s="5">
        <v>78.81</v>
      </c>
      <c r="H2105" t="str">
        <f t="shared" si="164"/>
        <v>No</v>
      </c>
      <c r="I2105" s="5">
        <f t="shared" si="162"/>
        <v>1970.25</v>
      </c>
    </row>
    <row r="2106" spans="1:9" x14ac:dyDescent="0.35">
      <c r="A2106" s="1">
        <v>44957</v>
      </c>
      <c r="B2106" s="1" t="str">
        <f t="shared" si="160"/>
        <v>January</v>
      </c>
      <c r="C2106" s="3" t="s">
        <v>5</v>
      </c>
      <c r="D2106" s="4">
        <v>18</v>
      </c>
      <c r="E2106" t="str">
        <f t="shared" si="163"/>
        <v>No</v>
      </c>
      <c r="F2106" s="4">
        <f t="shared" si="161"/>
        <v>18</v>
      </c>
      <c r="G2106" s="5">
        <v>33.76</v>
      </c>
      <c r="H2106" t="str">
        <f t="shared" si="164"/>
        <v>No</v>
      </c>
      <c r="I2106" s="5">
        <f t="shared" si="162"/>
        <v>607.67999999999995</v>
      </c>
    </row>
    <row r="2107" spans="1:9" x14ac:dyDescent="0.35">
      <c r="A2107" s="1">
        <v>45016</v>
      </c>
      <c r="B2107" s="1" t="str">
        <f t="shared" si="160"/>
        <v>March</v>
      </c>
      <c r="C2107" s="3" t="s">
        <v>7</v>
      </c>
      <c r="D2107" s="4">
        <v>17</v>
      </c>
      <c r="E2107" t="str">
        <f t="shared" si="163"/>
        <v>No</v>
      </c>
      <c r="F2107" s="4">
        <f t="shared" si="161"/>
        <v>17</v>
      </c>
      <c r="G2107" s="5">
        <v>551.04</v>
      </c>
      <c r="H2107" t="str">
        <f t="shared" si="164"/>
        <v>No</v>
      </c>
      <c r="I2107" s="5">
        <f t="shared" si="162"/>
        <v>9367.68</v>
      </c>
    </row>
    <row r="2108" spans="1:9" x14ac:dyDescent="0.35">
      <c r="A2108" s="1">
        <v>45291</v>
      </c>
      <c r="B2108" s="1" t="str">
        <f t="shared" si="160"/>
        <v>December</v>
      </c>
      <c r="C2108" s="3" t="s">
        <v>7</v>
      </c>
      <c r="D2108" s="4">
        <v>23</v>
      </c>
      <c r="E2108" t="str">
        <f t="shared" si="163"/>
        <v>No</v>
      </c>
      <c r="F2108" s="4">
        <f t="shared" si="161"/>
        <v>23</v>
      </c>
      <c r="G2108" s="5">
        <v>968.62</v>
      </c>
      <c r="H2108" t="str">
        <f t="shared" si="164"/>
        <v>No</v>
      </c>
      <c r="I2108" s="5">
        <f t="shared" si="162"/>
        <v>22278.26</v>
      </c>
    </row>
    <row r="2109" spans="1:9" x14ac:dyDescent="0.35">
      <c r="A2109" s="1">
        <v>45291</v>
      </c>
      <c r="B2109" s="1" t="str">
        <f t="shared" si="160"/>
        <v>December</v>
      </c>
      <c r="C2109" s="3" t="s">
        <v>4</v>
      </c>
      <c r="D2109" s="4">
        <v>21</v>
      </c>
      <c r="E2109" t="str">
        <f t="shared" si="163"/>
        <v>No</v>
      </c>
      <c r="F2109" s="4">
        <f t="shared" si="161"/>
        <v>21</v>
      </c>
      <c r="G2109" s="5">
        <v>548.26</v>
      </c>
      <c r="H2109" t="str">
        <f t="shared" si="164"/>
        <v>No</v>
      </c>
      <c r="I2109" s="5">
        <f t="shared" si="162"/>
        <v>11513.46</v>
      </c>
    </row>
    <row r="2110" spans="1:9" x14ac:dyDescent="0.35">
      <c r="A2110" s="1">
        <v>45077</v>
      </c>
      <c r="B2110" s="1" t="str">
        <f t="shared" si="160"/>
        <v>May</v>
      </c>
      <c r="C2110" s="3" t="s">
        <v>5</v>
      </c>
      <c r="D2110" s="4">
        <v>23</v>
      </c>
      <c r="E2110" t="str">
        <f t="shared" si="163"/>
        <v>No</v>
      </c>
      <c r="F2110" s="4">
        <f t="shared" si="161"/>
        <v>23</v>
      </c>
      <c r="G2110" s="5">
        <v>444.03</v>
      </c>
      <c r="H2110" t="str">
        <f t="shared" si="164"/>
        <v>No</v>
      </c>
      <c r="I2110" s="5">
        <f t="shared" si="162"/>
        <v>10212.689999999999</v>
      </c>
    </row>
    <row r="2111" spans="1:9" x14ac:dyDescent="0.35">
      <c r="A2111" s="1">
        <v>44985</v>
      </c>
      <c r="B2111" s="1" t="str">
        <f t="shared" si="160"/>
        <v>February</v>
      </c>
      <c r="C2111" s="3" t="s">
        <v>7</v>
      </c>
      <c r="D2111" s="4">
        <v>21</v>
      </c>
      <c r="E2111" t="str">
        <f t="shared" si="163"/>
        <v>No</v>
      </c>
      <c r="F2111" s="4">
        <f t="shared" si="161"/>
        <v>21</v>
      </c>
      <c r="G2111" s="5">
        <v>286.27</v>
      </c>
      <c r="H2111" t="str">
        <f t="shared" si="164"/>
        <v>No</v>
      </c>
      <c r="I2111" s="5">
        <f t="shared" si="162"/>
        <v>6011.67</v>
      </c>
    </row>
    <row r="2112" spans="1:9" x14ac:dyDescent="0.35">
      <c r="A2112" s="1">
        <v>45291</v>
      </c>
      <c r="B2112" s="1" t="str">
        <f t="shared" si="160"/>
        <v>December</v>
      </c>
      <c r="C2112" s="3" t="s">
        <v>7</v>
      </c>
      <c r="D2112" s="4">
        <v>28</v>
      </c>
      <c r="E2112" t="str">
        <f t="shared" si="163"/>
        <v>No</v>
      </c>
      <c r="F2112" s="4">
        <f t="shared" si="161"/>
        <v>28</v>
      </c>
      <c r="G2112" s="5">
        <v>598.54999999999995</v>
      </c>
      <c r="H2112" t="str">
        <f t="shared" si="164"/>
        <v>No</v>
      </c>
      <c r="I2112" s="5">
        <f t="shared" si="162"/>
        <v>16759.399999999998</v>
      </c>
    </row>
    <row r="2113" spans="1:9" x14ac:dyDescent="0.35">
      <c r="A2113" s="1">
        <v>45016</v>
      </c>
      <c r="B2113" s="1" t="str">
        <f t="shared" si="160"/>
        <v>March</v>
      </c>
      <c r="C2113" s="3" t="s">
        <v>7</v>
      </c>
      <c r="D2113" s="4">
        <v>22</v>
      </c>
      <c r="E2113" t="str">
        <f t="shared" si="163"/>
        <v>No</v>
      </c>
      <c r="F2113" s="4">
        <f t="shared" si="161"/>
        <v>22</v>
      </c>
      <c r="G2113" s="5">
        <v>471.97</v>
      </c>
      <c r="H2113" t="str">
        <f t="shared" si="164"/>
        <v>No</v>
      </c>
      <c r="I2113" s="5">
        <f t="shared" si="162"/>
        <v>10383.34</v>
      </c>
    </row>
    <row r="2114" spans="1:9" x14ac:dyDescent="0.35">
      <c r="A2114" s="1">
        <v>45107</v>
      </c>
      <c r="B2114" s="1" t="str">
        <f t="shared" ref="B2114:B2177" si="165">TEXT(A2114, "mmmm")</f>
        <v>June</v>
      </c>
      <c r="C2114" s="3" t="s">
        <v>5</v>
      </c>
      <c r="D2114" s="4">
        <v>17</v>
      </c>
      <c r="E2114" t="str">
        <f t="shared" si="163"/>
        <v>No</v>
      </c>
      <c r="F2114" s="4">
        <f t="shared" ref="F2114:F2177" si="166" xml:space="preserve"> IF(OR(D2114 &lt; 8,D2114 &gt; 32), 22, D2114)</f>
        <v>17</v>
      </c>
      <c r="G2114" s="5">
        <v>473.62</v>
      </c>
      <c r="H2114" t="str">
        <f t="shared" si="164"/>
        <v>No</v>
      </c>
      <c r="I2114" s="5">
        <f t="shared" ref="I2114:I2177" si="167">PRODUCT(F2114,G2114)</f>
        <v>8051.54</v>
      </c>
    </row>
    <row r="2115" spans="1:9" x14ac:dyDescent="0.35">
      <c r="A2115" s="1">
        <v>45199</v>
      </c>
      <c r="B2115" s="1" t="str">
        <f t="shared" si="165"/>
        <v>September</v>
      </c>
      <c r="C2115" s="3" t="s">
        <v>4</v>
      </c>
      <c r="D2115" s="4">
        <v>19</v>
      </c>
      <c r="E2115" t="str">
        <f t="shared" ref="E2115:E2178" si="168" xml:space="preserve"> IF(OR(D2115 &lt; 8,D2115 &gt; 32), "Yes", "No")</f>
        <v>No</v>
      </c>
      <c r="F2115" s="4">
        <f t="shared" si="166"/>
        <v>19</v>
      </c>
      <c r="G2115" s="5">
        <v>943.73</v>
      </c>
      <c r="H2115" t="str">
        <f t="shared" ref="H2115:H2178" si="169" xml:space="preserve"> IF(OR(G2115 &lt; -466.22,G2115 &gt; 1486.92), "Yes", "No")</f>
        <v>No</v>
      </c>
      <c r="I2115" s="5">
        <f t="shared" si="167"/>
        <v>17930.87</v>
      </c>
    </row>
    <row r="2116" spans="1:9" x14ac:dyDescent="0.35">
      <c r="A2116" s="1">
        <v>44957</v>
      </c>
      <c r="B2116" s="1" t="str">
        <f t="shared" si="165"/>
        <v>January</v>
      </c>
      <c r="C2116" s="3" t="s">
        <v>6</v>
      </c>
      <c r="D2116" s="4">
        <v>17</v>
      </c>
      <c r="E2116" t="str">
        <f t="shared" si="168"/>
        <v>No</v>
      </c>
      <c r="F2116" s="4">
        <f t="shared" si="166"/>
        <v>17</v>
      </c>
      <c r="G2116" s="5">
        <v>477.36</v>
      </c>
      <c r="H2116" t="str">
        <f t="shared" si="169"/>
        <v>No</v>
      </c>
      <c r="I2116" s="5">
        <f t="shared" si="167"/>
        <v>8115.12</v>
      </c>
    </row>
    <row r="2117" spans="1:9" x14ac:dyDescent="0.35">
      <c r="A2117" s="1">
        <v>45077</v>
      </c>
      <c r="B2117" s="1" t="str">
        <f t="shared" si="165"/>
        <v>May</v>
      </c>
      <c r="C2117" s="3" t="s">
        <v>5</v>
      </c>
      <c r="D2117" s="4">
        <v>18</v>
      </c>
      <c r="E2117" t="str">
        <f t="shared" si="168"/>
        <v>No</v>
      </c>
      <c r="F2117" s="4">
        <f t="shared" si="166"/>
        <v>18</v>
      </c>
      <c r="G2117" s="5">
        <v>388.05</v>
      </c>
      <c r="H2117" t="str">
        <f t="shared" si="169"/>
        <v>No</v>
      </c>
      <c r="I2117" s="5">
        <f t="shared" si="167"/>
        <v>6984.9000000000005</v>
      </c>
    </row>
    <row r="2118" spans="1:9" x14ac:dyDescent="0.35">
      <c r="A2118" s="1">
        <v>45138</v>
      </c>
      <c r="B2118" s="1" t="str">
        <f t="shared" si="165"/>
        <v>July</v>
      </c>
      <c r="C2118" s="3" t="s">
        <v>4</v>
      </c>
      <c r="D2118" s="4">
        <v>18</v>
      </c>
      <c r="E2118" t="str">
        <f t="shared" si="168"/>
        <v>No</v>
      </c>
      <c r="F2118" s="4">
        <f t="shared" si="166"/>
        <v>18</v>
      </c>
      <c r="G2118" s="5">
        <v>258.86</v>
      </c>
      <c r="H2118" t="str">
        <f t="shared" si="169"/>
        <v>No</v>
      </c>
      <c r="I2118" s="5">
        <f t="shared" si="167"/>
        <v>4659.4800000000005</v>
      </c>
    </row>
    <row r="2119" spans="1:9" x14ac:dyDescent="0.35">
      <c r="A2119" s="1">
        <v>45138</v>
      </c>
      <c r="B2119" s="1" t="str">
        <f t="shared" si="165"/>
        <v>July</v>
      </c>
      <c r="C2119" s="3" t="s">
        <v>4</v>
      </c>
      <c r="D2119" s="4">
        <v>21</v>
      </c>
      <c r="E2119" t="str">
        <f t="shared" si="168"/>
        <v>No</v>
      </c>
      <c r="F2119" s="4">
        <f t="shared" si="166"/>
        <v>21</v>
      </c>
      <c r="G2119" s="5">
        <v>301.83999999999997</v>
      </c>
      <c r="H2119" t="str">
        <f t="shared" si="169"/>
        <v>No</v>
      </c>
      <c r="I2119" s="5">
        <f t="shared" si="167"/>
        <v>6338.6399999999994</v>
      </c>
    </row>
    <row r="2120" spans="1:9" x14ac:dyDescent="0.35">
      <c r="A2120" s="1">
        <v>45046</v>
      </c>
      <c r="B2120" s="1" t="str">
        <f t="shared" si="165"/>
        <v>April</v>
      </c>
      <c r="C2120" s="3" t="s">
        <v>7</v>
      </c>
      <c r="D2120" s="4">
        <v>19</v>
      </c>
      <c r="E2120" t="str">
        <f t="shared" si="168"/>
        <v>No</v>
      </c>
      <c r="F2120" s="4">
        <f t="shared" si="166"/>
        <v>19</v>
      </c>
      <c r="G2120" s="5">
        <v>207.25</v>
      </c>
      <c r="H2120" t="str">
        <f t="shared" si="169"/>
        <v>No</v>
      </c>
      <c r="I2120" s="5">
        <f t="shared" si="167"/>
        <v>3937.75</v>
      </c>
    </row>
    <row r="2121" spans="1:9" x14ac:dyDescent="0.35">
      <c r="A2121" s="1">
        <v>44985</v>
      </c>
      <c r="B2121" s="1" t="str">
        <f t="shared" si="165"/>
        <v>February</v>
      </c>
      <c r="C2121" s="3" t="s">
        <v>7</v>
      </c>
      <c r="D2121" s="4">
        <v>25</v>
      </c>
      <c r="E2121" t="str">
        <f t="shared" si="168"/>
        <v>No</v>
      </c>
      <c r="F2121" s="4">
        <f t="shared" si="166"/>
        <v>25</v>
      </c>
      <c r="G2121" s="5">
        <v>718.52</v>
      </c>
      <c r="H2121" t="str">
        <f t="shared" si="169"/>
        <v>No</v>
      </c>
      <c r="I2121" s="5">
        <f t="shared" si="167"/>
        <v>17963</v>
      </c>
    </row>
    <row r="2122" spans="1:9" x14ac:dyDescent="0.35">
      <c r="A2122" s="1">
        <v>45077</v>
      </c>
      <c r="B2122" s="1" t="str">
        <f t="shared" si="165"/>
        <v>May</v>
      </c>
      <c r="C2122" s="3" t="s">
        <v>6</v>
      </c>
      <c r="D2122" s="4">
        <v>21</v>
      </c>
      <c r="E2122" t="str">
        <f t="shared" si="168"/>
        <v>No</v>
      </c>
      <c r="F2122" s="4">
        <f t="shared" si="166"/>
        <v>21</v>
      </c>
      <c r="G2122" s="5">
        <v>736.98</v>
      </c>
      <c r="H2122" t="str">
        <f t="shared" si="169"/>
        <v>No</v>
      </c>
      <c r="I2122" s="5">
        <f t="shared" si="167"/>
        <v>15476.58</v>
      </c>
    </row>
    <row r="2123" spans="1:9" x14ac:dyDescent="0.35">
      <c r="A2123" s="1">
        <v>45169</v>
      </c>
      <c r="B2123" s="1" t="str">
        <f t="shared" si="165"/>
        <v>August</v>
      </c>
      <c r="C2123" s="3" t="s">
        <v>6</v>
      </c>
      <c r="D2123" s="4">
        <v>18</v>
      </c>
      <c r="E2123" t="str">
        <f t="shared" si="168"/>
        <v>No</v>
      </c>
      <c r="F2123" s="4">
        <f t="shared" si="166"/>
        <v>18</v>
      </c>
      <c r="G2123" s="5">
        <v>857.42</v>
      </c>
      <c r="H2123" t="str">
        <f t="shared" si="169"/>
        <v>No</v>
      </c>
      <c r="I2123" s="5">
        <f t="shared" si="167"/>
        <v>15433.56</v>
      </c>
    </row>
    <row r="2124" spans="1:9" x14ac:dyDescent="0.35">
      <c r="A2124" s="1">
        <v>44985</v>
      </c>
      <c r="B2124" s="1" t="str">
        <f t="shared" si="165"/>
        <v>February</v>
      </c>
      <c r="C2124" s="3" t="s">
        <v>4</v>
      </c>
      <c r="D2124" s="4">
        <v>14</v>
      </c>
      <c r="E2124" t="str">
        <f t="shared" si="168"/>
        <v>No</v>
      </c>
      <c r="F2124" s="4">
        <f t="shared" si="166"/>
        <v>14</v>
      </c>
      <c r="G2124" s="5">
        <v>378.74</v>
      </c>
      <c r="H2124" t="str">
        <f t="shared" si="169"/>
        <v>No</v>
      </c>
      <c r="I2124" s="5">
        <f t="shared" si="167"/>
        <v>5302.3600000000006</v>
      </c>
    </row>
    <row r="2125" spans="1:9" x14ac:dyDescent="0.35">
      <c r="A2125" s="1">
        <v>45169</v>
      </c>
      <c r="B2125" s="1" t="str">
        <f t="shared" si="165"/>
        <v>August</v>
      </c>
      <c r="C2125" s="3" t="s">
        <v>4</v>
      </c>
      <c r="D2125" s="4">
        <v>20</v>
      </c>
      <c r="E2125" t="str">
        <f t="shared" si="168"/>
        <v>No</v>
      </c>
      <c r="F2125" s="4">
        <f t="shared" si="166"/>
        <v>20</v>
      </c>
      <c r="G2125" s="5">
        <v>947.65</v>
      </c>
      <c r="H2125" t="str">
        <f t="shared" si="169"/>
        <v>No</v>
      </c>
      <c r="I2125" s="5">
        <f t="shared" si="167"/>
        <v>18953</v>
      </c>
    </row>
    <row r="2126" spans="1:9" x14ac:dyDescent="0.35">
      <c r="A2126" s="1">
        <v>45230</v>
      </c>
      <c r="B2126" s="1" t="str">
        <f t="shared" si="165"/>
        <v>October</v>
      </c>
      <c r="C2126" s="3" t="s">
        <v>4</v>
      </c>
      <c r="D2126" s="4">
        <v>19</v>
      </c>
      <c r="E2126" t="str">
        <f t="shared" si="168"/>
        <v>No</v>
      </c>
      <c r="F2126" s="4">
        <f t="shared" si="166"/>
        <v>19</v>
      </c>
      <c r="G2126" s="5">
        <v>732.39</v>
      </c>
      <c r="H2126" t="str">
        <f t="shared" si="169"/>
        <v>No</v>
      </c>
      <c r="I2126" s="5">
        <f t="shared" si="167"/>
        <v>13915.41</v>
      </c>
    </row>
    <row r="2127" spans="1:9" x14ac:dyDescent="0.35">
      <c r="A2127" s="1">
        <v>45199</v>
      </c>
      <c r="B2127" s="1" t="str">
        <f t="shared" si="165"/>
        <v>September</v>
      </c>
      <c r="C2127" s="3" t="s">
        <v>7</v>
      </c>
      <c r="D2127" s="4">
        <v>22</v>
      </c>
      <c r="E2127" t="str">
        <f t="shared" si="168"/>
        <v>No</v>
      </c>
      <c r="F2127" s="4">
        <f t="shared" si="166"/>
        <v>22</v>
      </c>
      <c r="G2127" s="5">
        <v>509.48</v>
      </c>
      <c r="H2127" t="str">
        <f t="shared" si="169"/>
        <v>No</v>
      </c>
      <c r="I2127" s="5">
        <f t="shared" si="167"/>
        <v>11208.560000000001</v>
      </c>
    </row>
    <row r="2128" spans="1:9" x14ac:dyDescent="0.35">
      <c r="A2128" s="1">
        <v>44957</v>
      </c>
      <c r="B2128" s="1" t="str">
        <f t="shared" si="165"/>
        <v>January</v>
      </c>
      <c r="C2128" s="3" t="s">
        <v>7</v>
      </c>
      <c r="D2128" s="4">
        <v>21</v>
      </c>
      <c r="E2128" t="str">
        <f t="shared" si="168"/>
        <v>No</v>
      </c>
      <c r="F2128" s="4">
        <f t="shared" si="166"/>
        <v>21</v>
      </c>
      <c r="G2128" s="5">
        <v>112.51</v>
      </c>
      <c r="H2128" t="str">
        <f t="shared" si="169"/>
        <v>No</v>
      </c>
      <c r="I2128" s="5">
        <f t="shared" si="167"/>
        <v>2362.71</v>
      </c>
    </row>
    <row r="2129" spans="1:9" x14ac:dyDescent="0.35">
      <c r="A2129" s="1">
        <v>45046</v>
      </c>
      <c r="B2129" s="1" t="str">
        <f t="shared" si="165"/>
        <v>April</v>
      </c>
      <c r="C2129" s="3" t="s">
        <v>8</v>
      </c>
      <c r="D2129" s="4">
        <v>19</v>
      </c>
      <c r="E2129" t="str">
        <f t="shared" si="168"/>
        <v>No</v>
      </c>
      <c r="F2129" s="4">
        <f t="shared" si="166"/>
        <v>19</v>
      </c>
      <c r="G2129" s="5">
        <v>474.7</v>
      </c>
      <c r="H2129" t="str">
        <f t="shared" si="169"/>
        <v>No</v>
      </c>
      <c r="I2129" s="5">
        <f t="shared" si="167"/>
        <v>9019.2999999999993</v>
      </c>
    </row>
    <row r="2130" spans="1:9" x14ac:dyDescent="0.35">
      <c r="A2130" s="1">
        <v>44985</v>
      </c>
      <c r="B2130" s="1" t="str">
        <f t="shared" si="165"/>
        <v>February</v>
      </c>
      <c r="C2130" s="3" t="s">
        <v>5</v>
      </c>
      <c r="D2130" s="4">
        <v>17</v>
      </c>
      <c r="E2130" t="str">
        <f t="shared" si="168"/>
        <v>No</v>
      </c>
      <c r="F2130" s="4">
        <f t="shared" si="166"/>
        <v>17</v>
      </c>
      <c r="G2130" s="5">
        <v>105.92</v>
      </c>
      <c r="H2130" t="str">
        <f t="shared" si="169"/>
        <v>No</v>
      </c>
      <c r="I2130" s="5">
        <f t="shared" si="167"/>
        <v>1800.64</v>
      </c>
    </row>
    <row r="2131" spans="1:9" x14ac:dyDescent="0.35">
      <c r="A2131" s="1">
        <v>44985</v>
      </c>
      <c r="B2131" s="1" t="str">
        <f t="shared" si="165"/>
        <v>February</v>
      </c>
      <c r="C2131" s="3" t="s">
        <v>8</v>
      </c>
      <c r="D2131" s="4">
        <v>20</v>
      </c>
      <c r="E2131" t="str">
        <f t="shared" si="168"/>
        <v>No</v>
      </c>
      <c r="F2131" s="4">
        <f t="shared" si="166"/>
        <v>20</v>
      </c>
      <c r="G2131" s="5">
        <v>175.3</v>
      </c>
      <c r="H2131" t="str">
        <f t="shared" si="169"/>
        <v>No</v>
      </c>
      <c r="I2131" s="5">
        <f t="shared" si="167"/>
        <v>3506</v>
      </c>
    </row>
    <row r="2132" spans="1:9" x14ac:dyDescent="0.35">
      <c r="A2132" s="1">
        <v>44957</v>
      </c>
      <c r="B2132" s="1" t="str">
        <f t="shared" si="165"/>
        <v>January</v>
      </c>
      <c r="C2132" s="3" t="s">
        <v>5</v>
      </c>
      <c r="D2132" s="4">
        <v>20</v>
      </c>
      <c r="E2132" t="str">
        <f t="shared" si="168"/>
        <v>No</v>
      </c>
      <c r="F2132" s="4">
        <f t="shared" si="166"/>
        <v>20</v>
      </c>
      <c r="G2132" s="5">
        <v>54.46</v>
      </c>
      <c r="H2132" t="str">
        <f t="shared" si="169"/>
        <v>No</v>
      </c>
      <c r="I2132" s="5">
        <f t="shared" si="167"/>
        <v>1089.2</v>
      </c>
    </row>
    <row r="2133" spans="1:9" x14ac:dyDescent="0.35">
      <c r="A2133" s="1">
        <v>44957</v>
      </c>
      <c r="B2133" s="1" t="str">
        <f t="shared" si="165"/>
        <v>January</v>
      </c>
      <c r="C2133" s="3" t="s">
        <v>7</v>
      </c>
      <c r="D2133" s="4">
        <v>16</v>
      </c>
      <c r="E2133" t="str">
        <f t="shared" si="168"/>
        <v>No</v>
      </c>
      <c r="F2133" s="4">
        <f t="shared" si="166"/>
        <v>16</v>
      </c>
      <c r="G2133" s="5">
        <v>42.51</v>
      </c>
      <c r="H2133" t="str">
        <f t="shared" si="169"/>
        <v>No</v>
      </c>
      <c r="I2133" s="5">
        <f t="shared" si="167"/>
        <v>680.16</v>
      </c>
    </row>
    <row r="2134" spans="1:9" x14ac:dyDescent="0.35">
      <c r="A2134" s="1">
        <v>45107</v>
      </c>
      <c r="B2134" s="1" t="str">
        <f t="shared" si="165"/>
        <v>June</v>
      </c>
      <c r="C2134" s="3" t="s">
        <v>7</v>
      </c>
      <c r="D2134" s="4">
        <v>13</v>
      </c>
      <c r="E2134" t="str">
        <f t="shared" si="168"/>
        <v>No</v>
      </c>
      <c r="F2134" s="4">
        <f t="shared" si="166"/>
        <v>13</v>
      </c>
      <c r="G2134" s="5">
        <v>520.96</v>
      </c>
      <c r="H2134" t="str">
        <f t="shared" si="169"/>
        <v>No</v>
      </c>
      <c r="I2134" s="5">
        <f t="shared" si="167"/>
        <v>6772.4800000000005</v>
      </c>
    </row>
    <row r="2135" spans="1:9" x14ac:dyDescent="0.35">
      <c r="A2135" s="1">
        <v>45260</v>
      </c>
      <c r="B2135" s="1" t="str">
        <f t="shared" si="165"/>
        <v>November</v>
      </c>
      <c r="C2135" s="3" t="s">
        <v>6</v>
      </c>
      <c r="D2135" s="4">
        <v>28</v>
      </c>
      <c r="E2135" t="str">
        <f t="shared" si="168"/>
        <v>No</v>
      </c>
      <c r="F2135" s="4">
        <f t="shared" si="166"/>
        <v>28</v>
      </c>
      <c r="G2135" s="5">
        <v>851.62</v>
      </c>
      <c r="H2135" t="str">
        <f t="shared" si="169"/>
        <v>No</v>
      </c>
      <c r="I2135" s="5">
        <f t="shared" si="167"/>
        <v>23845.360000000001</v>
      </c>
    </row>
    <row r="2136" spans="1:9" x14ac:dyDescent="0.35">
      <c r="A2136" s="1">
        <v>45138</v>
      </c>
      <c r="B2136" s="1" t="str">
        <f t="shared" si="165"/>
        <v>July</v>
      </c>
      <c r="C2136" s="3" t="s">
        <v>8</v>
      </c>
      <c r="D2136" s="4">
        <v>20</v>
      </c>
      <c r="E2136" t="str">
        <f t="shared" si="168"/>
        <v>No</v>
      </c>
      <c r="F2136" s="4">
        <f t="shared" si="166"/>
        <v>20</v>
      </c>
      <c r="G2136" s="5">
        <v>750.29</v>
      </c>
      <c r="H2136" t="str">
        <f t="shared" si="169"/>
        <v>No</v>
      </c>
      <c r="I2136" s="5">
        <f t="shared" si="167"/>
        <v>15005.8</v>
      </c>
    </row>
    <row r="2137" spans="1:9" x14ac:dyDescent="0.35">
      <c r="A2137" s="1">
        <v>44985</v>
      </c>
      <c r="B2137" s="1" t="str">
        <f t="shared" si="165"/>
        <v>February</v>
      </c>
      <c r="C2137" s="3" t="s">
        <v>8</v>
      </c>
      <c r="D2137" s="4">
        <v>21</v>
      </c>
      <c r="E2137" t="str">
        <f t="shared" si="168"/>
        <v>No</v>
      </c>
      <c r="F2137" s="4">
        <f t="shared" si="166"/>
        <v>21</v>
      </c>
      <c r="G2137" s="5">
        <v>184.79</v>
      </c>
      <c r="H2137" t="str">
        <f t="shared" si="169"/>
        <v>No</v>
      </c>
      <c r="I2137" s="5">
        <f t="shared" si="167"/>
        <v>3880.5899999999997</v>
      </c>
    </row>
    <row r="2138" spans="1:9" x14ac:dyDescent="0.35">
      <c r="A2138" s="1">
        <v>44957</v>
      </c>
      <c r="B2138" s="1" t="str">
        <f t="shared" si="165"/>
        <v>January</v>
      </c>
      <c r="C2138" s="3" t="s">
        <v>6</v>
      </c>
      <c r="D2138" s="4">
        <v>13</v>
      </c>
      <c r="E2138" t="str">
        <f t="shared" si="168"/>
        <v>No</v>
      </c>
      <c r="F2138" s="4">
        <f t="shared" si="166"/>
        <v>13</v>
      </c>
      <c r="G2138" s="5">
        <v>893.5</v>
      </c>
      <c r="H2138" t="str">
        <f t="shared" si="169"/>
        <v>No</v>
      </c>
      <c r="I2138" s="5">
        <f t="shared" si="167"/>
        <v>11615.5</v>
      </c>
    </row>
    <row r="2139" spans="1:9" x14ac:dyDescent="0.35">
      <c r="A2139" s="1">
        <v>44985</v>
      </c>
      <c r="B2139" s="1" t="str">
        <f t="shared" si="165"/>
        <v>February</v>
      </c>
      <c r="C2139" s="3" t="s">
        <v>8</v>
      </c>
      <c r="D2139" s="4">
        <v>19</v>
      </c>
      <c r="E2139" t="str">
        <f t="shared" si="168"/>
        <v>No</v>
      </c>
      <c r="F2139" s="4">
        <f t="shared" si="166"/>
        <v>19</v>
      </c>
      <c r="G2139" s="5">
        <v>298.57</v>
      </c>
      <c r="H2139" t="str">
        <f t="shared" si="169"/>
        <v>No</v>
      </c>
      <c r="I2139" s="5">
        <f t="shared" si="167"/>
        <v>5672.83</v>
      </c>
    </row>
    <row r="2140" spans="1:9" x14ac:dyDescent="0.35">
      <c r="A2140" s="1">
        <v>45107</v>
      </c>
      <c r="B2140" s="1" t="str">
        <f t="shared" si="165"/>
        <v>June</v>
      </c>
      <c r="C2140" s="3" t="s">
        <v>6</v>
      </c>
      <c r="D2140" s="4">
        <v>22</v>
      </c>
      <c r="E2140" t="str">
        <f t="shared" si="168"/>
        <v>No</v>
      </c>
      <c r="F2140" s="4">
        <f t="shared" si="166"/>
        <v>22</v>
      </c>
      <c r="G2140" s="5">
        <v>244.29</v>
      </c>
      <c r="H2140" t="str">
        <f t="shared" si="169"/>
        <v>No</v>
      </c>
      <c r="I2140" s="5">
        <f t="shared" si="167"/>
        <v>5374.38</v>
      </c>
    </row>
    <row r="2141" spans="1:9" x14ac:dyDescent="0.35">
      <c r="A2141" s="1">
        <v>45046</v>
      </c>
      <c r="B2141" s="1" t="str">
        <f t="shared" si="165"/>
        <v>April</v>
      </c>
      <c r="C2141" s="3" t="s">
        <v>5</v>
      </c>
      <c r="D2141" s="4">
        <v>15</v>
      </c>
      <c r="E2141" t="str">
        <f t="shared" si="168"/>
        <v>No</v>
      </c>
      <c r="F2141" s="4">
        <f t="shared" si="166"/>
        <v>15</v>
      </c>
      <c r="G2141" s="5">
        <v>160.19</v>
      </c>
      <c r="H2141" t="str">
        <f t="shared" si="169"/>
        <v>No</v>
      </c>
      <c r="I2141" s="5">
        <f t="shared" si="167"/>
        <v>2402.85</v>
      </c>
    </row>
    <row r="2142" spans="1:9" x14ac:dyDescent="0.35">
      <c r="A2142" s="1">
        <v>44985</v>
      </c>
      <c r="B2142" s="1" t="str">
        <f t="shared" si="165"/>
        <v>February</v>
      </c>
      <c r="C2142" s="3" t="s">
        <v>8</v>
      </c>
      <c r="D2142" s="4">
        <v>20</v>
      </c>
      <c r="E2142" t="str">
        <f t="shared" si="168"/>
        <v>No</v>
      </c>
      <c r="F2142" s="4">
        <f t="shared" si="166"/>
        <v>20</v>
      </c>
      <c r="G2142" s="5">
        <v>70.53</v>
      </c>
      <c r="H2142" t="str">
        <f t="shared" si="169"/>
        <v>No</v>
      </c>
      <c r="I2142" s="5">
        <f t="shared" si="167"/>
        <v>1410.6</v>
      </c>
    </row>
    <row r="2143" spans="1:9" x14ac:dyDescent="0.35">
      <c r="A2143" s="1">
        <v>45169</v>
      </c>
      <c r="B2143" s="1" t="str">
        <f t="shared" si="165"/>
        <v>August</v>
      </c>
      <c r="C2143" s="3" t="s">
        <v>7</v>
      </c>
      <c r="D2143" s="4">
        <v>19</v>
      </c>
      <c r="E2143" t="str">
        <f t="shared" si="168"/>
        <v>No</v>
      </c>
      <c r="F2143" s="4">
        <f t="shared" si="166"/>
        <v>19</v>
      </c>
      <c r="G2143" s="5">
        <v>984.84</v>
      </c>
      <c r="H2143" t="str">
        <f t="shared" si="169"/>
        <v>No</v>
      </c>
      <c r="I2143" s="5">
        <f t="shared" si="167"/>
        <v>18711.96</v>
      </c>
    </row>
    <row r="2144" spans="1:9" x14ac:dyDescent="0.35">
      <c r="A2144" s="1">
        <v>45016</v>
      </c>
      <c r="B2144" s="1" t="str">
        <f t="shared" si="165"/>
        <v>March</v>
      </c>
      <c r="C2144" s="3" t="s">
        <v>4</v>
      </c>
      <c r="D2144" s="4">
        <v>17</v>
      </c>
      <c r="E2144" t="str">
        <f t="shared" si="168"/>
        <v>No</v>
      </c>
      <c r="F2144" s="4">
        <f t="shared" si="166"/>
        <v>17</v>
      </c>
      <c r="G2144" s="5">
        <v>703.72</v>
      </c>
      <c r="H2144" t="str">
        <f t="shared" si="169"/>
        <v>No</v>
      </c>
      <c r="I2144" s="5">
        <f t="shared" si="167"/>
        <v>11963.24</v>
      </c>
    </row>
    <row r="2145" spans="1:9" x14ac:dyDescent="0.35">
      <c r="A2145" s="1">
        <v>45291</v>
      </c>
      <c r="B2145" s="1" t="str">
        <f t="shared" si="165"/>
        <v>December</v>
      </c>
      <c r="C2145" s="3" t="s">
        <v>7</v>
      </c>
      <c r="D2145" s="4">
        <v>15</v>
      </c>
      <c r="E2145" t="str">
        <f t="shared" si="168"/>
        <v>No</v>
      </c>
      <c r="F2145" s="4">
        <f t="shared" si="166"/>
        <v>15</v>
      </c>
      <c r="G2145" s="5">
        <v>509.03</v>
      </c>
      <c r="H2145" t="str">
        <f t="shared" si="169"/>
        <v>No</v>
      </c>
      <c r="I2145" s="5">
        <f t="shared" si="167"/>
        <v>7635.45</v>
      </c>
    </row>
    <row r="2146" spans="1:9" x14ac:dyDescent="0.35">
      <c r="A2146" s="1">
        <v>45169</v>
      </c>
      <c r="B2146" s="1" t="str">
        <f t="shared" si="165"/>
        <v>August</v>
      </c>
      <c r="C2146" s="3" t="s">
        <v>4</v>
      </c>
      <c r="D2146" s="4">
        <v>23</v>
      </c>
      <c r="E2146" t="str">
        <f t="shared" si="168"/>
        <v>No</v>
      </c>
      <c r="F2146" s="4">
        <f t="shared" si="166"/>
        <v>23</v>
      </c>
      <c r="G2146" s="5">
        <v>212.22</v>
      </c>
      <c r="H2146" t="str">
        <f t="shared" si="169"/>
        <v>No</v>
      </c>
      <c r="I2146" s="5">
        <f t="shared" si="167"/>
        <v>4881.0600000000004</v>
      </c>
    </row>
    <row r="2147" spans="1:9" x14ac:dyDescent="0.35">
      <c r="A2147" s="1">
        <v>45046</v>
      </c>
      <c r="B2147" s="1" t="str">
        <f t="shared" si="165"/>
        <v>April</v>
      </c>
      <c r="C2147" s="3" t="s">
        <v>5</v>
      </c>
      <c r="D2147" s="4">
        <v>16</v>
      </c>
      <c r="E2147" t="str">
        <f t="shared" si="168"/>
        <v>No</v>
      </c>
      <c r="F2147" s="4">
        <f t="shared" si="166"/>
        <v>16</v>
      </c>
      <c r="G2147" s="5">
        <v>262.76</v>
      </c>
      <c r="H2147" t="str">
        <f t="shared" si="169"/>
        <v>No</v>
      </c>
      <c r="I2147" s="5">
        <f t="shared" si="167"/>
        <v>4204.16</v>
      </c>
    </row>
    <row r="2148" spans="1:9" x14ac:dyDescent="0.35">
      <c r="A2148" s="1">
        <v>45230</v>
      </c>
      <c r="B2148" s="1" t="str">
        <f t="shared" si="165"/>
        <v>October</v>
      </c>
      <c r="C2148" s="3" t="s">
        <v>5</v>
      </c>
      <c r="D2148" s="4">
        <v>24</v>
      </c>
      <c r="E2148" t="str">
        <f t="shared" si="168"/>
        <v>No</v>
      </c>
      <c r="F2148" s="4">
        <f t="shared" si="166"/>
        <v>24</v>
      </c>
      <c r="G2148" s="5">
        <v>746.45</v>
      </c>
      <c r="H2148" t="str">
        <f t="shared" si="169"/>
        <v>No</v>
      </c>
      <c r="I2148" s="5">
        <f t="shared" si="167"/>
        <v>17914.800000000003</v>
      </c>
    </row>
    <row r="2149" spans="1:9" x14ac:dyDescent="0.35">
      <c r="A2149" s="1">
        <v>45169</v>
      </c>
      <c r="B2149" s="1" t="str">
        <f t="shared" si="165"/>
        <v>August</v>
      </c>
      <c r="C2149" s="3" t="s">
        <v>7</v>
      </c>
      <c r="D2149" s="4">
        <v>16</v>
      </c>
      <c r="E2149" t="str">
        <f t="shared" si="168"/>
        <v>No</v>
      </c>
      <c r="F2149" s="4">
        <f t="shared" si="166"/>
        <v>16</v>
      </c>
      <c r="G2149" s="5">
        <v>397.52</v>
      </c>
      <c r="H2149" t="str">
        <f t="shared" si="169"/>
        <v>No</v>
      </c>
      <c r="I2149" s="5">
        <f t="shared" si="167"/>
        <v>6360.32</v>
      </c>
    </row>
    <row r="2150" spans="1:9" x14ac:dyDescent="0.35">
      <c r="A2150" s="1">
        <v>44957</v>
      </c>
      <c r="B2150" s="1" t="str">
        <f t="shared" si="165"/>
        <v>January</v>
      </c>
      <c r="C2150" s="3" t="s">
        <v>7</v>
      </c>
      <c r="D2150" s="4">
        <v>25</v>
      </c>
      <c r="E2150" t="str">
        <f t="shared" si="168"/>
        <v>No</v>
      </c>
      <c r="F2150" s="4">
        <f t="shared" si="166"/>
        <v>25</v>
      </c>
      <c r="G2150" s="5">
        <v>506.22</v>
      </c>
      <c r="H2150" t="str">
        <f t="shared" si="169"/>
        <v>No</v>
      </c>
      <c r="I2150" s="5">
        <f t="shared" si="167"/>
        <v>12655.5</v>
      </c>
    </row>
    <row r="2151" spans="1:9" x14ac:dyDescent="0.35">
      <c r="A2151" s="1">
        <v>44985</v>
      </c>
      <c r="B2151" s="1" t="str">
        <f t="shared" si="165"/>
        <v>February</v>
      </c>
      <c r="C2151" s="3" t="s">
        <v>8</v>
      </c>
      <c r="D2151" s="4">
        <v>22</v>
      </c>
      <c r="E2151" t="str">
        <f t="shared" si="168"/>
        <v>No</v>
      </c>
      <c r="F2151" s="4">
        <f t="shared" si="166"/>
        <v>22</v>
      </c>
      <c r="G2151" s="5">
        <v>68.95</v>
      </c>
      <c r="H2151" t="str">
        <f t="shared" si="169"/>
        <v>No</v>
      </c>
      <c r="I2151" s="5">
        <f t="shared" si="167"/>
        <v>1516.9</v>
      </c>
    </row>
    <row r="2152" spans="1:9" x14ac:dyDescent="0.35">
      <c r="A2152" s="1">
        <v>45077</v>
      </c>
      <c r="B2152" s="1" t="str">
        <f t="shared" si="165"/>
        <v>May</v>
      </c>
      <c r="C2152" s="3" t="s">
        <v>4</v>
      </c>
      <c r="D2152" s="4">
        <v>26</v>
      </c>
      <c r="E2152" t="str">
        <f t="shared" si="168"/>
        <v>No</v>
      </c>
      <c r="F2152" s="4">
        <f t="shared" si="166"/>
        <v>26</v>
      </c>
      <c r="G2152" s="5">
        <v>966.61</v>
      </c>
      <c r="H2152" t="str">
        <f t="shared" si="169"/>
        <v>No</v>
      </c>
      <c r="I2152" s="5">
        <f t="shared" si="167"/>
        <v>25131.86</v>
      </c>
    </row>
    <row r="2153" spans="1:9" x14ac:dyDescent="0.35">
      <c r="A2153" s="1">
        <v>45046</v>
      </c>
      <c r="B2153" s="1" t="str">
        <f t="shared" si="165"/>
        <v>April</v>
      </c>
      <c r="C2153" s="3" t="s">
        <v>8</v>
      </c>
      <c r="D2153" s="4">
        <v>22</v>
      </c>
      <c r="E2153" t="str">
        <f t="shared" si="168"/>
        <v>No</v>
      </c>
      <c r="F2153" s="4">
        <f t="shared" si="166"/>
        <v>22</v>
      </c>
      <c r="G2153" s="5">
        <v>521.69000000000005</v>
      </c>
      <c r="H2153" t="str">
        <f t="shared" si="169"/>
        <v>No</v>
      </c>
      <c r="I2153" s="5">
        <f t="shared" si="167"/>
        <v>11477.18</v>
      </c>
    </row>
    <row r="2154" spans="1:9" x14ac:dyDescent="0.35">
      <c r="A2154" s="1">
        <v>45291</v>
      </c>
      <c r="B2154" s="1" t="str">
        <f t="shared" si="165"/>
        <v>December</v>
      </c>
      <c r="C2154" s="3" t="s">
        <v>6</v>
      </c>
      <c r="D2154" s="4">
        <v>15</v>
      </c>
      <c r="E2154" t="str">
        <f t="shared" si="168"/>
        <v>No</v>
      </c>
      <c r="F2154" s="4">
        <f t="shared" si="166"/>
        <v>15</v>
      </c>
      <c r="G2154" s="5">
        <v>113.71</v>
      </c>
      <c r="H2154" t="str">
        <f t="shared" si="169"/>
        <v>No</v>
      </c>
      <c r="I2154" s="5">
        <f t="shared" si="167"/>
        <v>1705.6499999999999</v>
      </c>
    </row>
    <row r="2155" spans="1:9" x14ac:dyDescent="0.35">
      <c r="A2155" s="1">
        <v>45077</v>
      </c>
      <c r="B2155" s="1" t="str">
        <f t="shared" si="165"/>
        <v>May</v>
      </c>
      <c r="C2155" s="3" t="s">
        <v>5</v>
      </c>
      <c r="D2155" s="4">
        <v>15</v>
      </c>
      <c r="E2155" t="str">
        <f t="shared" si="168"/>
        <v>No</v>
      </c>
      <c r="F2155" s="4">
        <f t="shared" si="166"/>
        <v>15</v>
      </c>
      <c r="G2155" s="5">
        <v>339.44</v>
      </c>
      <c r="H2155" t="str">
        <f t="shared" si="169"/>
        <v>No</v>
      </c>
      <c r="I2155" s="5">
        <f t="shared" si="167"/>
        <v>5091.6000000000004</v>
      </c>
    </row>
    <row r="2156" spans="1:9" x14ac:dyDescent="0.35">
      <c r="A2156" s="1">
        <v>44957</v>
      </c>
      <c r="B2156" s="1" t="str">
        <f t="shared" si="165"/>
        <v>January</v>
      </c>
      <c r="C2156" s="3" t="s">
        <v>7</v>
      </c>
      <c r="D2156" s="4">
        <v>22</v>
      </c>
      <c r="E2156" t="str">
        <f t="shared" si="168"/>
        <v>No</v>
      </c>
      <c r="F2156" s="4">
        <f t="shared" si="166"/>
        <v>22</v>
      </c>
      <c r="G2156" s="5">
        <v>26.76</v>
      </c>
      <c r="H2156" t="str">
        <f t="shared" si="169"/>
        <v>No</v>
      </c>
      <c r="I2156" s="5">
        <f t="shared" si="167"/>
        <v>588.72</v>
      </c>
    </row>
    <row r="2157" spans="1:9" x14ac:dyDescent="0.35">
      <c r="A2157" s="1">
        <v>45169</v>
      </c>
      <c r="B2157" s="1" t="str">
        <f t="shared" si="165"/>
        <v>August</v>
      </c>
      <c r="C2157" s="3" t="s">
        <v>5</v>
      </c>
      <c r="D2157" s="4">
        <v>26</v>
      </c>
      <c r="E2157" t="str">
        <f t="shared" si="168"/>
        <v>No</v>
      </c>
      <c r="F2157" s="4">
        <f t="shared" si="166"/>
        <v>26</v>
      </c>
      <c r="G2157" s="5">
        <v>987.01</v>
      </c>
      <c r="H2157" t="str">
        <f t="shared" si="169"/>
        <v>No</v>
      </c>
      <c r="I2157" s="5">
        <f t="shared" si="167"/>
        <v>25662.26</v>
      </c>
    </row>
    <row r="2158" spans="1:9" x14ac:dyDescent="0.35">
      <c r="A2158" s="1">
        <v>45077</v>
      </c>
      <c r="B2158" s="1" t="str">
        <f t="shared" si="165"/>
        <v>May</v>
      </c>
      <c r="C2158" s="3" t="s">
        <v>8</v>
      </c>
      <c r="D2158" s="4">
        <v>22</v>
      </c>
      <c r="E2158" t="str">
        <f t="shared" si="168"/>
        <v>No</v>
      </c>
      <c r="F2158" s="4">
        <f t="shared" si="166"/>
        <v>22</v>
      </c>
      <c r="G2158" s="5">
        <v>509.48</v>
      </c>
      <c r="H2158" t="str">
        <f t="shared" si="169"/>
        <v>No</v>
      </c>
      <c r="I2158" s="5">
        <f t="shared" si="167"/>
        <v>11208.560000000001</v>
      </c>
    </row>
    <row r="2159" spans="1:9" x14ac:dyDescent="0.35">
      <c r="A2159" s="1">
        <v>44957</v>
      </c>
      <c r="B2159" s="1" t="str">
        <f t="shared" si="165"/>
        <v>January</v>
      </c>
      <c r="C2159" s="3" t="s">
        <v>4</v>
      </c>
      <c r="D2159" s="4">
        <v>22</v>
      </c>
      <c r="E2159" t="str">
        <f t="shared" si="168"/>
        <v>No</v>
      </c>
      <c r="F2159" s="4">
        <f t="shared" si="166"/>
        <v>22</v>
      </c>
      <c r="G2159" s="5">
        <v>509.48</v>
      </c>
      <c r="H2159" t="str">
        <f t="shared" si="169"/>
        <v>No</v>
      </c>
      <c r="I2159" s="5">
        <f t="shared" si="167"/>
        <v>11208.560000000001</v>
      </c>
    </row>
    <row r="2160" spans="1:9" x14ac:dyDescent="0.35">
      <c r="A2160" s="1">
        <v>45169</v>
      </c>
      <c r="B2160" s="1" t="str">
        <f t="shared" si="165"/>
        <v>August</v>
      </c>
      <c r="C2160" s="3" t="s">
        <v>5</v>
      </c>
      <c r="D2160" s="4">
        <v>23</v>
      </c>
      <c r="E2160" t="str">
        <f t="shared" si="168"/>
        <v>No</v>
      </c>
      <c r="F2160" s="4">
        <f t="shared" si="166"/>
        <v>23</v>
      </c>
      <c r="G2160" s="5">
        <v>658.04</v>
      </c>
      <c r="H2160" t="str">
        <f t="shared" si="169"/>
        <v>No</v>
      </c>
      <c r="I2160" s="5">
        <f t="shared" si="167"/>
        <v>15134.919999999998</v>
      </c>
    </row>
    <row r="2161" spans="1:9" x14ac:dyDescent="0.35">
      <c r="A2161" s="1">
        <v>45260</v>
      </c>
      <c r="B2161" s="1" t="str">
        <f t="shared" si="165"/>
        <v>November</v>
      </c>
      <c r="C2161" s="3" t="s">
        <v>4</v>
      </c>
      <c r="D2161" s="4">
        <v>19</v>
      </c>
      <c r="E2161" t="str">
        <f t="shared" si="168"/>
        <v>No</v>
      </c>
      <c r="F2161" s="4">
        <f t="shared" si="166"/>
        <v>19</v>
      </c>
      <c r="G2161" s="5">
        <v>583.61</v>
      </c>
      <c r="H2161" t="str">
        <f t="shared" si="169"/>
        <v>No</v>
      </c>
      <c r="I2161" s="5">
        <f t="shared" si="167"/>
        <v>11088.59</v>
      </c>
    </row>
    <row r="2162" spans="1:9" x14ac:dyDescent="0.35">
      <c r="A2162" s="1">
        <v>45046</v>
      </c>
      <c r="B2162" s="1" t="str">
        <f t="shared" si="165"/>
        <v>April</v>
      </c>
      <c r="C2162" s="3" t="s">
        <v>8</v>
      </c>
      <c r="D2162" s="4">
        <v>12</v>
      </c>
      <c r="E2162" t="str">
        <f t="shared" si="168"/>
        <v>No</v>
      </c>
      <c r="F2162" s="4">
        <f t="shared" si="166"/>
        <v>12</v>
      </c>
      <c r="G2162" s="5">
        <v>358.39</v>
      </c>
      <c r="H2162" t="str">
        <f t="shared" si="169"/>
        <v>No</v>
      </c>
      <c r="I2162" s="5">
        <f t="shared" si="167"/>
        <v>4300.68</v>
      </c>
    </row>
    <row r="2163" spans="1:9" x14ac:dyDescent="0.35">
      <c r="A2163" s="1">
        <v>45138</v>
      </c>
      <c r="B2163" s="1" t="str">
        <f t="shared" si="165"/>
        <v>July</v>
      </c>
      <c r="C2163" s="3" t="s">
        <v>4</v>
      </c>
      <c r="D2163" s="4">
        <v>20</v>
      </c>
      <c r="E2163" t="str">
        <f t="shared" si="168"/>
        <v>No</v>
      </c>
      <c r="F2163" s="4">
        <f t="shared" si="166"/>
        <v>20</v>
      </c>
      <c r="G2163" s="5">
        <v>945.71</v>
      </c>
      <c r="H2163" t="str">
        <f t="shared" si="169"/>
        <v>No</v>
      </c>
      <c r="I2163" s="5">
        <f t="shared" si="167"/>
        <v>18914.2</v>
      </c>
    </row>
    <row r="2164" spans="1:9" x14ac:dyDescent="0.35">
      <c r="A2164" s="1">
        <v>45260</v>
      </c>
      <c r="B2164" s="1" t="str">
        <f t="shared" si="165"/>
        <v>November</v>
      </c>
      <c r="C2164" s="3" t="s">
        <v>7</v>
      </c>
      <c r="D2164" s="4">
        <v>18</v>
      </c>
      <c r="E2164" t="str">
        <f t="shared" si="168"/>
        <v>No</v>
      </c>
      <c r="F2164" s="4">
        <f t="shared" si="166"/>
        <v>18</v>
      </c>
      <c r="G2164" s="5">
        <v>751.07</v>
      </c>
      <c r="H2164" t="str">
        <f t="shared" si="169"/>
        <v>No</v>
      </c>
      <c r="I2164" s="5">
        <f t="shared" si="167"/>
        <v>13519.26</v>
      </c>
    </row>
    <row r="2165" spans="1:9" x14ac:dyDescent="0.35">
      <c r="A2165" s="1">
        <v>45291</v>
      </c>
      <c r="B2165" s="1" t="str">
        <f t="shared" si="165"/>
        <v>December</v>
      </c>
      <c r="C2165" s="3" t="s">
        <v>4</v>
      </c>
      <c r="D2165" s="4">
        <v>17</v>
      </c>
      <c r="E2165" t="str">
        <f t="shared" si="168"/>
        <v>No</v>
      </c>
      <c r="F2165" s="4">
        <f t="shared" si="166"/>
        <v>17</v>
      </c>
      <c r="G2165" s="5">
        <v>262.24</v>
      </c>
      <c r="H2165" t="str">
        <f t="shared" si="169"/>
        <v>No</v>
      </c>
      <c r="I2165" s="5">
        <f t="shared" si="167"/>
        <v>4458.08</v>
      </c>
    </row>
    <row r="2166" spans="1:9" x14ac:dyDescent="0.35">
      <c r="A2166" s="1">
        <v>45230</v>
      </c>
      <c r="B2166" s="1" t="str">
        <f t="shared" si="165"/>
        <v>October</v>
      </c>
      <c r="C2166" s="3" t="s">
        <v>8</v>
      </c>
      <c r="D2166" s="4">
        <v>23</v>
      </c>
      <c r="E2166" t="str">
        <f t="shared" si="168"/>
        <v>No</v>
      </c>
      <c r="F2166" s="4">
        <f t="shared" si="166"/>
        <v>23</v>
      </c>
      <c r="G2166" s="5">
        <v>995.57</v>
      </c>
      <c r="H2166" t="str">
        <f t="shared" si="169"/>
        <v>No</v>
      </c>
      <c r="I2166" s="5">
        <f t="shared" si="167"/>
        <v>22898.11</v>
      </c>
    </row>
    <row r="2167" spans="1:9" x14ac:dyDescent="0.35">
      <c r="A2167" s="1">
        <v>45260</v>
      </c>
      <c r="B2167" s="1" t="str">
        <f t="shared" si="165"/>
        <v>November</v>
      </c>
      <c r="C2167" s="3" t="s">
        <v>7</v>
      </c>
      <c r="D2167" s="4">
        <v>12</v>
      </c>
      <c r="E2167" t="str">
        <f t="shared" si="168"/>
        <v>No</v>
      </c>
      <c r="F2167" s="4">
        <f t="shared" si="166"/>
        <v>12</v>
      </c>
      <c r="G2167" s="5">
        <v>420.7</v>
      </c>
      <c r="H2167" t="str">
        <f t="shared" si="169"/>
        <v>No</v>
      </c>
      <c r="I2167" s="5">
        <f t="shared" si="167"/>
        <v>5048.3999999999996</v>
      </c>
    </row>
    <row r="2168" spans="1:9" x14ac:dyDescent="0.35">
      <c r="A2168" s="1">
        <v>45260</v>
      </c>
      <c r="B2168" s="1" t="str">
        <f t="shared" si="165"/>
        <v>November</v>
      </c>
      <c r="C2168" s="3" t="s">
        <v>6</v>
      </c>
      <c r="D2168" s="4">
        <v>16</v>
      </c>
      <c r="E2168" t="str">
        <f t="shared" si="168"/>
        <v>No</v>
      </c>
      <c r="F2168" s="4">
        <f t="shared" si="166"/>
        <v>16</v>
      </c>
      <c r="G2168" s="5">
        <v>394.48</v>
      </c>
      <c r="H2168" t="str">
        <f t="shared" si="169"/>
        <v>No</v>
      </c>
      <c r="I2168" s="5">
        <f t="shared" si="167"/>
        <v>6311.68</v>
      </c>
    </row>
    <row r="2169" spans="1:9" x14ac:dyDescent="0.35">
      <c r="A2169" s="1">
        <v>45199</v>
      </c>
      <c r="B2169" s="1" t="str">
        <f t="shared" si="165"/>
        <v>September</v>
      </c>
      <c r="C2169" s="3" t="s">
        <v>5</v>
      </c>
      <c r="D2169" s="4">
        <v>18</v>
      </c>
      <c r="E2169" t="str">
        <f t="shared" si="168"/>
        <v>No</v>
      </c>
      <c r="F2169" s="4">
        <f t="shared" si="166"/>
        <v>18</v>
      </c>
      <c r="G2169" s="5">
        <v>941.61</v>
      </c>
      <c r="H2169" t="str">
        <f t="shared" si="169"/>
        <v>No</v>
      </c>
      <c r="I2169" s="5">
        <f t="shared" si="167"/>
        <v>16948.98</v>
      </c>
    </row>
    <row r="2170" spans="1:9" x14ac:dyDescent="0.35">
      <c r="A2170" s="1">
        <v>45107</v>
      </c>
      <c r="B2170" s="1" t="str">
        <f t="shared" si="165"/>
        <v>June</v>
      </c>
      <c r="C2170" s="3" t="s">
        <v>5</v>
      </c>
      <c r="D2170" s="4">
        <v>20</v>
      </c>
      <c r="E2170" t="str">
        <f t="shared" si="168"/>
        <v>No</v>
      </c>
      <c r="F2170" s="4">
        <f t="shared" si="166"/>
        <v>20</v>
      </c>
      <c r="G2170" s="5">
        <v>509.48</v>
      </c>
      <c r="H2170" t="str">
        <f t="shared" si="169"/>
        <v>No</v>
      </c>
      <c r="I2170" s="5">
        <f t="shared" si="167"/>
        <v>10189.6</v>
      </c>
    </row>
    <row r="2171" spans="1:9" x14ac:dyDescent="0.35">
      <c r="A2171" s="1">
        <v>45260</v>
      </c>
      <c r="B2171" s="1" t="str">
        <f t="shared" si="165"/>
        <v>November</v>
      </c>
      <c r="C2171" s="3" t="s">
        <v>5</v>
      </c>
      <c r="D2171" s="4">
        <v>25</v>
      </c>
      <c r="E2171" t="str">
        <f t="shared" si="168"/>
        <v>No</v>
      </c>
      <c r="F2171" s="4">
        <f t="shared" si="166"/>
        <v>25</v>
      </c>
      <c r="G2171" s="5">
        <v>736.54</v>
      </c>
      <c r="H2171" t="str">
        <f t="shared" si="169"/>
        <v>No</v>
      </c>
      <c r="I2171" s="5">
        <f t="shared" si="167"/>
        <v>18413.5</v>
      </c>
    </row>
    <row r="2172" spans="1:9" x14ac:dyDescent="0.35">
      <c r="A2172" s="1">
        <v>45016</v>
      </c>
      <c r="B2172" s="1" t="str">
        <f t="shared" si="165"/>
        <v>March</v>
      </c>
      <c r="C2172" s="3" t="s">
        <v>7</v>
      </c>
      <c r="D2172" s="4">
        <v>23</v>
      </c>
      <c r="E2172" t="str">
        <f t="shared" si="168"/>
        <v>No</v>
      </c>
      <c r="F2172" s="4">
        <f t="shared" si="166"/>
        <v>23</v>
      </c>
      <c r="G2172" s="5">
        <v>762.9</v>
      </c>
      <c r="H2172" t="str">
        <f t="shared" si="169"/>
        <v>No</v>
      </c>
      <c r="I2172" s="5">
        <f t="shared" si="167"/>
        <v>17546.7</v>
      </c>
    </row>
    <row r="2173" spans="1:9" x14ac:dyDescent="0.35">
      <c r="A2173" s="1">
        <v>45291</v>
      </c>
      <c r="B2173" s="1" t="str">
        <f t="shared" si="165"/>
        <v>December</v>
      </c>
      <c r="C2173" s="3" t="s">
        <v>7</v>
      </c>
      <c r="D2173" s="4">
        <v>23</v>
      </c>
      <c r="E2173" t="str">
        <f t="shared" si="168"/>
        <v>No</v>
      </c>
      <c r="F2173" s="4">
        <f t="shared" si="166"/>
        <v>23</v>
      </c>
      <c r="G2173" s="5">
        <v>561.13</v>
      </c>
      <c r="H2173" t="str">
        <f t="shared" si="169"/>
        <v>No</v>
      </c>
      <c r="I2173" s="5">
        <f t="shared" si="167"/>
        <v>12905.99</v>
      </c>
    </row>
    <row r="2174" spans="1:9" x14ac:dyDescent="0.35">
      <c r="A2174" s="1">
        <v>45138</v>
      </c>
      <c r="B2174" s="1" t="str">
        <f t="shared" si="165"/>
        <v>July</v>
      </c>
      <c r="C2174" s="3" t="s">
        <v>6</v>
      </c>
      <c r="D2174" s="4">
        <v>16</v>
      </c>
      <c r="E2174" t="str">
        <f t="shared" si="168"/>
        <v>No</v>
      </c>
      <c r="F2174" s="4">
        <f t="shared" si="166"/>
        <v>16</v>
      </c>
      <c r="G2174" s="5">
        <v>912.16</v>
      </c>
      <c r="H2174" t="str">
        <f t="shared" si="169"/>
        <v>No</v>
      </c>
      <c r="I2174" s="5">
        <f t="shared" si="167"/>
        <v>14594.56</v>
      </c>
    </row>
    <row r="2175" spans="1:9" x14ac:dyDescent="0.35">
      <c r="A2175" s="1">
        <v>45230</v>
      </c>
      <c r="B2175" s="1" t="str">
        <f t="shared" si="165"/>
        <v>October</v>
      </c>
      <c r="C2175" s="3" t="s">
        <v>5</v>
      </c>
      <c r="D2175" s="4">
        <v>15</v>
      </c>
      <c r="E2175" t="str">
        <f t="shared" si="168"/>
        <v>No</v>
      </c>
      <c r="F2175" s="4">
        <f t="shared" si="166"/>
        <v>15</v>
      </c>
      <c r="G2175" s="5">
        <v>791.25</v>
      </c>
      <c r="H2175" t="str">
        <f t="shared" si="169"/>
        <v>No</v>
      </c>
      <c r="I2175" s="5">
        <f t="shared" si="167"/>
        <v>11868.75</v>
      </c>
    </row>
    <row r="2176" spans="1:9" x14ac:dyDescent="0.35">
      <c r="A2176" s="1">
        <v>45169</v>
      </c>
      <c r="B2176" s="1" t="str">
        <f t="shared" si="165"/>
        <v>August</v>
      </c>
      <c r="C2176" s="3" t="s">
        <v>4</v>
      </c>
      <c r="D2176" s="4">
        <v>22</v>
      </c>
      <c r="E2176" t="str">
        <f t="shared" si="168"/>
        <v>No</v>
      </c>
      <c r="F2176" s="4">
        <f t="shared" si="166"/>
        <v>22</v>
      </c>
      <c r="G2176" s="5">
        <v>154.08000000000001</v>
      </c>
      <c r="H2176" t="str">
        <f t="shared" si="169"/>
        <v>No</v>
      </c>
      <c r="I2176" s="5">
        <f t="shared" si="167"/>
        <v>3389.76</v>
      </c>
    </row>
    <row r="2177" spans="1:9" x14ac:dyDescent="0.35">
      <c r="A2177" s="1">
        <v>45046</v>
      </c>
      <c r="B2177" s="1" t="str">
        <f t="shared" si="165"/>
        <v>April</v>
      </c>
      <c r="C2177" s="3" t="s">
        <v>8</v>
      </c>
      <c r="D2177" s="4">
        <v>27</v>
      </c>
      <c r="E2177" t="str">
        <f t="shared" si="168"/>
        <v>No</v>
      </c>
      <c r="F2177" s="4">
        <f t="shared" si="166"/>
        <v>27</v>
      </c>
      <c r="G2177" s="5">
        <v>447.68</v>
      </c>
      <c r="H2177" t="str">
        <f t="shared" si="169"/>
        <v>No</v>
      </c>
      <c r="I2177" s="5">
        <f t="shared" si="167"/>
        <v>12087.36</v>
      </c>
    </row>
    <row r="2178" spans="1:9" x14ac:dyDescent="0.35">
      <c r="A2178" s="1">
        <v>45291</v>
      </c>
      <c r="B2178" s="1" t="str">
        <f t="shared" ref="B2178:B2241" si="170">TEXT(A2178, "mmmm")</f>
        <v>December</v>
      </c>
      <c r="C2178" s="3" t="s">
        <v>6</v>
      </c>
      <c r="D2178" s="4">
        <v>19</v>
      </c>
      <c r="E2178" t="str">
        <f t="shared" si="168"/>
        <v>No</v>
      </c>
      <c r="F2178" s="4">
        <f t="shared" ref="F2178:F2241" si="171" xml:space="preserve"> IF(OR(D2178 &lt; 8,D2178 &gt; 32), 22, D2178)</f>
        <v>19</v>
      </c>
      <c r="G2178" s="5">
        <v>304.98</v>
      </c>
      <c r="H2178" t="str">
        <f t="shared" si="169"/>
        <v>No</v>
      </c>
      <c r="I2178" s="5">
        <f t="shared" ref="I2178:I2241" si="172">PRODUCT(F2178,G2178)</f>
        <v>5794.6200000000008</v>
      </c>
    </row>
    <row r="2179" spans="1:9" x14ac:dyDescent="0.35">
      <c r="A2179" s="1">
        <v>45291</v>
      </c>
      <c r="B2179" s="1" t="str">
        <f t="shared" si="170"/>
        <v>December</v>
      </c>
      <c r="C2179" s="3" t="s">
        <v>6</v>
      </c>
      <c r="D2179" s="4">
        <v>24</v>
      </c>
      <c r="E2179" t="str">
        <f t="shared" ref="E2179:E2242" si="173" xml:space="preserve"> IF(OR(D2179 &lt; 8,D2179 &gt; 32), "Yes", "No")</f>
        <v>No</v>
      </c>
      <c r="F2179" s="4">
        <f t="shared" si="171"/>
        <v>24</v>
      </c>
      <c r="G2179" s="5">
        <v>550.79</v>
      </c>
      <c r="H2179" t="str">
        <f t="shared" ref="H2179:H2242" si="174" xml:space="preserve"> IF(OR(G2179 &lt; -466.22,G2179 &gt; 1486.92), "Yes", "No")</f>
        <v>No</v>
      </c>
      <c r="I2179" s="5">
        <f t="shared" si="172"/>
        <v>13218.96</v>
      </c>
    </row>
    <row r="2180" spans="1:9" x14ac:dyDescent="0.35">
      <c r="A2180" s="1">
        <v>44985</v>
      </c>
      <c r="B2180" s="1" t="str">
        <f t="shared" si="170"/>
        <v>February</v>
      </c>
      <c r="C2180" s="3" t="s">
        <v>4</v>
      </c>
      <c r="D2180" s="4">
        <v>25</v>
      </c>
      <c r="E2180" t="str">
        <f t="shared" si="173"/>
        <v>No</v>
      </c>
      <c r="F2180" s="4">
        <f t="shared" si="171"/>
        <v>25</v>
      </c>
      <c r="G2180" s="5">
        <v>335.03</v>
      </c>
      <c r="H2180" t="str">
        <f t="shared" si="174"/>
        <v>No</v>
      </c>
      <c r="I2180" s="5">
        <f t="shared" si="172"/>
        <v>8375.75</v>
      </c>
    </row>
    <row r="2181" spans="1:9" x14ac:dyDescent="0.35">
      <c r="A2181" s="1">
        <v>45199</v>
      </c>
      <c r="B2181" s="1" t="str">
        <f t="shared" si="170"/>
        <v>September</v>
      </c>
      <c r="C2181" s="3" t="s">
        <v>8</v>
      </c>
      <c r="D2181" s="4">
        <v>23</v>
      </c>
      <c r="E2181" t="str">
        <f t="shared" si="173"/>
        <v>No</v>
      </c>
      <c r="F2181" s="4">
        <f t="shared" si="171"/>
        <v>23</v>
      </c>
      <c r="G2181" s="5">
        <v>670.87</v>
      </c>
      <c r="H2181" t="str">
        <f t="shared" si="174"/>
        <v>No</v>
      </c>
      <c r="I2181" s="5">
        <f t="shared" si="172"/>
        <v>15430.01</v>
      </c>
    </row>
    <row r="2182" spans="1:9" x14ac:dyDescent="0.35">
      <c r="A2182" s="1">
        <v>45291</v>
      </c>
      <c r="B2182" s="1" t="str">
        <f t="shared" si="170"/>
        <v>December</v>
      </c>
      <c r="C2182" s="3" t="s">
        <v>7</v>
      </c>
      <c r="D2182" s="4">
        <v>20</v>
      </c>
      <c r="E2182" t="str">
        <f t="shared" si="173"/>
        <v>No</v>
      </c>
      <c r="F2182" s="4">
        <f t="shared" si="171"/>
        <v>20</v>
      </c>
      <c r="G2182" s="5">
        <v>950.94</v>
      </c>
      <c r="H2182" t="str">
        <f t="shared" si="174"/>
        <v>No</v>
      </c>
      <c r="I2182" s="5">
        <f t="shared" si="172"/>
        <v>19018.800000000003</v>
      </c>
    </row>
    <row r="2183" spans="1:9" x14ac:dyDescent="0.35">
      <c r="A2183" s="1">
        <v>45169</v>
      </c>
      <c r="B2183" s="1" t="str">
        <f t="shared" si="170"/>
        <v>August</v>
      </c>
      <c r="C2183" s="3" t="s">
        <v>4</v>
      </c>
      <c r="D2183" s="4">
        <v>17</v>
      </c>
      <c r="E2183" t="str">
        <f t="shared" si="173"/>
        <v>No</v>
      </c>
      <c r="F2183" s="4">
        <f t="shared" si="171"/>
        <v>17</v>
      </c>
      <c r="G2183" s="5">
        <v>719.55</v>
      </c>
      <c r="H2183" t="str">
        <f t="shared" si="174"/>
        <v>No</v>
      </c>
      <c r="I2183" s="5">
        <f t="shared" si="172"/>
        <v>12232.349999999999</v>
      </c>
    </row>
    <row r="2184" spans="1:9" x14ac:dyDescent="0.35">
      <c r="A2184" s="1">
        <v>45016</v>
      </c>
      <c r="B2184" s="1" t="str">
        <f t="shared" si="170"/>
        <v>March</v>
      </c>
      <c r="C2184" s="3" t="s">
        <v>7</v>
      </c>
      <c r="D2184" s="4">
        <v>16</v>
      </c>
      <c r="E2184" t="str">
        <f t="shared" si="173"/>
        <v>No</v>
      </c>
      <c r="F2184" s="4">
        <f t="shared" si="171"/>
        <v>16</v>
      </c>
      <c r="G2184" s="5">
        <v>106.63</v>
      </c>
      <c r="H2184" t="str">
        <f t="shared" si="174"/>
        <v>No</v>
      </c>
      <c r="I2184" s="5">
        <f t="shared" si="172"/>
        <v>1706.08</v>
      </c>
    </row>
    <row r="2185" spans="1:9" x14ac:dyDescent="0.35">
      <c r="A2185" s="1">
        <v>45169</v>
      </c>
      <c r="B2185" s="1" t="str">
        <f t="shared" si="170"/>
        <v>August</v>
      </c>
      <c r="C2185" s="3" t="s">
        <v>7</v>
      </c>
      <c r="D2185" s="4">
        <v>20</v>
      </c>
      <c r="E2185" t="str">
        <f t="shared" si="173"/>
        <v>No</v>
      </c>
      <c r="F2185" s="4">
        <f t="shared" si="171"/>
        <v>20</v>
      </c>
      <c r="G2185" s="5">
        <v>277.3</v>
      </c>
      <c r="H2185" t="str">
        <f t="shared" si="174"/>
        <v>No</v>
      </c>
      <c r="I2185" s="5">
        <f t="shared" si="172"/>
        <v>5546</v>
      </c>
    </row>
    <row r="2186" spans="1:9" x14ac:dyDescent="0.35">
      <c r="A2186" s="1">
        <v>45138</v>
      </c>
      <c r="B2186" s="1" t="str">
        <f t="shared" si="170"/>
        <v>July</v>
      </c>
      <c r="C2186" s="3" t="s">
        <v>4</v>
      </c>
      <c r="D2186" s="4">
        <v>20</v>
      </c>
      <c r="E2186" t="str">
        <f t="shared" si="173"/>
        <v>No</v>
      </c>
      <c r="F2186" s="4">
        <f t="shared" si="171"/>
        <v>20</v>
      </c>
      <c r="G2186" s="5">
        <v>458.75</v>
      </c>
      <c r="H2186" t="str">
        <f t="shared" si="174"/>
        <v>No</v>
      </c>
      <c r="I2186" s="5">
        <f t="shared" si="172"/>
        <v>9175</v>
      </c>
    </row>
    <row r="2187" spans="1:9" x14ac:dyDescent="0.35">
      <c r="A2187" s="1">
        <v>45230</v>
      </c>
      <c r="B2187" s="1" t="str">
        <f t="shared" si="170"/>
        <v>October</v>
      </c>
      <c r="C2187" s="3" t="s">
        <v>4</v>
      </c>
      <c r="D2187" s="4">
        <v>19</v>
      </c>
      <c r="E2187" t="str">
        <f t="shared" si="173"/>
        <v>No</v>
      </c>
      <c r="F2187" s="4">
        <f t="shared" si="171"/>
        <v>19</v>
      </c>
      <c r="G2187" s="5">
        <v>145.51</v>
      </c>
      <c r="H2187" t="str">
        <f t="shared" si="174"/>
        <v>No</v>
      </c>
      <c r="I2187" s="5">
        <f t="shared" si="172"/>
        <v>2764.6899999999996</v>
      </c>
    </row>
    <row r="2188" spans="1:9" x14ac:dyDescent="0.35">
      <c r="A2188" s="1">
        <v>45077</v>
      </c>
      <c r="B2188" s="1" t="str">
        <f t="shared" si="170"/>
        <v>May</v>
      </c>
      <c r="C2188" s="3" t="s">
        <v>8</v>
      </c>
      <c r="D2188" s="4">
        <v>25</v>
      </c>
      <c r="E2188" t="str">
        <f t="shared" si="173"/>
        <v>No</v>
      </c>
      <c r="F2188" s="4">
        <f t="shared" si="171"/>
        <v>25</v>
      </c>
      <c r="G2188" s="5">
        <v>766.76</v>
      </c>
      <c r="H2188" t="str">
        <f t="shared" si="174"/>
        <v>No</v>
      </c>
      <c r="I2188" s="5">
        <f t="shared" si="172"/>
        <v>19169</v>
      </c>
    </row>
    <row r="2189" spans="1:9" x14ac:dyDescent="0.35">
      <c r="A2189" s="1">
        <v>45077</v>
      </c>
      <c r="B2189" s="1" t="str">
        <f t="shared" si="170"/>
        <v>May</v>
      </c>
      <c r="C2189" s="3" t="s">
        <v>5</v>
      </c>
      <c r="D2189" s="4">
        <v>24</v>
      </c>
      <c r="E2189" t="str">
        <f t="shared" si="173"/>
        <v>No</v>
      </c>
      <c r="F2189" s="4">
        <f t="shared" si="171"/>
        <v>24</v>
      </c>
      <c r="G2189" s="5">
        <v>767.54</v>
      </c>
      <c r="H2189" t="str">
        <f t="shared" si="174"/>
        <v>No</v>
      </c>
      <c r="I2189" s="5">
        <f t="shared" si="172"/>
        <v>18420.96</v>
      </c>
    </row>
    <row r="2190" spans="1:9" x14ac:dyDescent="0.35">
      <c r="A2190" s="1">
        <v>45107</v>
      </c>
      <c r="B2190" s="1" t="str">
        <f t="shared" si="170"/>
        <v>June</v>
      </c>
      <c r="C2190" s="3" t="s">
        <v>5</v>
      </c>
      <c r="D2190" s="4">
        <v>19</v>
      </c>
      <c r="E2190" t="str">
        <f t="shared" si="173"/>
        <v>No</v>
      </c>
      <c r="F2190" s="4">
        <f t="shared" si="171"/>
        <v>19</v>
      </c>
      <c r="G2190" s="5">
        <v>808.15</v>
      </c>
      <c r="H2190" t="str">
        <f t="shared" si="174"/>
        <v>No</v>
      </c>
      <c r="I2190" s="5">
        <f t="shared" si="172"/>
        <v>15354.85</v>
      </c>
    </row>
    <row r="2191" spans="1:9" x14ac:dyDescent="0.35">
      <c r="A2191" s="1">
        <v>44985</v>
      </c>
      <c r="B2191" s="1" t="str">
        <f t="shared" si="170"/>
        <v>February</v>
      </c>
      <c r="C2191" s="3" t="s">
        <v>5</v>
      </c>
      <c r="D2191" s="4">
        <v>29</v>
      </c>
      <c r="E2191" t="str">
        <f t="shared" si="173"/>
        <v>No</v>
      </c>
      <c r="F2191" s="4">
        <f t="shared" si="171"/>
        <v>29</v>
      </c>
      <c r="G2191" s="5">
        <v>746.84</v>
      </c>
      <c r="H2191" t="str">
        <f t="shared" si="174"/>
        <v>No</v>
      </c>
      <c r="I2191" s="5">
        <f t="shared" si="172"/>
        <v>21658.36</v>
      </c>
    </row>
    <row r="2192" spans="1:9" x14ac:dyDescent="0.35">
      <c r="A2192" s="1">
        <v>45169</v>
      </c>
      <c r="B2192" s="1" t="str">
        <f t="shared" si="170"/>
        <v>August</v>
      </c>
      <c r="C2192" s="3" t="s">
        <v>4</v>
      </c>
      <c r="D2192" s="4">
        <v>20</v>
      </c>
      <c r="E2192" t="str">
        <f t="shared" si="173"/>
        <v>No</v>
      </c>
      <c r="F2192" s="4">
        <f t="shared" si="171"/>
        <v>20</v>
      </c>
      <c r="G2192" s="5">
        <v>807.22</v>
      </c>
      <c r="H2192" t="str">
        <f t="shared" si="174"/>
        <v>No</v>
      </c>
      <c r="I2192" s="5">
        <f t="shared" si="172"/>
        <v>16144.400000000001</v>
      </c>
    </row>
    <row r="2193" spans="1:9" x14ac:dyDescent="0.35">
      <c r="A2193" s="1">
        <v>45260</v>
      </c>
      <c r="B2193" s="1" t="str">
        <f t="shared" si="170"/>
        <v>November</v>
      </c>
      <c r="C2193" s="3" t="s">
        <v>5</v>
      </c>
      <c r="D2193" s="4">
        <v>23</v>
      </c>
      <c r="E2193" t="str">
        <f t="shared" si="173"/>
        <v>No</v>
      </c>
      <c r="F2193" s="4">
        <f t="shared" si="171"/>
        <v>23</v>
      </c>
      <c r="G2193" s="5">
        <v>815.02</v>
      </c>
      <c r="H2193" t="str">
        <f t="shared" si="174"/>
        <v>No</v>
      </c>
      <c r="I2193" s="5">
        <f t="shared" si="172"/>
        <v>18745.46</v>
      </c>
    </row>
    <row r="2194" spans="1:9" x14ac:dyDescent="0.35">
      <c r="A2194" s="1">
        <v>45260</v>
      </c>
      <c r="B2194" s="1" t="str">
        <f t="shared" si="170"/>
        <v>November</v>
      </c>
      <c r="C2194" s="3" t="s">
        <v>7</v>
      </c>
      <c r="D2194" s="4">
        <v>26</v>
      </c>
      <c r="E2194" t="str">
        <f t="shared" si="173"/>
        <v>No</v>
      </c>
      <c r="F2194" s="4">
        <f t="shared" si="171"/>
        <v>26</v>
      </c>
      <c r="G2194" s="5">
        <v>87.33</v>
      </c>
      <c r="H2194" t="str">
        <f t="shared" si="174"/>
        <v>No</v>
      </c>
      <c r="I2194" s="5">
        <f t="shared" si="172"/>
        <v>2270.58</v>
      </c>
    </row>
    <row r="2195" spans="1:9" x14ac:dyDescent="0.35">
      <c r="A2195" s="1">
        <v>44985</v>
      </c>
      <c r="B2195" s="1" t="str">
        <f t="shared" si="170"/>
        <v>February</v>
      </c>
      <c r="C2195" s="3" t="s">
        <v>5</v>
      </c>
      <c r="D2195" s="4">
        <v>19</v>
      </c>
      <c r="E2195" t="str">
        <f t="shared" si="173"/>
        <v>No</v>
      </c>
      <c r="F2195" s="4">
        <f t="shared" si="171"/>
        <v>19</v>
      </c>
      <c r="G2195" s="5">
        <v>429.62</v>
      </c>
      <c r="H2195" t="str">
        <f t="shared" si="174"/>
        <v>No</v>
      </c>
      <c r="I2195" s="5">
        <f t="shared" si="172"/>
        <v>8162.78</v>
      </c>
    </row>
    <row r="2196" spans="1:9" x14ac:dyDescent="0.35">
      <c r="A2196" s="1">
        <v>45260</v>
      </c>
      <c r="B2196" s="1" t="str">
        <f t="shared" si="170"/>
        <v>November</v>
      </c>
      <c r="C2196" s="3" t="s">
        <v>7</v>
      </c>
      <c r="D2196" s="4">
        <v>25</v>
      </c>
      <c r="E2196" t="str">
        <f t="shared" si="173"/>
        <v>No</v>
      </c>
      <c r="F2196" s="4">
        <f t="shared" si="171"/>
        <v>25</v>
      </c>
      <c r="G2196" s="5">
        <v>394.55</v>
      </c>
      <c r="H2196" t="str">
        <f t="shared" si="174"/>
        <v>No</v>
      </c>
      <c r="I2196" s="5">
        <f t="shared" si="172"/>
        <v>9863.75</v>
      </c>
    </row>
    <row r="2197" spans="1:9" x14ac:dyDescent="0.35">
      <c r="A2197" s="1">
        <v>45260</v>
      </c>
      <c r="B2197" s="1" t="str">
        <f t="shared" si="170"/>
        <v>November</v>
      </c>
      <c r="C2197" s="3" t="s">
        <v>8</v>
      </c>
      <c r="D2197" s="4">
        <v>21</v>
      </c>
      <c r="E2197" t="str">
        <f t="shared" si="173"/>
        <v>No</v>
      </c>
      <c r="F2197" s="4">
        <f t="shared" si="171"/>
        <v>21</v>
      </c>
      <c r="G2197" s="5">
        <v>243.54</v>
      </c>
      <c r="H2197" t="str">
        <f t="shared" si="174"/>
        <v>No</v>
      </c>
      <c r="I2197" s="5">
        <f t="shared" si="172"/>
        <v>5114.34</v>
      </c>
    </row>
    <row r="2198" spans="1:9" x14ac:dyDescent="0.35">
      <c r="A2198" s="1">
        <v>45138</v>
      </c>
      <c r="B2198" s="1" t="str">
        <f t="shared" si="170"/>
        <v>July</v>
      </c>
      <c r="C2198" s="3" t="s">
        <v>6</v>
      </c>
      <c r="D2198" s="4">
        <v>23</v>
      </c>
      <c r="E2198" t="str">
        <f t="shared" si="173"/>
        <v>No</v>
      </c>
      <c r="F2198" s="4">
        <f t="shared" si="171"/>
        <v>23</v>
      </c>
      <c r="G2198" s="5">
        <v>613.03</v>
      </c>
      <c r="H2198" t="str">
        <f t="shared" si="174"/>
        <v>No</v>
      </c>
      <c r="I2198" s="5">
        <f t="shared" si="172"/>
        <v>14099.689999999999</v>
      </c>
    </row>
    <row r="2199" spans="1:9" x14ac:dyDescent="0.35">
      <c r="A2199" s="1">
        <v>45230</v>
      </c>
      <c r="B2199" s="1" t="str">
        <f t="shared" si="170"/>
        <v>October</v>
      </c>
      <c r="C2199" s="3" t="s">
        <v>5</v>
      </c>
      <c r="D2199" s="4">
        <v>19</v>
      </c>
      <c r="E2199" t="str">
        <f t="shared" si="173"/>
        <v>No</v>
      </c>
      <c r="F2199" s="4">
        <f t="shared" si="171"/>
        <v>19</v>
      </c>
      <c r="G2199" s="5">
        <v>146.69999999999999</v>
      </c>
      <c r="H2199" t="str">
        <f t="shared" si="174"/>
        <v>No</v>
      </c>
      <c r="I2199" s="5">
        <f t="shared" si="172"/>
        <v>2787.2999999999997</v>
      </c>
    </row>
    <row r="2200" spans="1:9" x14ac:dyDescent="0.35">
      <c r="A2200" s="1">
        <v>45077</v>
      </c>
      <c r="B2200" s="1" t="str">
        <f t="shared" si="170"/>
        <v>May</v>
      </c>
      <c r="C2200" s="3" t="s">
        <v>5</v>
      </c>
      <c r="D2200" s="4">
        <v>26</v>
      </c>
      <c r="E2200" t="str">
        <f t="shared" si="173"/>
        <v>No</v>
      </c>
      <c r="F2200" s="4">
        <f t="shared" si="171"/>
        <v>26</v>
      </c>
      <c r="G2200" s="5">
        <v>87.09</v>
      </c>
      <c r="H2200" t="str">
        <f t="shared" si="174"/>
        <v>No</v>
      </c>
      <c r="I2200" s="5">
        <f t="shared" si="172"/>
        <v>2264.34</v>
      </c>
    </row>
    <row r="2201" spans="1:9" x14ac:dyDescent="0.35">
      <c r="A2201" s="1">
        <v>44985</v>
      </c>
      <c r="B2201" s="1" t="str">
        <f t="shared" si="170"/>
        <v>February</v>
      </c>
      <c r="C2201" s="3" t="s">
        <v>5</v>
      </c>
      <c r="D2201" s="4">
        <v>18</v>
      </c>
      <c r="E2201" t="str">
        <f t="shared" si="173"/>
        <v>No</v>
      </c>
      <c r="F2201" s="4">
        <f t="shared" si="171"/>
        <v>18</v>
      </c>
      <c r="G2201" s="5">
        <v>230.75</v>
      </c>
      <c r="H2201" t="str">
        <f t="shared" si="174"/>
        <v>No</v>
      </c>
      <c r="I2201" s="5">
        <f t="shared" si="172"/>
        <v>4153.5</v>
      </c>
    </row>
    <row r="2202" spans="1:9" x14ac:dyDescent="0.35">
      <c r="A2202" s="1">
        <v>45138</v>
      </c>
      <c r="B2202" s="1" t="str">
        <f t="shared" si="170"/>
        <v>July</v>
      </c>
      <c r="C2202" s="3" t="s">
        <v>7</v>
      </c>
      <c r="D2202" s="4">
        <v>15</v>
      </c>
      <c r="E2202" t="str">
        <f t="shared" si="173"/>
        <v>No</v>
      </c>
      <c r="F2202" s="4">
        <f t="shared" si="171"/>
        <v>15</v>
      </c>
      <c r="G2202" s="5">
        <v>478.8</v>
      </c>
      <c r="H2202" t="str">
        <f t="shared" si="174"/>
        <v>No</v>
      </c>
      <c r="I2202" s="5">
        <f t="shared" si="172"/>
        <v>7182</v>
      </c>
    </row>
    <row r="2203" spans="1:9" x14ac:dyDescent="0.35">
      <c r="A2203" s="1">
        <v>45016</v>
      </c>
      <c r="B2203" s="1" t="str">
        <f t="shared" si="170"/>
        <v>March</v>
      </c>
      <c r="C2203" s="3" t="s">
        <v>7</v>
      </c>
      <c r="D2203" s="4">
        <v>16</v>
      </c>
      <c r="E2203" t="str">
        <f t="shared" si="173"/>
        <v>No</v>
      </c>
      <c r="F2203" s="4">
        <f t="shared" si="171"/>
        <v>16</v>
      </c>
      <c r="G2203" s="5">
        <v>967.45</v>
      </c>
      <c r="H2203" t="str">
        <f t="shared" si="174"/>
        <v>No</v>
      </c>
      <c r="I2203" s="5">
        <f t="shared" si="172"/>
        <v>15479.2</v>
      </c>
    </row>
    <row r="2204" spans="1:9" x14ac:dyDescent="0.35">
      <c r="A2204" s="1">
        <v>45291</v>
      </c>
      <c r="B2204" s="1" t="str">
        <f t="shared" si="170"/>
        <v>December</v>
      </c>
      <c r="C2204" s="3" t="s">
        <v>5</v>
      </c>
      <c r="D2204" s="4">
        <v>11</v>
      </c>
      <c r="E2204" t="str">
        <f t="shared" si="173"/>
        <v>No</v>
      </c>
      <c r="F2204" s="4">
        <f t="shared" si="171"/>
        <v>11</v>
      </c>
      <c r="G2204" s="5">
        <v>323.91000000000003</v>
      </c>
      <c r="H2204" t="str">
        <f t="shared" si="174"/>
        <v>No</v>
      </c>
      <c r="I2204" s="5">
        <f t="shared" si="172"/>
        <v>3563.01</v>
      </c>
    </row>
    <row r="2205" spans="1:9" x14ac:dyDescent="0.35">
      <c r="A2205" s="1">
        <v>45046</v>
      </c>
      <c r="B2205" s="1" t="str">
        <f t="shared" si="170"/>
        <v>April</v>
      </c>
      <c r="C2205" s="3" t="s">
        <v>6</v>
      </c>
      <c r="D2205" s="4">
        <v>26</v>
      </c>
      <c r="E2205" t="str">
        <f t="shared" si="173"/>
        <v>No</v>
      </c>
      <c r="F2205" s="4">
        <f t="shared" si="171"/>
        <v>26</v>
      </c>
      <c r="G2205" s="5">
        <v>27.21</v>
      </c>
      <c r="H2205" t="str">
        <f t="shared" si="174"/>
        <v>No</v>
      </c>
      <c r="I2205" s="5">
        <f t="shared" si="172"/>
        <v>707.46</v>
      </c>
    </row>
    <row r="2206" spans="1:9" x14ac:dyDescent="0.35">
      <c r="A2206" s="1">
        <v>44957</v>
      </c>
      <c r="B2206" s="1" t="str">
        <f t="shared" si="170"/>
        <v>January</v>
      </c>
      <c r="C2206" s="3" t="s">
        <v>5</v>
      </c>
      <c r="D2206" s="4">
        <v>18</v>
      </c>
      <c r="E2206" t="str">
        <f t="shared" si="173"/>
        <v>No</v>
      </c>
      <c r="F2206" s="4">
        <f t="shared" si="171"/>
        <v>18</v>
      </c>
      <c r="G2206" s="5">
        <v>154.11000000000001</v>
      </c>
      <c r="H2206" t="str">
        <f t="shared" si="174"/>
        <v>No</v>
      </c>
      <c r="I2206" s="5">
        <f t="shared" si="172"/>
        <v>2773.9800000000005</v>
      </c>
    </row>
    <row r="2207" spans="1:9" x14ac:dyDescent="0.35">
      <c r="A2207" s="1">
        <v>45016</v>
      </c>
      <c r="B2207" s="1" t="str">
        <f t="shared" si="170"/>
        <v>March</v>
      </c>
      <c r="C2207" s="3" t="s">
        <v>5</v>
      </c>
      <c r="D2207" s="4">
        <v>18</v>
      </c>
      <c r="E2207" t="str">
        <f t="shared" si="173"/>
        <v>No</v>
      </c>
      <c r="F2207" s="4">
        <f t="shared" si="171"/>
        <v>18</v>
      </c>
      <c r="G2207" s="5">
        <v>89.64</v>
      </c>
      <c r="H2207" t="str">
        <f t="shared" si="174"/>
        <v>No</v>
      </c>
      <c r="I2207" s="5">
        <f t="shared" si="172"/>
        <v>1613.52</v>
      </c>
    </row>
    <row r="2208" spans="1:9" x14ac:dyDescent="0.35">
      <c r="A2208" s="1">
        <v>45291</v>
      </c>
      <c r="B2208" s="1" t="str">
        <f t="shared" si="170"/>
        <v>December</v>
      </c>
      <c r="C2208" s="3" t="s">
        <v>5</v>
      </c>
      <c r="D2208" s="4">
        <v>20</v>
      </c>
      <c r="E2208" t="str">
        <f t="shared" si="173"/>
        <v>No</v>
      </c>
      <c r="F2208" s="4">
        <f t="shared" si="171"/>
        <v>20</v>
      </c>
      <c r="G2208" s="5">
        <v>165.88</v>
      </c>
      <c r="H2208" t="str">
        <f t="shared" si="174"/>
        <v>No</v>
      </c>
      <c r="I2208" s="5">
        <f t="shared" si="172"/>
        <v>3317.6</v>
      </c>
    </row>
    <row r="2209" spans="1:9" x14ac:dyDescent="0.35">
      <c r="A2209" s="1">
        <v>45199</v>
      </c>
      <c r="B2209" s="1" t="str">
        <f t="shared" si="170"/>
        <v>September</v>
      </c>
      <c r="C2209" s="3" t="s">
        <v>5</v>
      </c>
      <c r="D2209" s="4">
        <v>20</v>
      </c>
      <c r="E2209" t="str">
        <f t="shared" si="173"/>
        <v>No</v>
      </c>
      <c r="F2209" s="4">
        <f t="shared" si="171"/>
        <v>20</v>
      </c>
      <c r="G2209" s="5">
        <v>17.62</v>
      </c>
      <c r="H2209" t="str">
        <f t="shared" si="174"/>
        <v>No</v>
      </c>
      <c r="I2209" s="5">
        <f t="shared" si="172"/>
        <v>352.40000000000003</v>
      </c>
    </row>
    <row r="2210" spans="1:9" x14ac:dyDescent="0.35">
      <c r="A2210" s="1">
        <v>45230</v>
      </c>
      <c r="B2210" s="1" t="str">
        <f t="shared" si="170"/>
        <v>October</v>
      </c>
      <c r="C2210" s="3" t="s">
        <v>5</v>
      </c>
      <c r="D2210" s="4">
        <v>26</v>
      </c>
      <c r="E2210" t="str">
        <f t="shared" si="173"/>
        <v>No</v>
      </c>
      <c r="F2210" s="4">
        <f t="shared" si="171"/>
        <v>26</v>
      </c>
      <c r="G2210" s="5">
        <v>477.54</v>
      </c>
      <c r="H2210" t="str">
        <f t="shared" si="174"/>
        <v>No</v>
      </c>
      <c r="I2210" s="5">
        <f t="shared" si="172"/>
        <v>12416.04</v>
      </c>
    </row>
    <row r="2211" spans="1:9" x14ac:dyDescent="0.35">
      <c r="A2211" s="1">
        <v>45169</v>
      </c>
      <c r="B2211" s="1" t="str">
        <f t="shared" si="170"/>
        <v>August</v>
      </c>
      <c r="C2211" s="3" t="s">
        <v>7</v>
      </c>
      <c r="D2211" s="4">
        <v>12</v>
      </c>
      <c r="E2211" t="str">
        <f t="shared" si="173"/>
        <v>No</v>
      </c>
      <c r="F2211" s="4">
        <f t="shared" si="171"/>
        <v>12</v>
      </c>
      <c r="G2211" s="5">
        <v>219.47</v>
      </c>
      <c r="H2211" t="str">
        <f t="shared" si="174"/>
        <v>No</v>
      </c>
      <c r="I2211" s="5">
        <f t="shared" si="172"/>
        <v>2633.64</v>
      </c>
    </row>
    <row r="2212" spans="1:9" x14ac:dyDescent="0.35">
      <c r="A2212" s="1">
        <v>45138</v>
      </c>
      <c r="B2212" s="1" t="str">
        <f t="shared" si="170"/>
        <v>July</v>
      </c>
      <c r="C2212" s="3" t="s">
        <v>5</v>
      </c>
      <c r="D2212" s="4">
        <v>19</v>
      </c>
      <c r="E2212" t="str">
        <f t="shared" si="173"/>
        <v>No</v>
      </c>
      <c r="F2212" s="4">
        <f t="shared" si="171"/>
        <v>19</v>
      </c>
      <c r="G2212" s="5">
        <v>791.8</v>
      </c>
      <c r="H2212" t="str">
        <f t="shared" si="174"/>
        <v>No</v>
      </c>
      <c r="I2212" s="5">
        <f t="shared" si="172"/>
        <v>15044.199999999999</v>
      </c>
    </row>
    <row r="2213" spans="1:9" x14ac:dyDescent="0.35">
      <c r="A2213" s="1">
        <v>45260</v>
      </c>
      <c r="B2213" s="1" t="str">
        <f t="shared" si="170"/>
        <v>November</v>
      </c>
      <c r="C2213" s="3" t="s">
        <v>6</v>
      </c>
      <c r="D2213" s="4">
        <v>10</v>
      </c>
      <c r="E2213" t="str">
        <f t="shared" si="173"/>
        <v>No</v>
      </c>
      <c r="F2213" s="4">
        <f t="shared" si="171"/>
        <v>10</v>
      </c>
      <c r="G2213" s="5">
        <v>402.6</v>
      </c>
      <c r="H2213" t="str">
        <f t="shared" si="174"/>
        <v>No</v>
      </c>
      <c r="I2213" s="5">
        <f t="shared" si="172"/>
        <v>4026</v>
      </c>
    </row>
    <row r="2214" spans="1:9" x14ac:dyDescent="0.35">
      <c r="A2214" s="1">
        <v>45138</v>
      </c>
      <c r="B2214" s="1" t="str">
        <f t="shared" si="170"/>
        <v>July</v>
      </c>
      <c r="C2214" s="3" t="s">
        <v>5</v>
      </c>
      <c r="D2214" s="4">
        <v>25</v>
      </c>
      <c r="E2214" t="str">
        <f t="shared" si="173"/>
        <v>No</v>
      </c>
      <c r="F2214" s="4">
        <f t="shared" si="171"/>
        <v>25</v>
      </c>
      <c r="G2214" s="5">
        <v>224.59</v>
      </c>
      <c r="H2214" t="str">
        <f t="shared" si="174"/>
        <v>No</v>
      </c>
      <c r="I2214" s="5">
        <f t="shared" si="172"/>
        <v>5614.75</v>
      </c>
    </row>
    <row r="2215" spans="1:9" x14ac:dyDescent="0.35">
      <c r="A2215" s="1">
        <v>44985</v>
      </c>
      <c r="B2215" s="1" t="str">
        <f t="shared" si="170"/>
        <v>February</v>
      </c>
      <c r="C2215" s="3" t="s">
        <v>5</v>
      </c>
      <c r="D2215" s="4">
        <v>27</v>
      </c>
      <c r="E2215" t="str">
        <f t="shared" si="173"/>
        <v>No</v>
      </c>
      <c r="F2215" s="4">
        <f t="shared" si="171"/>
        <v>27</v>
      </c>
      <c r="G2215" s="5">
        <v>920.24</v>
      </c>
      <c r="H2215" t="str">
        <f t="shared" si="174"/>
        <v>No</v>
      </c>
      <c r="I2215" s="5">
        <f t="shared" si="172"/>
        <v>24846.48</v>
      </c>
    </row>
    <row r="2216" spans="1:9" x14ac:dyDescent="0.35">
      <c r="A2216" s="1">
        <v>44985</v>
      </c>
      <c r="B2216" s="1" t="str">
        <f t="shared" si="170"/>
        <v>February</v>
      </c>
      <c r="C2216" s="3" t="s">
        <v>7</v>
      </c>
      <c r="D2216" s="4">
        <v>28</v>
      </c>
      <c r="E2216" t="str">
        <f t="shared" si="173"/>
        <v>No</v>
      </c>
      <c r="F2216" s="4">
        <f t="shared" si="171"/>
        <v>28</v>
      </c>
      <c r="G2216" s="5">
        <v>55.05</v>
      </c>
      <c r="H2216" t="str">
        <f t="shared" si="174"/>
        <v>No</v>
      </c>
      <c r="I2216" s="5">
        <f t="shared" si="172"/>
        <v>1541.3999999999999</v>
      </c>
    </row>
    <row r="2217" spans="1:9" x14ac:dyDescent="0.35">
      <c r="A2217" s="1">
        <v>45138</v>
      </c>
      <c r="B2217" s="1" t="str">
        <f t="shared" si="170"/>
        <v>July</v>
      </c>
      <c r="C2217" s="3" t="s">
        <v>8</v>
      </c>
      <c r="D2217" s="4">
        <v>23</v>
      </c>
      <c r="E2217" t="str">
        <f t="shared" si="173"/>
        <v>No</v>
      </c>
      <c r="F2217" s="4">
        <f t="shared" si="171"/>
        <v>23</v>
      </c>
      <c r="G2217" s="5">
        <v>928.85</v>
      </c>
      <c r="H2217" t="str">
        <f t="shared" si="174"/>
        <v>No</v>
      </c>
      <c r="I2217" s="5">
        <f t="shared" si="172"/>
        <v>21363.55</v>
      </c>
    </row>
    <row r="2218" spans="1:9" x14ac:dyDescent="0.35">
      <c r="A2218" s="1">
        <v>45138</v>
      </c>
      <c r="B2218" s="1" t="str">
        <f t="shared" si="170"/>
        <v>July</v>
      </c>
      <c r="C2218" s="3" t="s">
        <v>4</v>
      </c>
      <c r="D2218" s="4">
        <v>17</v>
      </c>
      <c r="E2218" t="str">
        <f t="shared" si="173"/>
        <v>No</v>
      </c>
      <c r="F2218" s="4">
        <f t="shared" si="171"/>
        <v>17</v>
      </c>
      <c r="G2218" s="5">
        <v>565.14</v>
      </c>
      <c r="H2218" t="str">
        <f t="shared" si="174"/>
        <v>No</v>
      </c>
      <c r="I2218" s="5">
        <f t="shared" si="172"/>
        <v>9607.3799999999992</v>
      </c>
    </row>
    <row r="2219" spans="1:9" x14ac:dyDescent="0.35">
      <c r="A2219" s="1">
        <v>45260</v>
      </c>
      <c r="B2219" s="1" t="str">
        <f t="shared" si="170"/>
        <v>November</v>
      </c>
      <c r="C2219" s="3" t="s">
        <v>6</v>
      </c>
      <c r="D2219" s="4">
        <v>28</v>
      </c>
      <c r="E2219" t="str">
        <f t="shared" si="173"/>
        <v>No</v>
      </c>
      <c r="F2219" s="4">
        <f t="shared" si="171"/>
        <v>28</v>
      </c>
      <c r="G2219" s="5">
        <v>653.09</v>
      </c>
      <c r="H2219" t="str">
        <f t="shared" si="174"/>
        <v>No</v>
      </c>
      <c r="I2219" s="5">
        <f t="shared" si="172"/>
        <v>18286.52</v>
      </c>
    </row>
    <row r="2220" spans="1:9" x14ac:dyDescent="0.35">
      <c r="A2220" s="1">
        <v>45016</v>
      </c>
      <c r="B2220" s="1" t="str">
        <f t="shared" si="170"/>
        <v>March</v>
      </c>
      <c r="C2220" s="3" t="s">
        <v>4</v>
      </c>
      <c r="D2220" s="4">
        <v>19</v>
      </c>
      <c r="E2220" t="str">
        <f t="shared" si="173"/>
        <v>No</v>
      </c>
      <c r="F2220" s="4">
        <f t="shared" si="171"/>
        <v>19</v>
      </c>
      <c r="G2220" s="5">
        <v>45.42</v>
      </c>
      <c r="H2220" t="str">
        <f t="shared" si="174"/>
        <v>No</v>
      </c>
      <c r="I2220" s="5">
        <f t="shared" si="172"/>
        <v>862.98</v>
      </c>
    </row>
    <row r="2221" spans="1:9" x14ac:dyDescent="0.35">
      <c r="A2221" s="1">
        <v>45077</v>
      </c>
      <c r="B2221" s="1" t="str">
        <f t="shared" si="170"/>
        <v>May</v>
      </c>
      <c r="C2221" s="3" t="s">
        <v>7</v>
      </c>
      <c r="D2221" s="4">
        <v>26</v>
      </c>
      <c r="E2221" t="str">
        <f t="shared" si="173"/>
        <v>No</v>
      </c>
      <c r="F2221" s="4">
        <f t="shared" si="171"/>
        <v>26</v>
      </c>
      <c r="G2221" s="5">
        <v>213.04</v>
      </c>
      <c r="H2221" t="str">
        <f t="shared" si="174"/>
        <v>No</v>
      </c>
      <c r="I2221" s="5">
        <f t="shared" si="172"/>
        <v>5539.04</v>
      </c>
    </row>
    <row r="2222" spans="1:9" x14ac:dyDescent="0.35">
      <c r="A2222" s="1">
        <v>45046</v>
      </c>
      <c r="B2222" s="1" t="str">
        <f t="shared" si="170"/>
        <v>April</v>
      </c>
      <c r="C2222" s="3" t="s">
        <v>7</v>
      </c>
      <c r="D2222" s="4">
        <v>20</v>
      </c>
      <c r="E2222" t="str">
        <f t="shared" si="173"/>
        <v>No</v>
      </c>
      <c r="F2222" s="4">
        <f t="shared" si="171"/>
        <v>20</v>
      </c>
      <c r="G2222" s="5">
        <v>457.57</v>
      </c>
      <c r="H2222" t="str">
        <f t="shared" si="174"/>
        <v>No</v>
      </c>
      <c r="I2222" s="5">
        <f t="shared" si="172"/>
        <v>9151.4</v>
      </c>
    </row>
    <row r="2223" spans="1:9" x14ac:dyDescent="0.35">
      <c r="A2223" s="1">
        <v>45138</v>
      </c>
      <c r="B2223" s="1" t="str">
        <f t="shared" si="170"/>
        <v>July</v>
      </c>
      <c r="C2223" s="3" t="s">
        <v>5</v>
      </c>
      <c r="D2223" s="4">
        <v>16</v>
      </c>
      <c r="E2223" t="str">
        <f t="shared" si="173"/>
        <v>No</v>
      </c>
      <c r="F2223" s="4">
        <f t="shared" si="171"/>
        <v>16</v>
      </c>
      <c r="G2223" s="5">
        <v>149.30000000000001</v>
      </c>
      <c r="H2223" t="str">
        <f t="shared" si="174"/>
        <v>No</v>
      </c>
      <c r="I2223" s="5">
        <f t="shared" si="172"/>
        <v>2388.8000000000002</v>
      </c>
    </row>
    <row r="2224" spans="1:9" x14ac:dyDescent="0.35">
      <c r="A2224" s="1">
        <v>45260</v>
      </c>
      <c r="B2224" s="1" t="str">
        <f t="shared" si="170"/>
        <v>November</v>
      </c>
      <c r="C2224" s="3" t="s">
        <v>5</v>
      </c>
      <c r="D2224" s="4">
        <v>14</v>
      </c>
      <c r="E2224" t="str">
        <f t="shared" si="173"/>
        <v>No</v>
      </c>
      <c r="F2224" s="4">
        <f t="shared" si="171"/>
        <v>14</v>
      </c>
      <c r="G2224" s="5">
        <v>733.45</v>
      </c>
      <c r="H2224" t="str">
        <f t="shared" si="174"/>
        <v>No</v>
      </c>
      <c r="I2224" s="5">
        <f t="shared" si="172"/>
        <v>10268.300000000001</v>
      </c>
    </row>
    <row r="2225" spans="1:9" x14ac:dyDescent="0.35">
      <c r="A2225" s="1">
        <v>45046</v>
      </c>
      <c r="B2225" s="1" t="str">
        <f t="shared" si="170"/>
        <v>April</v>
      </c>
      <c r="C2225" s="3" t="s">
        <v>6</v>
      </c>
      <c r="D2225" s="4">
        <v>20</v>
      </c>
      <c r="E2225" t="str">
        <f t="shared" si="173"/>
        <v>No</v>
      </c>
      <c r="F2225" s="4">
        <f t="shared" si="171"/>
        <v>20</v>
      </c>
      <c r="G2225" s="5">
        <v>664.96</v>
      </c>
      <c r="H2225" t="str">
        <f t="shared" si="174"/>
        <v>No</v>
      </c>
      <c r="I2225" s="5">
        <f t="shared" si="172"/>
        <v>13299.2</v>
      </c>
    </row>
    <row r="2226" spans="1:9" x14ac:dyDescent="0.35">
      <c r="A2226" s="1">
        <v>45107</v>
      </c>
      <c r="B2226" s="1" t="str">
        <f t="shared" si="170"/>
        <v>June</v>
      </c>
      <c r="C2226" s="3" t="s">
        <v>6</v>
      </c>
      <c r="D2226" s="4">
        <v>18</v>
      </c>
      <c r="E2226" t="str">
        <f t="shared" si="173"/>
        <v>No</v>
      </c>
      <c r="F2226" s="4">
        <f t="shared" si="171"/>
        <v>18</v>
      </c>
      <c r="G2226" s="5">
        <v>23.54</v>
      </c>
      <c r="H2226" t="str">
        <f t="shared" si="174"/>
        <v>No</v>
      </c>
      <c r="I2226" s="5">
        <f t="shared" si="172"/>
        <v>423.71999999999997</v>
      </c>
    </row>
    <row r="2227" spans="1:9" x14ac:dyDescent="0.35">
      <c r="A2227" s="1">
        <v>44985</v>
      </c>
      <c r="B2227" s="1" t="str">
        <f t="shared" si="170"/>
        <v>February</v>
      </c>
      <c r="C2227" s="3" t="s">
        <v>7</v>
      </c>
      <c r="D2227" s="4">
        <v>17</v>
      </c>
      <c r="E2227" t="str">
        <f t="shared" si="173"/>
        <v>No</v>
      </c>
      <c r="F2227" s="4">
        <f t="shared" si="171"/>
        <v>17</v>
      </c>
      <c r="G2227" s="5">
        <v>581.88</v>
      </c>
      <c r="H2227" t="str">
        <f t="shared" si="174"/>
        <v>No</v>
      </c>
      <c r="I2227" s="5">
        <f t="shared" si="172"/>
        <v>9891.9599999999991</v>
      </c>
    </row>
    <row r="2228" spans="1:9" x14ac:dyDescent="0.35">
      <c r="A2228" s="1">
        <v>45046</v>
      </c>
      <c r="B2228" s="1" t="str">
        <f t="shared" si="170"/>
        <v>April</v>
      </c>
      <c r="C2228" s="3" t="s">
        <v>4</v>
      </c>
      <c r="D2228" s="4">
        <v>13</v>
      </c>
      <c r="E2228" t="str">
        <f t="shared" si="173"/>
        <v>No</v>
      </c>
      <c r="F2228" s="4">
        <f t="shared" si="171"/>
        <v>13</v>
      </c>
      <c r="G2228" s="5">
        <v>812.91</v>
      </c>
      <c r="H2228" t="str">
        <f t="shared" si="174"/>
        <v>No</v>
      </c>
      <c r="I2228" s="5">
        <f t="shared" si="172"/>
        <v>10567.83</v>
      </c>
    </row>
    <row r="2229" spans="1:9" x14ac:dyDescent="0.35">
      <c r="A2229" s="1">
        <v>45138</v>
      </c>
      <c r="B2229" s="1" t="str">
        <f t="shared" si="170"/>
        <v>July</v>
      </c>
      <c r="C2229" s="3" t="s">
        <v>8</v>
      </c>
      <c r="D2229" s="4">
        <v>10</v>
      </c>
      <c r="E2229" t="str">
        <f t="shared" si="173"/>
        <v>No</v>
      </c>
      <c r="F2229" s="4">
        <f t="shared" si="171"/>
        <v>10</v>
      </c>
      <c r="G2229" s="5">
        <v>160.15</v>
      </c>
      <c r="H2229" t="str">
        <f t="shared" si="174"/>
        <v>No</v>
      </c>
      <c r="I2229" s="5">
        <f t="shared" si="172"/>
        <v>1601.5</v>
      </c>
    </row>
    <row r="2230" spans="1:9" x14ac:dyDescent="0.35">
      <c r="A2230" s="1">
        <v>44985</v>
      </c>
      <c r="B2230" s="1" t="str">
        <f t="shared" si="170"/>
        <v>February</v>
      </c>
      <c r="C2230" s="3" t="s">
        <v>6</v>
      </c>
      <c r="D2230" s="4">
        <v>18</v>
      </c>
      <c r="E2230" t="str">
        <f t="shared" si="173"/>
        <v>No</v>
      </c>
      <c r="F2230" s="4">
        <f t="shared" si="171"/>
        <v>18</v>
      </c>
      <c r="G2230" s="5">
        <v>507.62</v>
      </c>
      <c r="H2230" t="str">
        <f t="shared" si="174"/>
        <v>No</v>
      </c>
      <c r="I2230" s="5">
        <f t="shared" si="172"/>
        <v>9137.16</v>
      </c>
    </row>
    <row r="2231" spans="1:9" x14ac:dyDescent="0.35">
      <c r="A2231" s="1">
        <v>44957</v>
      </c>
      <c r="B2231" s="1" t="str">
        <f t="shared" si="170"/>
        <v>January</v>
      </c>
      <c r="C2231" s="3" t="s">
        <v>5</v>
      </c>
      <c r="D2231" s="4">
        <v>17</v>
      </c>
      <c r="E2231" t="str">
        <f t="shared" si="173"/>
        <v>No</v>
      </c>
      <c r="F2231" s="4">
        <f t="shared" si="171"/>
        <v>17</v>
      </c>
      <c r="G2231" s="5">
        <v>682.28</v>
      </c>
      <c r="H2231" t="str">
        <f t="shared" si="174"/>
        <v>No</v>
      </c>
      <c r="I2231" s="5">
        <f t="shared" si="172"/>
        <v>11598.76</v>
      </c>
    </row>
    <row r="2232" spans="1:9" x14ac:dyDescent="0.35">
      <c r="A2232" s="1">
        <v>44985</v>
      </c>
      <c r="B2232" s="1" t="str">
        <f t="shared" si="170"/>
        <v>February</v>
      </c>
      <c r="C2232" s="3" t="s">
        <v>7</v>
      </c>
      <c r="D2232" s="4">
        <v>13</v>
      </c>
      <c r="E2232" t="str">
        <f t="shared" si="173"/>
        <v>No</v>
      </c>
      <c r="F2232" s="4">
        <f t="shared" si="171"/>
        <v>13</v>
      </c>
      <c r="G2232" s="5">
        <v>992.97</v>
      </c>
      <c r="H2232" t="str">
        <f t="shared" si="174"/>
        <v>No</v>
      </c>
      <c r="I2232" s="5">
        <f t="shared" si="172"/>
        <v>12908.61</v>
      </c>
    </row>
    <row r="2233" spans="1:9" x14ac:dyDescent="0.35">
      <c r="A2233" s="1">
        <v>45260</v>
      </c>
      <c r="B2233" s="1" t="str">
        <f t="shared" si="170"/>
        <v>November</v>
      </c>
      <c r="C2233" s="3" t="s">
        <v>6</v>
      </c>
      <c r="D2233" s="4">
        <v>21</v>
      </c>
      <c r="E2233" t="str">
        <f t="shared" si="173"/>
        <v>No</v>
      </c>
      <c r="F2233" s="4">
        <f t="shared" si="171"/>
        <v>21</v>
      </c>
      <c r="G2233" s="5">
        <v>493.08</v>
      </c>
      <c r="H2233" t="str">
        <f t="shared" si="174"/>
        <v>No</v>
      </c>
      <c r="I2233" s="5">
        <f t="shared" si="172"/>
        <v>10354.68</v>
      </c>
    </row>
    <row r="2234" spans="1:9" x14ac:dyDescent="0.35">
      <c r="A2234" s="1">
        <v>45107</v>
      </c>
      <c r="B2234" s="1" t="str">
        <f t="shared" si="170"/>
        <v>June</v>
      </c>
      <c r="C2234" s="3" t="s">
        <v>7</v>
      </c>
      <c r="D2234" s="4">
        <v>17</v>
      </c>
      <c r="E2234" t="str">
        <f t="shared" si="173"/>
        <v>No</v>
      </c>
      <c r="F2234" s="4">
        <f t="shared" si="171"/>
        <v>17</v>
      </c>
      <c r="G2234" s="5">
        <v>976.82</v>
      </c>
      <c r="H2234" t="str">
        <f t="shared" si="174"/>
        <v>No</v>
      </c>
      <c r="I2234" s="5">
        <f t="shared" si="172"/>
        <v>16605.940000000002</v>
      </c>
    </row>
    <row r="2235" spans="1:9" x14ac:dyDescent="0.35">
      <c r="A2235" s="1">
        <v>45107</v>
      </c>
      <c r="B2235" s="1" t="str">
        <f t="shared" si="170"/>
        <v>June</v>
      </c>
      <c r="C2235" s="3" t="s">
        <v>4</v>
      </c>
      <c r="D2235" s="4">
        <v>28</v>
      </c>
      <c r="E2235" t="str">
        <f t="shared" si="173"/>
        <v>No</v>
      </c>
      <c r="F2235" s="4">
        <f t="shared" si="171"/>
        <v>28</v>
      </c>
      <c r="G2235" s="5">
        <v>971.58</v>
      </c>
      <c r="H2235" t="str">
        <f t="shared" si="174"/>
        <v>No</v>
      </c>
      <c r="I2235" s="5">
        <f t="shared" si="172"/>
        <v>27204.240000000002</v>
      </c>
    </row>
    <row r="2236" spans="1:9" x14ac:dyDescent="0.35">
      <c r="A2236" s="1">
        <v>45199</v>
      </c>
      <c r="B2236" s="1" t="str">
        <f t="shared" si="170"/>
        <v>September</v>
      </c>
      <c r="C2236" s="3" t="s">
        <v>5</v>
      </c>
      <c r="D2236" s="4">
        <v>26</v>
      </c>
      <c r="E2236" t="str">
        <f t="shared" si="173"/>
        <v>No</v>
      </c>
      <c r="F2236" s="4">
        <f t="shared" si="171"/>
        <v>26</v>
      </c>
      <c r="G2236" s="5">
        <v>526.83000000000004</v>
      </c>
      <c r="H2236" t="str">
        <f t="shared" si="174"/>
        <v>No</v>
      </c>
      <c r="I2236" s="5">
        <f t="shared" si="172"/>
        <v>13697.580000000002</v>
      </c>
    </row>
    <row r="2237" spans="1:9" x14ac:dyDescent="0.35">
      <c r="A2237" s="1">
        <v>45016</v>
      </c>
      <c r="B2237" s="1" t="str">
        <f t="shared" si="170"/>
        <v>March</v>
      </c>
      <c r="C2237" s="3" t="s">
        <v>8</v>
      </c>
      <c r="D2237" s="4">
        <v>22</v>
      </c>
      <c r="E2237" t="str">
        <f t="shared" si="173"/>
        <v>No</v>
      </c>
      <c r="F2237" s="4">
        <f t="shared" si="171"/>
        <v>22</v>
      </c>
      <c r="G2237" s="5">
        <v>458.64</v>
      </c>
      <c r="H2237" t="str">
        <f t="shared" si="174"/>
        <v>No</v>
      </c>
      <c r="I2237" s="5">
        <f t="shared" si="172"/>
        <v>10090.08</v>
      </c>
    </row>
    <row r="2238" spans="1:9" x14ac:dyDescent="0.35">
      <c r="A2238" s="1">
        <v>44985</v>
      </c>
      <c r="B2238" s="1" t="str">
        <f t="shared" si="170"/>
        <v>February</v>
      </c>
      <c r="C2238" s="3" t="s">
        <v>8</v>
      </c>
      <c r="D2238" s="4">
        <v>17</v>
      </c>
      <c r="E2238" t="str">
        <f t="shared" si="173"/>
        <v>No</v>
      </c>
      <c r="F2238" s="4">
        <f t="shared" si="171"/>
        <v>17</v>
      </c>
      <c r="G2238" s="5">
        <v>985.18</v>
      </c>
      <c r="H2238" t="str">
        <f t="shared" si="174"/>
        <v>No</v>
      </c>
      <c r="I2238" s="5">
        <f t="shared" si="172"/>
        <v>16748.059999999998</v>
      </c>
    </row>
    <row r="2239" spans="1:9" x14ac:dyDescent="0.35">
      <c r="A2239" s="1">
        <v>45291</v>
      </c>
      <c r="B2239" s="1" t="str">
        <f t="shared" si="170"/>
        <v>December</v>
      </c>
      <c r="C2239" s="3" t="s">
        <v>6</v>
      </c>
      <c r="D2239" s="4">
        <v>24</v>
      </c>
      <c r="E2239" t="str">
        <f t="shared" si="173"/>
        <v>No</v>
      </c>
      <c r="F2239" s="4">
        <f t="shared" si="171"/>
        <v>24</v>
      </c>
      <c r="G2239" s="5">
        <v>885.02</v>
      </c>
      <c r="H2239" t="str">
        <f t="shared" si="174"/>
        <v>No</v>
      </c>
      <c r="I2239" s="5">
        <f t="shared" si="172"/>
        <v>21240.48</v>
      </c>
    </row>
    <row r="2240" spans="1:9" x14ac:dyDescent="0.35">
      <c r="A2240" s="1">
        <v>45107</v>
      </c>
      <c r="B2240" s="1" t="str">
        <f t="shared" si="170"/>
        <v>June</v>
      </c>
      <c r="C2240" s="3" t="s">
        <v>8</v>
      </c>
      <c r="D2240" s="4">
        <v>20</v>
      </c>
      <c r="E2240" t="str">
        <f t="shared" si="173"/>
        <v>No</v>
      </c>
      <c r="F2240" s="4">
        <f t="shared" si="171"/>
        <v>20</v>
      </c>
      <c r="G2240" s="5">
        <v>69.95</v>
      </c>
      <c r="H2240" t="str">
        <f t="shared" si="174"/>
        <v>No</v>
      </c>
      <c r="I2240" s="5">
        <f t="shared" si="172"/>
        <v>1399</v>
      </c>
    </row>
    <row r="2241" spans="1:9" x14ac:dyDescent="0.35">
      <c r="A2241" s="1">
        <v>44985</v>
      </c>
      <c r="B2241" s="1" t="str">
        <f t="shared" si="170"/>
        <v>February</v>
      </c>
      <c r="C2241" s="3" t="s">
        <v>8</v>
      </c>
      <c r="D2241" s="4">
        <v>26</v>
      </c>
      <c r="E2241" t="str">
        <f t="shared" si="173"/>
        <v>No</v>
      </c>
      <c r="F2241" s="4">
        <f t="shared" si="171"/>
        <v>26</v>
      </c>
      <c r="G2241" s="5">
        <v>95.64</v>
      </c>
      <c r="H2241" t="str">
        <f t="shared" si="174"/>
        <v>No</v>
      </c>
      <c r="I2241" s="5">
        <f t="shared" si="172"/>
        <v>2486.64</v>
      </c>
    </row>
    <row r="2242" spans="1:9" x14ac:dyDescent="0.35">
      <c r="A2242" s="1">
        <v>45016</v>
      </c>
      <c r="B2242" s="1" t="str">
        <f t="shared" ref="B2242:B2305" si="175">TEXT(A2242, "mmmm")</f>
        <v>March</v>
      </c>
      <c r="C2242" s="3" t="s">
        <v>5</v>
      </c>
      <c r="D2242" s="4">
        <v>19</v>
      </c>
      <c r="E2242" t="str">
        <f t="shared" si="173"/>
        <v>No</v>
      </c>
      <c r="F2242" s="4">
        <f t="shared" ref="F2242:F2305" si="176" xml:space="preserve"> IF(OR(D2242 &lt; 8,D2242 &gt; 32), 22, D2242)</f>
        <v>19</v>
      </c>
      <c r="G2242" s="5">
        <v>370.24</v>
      </c>
      <c r="H2242" t="str">
        <f t="shared" si="174"/>
        <v>No</v>
      </c>
      <c r="I2242" s="5">
        <f t="shared" ref="I2242:I2305" si="177">PRODUCT(F2242,G2242)</f>
        <v>7034.56</v>
      </c>
    </row>
    <row r="2243" spans="1:9" x14ac:dyDescent="0.35">
      <c r="A2243" s="1">
        <v>44957</v>
      </c>
      <c r="B2243" s="1" t="str">
        <f t="shared" si="175"/>
        <v>January</v>
      </c>
      <c r="C2243" s="3" t="s">
        <v>5</v>
      </c>
      <c r="D2243" s="4">
        <v>26</v>
      </c>
      <c r="E2243" t="str">
        <f t="shared" ref="E2243:E2306" si="178" xml:space="preserve"> IF(OR(D2243 &lt; 8,D2243 &gt; 32), "Yes", "No")</f>
        <v>No</v>
      </c>
      <c r="F2243" s="4">
        <f t="shared" si="176"/>
        <v>26</v>
      </c>
      <c r="G2243" s="5">
        <v>51.93</v>
      </c>
      <c r="H2243" t="str">
        <f t="shared" ref="H2243:H2306" si="179" xml:space="preserve"> IF(OR(G2243 &lt; -466.22,G2243 &gt; 1486.92), "Yes", "No")</f>
        <v>No</v>
      </c>
      <c r="I2243" s="5">
        <f t="shared" si="177"/>
        <v>1350.18</v>
      </c>
    </row>
    <row r="2244" spans="1:9" x14ac:dyDescent="0.35">
      <c r="A2244" s="1">
        <v>45077</v>
      </c>
      <c r="B2244" s="1" t="str">
        <f t="shared" si="175"/>
        <v>May</v>
      </c>
      <c r="C2244" s="3" t="s">
        <v>7</v>
      </c>
      <c r="D2244" s="4">
        <v>15</v>
      </c>
      <c r="E2244" t="str">
        <f t="shared" si="178"/>
        <v>No</v>
      </c>
      <c r="F2244" s="4">
        <f t="shared" si="176"/>
        <v>15</v>
      </c>
      <c r="G2244" s="5">
        <v>201.78</v>
      </c>
      <c r="H2244" t="str">
        <f t="shared" si="179"/>
        <v>No</v>
      </c>
      <c r="I2244" s="5">
        <f t="shared" si="177"/>
        <v>3026.7</v>
      </c>
    </row>
    <row r="2245" spans="1:9" x14ac:dyDescent="0.35">
      <c r="A2245" s="1">
        <v>45077</v>
      </c>
      <c r="B2245" s="1" t="str">
        <f t="shared" si="175"/>
        <v>May</v>
      </c>
      <c r="C2245" s="3" t="s">
        <v>7</v>
      </c>
      <c r="D2245" s="4">
        <v>21</v>
      </c>
      <c r="E2245" t="str">
        <f t="shared" si="178"/>
        <v>No</v>
      </c>
      <c r="F2245" s="4">
        <f t="shared" si="176"/>
        <v>21</v>
      </c>
      <c r="G2245" s="5">
        <v>819.27</v>
      </c>
      <c r="H2245" t="str">
        <f t="shared" si="179"/>
        <v>No</v>
      </c>
      <c r="I2245" s="5">
        <f t="shared" si="177"/>
        <v>17204.669999999998</v>
      </c>
    </row>
    <row r="2246" spans="1:9" x14ac:dyDescent="0.35">
      <c r="A2246" s="1">
        <v>45169</v>
      </c>
      <c r="B2246" s="1" t="str">
        <f t="shared" si="175"/>
        <v>August</v>
      </c>
      <c r="C2246" s="3" t="s">
        <v>6</v>
      </c>
      <c r="D2246" s="4">
        <v>21</v>
      </c>
      <c r="E2246" t="str">
        <f t="shared" si="178"/>
        <v>No</v>
      </c>
      <c r="F2246" s="4">
        <f t="shared" si="176"/>
        <v>21</v>
      </c>
      <c r="G2246" s="5">
        <v>725.09</v>
      </c>
      <c r="H2246" t="str">
        <f t="shared" si="179"/>
        <v>No</v>
      </c>
      <c r="I2246" s="5">
        <f t="shared" si="177"/>
        <v>15226.890000000001</v>
      </c>
    </row>
    <row r="2247" spans="1:9" x14ac:dyDescent="0.35">
      <c r="A2247" s="1">
        <v>45016</v>
      </c>
      <c r="B2247" s="1" t="str">
        <f t="shared" si="175"/>
        <v>March</v>
      </c>
      <c r="C2247" s="3" t="s">
        <v>8</v>
      </c>
      <c r="D2247" s="4">
        <v>27</v>
      </c>
      <c r="E2247" t="str">
        <f t="shared" si="178"/>
        <v>No</v>
      </c>
      <c r="F2247" s="4">
        <f t="shared" si="176"/>
        <v>27</v>
      </c>
      <c r="G2247" s="5">
        <v>932.96</v>
      </c>
      <c r="H2247" t="str">
        <f t="shared" si="179"/>
        <v>No</v>
      </c>
      <c r="I2247" s="5">
        <f t="shared" si="177"/>
        <v>25189.920000000002</v>
      </c>
    </row>
    <row r="2248" spans="1:9" x14ac:dyDescent="0.35">
      <c r="A2248" s="1">
        <v>45138</v>
      </c>
      <c r="B2248" s="1" t="str">
        <f t="shared" si="175"/>
        <v>July</v>
      </c>
      <c r="C2248" s="3" t="s">
        <v>7</v>
      </c>
      <c r="D2248" s="4">
        <v>20</v>
      </c>
      <c r="E2248" t="str">
        <f t="shared" si="178"/>
        <v>No</v>
      </c>
      <c r="F2248" s="4">
        <f t="shared" si="176"/>
        <v>20</v>
      </c>
      <c r="G2248" s="5">
        <v>412.26</v>
      </c>
      <c r="H2248" t="str">
        <f t="shared" si="179"/>
        <v>No</v>
      </c>
      <c r="I2248" s="5">
        <f t="shared" si="177"/>
        <v>8245.2000000000007</v>
      </c>
    </row>
    <row r="2249" spans="1:9" x14ac:dyDescent="0.35">
      <c r="A2249" s="1">
        <v>45260</v>
      </c>
      <c r="B2249" s="1" t="str">
        <f t="shared" si="175"/>
        <v>November</v>
      </c>
      <c r="C2249" s="3" t="s">
        <v>5</v>
      </c>
      <c r="D2249" s="4">
        <v>18</v>
      </c>
      <c r="E2249" t="str">
        <f t="shared" si="178"/>
        <v>No</v>
      </c>
      <c r="F2249" s="4">
        <f t="shared" si="176"/>
        <v>18</v>
      </c>
      <c r="G2249" s="5">
        <v>731.96</v>
      </c>
      <c r="H2249" t="str">
        <f t="shared" si="179"/>
        <v>No</v>
      </c>
      <c r="I2249" s="5">
        <f t="shared" si="177"/>
        <v>13175.28</v>
      </c>
    </row>
    <row r="2250" spans="1:9" x14ac:dyDescent="0.35">
      <c r="A2250" s="1">
        <v>45199</v>
      </c>
      <c r="B2250" s="1" t="str">
        <f t="shared" si="175"/>
        <v>September</v>
      </c>
      <c r="C2250" s="3" t="s">
        <v>6</v>
      </c>
      <c r="D2250" s="4">
        <v>29</v>
      </c>
      <c r="E2250" t="str">
        <f t="shared" si="178"/>
        <v>No</v>
      </c>
      <c r="F2250" s="4">
        <f t="shared" si="176"/>
        <v>29</v>
      </c>
      <c r="G2250" s="5">
        <v>816.62</v>
      </c>
      <c r="H2250" t="str">
        <f t="shared" si="179"/>
        <v>No</v>
      </c>
      <c r="I2250" s="5">
        <f t="shared" si="177"/>
        <v>23681.98</v>
      </c>
    </row>
    <row r="2251" spans="1:9" x14ac:dyDescent="0.35">
      <c r="A2251" s="1">
        <v>45291</v>
      </c>
      <c r="B2251" s="1" t="str">
        <f t="shared" si="175"/>
        <v>December</v>
      </c>
      <c r="C2251" s="3" t="s">
        <v>7</v>
      </c>
      <c r="D2251" s="4">
        <v>16</v>
      </c>
      <c r="E2251" t="str">
        <f t="shared" si="178"/>
        <v>No</v>
      </c>
      <c r="F2251" s="4">
        <f t="shared" si="176"/>
        <v>16</v>
      </c>
      <c r="G2251" s="5">
        <v>549.33000000000004</v>
      </c>
      <c r="H2251" t="str">
        <f t="shared" si="179"/>
        <v>No</v>
      </c>
      <c r="I2251" s="5">
        <f t="shared" si="177"/>
        <v>8789.2800000000007</v>
      </c>
    </row>
    <row r="2252" spans="1:9" x14ac:dyDescent="0.35">
      <c r="A2252" s="1">
        <v>45107</v>
      </c>
      <c r="B2252" s="1" t="str">
        <f t="shared" si="175"/>
        <v>June</v>
      </c>
      <c r="C2252" s="3" t="s">
        <v>7</v>
      </c>
      <c r="D2252" s="4">
        <v>17</v>
      </c>
      <c r="E2252" t="str">
        <f t="shared" si="178"/>
        <v>No</v>
      </c>
      <c r="F2252" s="4">
        <f t="shared" si="176"/>
        <v>17</v>
      </c>
      <c r="G2252" s="5">
        <v>788.25</v>
      </c>
      <c r="H2252" t="str">
        <f t="shared" si="179"/>
        <v>No</v>
      </c>
      <c r="I2252" s="5">
        <f t="shared" si="177"/>
        <v>13400.25</v>
      </c>
    </row>
    <row r="2253" spans="1:9" x14ac:dyDescent="0.35">
      <c r="A2253" s="1">
        <v>45138</v>
      </c>
      <c r="B2253" s="1" t="str">
        <f t="shared" si="175"/>
        <v>July</v>
      </c>
      <c r="C2253" s="3" t="s">
        <v>5</v>
      </c>
      <c r="D2253" s="4">
        <v>10</v>
      </c>
      <c r="E2253" t="str">
        <f t="shared" si="178"/>
        <v>No</v>
      </c>
      <c r="F2253" s="4">
        <f t="shared" si="176"/>
        <v>10</v>
      </c>
      <c r="G2253" s="5">
        <v>240.92</v>
      </c>
      <c r="H2253" t="str">
        <f t="shared" si="179"/>
        <v>No</v>
      </c>
      <c r="I2253" s="5">
        <f t="shared" si="177"/>
        <v>2409.1999999999998</v>
      </c>
    </row>
    <row r="2254" spans="1:9" x14ac:dyDescent="0.35">
      <c r="A2254" s="1">
        <v>45016</v>
      </c>
      <c r="B2254" s="1" t="str">
        <f t="shared" si="175"/>
        <v>March</v>
      </c>
      <c r="C2254" s="3" t="s">
        <v>6</v>
      </c>
      <c r="D2254" s="4">
        <v>25</v>
      </c>
      <c r="E2254" t="str">
        <f t="shared" si="178"/>
        <v>No</v>
      </c>
      <c r="F2254" s="4">
        <f t="shared" si="176"/>
        <v>25</v>
      </c>
      <c r="G2254" s="5">
        <v>469.15</v>
      </c>
      <c r="H2254" t="str">
        <f t="shared" si="179"/>
        <v>No</v>
      </c>
      <c r="I2254" s="5">
        <f t="shared" si="177"/>
        <v>11728.75</v>
      </c>
    </row>
    <row r="2255" spans="1:9" x14ac:dyDescent="0.35">
      <c r="A2255" s="1">
        <v>45138</v>
      </c>
      <c r="B2255" s="1" t="str">
        <f t="shared" si="175"/>
        <v>July</v>
      </c>
      <c r="C2255" s="3" t="s">
        <v>4</v>
      </c>
      <c r="D2255" s="4">
        <v>17</v>
      </c>
      <c r="E2255" t="str">
        <f t="shared" si="178"/>
        <v>No</v>
      </c>
      <c r="F2255" s="4">
        <f t="shared" si="176"/>
        <v>17</v>
      </c>
      <c r="G2255" s="5">
        <v>360.46</v>
      </c>
      <c r="H2255" t="str">
        <f t="shared" si="179"/>
        <v>No</v>
      </c>
      <c r="I2255" s="5">
        <f t="shared" si="177"/>
        <v>6127.82</v>
      </c>
    </row>
    <row r="2256" spans="1:9" x14ac:dyDescent="0.35">
      <c r="A2256" s="1">
        <v>44957</v>
      </c>
      <c r="B2256" s="1" t="str">
        <f t="shared" si="175"/>
        <v>January</v>
      </c>
      <c r="C2256" s="3" t="s">
        <v>8</v>
      </c>
      <c r="D2256" s="4">
        <v>19</v>
      </c>
      <c r="E2256" t="str">
        <f t="shared" si="178"/>
        <v>No</v>
      </c>
      <c r="F2256" s="4">
        <f t="shared" si="176"/>
        <v>19</v>
      </c>
      <c r="G2256" s="5">
        <v>707.85</v>
      </c>
      <c r="H2256" t="str">
        <f t="shared" si="179"/>
        <v>No</v>
      </c>
      <c r="I2256" s="5">
        <f t="shared" si="177"/>
        <v>13449.15</v>
      </c>
    </row>
    <row r="2257" spans="1:9" x14ac:dyDescent="0.35">
      <c r="A2257" s="1">
        <v>45046</v>
      </c>
      <c r="B2257" s="1" t="str">
        <f t="shared" si="175"/>
        <v>April</v>
      </c>
      <c r="C2257" s="3" t="s">
        <v>7</v>
      </c>
      <c r="D2257" s="4">
        <v>15</v>
      </c>
      <c r="E2257" t="str">
        <f t="shared" si="178"/>
        <v>No</v>
      </c>
      <c r="F2257" s="4">
        <f t="shared" si="176"/>
        <v>15</v>
      </c>
      <c r="G2257" s="5">
        <v>89.03</v>
      </c>
      <c r="H2257" t="str">
        <f t="shared" si="179"/>
        <v>No</v>
      </c>
      <c r="I2257" s="5">
        <f t="shared" si="177"/>
        <v>1335.45</v>
      </c>
    </row>
    <row r="2258" spans="1:9" x14ac:dyDescent="0.35">
      <c r="A2258" s="1">
        <v>45291</v>
      </c>
      <c r="B2258" s="1" t="str">
        <f t="shared" si="175"/>
        <v>December</v>
      </c>
      <c r="C2258" s="3" t="s">
        <v>4</v>
      </c>
      <c r="D2258" s="4">
        <v>24</v>
      </c>
      <c r="E2258" t="str">
        <f t="shared" si="178"/>
        <v>No</v>
      </c>
      <c r="F2258" s="4">
        <f t="shared" si="176"/>
        <v>24</v>
      </c>
      <c r="G2258" s="5">
        <v>119.4</v>
      </c>
      <c r="H2258" t="str">
        <f t="shared" si="179"/>
        <v>No</v>
      </c>
      <c r="I2258" s="5">
        <f t="shared" si="177"/>
        <v>2865.6000000000004</v>
      </c>
    </row>
    <row r="2259" spans="1:9" x14ac:dyDescent="0.35">
      <c r="A2259" s="1">
        <v>44957</v>
      </c>
      <c r="B2259" s="1" t="str">
        <f t="shared" si="175"/>
        <v>January</v>
      </c>
      <c r="C2259" s="3" t="s">
        <v>8</v>
      </c>
      <c r="D2259" s="4">
        <v>21</v>
      </c>
      <c r="E2259" t="str">
        <f t="shared" si="178"/>
        <v>No</v>
      </c>
      <c r="F2259" s="4">
        <f t="shared" si="176"/>
        <v>21</v>
      </c>
      <c r="G2259" s="5">
        <v>160.44</v>
      </c>
      <c r="H2259" t="str">
        <f t="shared" si="179"/>
        <v>No</v>
      </c>
      <c r="I2259" s="5">
        <f t="shared" si="177"/>
        <v>3369.24</v>
      </c>
    </row>
    <row r="2260" spans="1:9" x14ac:dyDescent="0.35">
      <c r="A2260" s="1">
        <v>45199</v>
      </c>
      <c r="B2260" s="1" t="str">
        <f t="shared" si="175"/>
        <v>September</v>
      </c>
      <c r="C2260" s="3" t="s">
        <v>6</v>
      </c>
      <c r="D2260" s="4">
        <v>17</v>
      </c>
      <c r="E2260" t="str">
        <f t="shared" si="178"/>
        <v>No</v>
      </c>
      <c r="F2260" s="4">
        <f t="shared" si="176"/>
        <v>17</v>
      </c>
      <c r="G2260" s="5">
        <v>686.62</v>
      </c>
      <c r="H2260" t="str">
        <f t="shared" si="179"/>
        <v>No</v>
      </c>
      <c r="I2260" s="5">
        <f t="shared" si="177"/>
        <v>11672.54</v>
      </c>
    </row>
    <row r="2261" spans="1:9" x14ac:dyDescent="0.35">
      <c r="A2261" s="1">
        <v>45046</v>
      </c>
      <c r="B2261" s="1" t="str">
        <f t="shared" si="175"/>
        <v>April</v>
      </c>
      <c r="C2261" s="3" t="s">
        <v>4</v>
      </c>
      <c r="D2261" s="4">
        <v>14</v>
      </c>
      <c r="E2261" t="str">
        <f t="shared" si="178"/>
        <v>No</v>
      </c>
      <c r="F2261" s="4">
        <f t="shared" si="176"/>
        <v>14</v>
      </c>
      <c r="G2261" s="5">
        <v>435.4</v>
      </c>
      <c r="H2261" t="str">
        <f t="shared" si="179"/>
        <v>No</v>
      </c>
      <c r="I2261" s="5">
        <f t="shared" si="177"/>
        <v>6095.5999999999995</v>
      </c>
    </row>
    <row r="2262" spans="1:9" x14ac:dyDescent="0.35">
      <c r="A2262" s="1">
        <v>45199</v>
      </c>
      <c r="B2262" s="1" t="str">
        <f t="shared" si="175"/>
        <v>September</v>
      </c>
      <c r="C2262" s="3" t="s">
        <v>8</v>
      </c>
      <c r="D2262" s="4">
        <v>21</v>
      </c>
      <c r="E2262" t="str">
        <f t="shared" si="178"/>
        <v>No</v>
      </c>
      <c r="F2262" s="4">
        <f t="shared" si="176"/>
        <v>21</v>
      </c>
      <c r="G2262" s="5">
        <v>509.48</v>
      </c>
      <c r="H2262" t="str">
        <f t="shared" si="179"/>
        <v>No</v>
      </c>
      <c r="I2262" s="5">
        <f t="shared" si="177"/>
        <v>10699.08</v>
      </c>
    </row>
    <row r="2263" spans="1:9" x14ac:dyDescent="0.35">
      <c r="A2263" s="1">
        <v>45230</v>
      </c>
      <c r="B2263" s="1" t="str">
        <f t="shared" si="175"/>
        <v>October</v>
      </c>
      <c r="C2263" s="3" t="s">
        <v>7</v>
      </c>
      <c r="D2263" s="4">
        <v>18</v>
      </c>
      <c r="E2263" t="str">
        <f t="shared" si="178"/>
        <v>No</v>
      </c>
      <c r="F2263" s="4">
        <f t="shared" si="176"/>
        <v>18</v>
      </c>
      <c r="G2263" s="5">
        <v>617.36</v>
      </c>
      <c r="H2263" t="str">
        <f t="shared" si="179"/>
        <v>No</v>
      </c>
      <c r="I2263" s="5">
        <f t="shared" si="177"/>
        <v>11112.48</v>
      </c>
    </row>
    <row r="2264" spans="1:9" x14ac:dyDescent="0.35">
      <c r="A2264" s="1">
        <v>45230</v>
      </c>
      <c r="B2264" s="1" t="str">
        <f t="shared" si="175"/>
        <v>October</v>
      </c>
      <c r="C2264" s="3" t="s">
        <v>4</v>
      </c>
      <c r="D2264" s="4">
        <v>18</v>
      </c>
      <c r="E2264" t="str">
        <f t="shared" si="178"/>
        <v>No</v>
      </c>
      <c r="F2264" s="4">
        <f t="shared" si="176"/>
        <v>18</v>
      </c>
      <c r="G2264" s="5">
        <v>566.28</v>
      </c>
      <c r="H2264" t="str">
        <f t="shared" si="179"/>
        <v>No</v>
      </c>
      <c r="I2264" s="5">
        <f t="shared" si="177"/>
        <v>10193.039999999999</v>
      </c>
    </row>
    <row r="2265" spans="1:9" x14ac:dyDescent="0.35">
      <c r="A2265" s="1">
        <v>45260</v>
      </c>
      <c r="B2265" s="1" t="str">
        <f t="shared" si="175"/>
        <v>November</v>
      </c>
      <c r="C2265" s="3" t="s">
        <v>7</v>
      </c>
      <c r="D2265" s="4">
        <v>16</v>
      </c>
      <c r="E2265" t="str">
        <f t="shared" si="178"/>
        <v>No</v>
      </c>
      <c r="F2265" s="4">
        <f t="shared" si="176"/>
        <v>16</v>
      </c>
      <c r="G2265" s="5">
        <v>772.33</v>
      </c>
      <c r="H2265" t="str">
        <f t="shared" si="179"/>
        <v>No</v>
      </c>
      <c r="I2265" s="5">
        <f t="shared" si="177"/>
        <v>12357.28</v>
      </c>
    </row>
    <row r="2266" spans="1:9" x14ac:dyDescent="0.35">
      <c r="A2266" s="1">
        <v>45230</v>
      </c>
      <c r="B2266" s="1" t="str">
        <f t="shared" si="175"/>
        <v>October</v>
      </c>
      <c r="C2266" s="3" t="s">
        <v>7</v>
      </c>
      <c r="D2266" s="4">
        <v>21</v>
      </c>
      <c r="E2266" t="str">
        <f t="shared" si="178"/>
        <v>No</v>
      </c>
      <c r="F2266" s="4">
        <f t="shared" si="176"/>
        <v>21</v>
      </c>
      <c r="G2266" s="5">
        <v>372.35</v>
      </c>
      <c r="H2266" t="str">
        <f t="shared" si="179"/>
        <v>No</v>
      </c>
      <c r="I2266" s="5">
        <f t="shared" si="177"/>
        <v>7819.35</v>
      </c>
    </row>
    <row r="2267" spans="1:9" x14ac:dyDescent="0.35">
      <c r="A2267" s="1">
        <v>45077</v>
      </c>
      <c r="B2267" s="1" t="str">
        <f t="shared" si="175"/>
        <v>May</v>
      </c>
      <c r="C2267" s="3" t="s">
        <v>5</v>
      </c>
      <c r="D2267" s="4">
        <v>14</v>
      </c>
      <c r="E2267" t="str">
        <f t="shared" si="178"/>
        <v>No</v>
      </c>
      <c r="F2267" s="4">
        <f t="shared" si="176"/>
        <v>14</v>
      </c>
      <c r="G2267" s="5">
        <v>828.1</v>
      </c>
      <c r="H2267" t="str">
        <f t="shared" si="179"/>
        <v>No</v>
      </c>
      <c r="I2267" s="5">
        <f t="shared" si="177"/>
        <v>11593.4</v>
      </c>
    </row>
    <row r="2268" spans="1:9" x14ac:dyDescent="0.35">
      <c r="A2268" s="1">
        <v>45169</v>
      </c>
      <c r="B2268" s="1" t="str">
        <f t="shared" si="175"/>
        <v>August</v>
      </c>
      <c r="C2268" s="3" t="s">
        <v>8</v>
      </c>
      <c r="D2268" s="4">
        <v>14</v>
      </c>
      <c r="E2268" t="str">
        <f t="shared" si="178"/>
        <v>No</v>
      </c>
      <c r="F2268" s="4">
        <f t="shared" si="176"/>
        <v>14</v>
      </c>
      <c r="G2268" s="5">
        <v>162.1</v>
      </c>
      <c r="H2268" t="str">
        <f t="shared" si="179"/>
        <v>No</v>
      </c>
      <c r="I2268" s="5">
        <f t="shared" si="177"/>
        <v>2269.4</v>
      </c>
    </row>
    <row r="2269" spans="1:9" x14ac:dyDescent="0.35">
      <c r="A2269" s="1">
        <v>45107</v>
      </c>
      <c r="B2269" s="1" t="str">
        <f t="shared" si="175"/>
        <v>June</v>
      </c>
      <c r="C2269" s="3" t="s">
        <v>8</v>
      </c>
      <c r="D2269" s="4">
        <v>20</v>
      </c>
      <c r="E2269" t="str">
        <f t="shared" si="178"/>
        <v>No</v>
      </c>
      <c r="F2269" s="4">
        <f t="shared" si="176"/>
        <v>20</v>
      </c>
      <c r="G2269" s="5">
        <v>880.53</v>
      </c>
      <c r="H2269" t="str">
        <f t="shared" si="179"/>
        <v>No</v>
      </c>
      <c r="I2269" s="5">
        <f t="shared" si="177"/>
        <v>17610.599999999999</v>
      </c>
    </row>
    <row r="2270" spans="1:9" x14ac:dyDescent="0.35">
      <c r="A2270" s="1">
        <v>45077</v>
      </c>
      <c r="B2270" s="1" t="str">
        <f t="shared" si="175"/>
        <v>May</v>
      </c>
      <c r="C2270" s="3" t="s">
        <v>4</v>
      </c>
      <c r="D2270" s="4">
        <v>27</v>
      </c>
      <c r="E2270" t="str">
        <f t="shared" si="178"/>
        <v>No</v>
      </c>
      <c r="F2270" s="4">
        <f t="shared" si="176"/>
        <v>27</v>
      </c>
      <c r="G2270" s="5">
        <v>417.65</v>
      </c>
      <c r="H2270" t="str">
        <f t="shared" si="179"/>
        <v>No</v>
      </c>
      <c r="I2270" s="5">
        <f t="shared" si="177"/>
        <v>11276.55</v>
      </c>
    </row>
    <row r="2271" spans="1:9" x14ac:dyDescent="0.35">
      <c r="A2271" s="1">
        <v>45046</v>
      </c>
      <c r="B2271" s="1" t="str">
        <f t="shared" si="175"/>
        <v>April</v>
      </c>
      <c r="C2271" s="3" t="s">
        <v>5</v>
      </c>
      <c r="D2271" s="4">
        <v>20</v>
      </c>
      <c r="E2271" t="str">
        <f t="shared" si="178"/>
        <v>No</v>
      </c>
      <c r="F2271" s="4">
        <f t="shared" si="176"/>
        <v>20</v>
      </c>
      <c r="G2271" s="5">
        <v>473.21</v>
      </c>
      <c r="H2271" t="str">
        <f t="shared" si="179"/>
        <v>No</v>
      </c>
      <c r="I2271" s="5">
        <f t="shared" si="177"/>
        <v>9464.1999999999989</v>
      </c>
    </row>
    <row r="2272" spans="1:9" x14ac:dyDescent="0.35">
      <c r="A2272" s="1">
        <v>44957</v>
      </c>
      <c r="B2272" s="1" t="str">
        <f t="shared" si="175"/>
        <v>January</v>
      </c>
      <c r="C2272" s="3" t="s">
        <v>7</v>
      </c>
      <c r="D2272" s="4">
        <v>24</v>
      </c>
      <c r="E2272" t="str">
        <f t="shared" si="178"/>
        <v>No</v>
      </c>
      <c r="F2272" s="4">
        <f t="shared" si="176"/>
        <v>24</v>
      </c>
      <c r="G2272" s="5">
        <v>501.66</v>
      </c>
      <c r="H2272" t="str">
        <f t="shared" si="179"/>
        <v>No</v>
      </c>
      <c r="I2272" s="5">
        <f t="shared" si="177"/>
        <v>12039.84</v>
      </c>
    </row>
    <row r="2273" spans="1:9" x14ac:dyDescent="0.35">
      <c r="A2273" s="1">
        <v>45138</v>
      </c>
      <c r="B2273" s="1" t="str">
        <f t="shared" si="175"/>
        <v>July</v>
      </c>
      <c r="C2273" s="3" t="s">
        <v>4</v>
      </c>
      <c r="D2273" s="4">
        <v>20</v>
      </c>
      <c r="E2273" t="str">
        <f t="shared" si="178"/>
        <v>No</v>
      </c>
      <c r="F2273" s="4">
        <f t="shared" si="176"/>
        <v>20</v>
      </c>
      <c r="G2273" s="5">
        <v>163.03</v>
      </c>
      <c r="H2273" t="str">
        <f t="shared" si="179"/>
        <v>No</v>
      </c>
      <c r="I2273" s="5">
        <f t="shared" si="177"/>
        <v>3260.6</v>
      </c>
    </row>
    <row r="2274" spans="1:9" x14ac:dyDescent="0.35">
      <c r="A2274" s="1">
        <v>45107</v>
      </c>
      <c r="B2274" s="1" t="str">
        <f t="shared" si="175"/>
        <v>June</v>
      </c>
      <c r="C2274" s="3" t="s">
        <v>8</v>
      </c>
      <c r="D2274" s="4">
        <v>16</v>
      </c>
      <c r="E2274" t="str">
        <f t="shared" si="178"/>
        <v>No</v>
      </c>
      <c r="F2274" s="4">
        <f t="shared" si="176"/>
        <v>16</v>
      </c>
      <c r="G2274" s="5">
        <v>314.86</v>
      </c>
      <c r="H2274" t="str">
        <f t="shared" si="179"/>
        <v>No</v>
      </c>
      <c r="I2274" s="5">
        <f t="shared" si="177"/>
        <v>5037.76</v>
      </c>
    </row>
    <row r="2275" spans="1:9" x14ac:dyDescent="0.35">
      <c r="A2275" s="1">
        <v>45138</v>
      </c>
      <c r="B2275" s="1" t="str">
        <f t="shared" si="175"/>
        <v>July</v>
      </c>
      <c r="C2275" s="3" t="s">
        <v>6</v>
      </c>
      <c r="D2275" s="4">
        <v>20</v>
      </c>
      <c r="E2275" t="str">
        <f t="shared" si="178"/>
        <v>No</v>
      </c>
      <c r="F2275" s="4">
        <f t="shared" si="176"/>
        <v>20</v>
      </c>
      <c r="G2275" s="5">
        <v>186.02</v>
      </c>
      <c r="H2275" t="str">
        <f t="shared" si="179"/>
        <v>No</v>
      </c>
      <c r="I2275" s="5">
        <f t="shared" si="177"/>
        <v>3720.4</v>
      </c>
    </row>
    <row r="2276" spans="1:9" x14ac:dyDescent="0.35">
      <c r="A2276" s="1">
        <v>44985</v>
      </c>
      <c r="B2276" s="1" t="str">
        <f t="shared" si="175"/>
        <v>February</v>
      </c>
      <c r="C2276" s="3" t="s">
        <v>7</v>
      </c>
      <c r="D2276" s="4">
        <v>20</v>
      </c>
      <c r="E2276" t="str">
        <f t="shared" si="178"/>
        <v>No</v>
      </c>
      <c r="F2276" s="4">
        <f t="shared" si="176"/>
        <v>20</v>
      </c>
      <c r="G2276" s="5">
        <v>16.420000000000002</v>
      </c>
      <c r="H2276" t="str">
        <f t="shared" si="179"/>
        <v>No</v>
      </c>
      <c r="I2276" s="5">
        <f t="shared" si="177"/>
        <v>328.40000000000003</v>
      </c>
    </row>
    <row r="2277" spans="1:9" x14ac:dyDescent="0.35">
      <c r="A2277" s="1">
        <v>44985</v>
      </c>
      <c r="B2277" s="1" t="str">
        <f t="shared" si="175"/>
        <v>February</v>
      </c>
      <c r="C2277" s="3" t="s">
        <v>5</v>
      </c>
      <c r="D2277" s="4">
        <v>18</v>
      </c>
      <c r="E2277" t="str">
        <f t="shared" si="178"/>
        <v>No</v>
      </c>
      <c r="F2277" s="4">
        <f t="shared" si="176"/>
        <v>18</v>
      </c>
      <c r="G2277" s="5">
        <v>558.91</v>
      </c>
      <c r="H2277" t="str">
        <f t="shared" si="179"/>
        <v>No</v>
      </c>
      <c r="I2277" s="5">
        <f t="shared" si="177"/>
        <v>10060.379999999999</v>
      </c>
    </row>
    <row r="2278" spans="1:9" x14ac:dyDescent="0.35">
      <c r="A2278" s="1">
        <v>45169</v>
      </c>
      <c r="B2278" s="1" t="str">
        <f t="shared" si="175"/>
        <v>August</v>
      </c>
      <c r="C2278" s="3" t="s">
        <v>4</v>
      </c>
      <c r="D2278" s="4">
        <v>20</v>
      </c>
      <c r="E2278" t="str">
        <f t="shared" si="178"/>
        <v>No</v>
      </c>
      <c r="F2278" s="4">
        <f t="shared" si="176"/>
        <v>20</v>
      </c>
      <c r="G2278" s="5">
        <v>417.78</v>
      </c>
      <c r="H2278" t="str">
        <f t="shared" si="179"/>
        <v>No</v>
      </c>
      <c r="I2278" s="5">
        <f t="shared" si="177"/>
        <v>8355.5999999999985</v>
      </c>
    </row>
    <row r="2279" spans="1:9" x14ac:dyDescent="0.35">
      <c r="A2279" s="1">
        <v>45169</v>
      </c>
      <c r="B2279" s="1" t="str">
        <f t="shared" si="175"/>
        <v>August</v>
      </c>
      <c r="C2279" s="3" t="s">
        <v>6</v>
      </c>
      <c r="D2279" s="4">
        <v>17</v>
      </c>
      <c r="E2279" t="str">
        <f t="shared" si="178"/>
        <v>No</v>
      </c>
      <c r="F2279" s="4">
        <f t="shared" si="176"/>
        <v>17</v>
      </c>
      <c r="G2279" s="5">
        <v>799.62</v>
      </c>
      <c r="H2279" t="str">
        <f t="shared" si="179"/>
        <v>No</v>
      </c>
      <c r="I2279" s="5">
        <f t="shared" si="177"/>
        <v>13593.54</v>
      </c>
    </row>
    <row r="2280" spans="1:9" x14ac:dyDescent="0.35">
      <c r="A2280" s="1">
        <v>45077</v>
      </c>
      <c r="B2280" s="1" t="str">
        <f t="shared" si="175"/>
        <v>May</v>
      </c>
      <c r="C2280" s="3" t="s">
        <v>7</v>
      </c>
      <c r="D2280" s="4">
        <v>25</v>
      </c>
      <c r="E2280" t="str">
        <f t="shared" si="178"/>
        <v>No</v>
      </c>
      <c r="F2280" s="4">
        <f t="shared" si="176"/>
        <v>25</v>
      </c>
      <c r="G2280" s="5">
        <v>45.27</v>
      </c>
      <c r="H2280" t="str">
        <f t="shared" si="179"/>
        <v>No</v>
      </c>
      <c r="I2280" s="5">
        <f t="shared" si="177"/>
        <v>1131.75</v>
      </c>
    </row>
    <row r="2281" spans="1:9" x14ac:dyDescent="0.35">
      <c r="A2281" s="1">
        <v>45046</v>
      </c>
      <c r="B2281" s="1" t="str">
        <f t="shared" si="175"/>
        <v>April</v>
      </c>
      <c r="C2281" s="3" t="s">
        <v>5</v>
      </c>
      <c r="D2281" s="4">
        <v>13</v>
      </c>
      <c r="E2281" t="str">
        <f t="shared" si="178"/>
        <v>No</v>
      </c>
      <c r="F2281" s="4">
        <f t="shared" si="176"/>
        <v>13</v>
      </c>
      <c r="G2281" s="5">
        <v>736.77</v>
      </c>
      <c r="H2281" t="str">
        <f t="shared" si="179"/>
        <v>No</v>
      </c>
      <c r="I2281" s="5">
        <f t="shared" si="177"/>
        <v>9578.01</v>
      </c>
    </row>
    <row r="2282" spans="1:9" x14ac:dyDescent="0.35">
      <c r="A2282" s="1">
        <v>45077</v>
      </c>
      <c r="B2282" s="1" t="str">
        <f t="shared" si="175"/>
        <v>May</v>
      </c>
      <c r="C2282" s="3" t="s">
        <v>7</v>
      </c>
      <c r="D2282" s="4">
        <v>20</v>
      </c>
      <c r="E2282" t="str">
        <f t="shared" si="178"/>
        <v>No</v>
      </c>
      <c r="F2282" s="4">
        <f t="shared" si="176"/>
        <v>20</v>
      </c>
      <c r="G2282" s="5">
        <v>509.48</v>
      </c>
      <c r="H2282" t="str">
        <f t="shared" si="179"/>
        <v>No</v>
      </c>
      <c r="I2282" s="5">
        <f t="shared" si="177"/>
        <v>10189.6</v>
      </c>
    </row>
    <row r="2283" spans="1:9" x14ac:dyDescent="0.35">
      <c r="A2283" s="1">
        <v>45138</v>
      </c>
      <c r="B2283" s="1" t="str">
        <f t="shared" si="175"/>
        <v>July</v>
      </c>
      <c r="C2283" s="3" t="s">
        <v>6</v>
      </c>
      <c r="D2283" s="4">
        <v>14</v>
      </c>
      <c r="E2283" t="str">
        <f t="shared" si="178"/>
        <v>No</v>
      </c>
      <c r="F2283" s="4">
        <f t="shared" si="176"/>
        <v>14</v>
      </c>
      <c r="G2283" s="5">
        <v>403.98</v>
      </c>
      <c r="H2283" t="str">
        <f t="shared" si="179"/>
        <v>No</v>
      </c>
      <c r="I2283" s="5">
        <f t="shared" si="177"/>
        <v>5655.72</v>
      </c>
    </row>
    <row r="2284" spans="1:9" x14ac:dyDescent="0.35">
      <c r="A2284" s="1">
        <v>45077</v>
      </c>
      <c r="B2284" s="1" t="str">
        <f t="shared" si="175"/>
        <v>May</v>
      </c>
      <c r="C2284" s="3" t="s">
        <v>8</v>
      </c>
      <c r="D2284" s="4">
        <v>13</v>
      </c>
      <c r="E2284" t="str">
        <f t="shared" si="178"/>
        <v>No</v>
      </c>
      <c r="F2284" s="4">
        <f t="shared" si="176"/>
        <v>13</v>
      </c>
      <c r="G2284" s="5">
        <v>106.28</v>
      </c>
      <c r="H2284" t="str">
        <f t="shared" si="179"/>
        <v>No</v>
      </c>
      <c r="I2284" s="5">
        <f t="shared" si="177"/>
        <v>1381.64</v>
      </c>
    </row>
    <row r="2285" spans="1:9" x14ac:dyDescent="0.35">
      <c r="A2285" s="1">
        <v>45260</v>
      </c>
      <c r="B2285" s="1" t="str">
        <f t="shared" si="175"/>
        <v>November</v>
      </c>
      <c r="C2285" s="3" t="s">
        <v>8</v>
      </c>
      <c r="D2285" s="4">
        <v>22</v>
      </c>
      <c r="E2285" t="str">
        <f t="shared" si="178"/>
        <v>No</v>
      </c>
      <c r="F2285" s="4">
        <f t="shared" si="176"/>
        <v>22</v>
      </c>
      <c r="G2285" s="5">
        <v>273.02</v>
      </c>
      <c r="H2285" t="str">
        <f t="shared" si="179"/>
        <v>No</v>
      </c>
      <c r="I2285" s="5">
        <f t="shared" si="177"/>
        <v>6006.44</v>
      </c>
    </row>
    <row r="2286" spans="1:9" x14ac:dyDescent="0.35">
      <c r="A2286" s="1">
        <v>45230</v>
      </c>
      <c r="B2286" s="1" t="str">
        <f t="shared" si="175"/>
        <v>October</v>
      </c>
      <c r="C2286" s="3" t="s">
        <v>8</v>
      </c>
      <c r="D2286" s="4">
        <v>24</v>
      </c>
      <c r="E2286" t="str">
        <f t="shared" si="178"/>
        <v>No</v>
      </c>
      <c r="F2286" s="4">
        <f t="shared" si="176"/>
        <v>24</v>
      </c>
      <c r="G2286" s="5">
        <v>139.69999999999999</v>
      </c>
      <c r="H2286" t="str">
        <f t="shared" si="179"/>
        <v>No</v>
      </c>
      <c r="I2286" s="5">
        <f t="shared" si="177"/>
        <v>3352.7999999999997</v>
      </c>
    </row>
    <row r="2287" spans="1:9" x14ac:dyDescent="0.35">
      <c r="A2287" s="1">
        <v>45016</v>
      </c>
      <c r="B2287" s="1" t="str">
        <f t="shared" si="175"/>
        <v>March</v>
      </c>
      <c r="C2287" s="3" t="s">
        <v>6</v>
      </c>
      <c r="D2287" s="4">
        <v>18</v>
      </c>
      <c r="E2287" t="str">
        <f t="shared" si="178"/>
        <v>No</v>
      </c>
      <c r="F2287" s="4">
        <f t="shared" si="176"/>
        <v>18</v>
      </c>
      <c r="G2287" s="5">
        <v>930.95</v>
      </c>
      <c r="H2287" t="str">
        <f t="shared" si="179"/>
        <v>No</v>
      </c>
      <c r="I2287" s="5">
        <f t="shared" si="177"/>
        <v>16757.100000000002</v>
      </c>
    </row>
    <row r="2288" spans="1:9" x14ac:dyDescent="0.35">
      <c r="A2288" s="1">
        <v>45169</v>
      </c>
      <c r="B2288" s="1" t="str">
        <f t="shared" si="175"/>
        <v>August</v>
      </c>
      <c r="C2288" s="3" t="s">
        <v>6</v>
      </c>
      <c r="D2288" s="4">
        <v>24</v>
      </c>
      <c r="E2288" t="str">
        <f t="shared" si="178"/>
        <v>No</v>
      </c>
      <c r="F2288" s="4">
        <f t="shared" si="176"/>
        <v>24</v>
      </c>
      <c r="G2288" s="5">
        <v>934.55</v>
      </c>
      <c r="H2288" t="str">
        <f t="shared" si="179"/>
        <v>No</v>
      </c>
      <c r="I2288" s="5">
        <f t="shared" si="177"/>
        <v>22429.199999999997</v>
      </c>
    </row>
    <row r="2289" spans="1:9" x14ac:dyDescent="0.35">
      <c r="A2289" s="1">
        <v>45107</v>
      </c>
      <c r="B2289" s="1" t="str">
        <f t="shared" si="175"/>
        <v>June</v>
      </c>
      <c r="C2289" s="3" t="s">
        <v>5</v>
      </c>
      <c r="D2289" s="4">
        <v>18</v>
      </c>
      <c r="E2289" t="str">
        <f t="shared" si="178"/>
        <v>No</v>
      </c>
      <c r="F2289" s="4">
        <f t="shared" si="176"/>
        <v>18</v>
      </c>
      <c r="G2289" s="5">
        <v>484.53</v>
      </c>
      <c r="H2289" t="str">
        <f t="shared" si="179"/>
        <v>No</v>
      </c>
      <c r="I2289" s="5">
        <f t="shared" si="177"/>
        <v>8721.5399999999991</v>
      </c>
    </row>
    <row r="2290" spans="1:9" x14ac:dyDescent="0.35">
      <c r="A2290" s="1">
        <v>45260</v>
      </c>
      <c r="B2290" s="1" t="str">
        <f t="shared" si="175"/>
        <v>November</v>
      </c>
      <c r="C2290" s="3" t="s">
        <v>8</v>
      </c>
      <c r="D2290" s="4">
        <v>23</v>
      </c>
      <c r="E2290" t="str">
        <f t="shared" si="178"/>
        <v>No</v>
      </c>
      <c r="F2290" s="4">
        <f t="shared" si="176"/>
        <v>23</v>
      </c>
      <c r="G2290" s="5">
        <v>647.85</v>
      </c>
      <c r="H2290" t="str">
        <f t="shared" si="179"/>
        <v>No</v>
      </c>
      <c r="I2290" s="5">
        <f t="shared" si="177"/>
        <v>14900.550000000001</v>
      </c>
    </row>
    <row r="2291" spans="1:9" x14ac:dyDescent="0.35">
      <c r="A2291" s="1">
        <v>45107</v>
      </c>
      <c r="B2291" s="1" t="str">
        <f t="shared" si="175"/>
        <v>June</v>
      </c>
      <c r="C2291" s="3" t="s">
        <v>7</v>
      </c>
      <c r="D2291" s="4">
        <v>22</v>
      </c>
      <c r="E2291" t="str">
        <f t="shared" si="178"/>
        <v>No</v>
      </c>
      <c r="F2291" s="4">
        <f t="shared" si="176"/>
        <v>22</v>
      </c>
      <c r="G2291" s="5">
        <v>446.95</v>
      </c>
      <c r="H2291" t="str">
        <f t="shared" si="179"/>
        <v>No</v>
      </c>
      <c r="I2291" s="5">
        <f t="shared" si="177"/>
        <v>9832.9</v>
      </c>
    </row>
    <row r="2292" spans="1:9" x14ac:dyDescent="0.35">
      <c r="A2292" s="1">
        <v>44985</v>
      </c>
      <c r="B2292" s="1" t="str">
        <f t="shared" si="175"/>
        <v>February</v>
      </c>
      <c r="C2292" s="3" t="s">
        <v>6</v>
      </c>
      <c r="D2292" s="4">
        <v>22</v>
      </c>
      <c r="E2292" t="str">
        <f t="shared" si="178"/>
        <v>No</v>
      </c>
      <c r="F2292" s="4">
        <f t="shared" si="176"/>
        <v>22</v>
      </c>
      <c r="G2292" s="5">
        <v>383.72</v>
      </c>
      <c r="H2292" t="str">
        <f t="shared" si="179"/>
        <v>No</v>
      </c>
      <c r="I2292" s="5">
        <f t="shared" si="177"/>
        <v>8441.84</v>
      </c>
    </row>
    <row r="2293" spans="1:9" x14ac:dyDescent="0.35">
      <c r="A2293" s="1">
        <v>45199</v>
      </c>
      <c r="B2293" s="1" t="str">
        <f t="shared" si="175"/>
        <v>September</v>
      </c>
      <c r="C2293" s="3" t="s">
        <v>6</v>
      </c>
      <c r="D2293" s="4">
        <v>24</v>
      </c>
      <c r="E2293" t="str">
        <f t="shared" si="178"/>
        <v>No</v>
      </c>
      <c r="F2293" s="4">
        <f t="shared" si="176"/>
        <v>24</v>
      </c>
      <c r="G2293" s="5">
        <v>322.04000000000002</v>
      </c>
      <c r="H2293" t="str">
        <f t="shared" si="179"/>
        <v>No</v>
      </c>
      <c r="I2293" s="5">
        <f t="shared" si="177"/>
        <v>7728.9600000000009</v>
      </c>
    </row>
    <row r="2294" spans="1:9" x14ac:dyDescent="0.35">
      <c r="A2294" s="1">
        <v>45077</v>
      </c>
      <c r="B2294" s="1" t="str">
        <f t="shared" si="175"/>
        <v>May</v>
      </c>
      <c r="C2294" s="3" t="s">
        <v>8</v>
      </c>
      <c r="D2294" s="4">
        <v>22</v>
      </c>
      <c r="E2294" t="str">
        <f t="shared" si="178"/>
        <v>No</v>
      </c>
      <c r="F2294" s="4">
        <f t="shared" si="176"/>
        <v>22</v>
      </c>
      <c r="G2294" s="5">
        <v>274.14</v>
      </c>
      <c r="H2294" t="str">
        <f t="shared" si="179"/>
        <v>No</v>
      </c>
      <c r="I2294" s="5">
        <f t="shared" si="177"/>
        <v>6031.08</v>
      </c>
    </row>
    <row r="2295" spans="1:9" x14ac:dyDescent="0.35">
      <c r="A2295" s="1">
        <v>45230</v>
      </c>
      <c r="B2295" s="1" t="str">
        <f t="shared" si="175"/>
        <v>October</v>
      </c>
      <c r="C2295" s="3" t="s">
        <v>6</v>
      </c>
      <c r="D2295" s="4">
        <v>19</v>
      </c>
      <c r="E2295" t="str">
        <f t="shared" si="178"/>
        <v>No</v>
      </c>
      <c r="F2295" s="4">
        <f t="shared" si="176"/>
        <v>19</v>
      </c>
      <c r="G2295" s="5">
        <v>700.66</v>
      </c>
      <c r="H2295" t="str">
        <f t="shared" si="179"/>
        <v>No</v>
      </c>
      <c r="I2295" s="5">
        <f t="shared" si="177"/>
        <v>13312.539999999999</v>
      </c>
    </row>
    <row r="2296" spans="1:9" x14ac:dyDescent="0.35">
      <c r="A2296" s="1">
        <v>45230</v>
      </c>
      <c r="B2296" s="1" t="str">
        <f t="shared" si="175"/>
        <v>October</v>
      </c>
      <c r="C2296" s="3" t="s">
        <v>5</v>
      </c>
      <c r="D2296" s="4">
        <v>28</v>
      </c>
      <c r="E2296" t="str">
        <f t="shared" si="178"/>
        <v>No</v>
      </c>
      <c r="F2296" s="4">
        <f t="shared" si="176"/>
        <v>28</v>
      </c>
      <c r="G2296" s="5">
        <v>525.79</v>
      </c>
      <c r="H2296" t="str">
        <f t="shared" si="179"/>
        <v>No</v>
      </c>
      <c r="I2296" s="5">
        <f t="shared" si="177"/>
        <v>14722.119999999999</v>
      </c>
    </row>
    <row r="2297" spans="1:9" x14ac:dyDescent="0.35">
      <c r="A2297" s="1">
        <v>45169</v>
      </c>
      <c r="B2297" s="1" t="str">
        <f t="shared" si="175"/>
        <v>August</v>
      </c>
      <c r="C2297" s="3" t="s">
        <v>6</v>
      </c>
      <c r="D2297" s="4">
        <v>20</v>
      </c>
      <c r="E2297" t="str">
        <f t="shared" si="178"/>
        <v>No</v>
      </c>
      <c r="F2297" s="4">
        <f t="shared" si="176"/>
        <v>20</v>
      </c>
      <c r="G2297" s="5">
        <v>776.47</v>
      </c>
      <c r="H2297" t="str">
        <f t="shared" si="179"/>
        <v>No</v>
      </c>
      <c r="I2297" s="5">
        <f t="shared" si="177"/>
        <v>15529.400000000001</v>
      </c>
    </row>
    <row r="2298" spans="1:9" x14ac:dyDescent="0.35">
      <c r="A2298" s="1">
        <v>44985</v>
      </c>
      <c r="B2298" s="1" t="str">
        <f t="shared" si="175"/>
        <v>February</v>
      </c>
      <c r="C2298" s="3" t="s">
        <v>5</v>
      </c>
      <c r="D2298" s="4">
        <v>14</v>
      </c>
      <c r="E2298" t="str">
        <f t="shared" si="178"/>
        <v>No</v>
      </c>
      <c r="F2298" s="4">
        <f t="shared" si="176"/>
        <v>14</v>
      </c>
      <c r="G2298" s="5">
        <v>791.81</v>
      </c>
      <c r="H2298" t="str">
        <f t="shared" si="179"/>
        <v>No</v>
      </c>
      <c r="I2298" s="5">
        <f t="shared" si="177"/>
        <v>11085.34</v>
      </c>
    </row>
    <row r="2299" spans="1:9" x14ac:dyDescent="0.35">
      <c r="A2299" s="1">
        <v>45046</v>
      </c>
      <c r="B2299" s="1" t="str">
        <f t="shared" si="175"/>
        <v>April</v>
      </c>
      <c r="C2299" s="3" t="s">
        <v>6</v>
      </c>
      <c r="D2299" s="4">
        <v>18</v>
      </c>
      <c r="E2299" t="str">
        <f t="shared" si="178"/>
        <v>No</v>
      </c>
      <c r="F2299" s="4">
        <f t="shared" si="176"/>
        <v>18</v>
      </c>
      <c r="G2299" s="5">
        <v>66.38</v>
      </c>
      <c r="H2299" t="str">
        <f t="shared" si="179"/>
        <v>No</v>
      </c>
      <c r="I2299" s="5">
        <f t="shared" si="177"/>
        <v>1194.8399999999999</v>
      </c>
    </row>
    <row r="2300" spans="1:9" x14ac:dyDescent="0.35">
      <c r="A2300" s="1">
        <v>44957</v>
      </c>
      <c r="B2300" s="1" t="str">
        <f t="shared" si="175"/>
        <v>January</v>
      </c>
      <c r="C2300" s="3" t="s">
        <v>5</v>
      </c>
      <c r="D2300" s="4">
        <v>26</v>
      </c>
      <c r="E2300" t="str">
        <f t="shared" si="178"/>
        <v>No</v>
      </c>
      <c r="F2300" s="4">
        <f t="shared" si="176"/>
        <v>26</v>
      </c>
      <c r="G2300" s="5">
        <v>878.22</v>
      </c>
      <c r="H2300" t="str">
        <f t="shared" si="179"/>
        <v>No</v>
      </c>
      <c r="I2300" s="5">
        <f t="shared" si="177"/>
        <v>22833.72</v>
      </c>
    </row>
    <row r="2301" spans="1:9" x14ac:dyDescent="0.35">
      <c r="A2301" s="1">
        <v>45291</v>
      </c>
      <c r="B2301" s="1" t="str">
        <f t="shared" si="175"/>
        <v>December</v>
      </c>
      <c r="C2301" s="3" t="s">
        <v>5</v>
      </c>
      <c r="D2301" s="4">
        <v>26</v>
      </c>
      <c r="E2301" t="str">
        <f t="shared" si="178"/>
        <v>No</v>
      </c>
      <c r="F2301" s="4">
        <f t="shared" si="176"/>
        <v>26</v>
      </c>
      <c r="G2301" s="5">
        <v>617.57000000000005</v>
      </c>
      <c r="H2301" t="str">
        <f t="shared" si="179"/>
        <v>No</v>
      </c>
      <c r="I2301" s="5">
        <f t="shared" si="177"/>
        <v>16056.820000000002</v>
      </c>
    </row>
    <row r="2302" spans="1:9" x14ac:dyDescent="0.35">
      <c r="A2302" s="1">
        <v>45199</v>
      </c>
      <c r="B2302" s="1" t="str">
        <f t="shared" si="175"/>
        <v>September</v>
      </c>
      <c r="C2302" s="3" t="s">
        <v>4</v>
      </c>
      <c r="D2302" s="4">
        <v>18</v>
      </c>
      <c r="E2302" t="str">
        <f t="shared" si="178"/>
        <v>No</v>
      </c>
      <c r="F2302" s="4">
        <f t="shared" si="176"/>
        <v>18</v>
      </c>
      <c r="G2302" s="5">
        <v>416.73</v>
      </c>
      <c r="H2302" t="str">
        <f t="shared" si="179"/>
        <v>No</v>
      </c>
      <c r="I2302" s="5">
        <f t="shared" si="177"/>
        <v>7501.14</v>
      </c>
    </row>
    <row r="2303" spans="1:9" x14ac:dyDescent="0.35">
      <c r="A2303" s="1">
        <v>45046</v>
      </c>
      <c r="B2303" s="1" t="str">
        <f t="shared" si="175"/>
        <v>April</v>
      </c>
      <c r="C2303" s="3" t="s">
        <v>5</v>
      </c>
      <c r="D2303" s="4">
        <v>19</v>
      </c>
      <c r="E2303" t="str">
        <f t="shared" si="178"/>
        <v>No</v>
      </c>
      <c r="F2303" s="4">
        <f t="shared" si="176"/>
        <v>19</v>
      </c>
      <c r="G2303" s="5">
        <v>112.01</v>
      </c>
      <c r="H2303" t="str">
        <f t="shared" si="179"/>
        <v>No</v>
      </c>
      <c r="I2303" s="5">
        <f t="shared" si="177"/>
        <v>2128.19</v>
      </c>
    </row>
    <row r="2304" spans="1:9" x14ac:dyDescent="0.35">
      <c r="A2304" s="1">
        <v>45138</v>
      </c>
      <c r="B2304" s="1" t="str">
        <f t="shared" si="175"/>
        <v>July</v>
      </c>
      <c r="C2304" s="3" t="s">
        <v>6</v>
      </c>
      <c r="D2304" s="4">
        <v>24</v>
      </c>
      <c r="E2304" t="str">
        <f t="shared" si="178"/>
        <v>No</v>
      </c>
      <c r="F2304" s="4">
        <f t="shared" si="176"/>
        <v>24</v>
      </c>
      <c r="G2304" s="5">
        <v>128.11000000000001</v>
      </c>
      <c r="H2304" t="str">
        <f t="shared" si="179"/>
        <v>No</v>
      </c>
      <c r="I2304" s="5">
        <f t="shared" si="177"/>
        <v>3074.6400000000003</v>
      </c>
    </row>
    <row r="2305" spans="1:9" x14ac:dyDescent="0.35">
      <c r="A2305" s="1">
        <v>45107</v>
      </c>
      <c r="B2305" s="1" t="str">
        <f t="shared" si="175"/>
        <v>June</v>
      </c>
      <c r="C2305" s="3" t="s">
        <v>8</v>
      </c>
      <c r="D2305" s="4">
        <v>25</v>
      </c>
      <c r="E2305" t="str">
        <f t="shared" si="178"/>
        <v>No</v>
      </c>
      <c r="F2305" s="4">
        <f t="shared" si="176"/>
        <v>25</v>
      </c>
      <c r="G2305" s="5">
        <v>69.760000000000005</v>
      </c>
      <c r="H2305" t="str">
        <f t="shared" si="179"/>
        <v>No</v>
      </c>
      <c r="I2305" s="5">
        <f t="shared" si="177"/>
        <v>1744.0000000000002</v>
      </c>
    </row>
    <row r="2306" spans="1:9" x14ac:dyDescent="0.35">
      <c r="A2306" s="1">
        <v>45077</v>
      </c>
      <c r="B2306" s="1" t="str">
        <f t="shared" ref="B2306:B2369" si="180">TEXT(A2306, "mmmm")</f>
        <v>May</v>
      </c>
      <c r="C2306" s="3" t="s">
        <v>6</v>
      </c>
      <c r="D2306" s="4">
        <v>19</v>
      </c>
      <c r="E2306" t="str">
        <f t="shared" si="178"/>
        <v>No</v>
      </c>
      <c r="F2306" s="4">
        <f t="shared" ref="F2306:F2369" si="181" xml:space="preserve"> IF(OR(D2306 &lt; 8,D2306 &gt; 32), 22, D2306)</f>
        <v>19</v>
      </c>
      <c r="G2306" s="5">
        <v>666.18</v>
      </c>
      <c r="H2306" t="str">
        <f t="shared" si="179"/>
        <v>No</v>
      </c>
      <c r="I2306" s="5">
        <f t="shared" ref="I2306:I2369" si="182">PRODUCT(F2306,G2306)</f>
        <v>12657.419999999998</v>
      </c>
    </row>
    <row r="2307" spans="1:9" x14ac:dyDescent="0.35">
      <c r="A2307" s="1">
        <v>45046</v>
      </c>
      <c r="B2307" s="1" t="str">
        <f t="shared" si="180"/>
        <v>April</v>
      </c>
      <c r="C2307" s="3" t="s">
        <v>6</v>
      </c>
      <c r="D2307" s="4">
        <v>17</v>
      </c>
      <c r="E2307" t="str">
        <f t="shared" ref="E2307:E2370" si="183" xml:space="preserve"> IF(OR(D2307 &lt; 8,D2307 &gt; 32), "Yes", "No")</f>
        <v>No</v>
      </c>
      <c r="F2307" s="4">
        <f t="shared" si="181"/>
        <v>17</v>
      </c>
      <c r="G2307" s="5">
        <v>124.69</v>
      </c>
      <c r="H2307" t="str">
        <f t="shared" ref="H2307:H2370" si="184" xml:space="preserve"> IF(OR(G2307 &lt; -466.22,G2307 &gt; 1486.92), "Yes", "No")</f>
        <v>No</v>
      </c>
      <c r="I2307" s="5">
        <f t="shared" si="182"/>
        <v>2119.73</v>
      </c>
    </row>
    <row r="2308" spans="1:9" x14ac:dyDescent="0.35">
      <c r="A2308" s="1">
        <v>45230</v>
      </c>
      <c r="B2308" s="1" t="str">
        <f t="shared" si="180"/>
        <v>October</v>
      </c>
      <c r="C2308" s="3" t="s">
        <v>4</v>
      </c>
      <c r="D2308" s="4">
        <v>21</v>
      </c>
      <c r="E2308" t="str">
        <f t="shared" si="183"/>
        <v>No</v>
      </c>
      <c r="F2308" s="4">
        <f t="shared" si="181"/>
        <v>21</v>
      </c>
      <c r="G2308" s="5">
        <v>316.89999999999998</v>
      </c>
      <c r="H2308" t="str">
        <f t="shared" si="184"/>
        <v>No</v>
      </c>
      <c r="I2308" s="5">
        <f t="shared" si="182"/>
        <v>6654.9</v>
      </c>
    </row>
    <row r="2309" spans="1:9" x14ac:dyDescent="0.35">
      <c r="A2309" s="1">
        <v>45169</v>
      </c>
      <c r="B2309" s="1" t="str">
        <f t="shared" si="180"/>
        <v>August</v>
      </c>
      <c r="C2309" s="3" t="s">
        <v>8</v>
      </c>
      <c r="D2309" s="4">
        <v>18</v>
      </c>
      <c r="E2309" t="str">
        <f t="shared" si="183"/>
        <v>No</v>
      </c>
      <c r="F2309" s="4">
        <f t="shared" si="181"/>
        <v>18</v>
      </c>
      <c r="G2309" s="5">
        <v>508.93</v>
      </c>
      <c r="H2309" t="str">
        <f t="shared" si="184"/>
        <v>No</v>
      </c>
      <c r="I2309" s="5">
        <f t="shared" si="182"/>
        <v>9160.74</v>
      </c>
    </row>
    <row r="2310" spans="1:9" x14ac:dyDescent="0.35">
      <c r="A2310" s="1">
        <v>45169</v>
      </c>
      <c r="B2310" s="1" t="str">
        <f t="shared" si="180"/>
        <v>August</v>
      </c>
      <c r="C2310" s="3" t="s">
        <v>4</v>
      </c>
      <c r="D2310" s="4">
        <v>20</v>
      </c>
      <c r="E2310" t="str">
        <f t="shared" si="183"/>
        <v>No</v>
      </c>
      <c r="F2310" s="4">
        <f t="shared" si="181"/>
        <v>20</v>
      </c>
      <c r="G2310" s="5">
        <v>692.45</v>
      </c>
      <c r="H2310" t="str">
        <f t="shared" si="184"/>
        <v>No</v>
      </c>
      <c r="I2310" s="5">
        <f t="shared" si="182"/>
        <v>13849</v>
      </c>
    </row>
    <row r="2311" spans="1:9" x14ac:dyDescent="0.35">
      <c r="A2311" s="1">
        <v>45046</v>
      </c>
      <c r="B2311" s="1" t="str">
        <f t="shared" si="180"/>
        <v>April</v>
      </c>
      <c r="C2311" s="3" t="s">
        <v>4</v>
      </c>
      <c r="D2311" s="4">
        <v>16</v>
      </c>
      <c r="E2311" t="str">
        <f t="shared" si="183"/>
        <v>No</v>
      </c>
      <c r="F2311" s="4">
        <f t="shared" si="181"/>
        <v>16</v>
      </c>
      <c r="G2311" s="5">
        <v>514.66999999999996</v>
      </c>
      <c r="H2311" t="str">
        <f t="shared" si="184"/>
        <v>No</v>
      </c>
      <c r="I2311" s="5">
        <f t="shared" si="182"/>
        <v>8234.7199999999993</v>
      </c>
    </row>
    <row r="2312" spans="1:9" x14ac:dyDescent="0.35">
      <c r="A2312" s="1">
        <v>45077</v>
      </c>
      <c r="B2312" s="1" t="str">
        <f t="shared" si="180"/>
        <v>May</v>
      </c>
      <c r="C2312" s="3" t="s">
        <v>8</v>
      </c>
      <c r="D2312" s="4">
        <v>22</v>
      </c>
      <c r="E2312" t="str">
        <f t="shared" si="183"/>
        <v>No</v>
      </c>
      <c r="F2312" s="4">
        <f t="shared" si="181"/>
        <v>22</v>
      </c>
      <c r="G2312" s="5">
        <v>651.17999999999995</v>
      </c>
      <c r="H2312" t="str">
        <f t="shared" si="184"/>
        <v>No</v>
      </c>
      <c r="I2312" s="5">
        <f t="shared" si="182"/>
        <v>14325.96</v>
      </c>
    </row>
    <row r="2313" spans="1:9" x14ac:dyDescent="0.35">
      <c r="A2313" s="1">
        <v>45169</v>
      </c>
      <c r="B2313" s="1" t="str">
        <f t="shared" si="180"/>
        <v>August</v>
      </c>
      <c r="C2313" s="3" t="s">
        <v>6</v>
      </c>
      <c r="D2313" s="4">
        <v>19</v>
      </c>
      <c r="E2313" t="str">
        <f t="shared" si="183"/>
        <v>No</v>
      </c>
      <c r="F2313" s="4">
        <f t="shared" si="181"/>
        <v>19</v>
      </c>
      <c r="G2313" s="5">
        <v>488.67</v>
      </c>
      <c r="H2313" t="str">
        <f t="shared" si="184"/>
        <v>No</v>
      </c>
      <c r="I2313" s="5">
        <f t="shared" si="182"/>
        <v>9284.73</v>
      </c>
    </row>
    <row r="2314" spans="1:9" x14ac:dyDescent="0.35">
      <c r="A2314" s="1">
        <v>45260</v>
      </c>
      <c r="B2314" s="1" t="str">
        <f t="shared" si="180"/>
        <v>November</v>
      </c>
      <c r="C2314" s="3" t="s">
        <v>4</v>
      </c>
      <c r="D2314" s="4">
        <v>25</v>
      </c>
      <c r="E2314" t="str">
        <f t="shared" si="183"/>
        <v>No</v>
      </c>
      <c r="F2314" s="4">
        <f t="shared" si="181"/>
        <v>25</v>
      </c>
      <c r="G2314" s="5">
        <v>53.85</v>
      </c>
      <c r="H2314" t="str">
        <f t="shared" si="184"/>
        <v>No</v>
      </c>
      <c r="I2314" s="5">
        <f t="shared" si="182"/>
        <v>1346.25</v>
      </c>
    </row>
    <row r="2315" spans="1:9" x14ac:dyDescent="0.35">
      <c r="A2315" s="1">
        <v>45107</v>
      </c>
      <c r="B2315" s="1" t="str">
        <f t="shared" si="180"/>
        <v>June</v>
      </c>
      <c r="C2315" s="3" t="s">
        <v>6</v>
      </c>
      <c r="D2315" s="4">
        <v>24</v>
      </c>
      <c r="E2315" t="str">
        <f t="shared" si="183"/>
        <v>No</v>
      </c>
      <c r="F2315" s="4">
        <f t="shared" si="181"/>
        <v>24</v>
      </c>
      <c r="G2315" s="5">
        <v>834.72</v>
      </c>
      <c r="H2315" t="str">
        <f t="shared" si="184"/>
        <v>No</v>
      </c>
      <c r="I2315" s="5">
        <f t="shared" si="182"/>
        <v>20033.28</v>
      </c>
    </row>
    <row r="2316" spans="1:9" x14ac:dyDescent="0.35">
      <c r="A2316" s="1">
        <v>45138</v>
      </c>
      <c r="B2316" s="1" t="str">
        <f t="shared" si="180"/>
        <v>July</v>
      </c>
      <c r="C2316" s="3" t="s">
        <v>4</v>
      </c>
      <c r="D2316" s="4">
        <v>30</v>
      </c>
      <c r="E2316" t="str">
        <f t="shared" si="183"/>
        <v>No</v>
      </c>
      <c r="F2316" s="4">
        <f t="shared" si="181"/>
        <v>30</v>
      </c>
      <c r="G2316" s="5">
        <v>100.16</v>
      </c>
      <c r="H2316" t="str">
        <f t="shared" si="184"/>
        <v>No</v>
      </c>
      <c r="I2316" s="5">
        <f t="shared" si="182"/>
        <v>3004.7999999999997</v>
      </c>
    </row>
    <row r="2317" spans="1:9" x14ac:dyDescent="0.35">
      <c r="A2317" s="1">
        <v>45199</v>
      </c>
      <c r="B2317" s="1" t="str">
        <f t="shared" si="180"/>
        <v>September</v>
      </c>
      <c r="C2317" s="3" t="s">
        <v>7</v>
      </c>
      <c r="D2317" s="4">
        <v>17</v>
      </c>
      <c r="E2317" t="str">
        <f t="shared" si="183"/>
        <v>No</v>
      </c>
      <c r="F2317" s="4">
        <f t="shared" si="181"/>
        <v>17</v>
      </c>
      <c r="G2317" s="5">
        <v>990.57</v>
      </c>
      <c r="H2317" t="str">
        <f t="shared" si="184"/>
        <v>No</v>
      </c>
      <c r="I2317" s="5">
        <f t="shared" si="182"/>
        <v>16839.690000000002</v>
      </c>
    </row>
    <row r="2318" spans="1:9" x14ac:dyDescent="0.35">
      <c r="A2318" s="1">
        <v>45138</v>
      </c>
      <c r="B2318" s="1" t="str">
        <f t="shared" si="180"/>
        <v>July</v>
      </c>
      <c r="C2318" s="3" t="s">
        <v>6</v>
      </c>
      <c r="D2318" s="4">
        <v>22</v>
      </c>
      <c r="E2318" t="str">
        <f t="shared" si="183"/>
        <v>No</v>
      </c>
      <c r="F2318" s="4">
        <f t="shared" si="181"/>
        <v>22</v>
      </c>
      <c r="G2318" s="5">
        <v>768.51</v>
      </c>
      <c r="H2318" t="str">
        <f t="shared" si="184"/>
        <v>No</v>
      </c>
      <c r="I2318" s="5">
        <f t="shared" si="182"/>
        <v>16907.22</v>
      </c>
    </row>
    <row r="2319" spans="1:9" x14ac:dyDescent="0.35">
      <c r="A2319" s="1">
        <v>45199</v>
      </c>
      <c r="B2319" s="1" t="str">
        <f t="shared" si="180"/>
        <v>September</v>
      </c>
      <c r="C2319" s="3" t="s">
        <v>4</v>
      </c>
      <c r="D2319" s="4">
        <v>10</v>
      </c>
      <c r="E2319" t="str">
        <f t="shared" si="183"/>
        <v>No</v>
      </c>
      <c r="F2319" s="4">
        <f t="shared" si="181"/>
        <v>10</v>
      </c>
      <c r="G2319" s="5">
        <v>810.04</v>
      </c>
      <c r="H2319" t="str">
        <f t="shared" si="184"/>
        <v>No</v>
      </c>
      <c r="I2319" s="5">
        <f t="shared" si="182"/>
        <v>8100.4</v>
      </c>
    </row>
    <row r="2320" spans="1:9" x14ac:dyDescent="0.35">
      <c r="A2320" s="1">
        <v>45077</v>
      </c>
      <c r="B2320" s="1" t="str">
        <f t="shared" si="180"/>
        <v>May</v>
      </c>
      <c r="C2320" s="3" t="s">
        <v>7</v>
      </c>
      <c r="D2320" s="4">
        <v>24</v>
      </c>
      <c r="E2320" t="str">
        <f t="shared" si="183"/>
        <v>No</v>
      </c>
      <c r="F2320" s="4">
        <f t="shared" si="181"/>
        <v>24</v>
      </c>
      <c r="G2320" s="5">
        <v>26.95</v>
      </c>
      <c r="H2320" t="str">
        <f t="shared" si="184"/>
        <v>No</v>
      </c>
      <c r="I2320" s="5">
        <f t="shared" si="182"/>
        <v>646.79999999999995</v>
      </c>
    </row>
    <row r="2321" spans="1:9" x14ac:dyDescent="0.35">
      <c r="A2321" s="1">
        <v>44985</v>
      </c>
      <c r="B2321" s="1" t="str">
        <f t="shared" si="180"/>
        <v>February</v>
      </c>
      <c r="C2321" s="3" t="s">
        <v>4</v>
      </c>
      <c r="D2321" s="4">
        <v>17</v>
      </c>
      <c r="E2321" t="str">
        <f t="shared" si="183"/>
        <v>No</v>
      </c>
      <c r="F2321" s="4">
        <f t="shared" si="181"/>
        <v>17</v>
      </c>
      <c r="G2321" s="5">
        <v>177.56</v>
      </c>
      <c r="H2321" t="str">
        <f t="shared" si="184"/>
        <v>No</v>
      </c>
      <c r="I2321" s="5">
        <f t="shared" si="182"/>
        <v>3018.52</v>
      </c>
    </row>
    <row r="2322" spans="1:9" x14ac:dyDescent="0.35">
      <c r="A2322" s="1">
        <v>45260</v>
      </c>
      <c r="B2322" s="1" t="str">
        <f t="shared" si="180"/>
        <v>November</v>
      </c>
      <c r="C2322" s="3" t="s">
        <v>7</v>
      </c>
      <c r="D2322" s="4">
        <v>20</v>
      </c>
      <c r="E2322" t="str">
        <f t="shared" si="183"/>
        <v>No</v>
      </c>
      <c r="F2322" s="4">
        <f t="shared" si="181"/>
        <v>20</v>
      </c>
      <c r="G2322" s="5">
        <v>69.38</v>
      </c>
      <c r="H2322" t="str">
        <f t="shared" si="184"/>
        <v>No</v>
      </c>
      <c r="I2322" s="5">
        <f t="shared" si="182"/>
        <v>1387.6</v>
      </c>
    </row>
    <row r="2323" spans="1:9" x14ac:dyDescent="0.35">
      <c r="A2323" s="1">
        <v>45291</v>
      </c>
      <c r="B2323" s="1" t="str">
        <f t="shared" si="180"/>
        <v>December</v>
      </c>
      <c r="C2323" s="3" t="s">
        <v>7</v>
      </c>
      <c r="D2323" s="4">
        <v>15</v>
      </c>
      <c r="E2323" t="str">
        <f t="shared" si="183"/>
        <v>No</v>
      </c>
      <c r="F2323" s="4">
        <f t="shared" si="181"/>
        <v>15</v>
      </c>
      <c r="G2323" s="5">
        <v>385.3</v>
      </c>
      <c r="H2323" t="str">
        <f t="shared" si="184"/>
        <v>No</v>
      </c>
      <c r="I2323" s="5">
        <f t="shared" si="182"/>
        <v>5779.5</v>
      </c>
    </row>
    <row r="2324" spans="1:9" x14ac:dyDescent="0.35">
      <c r="A2324" s="1">
        <v>45291</v>
      </c>
      <c r="B2324" s="1" t="str">
        <f t="shared" si="180"/>
        <v>December</v>
      </c>
      <c r="C2324" s="3" t="s">
        <v>7</v>
      </c>
      <c r="D2324" s="4">
        <v>32</v>
      </c>
      <c r="E2324" t="str">
        <f t="shared" si="183"/>
        <v>No</v>
      </c>
      <c r="F2324" s="4">
        <f t="shared" si="181"/>
        <v>32</v>
      </c>
      <c r="G2324" s="5">
        <v>446.73</v>
      </c>
      <c r="H2324" t="str">
        <f t="shared" si="184"/>
        <v>No</v>
      </c>
      <c r="I2324" s="5">
        <f t="shared" si="182"/>
        <v>14295.36</v>
      </c>
    </row>
    <row r="2325" spans="1:9" x14ac:dyDescent="0.35">
      <c r="A2325" s="1">
        <v>45077</v>
      </c>
      <c r="B2325" s="1" t="str">
        <f t="shared" si="180"/>
        <v>May</v>
      </c>
      <c r="C2325" s="3" t="s">
        <v>5</v>
      </c>
      <c r="D2325" s="4">
        <v>24</v>
      </c>
      <c r="E2325" t="str">
        <f t="shared" si="183"/>
        <v>No</v>
      </c>
      <c r="F2325" s="4">
        <f t="shared" si="181"/>
        <v>24</v>
      </c>
      <c r="G2325" s="5">
        <v>372.36</v>
      </c>
      <c r="H2325" t="str">
        <f t="shared" si="184"/>
        <v>No</v>
      </c>
      <c r="I2325" s="5">
        <f t="shared" si="182"/>
        <v>8936.64</v>
      </c>
    </row>
    <row r="2326" spans="1:9" x14ac:dyDescent="0.35">
      <c r="A2326" s="1">
        <v>45291</v>
      </c>
      <c r="B2326" s="1" t="str">
        <f t="shared" si="180"/>
        <v>December</v>
      </c>
      <c r="C2326" s="3" t="s">
        <v>8</v>
      </c>
      <c r="D2326" s="4">
        <v>21</v>
      </c>
      <c r="E2326" t="str">
        <f t="shared" si="183"/>
        <v>No</v>
      </c>
      <c r="F2326" s="4">
        <f t="shared" si="181"/>
        <v>21</v>
      </c>
      <c r="G2326" s="5">
        <v>476.58</v>
      </c>
      <c r="H2326" t="str">
        <f t="shared" si="184"/>
        <v>No</v>
      </c>
      <c r="I2326" s="5">
        <f t="shared" si="182"/>
        <v>10008.18</v>
      </c>
    </row>
    <row r="2327" spans="1:9" x14ac:dyDescent="0.35">
      <c r="A2327" s="1">
        <v>44985</v>
      </c>
      <c r="B2327" s="1" t="str">
        <f t="shared" si="180"/>
        <v>February</v>
      </c>
      <c r="C2327" s="3" t="s">
        <v>6</v>
      </c>
      <c r="D2327" s="4">
        <v>19</v>
      </c>
      <c r="E2327" t="str">
        <f t="shared" si="183"/>
        <v>No</v>
      </c>
      <c r="F2327" s="4">
        <f t="shared" si="181"/>
        <v>19</v>
      </c>
      <c r="G2327" s="5">
        <v>310.44</v>
      </c>
      <c r="H2327" t="str">
        <f t="shared" si="184"/>
        <v>No</v>
      </c>
      <c r="I2327" s="5">
        <f t="shared" si="182"/>
        <v>5898.36</v>
      </c>
    </row>
    <row r="2328" spans="1:9" x14ac:dyDescent="0.35">
      <c r="A2328" s="1">
        <v>45046</v>
      </c>
      <c r="B2328" s="1" t="str">
        <f t="shared" si="180"/>
        <v>April</v>
      </c>
      <c r="C2328" s="3" t="s">
        <v>6</v>
      </c>
      <c r="D2328" s="4">
        <v>22</v>
      </c>
      <c r="E2328" t="str">
        <f t="shared" si="183"/>
        <v>No</v>
      </c>
      <c r="F2328" s="4">
        <f t="shared" si="181"/>
        <v>22</v>
      </c>
      <c r="G2328" s="5">
        <v>509.48</v>
      </c>
      <c r="H2328" t="str">
        <f t="shared" si="184"/>
        <v>No</v>
      </c>
      <c r="I2328" s="5">
        <f t="shared" si="182"/>
        <v>11208.560000000001</v>
      </c>
    </row>
    <row r="2329" spans="1:9" x14ac:dyDescent="0.35">
      <c r="A2329" s="1">
        <v>45230</v>
      </c>
      <c r="B2329" s="1" t="str">
        <f t="shared" si="180"/>
        <v>October</v>
      </c>
      <c r="C2329" s="3" t="s">
        <v>4</v>
      </c>
      <c r="D2329" s="4">
        <v>15</v>
      </c>
      <c r="E2329" t="str">
        <f t="shared" si="183"/>
        <v>No</v>
      </c>
      <c r="F2329" s="4">
        <f t="shared" si="181"/>
        <v>15</v>
      </c>
      <c r="G2329" s="5">
        <v>593.30999999999995</v>
      </c>
      <c r="H2329" t="str">
        <f t="shared" si="184"/>
        <v>No</v>
      </c>
      <c r="I2329" s="5">
        <f t="shared" si="182"/>
        <v>8899.65</v>
      </c>
    </row>
    <row r="2330" spans="1:9" x14ac:dyDescent="0.35">
      <c r="A2330" s="1">
        <v>44957</v>
      </c>
      <c r="B2330" s="1" t="str">
        <f t="shared" si="180"/>
        <v>January</v>
      </c>
      <c r="C2330" s="3" t="s">
        <v>4</v>
      </c>
      <c r="D2330" s="4">
        <v>27</v>
      </c>
      <c r="E2330" t="str">
        <f t="shared" si="183"/>
        <v>No</v>
      </c>
      <c r="F2330" s="4">
        <f t="shared" si="181"/>
        <v>27</v>
      </c>
      <c r="G2330" s="5">
        <v>84.72</v>
      </c>
      <c r="H2330" t="str">
        <f t="shared" si="184"/>
        <v>No</v>
      </c>
      <c r="I2330" s="5">
        <f t="shared" si="182"/>
        <v>2287.44</v>
      </c>
    </row>
    <row r="2331" spans="1:9" x14ac:dyDescent="0.35">
      <c r="A2331" s="1">
        <v>44957</v>
      </c>
      <c r="B2331" s="1" t="str">
        <f t="shared" si="180"/>
        <v>January</v>
      </c>
      <c r="C2331" s="3" t="s">
        <v>4</v>
      </c>
      <c r="D2331" s="4">
        <v>17</v>
      </c>
      <c r="E2331" t="str">
        <f t="shared" si="183"/>
        <v>No</v>
      </c>
      <c r="F2331" s="4">
        <f t="shared" si="181"/>
        <v>17</v>
      </c>
      <c r="G2331" s="5">
        <v>567.35</v>
      </c>
      <c r="H2331" t="str">
        <f t="shared" si="184"/>
        <v>No</v>
      </c>
      <c r="I2331" s="5">
        <f t="shared" si="182"/>
        <v>9644.9500000000007</v>
      </c>
    </row>
    <row r="2332" spans="1:9" x14ac:dyDescent="0.35">
      <c r="A2332" s="1">
        <v>45199</v>
      </c>
      <c r="B2332" s="1" t="str">
        <f t="shared" si="180"/>
        <v>September</v>
      </c>
      <c r="C2332" s="3" t="s">
        <v>6</v>
      </c>
      <c r="D2332" s="4">
        <v>29</v>
      </c>
      <c r="E2332" t="str">
        <f t="shared" si="183"/>
        <v>No</v>
      </c>
      <c r="F2332" s="4">
        <f t="shared" si="181"/>
        <v>29</v>
      </c>
      <c r="G2332" s="5">
        <v>531.41999999999996</v>
      </c>
      <c r="H2332" t="str">
        <f t="shared" si="184"/>
        <v>No</v>
      </c>
      <c r="I2332" s="5">
        <f t="shared" si="182"/>
        <v>15411.179999999998</v>
      </c>
    </row>
    <row r="2333" spans="1:9" x14ac:dyDescent="0.35">
      <c r="A2333" s="1">
        <v>45046</v>
      </c>
      <c r="B2333" s="1" t="str">
        <f t="shared" si="180"/>
        <v>April</v>
      </c>
      <c r="C2333" s="3" t="s">
        <v>8</v>
      </c>
      <c r="D2333" s="4">
        <v>17</v>
      </c>
      <c r="E2333" t="str">
        <f t="shared" si="183"/>
        <v>No</v>
      </c>
      <c r="F2333" s="4">
        <f t="shared" si="181"/>
        <v>17</v>
      </c>
      <c r="G2333" s="5">
        <v>509.48</v>
      </c>
      <c r="H2333" t="str">
        <f t="shared" si="184"/>
        <v>No</v>
      </c>
      <c r="I2333" s="5">
        <f t="shared" si="182"/>
        <v>8661.16</v>
      </c>
    </row>
    <row r="2334" spans="1:9" x14ac:dyDescent="0.35">
      <c r="A2334" s="1">
        <v>45077</v>
      </c>
      <c r="B2334" s="1" t="str">
        <f t="shared" si="180"/>
        <v>May</v>
      </c>
      <c r="C2334" s="3" t="s">
        <v>4</v>
      </c>
      <c r="D2334" s="4">
        <v>20</v>
      </c>
      <c r="E2334" t="str">
        <f t="shared" si="183"/>
        <v>No</v>
      </c>
      <c r="F2334" s="4">
        <f t="shared" si="181"/>
        <v>20</v>
      </c>
      <c r="G2334" s="5">
        <v>945.63</v>
      </c>
      <c r="H2334" t="str">
        <f t="shared" si="184"/>
        <v>No</v>
      </c>
      <c r="I2334" s="5">
        <f t="shared" si="182"/>
        <v>18912.599999999999</v>
      </c>
    </row>
    <row r="2335" spans="1:9" x14ac:dyDescent="0.35">
      <c r="A2335" s="1">
        <v>45046</v>
      </c>
      <c r="B2335" s="1" t="str">
        <f t="shared" si="180"/>
        <v>April</v>
      </c>
      <c r="C2335" s="3" t="s">
        <v>8</v>
      </c>
      <c r="D2335" s="4">
        <v>25</v>
      </c>
      <c r="E2335" t="str">
        <f t="shared" si="183"/>
        <v>No</v>
      </c>
      <c r="F2335" s="4">
        <f t="shared" si="181"/>
        <v>25</v>
      </c>
      <c r="G2335" s="5">
        <v>234.02</v>
      </c>
      <c r="H2335" t="str">
        <f t="shared" si="184"/>
        <v>No</v>
      </c>
      <c r="I2335" s="5">
        <f t="shared" si="182"/>
        <v>5850.5</v>
      </c>
    </row>
    <row r="2336" spans="1:9" x14ac:dyDescent="0.35">
      <c r="A2336" s="1">
        <v>45230</v>
      </c>
      <c r="B2336" s="1" t="str">
        <f t="shared" si="180"/>
        <v>October</v>
      </c>
      <c r="C2336" s="3" t="s">
        <v>6</v>
      </c>
      <c r="D2336" s="4">
        <v>16</v>
      </c>
      <c r="E2336" t="str">
        <f t="shared" si="183"/>
        <v>No</v>
      </c>
      <c r="F2336" s="4">
        <f t="shared" si="181"/>
        <v>16</v>
      </c>
      <c r="G2336" s="5">
        <v>817.47</v>
      </c>
      <c r="H2336" t="str">
        <f t="shared" si="184"/>
        <v>No</v>
      </c>
      <c r="I2336" s="5">
        <f t="shared" si="182"/>
        <v>13079.52</v>
      </c>
    </row>
    <row r="2337" spans="1:9" x14ac:dyDescent="0.35">
      <c r="A2337" s="1">
        <v>45169</v>
      </c>
      <c r="B2337" s="1" t="str">
        <f t="shared" si="180"/>
        <v>August</v>
      </c>
      <c r="C2337" s="3" t="s">
        <v>8</v>
      </c>
      <c r="D2337" s="4">
        <v>21</v>
      </c>
      <c r="E2337" t="str">
        <f t="shared" si="183"/>
        <v>No</v>
      </c>
      <c r="F2337" s="4">
        <f t="shared" si="181"/>
        <v>21</v>
      </c>
      <c r="G2337" s="5">
        <v>900.37</v>
      </c>
      <c r="H2337" t="str">
        <f t="shared" si="184"/>
        <v>No</v>
      </c>
      <c r="I2337" s="5">
        <f t="shared" si="182"/>
        <v>18907.77</v>
      </c>
    </row>
    <row r="2338" spans="1:9" x14ac:dyDescent="0.35">
      <c r="A2338" s="1">
        <v>45077</v>
      </c>
      <c r="B2338" s="1" t="str">
        <f t="shared" si="180"/>
        <v>May</v>
      </c>
      <c r="C2338" s="3" t="s">
        <v>4</v>
      </c>
      <c r="D2338" s="4">
        <v>25</v>
      </c>
      <c r="E2338" t="str">
        <f t="shared" si="183"/>
        <v>No</v>
      </c>
      <c r="F2338" s="4">
        <f t="shared" si="181"/>
        <v>25</v>
      </c>
      <c r="G2338" s="5">
        <v>24.48</v>
      </c>
      <c r="H2338" t="str">
        <f t="shared" si="184"/>
        <v>No</v>
      </c>
      <c r="I2338" s="5">
        <f t="shared" si="182"/>
        <v>612</v>
      </c>
    </row>
    <row r="2339" spans="1:9" x14ac:dyDescent="0.35">
      <c r="A2339" s="1">
        <v>44957</v>
      </c>
      <c r="B2339" s="1" t="str">
        <f t="shared" si="180"/>
        <v>January</v>
      </c>
      <c r="C2339" s="3" t="s">
        <v>4</v>
      </c>
      <c r="D2339" s="4">
        <v>21</v>
      </c>
      <c r="E2339" t="str">
        <f t="shared" si="183"/>
        <v>No</v>
      </c>
      <c r="F2339" s="4">
        <f t="shared" si="181"/>
        <v>21</v>
      </c>
      <c r="G2339" s="5">
        <v>22.52</v>
      </c>
      <c r="H2339" t="str">
        <f t="shared" si="184"/>
        <v>No</v>
      </c>
      <c r="I2339" s="5">
        <f t="shared" si="182"/>
        <v>472.92</v>
      </c>
    </row>
    <row r="2340" spans="1:9" x14ac:dyDescent="0.35">
      <c r="A2340" s="1">
        <v>45169</v>
      </c>
      <c r="B2340" s="1" t="str">
        <f t="shared" si="180"/>
        <v>August</v>
      </c>
      <c r="C2340" s="3" t="s">
        <v>5</v>
      </c>
      <c r="D2340" s="4">
        <v>22</v>
      </c>
      <c r="E2340" t="str">
        <f t="shared" si="183"/>
        <v>No</v>
      </c>
      <c r="F2340" s="4">
        <f t="shared" si="181"/>
        <v>22</v>
      </c>
      <c r="G2340" s="5">
        <v>509.48</v>
      </c>
      <c r="H2340" t="str">
        <f t="shared" si="184"/>
        <v>No</v>
      </c>
      <c r="I2340" s="5">
        <f t="shared" si="182"/>
        <v>11208.560000000001</v>
      </c>
    </row>
    <row r="2341" spans="1:9" x14ac:dyDescent="0.35">
      <c r="A2341" s="1">
        <v>45260</v>
      </c>
      <c r="B2341" s="1" t="str">
        <f t="shared" si="180"/>
        <v>November</v>
      </c>
      <c r="C2341" s="3" t="s">
        <v>5</v>
      </c>
      <c r="D2341" s="4">
        <v>27</v>
      </c>
      <c r="E2341" t="str">
        <f t="shared" si="183"/>
        <v>No</v>
      </c>
      <c r="F2341" s="4">
        <f t="shared" si="181"/>
        <v>27</v>
      </c>
      <c r="G2341" s="5">
        <v>738.69</v>
      </c>
      <c r="H2341" t="str">
        <f t="shared" si="184"/>
        <v>No</v>
      </c>
      <c r="I2341" s="5">
        <f t="shared" si="182"/>
        <v>19944.63</v>
      </c>
    </row>
    <row r="2342" spans="1:9" x14ac:dyDescent="0.35">
      <c r="A2342" s="1">
        <v>45199</v>
      </c>
      <c r="B2342" s="1" t="str">
        <f t="shared" si="180"/>
        <v>September</v>
      </c>
      <c r="C2342" s="3" t="s">
        <v>6</v>
      </c>
      <c r="D2342" s="4">
        <v>20</v>
      </c>
      <c r="E2342" t="str">
        <f t="shared" si="183"/>
        <v>No</v>
      </c>
      <c r="F2342" s="4">
        <f t="shared" si="181"/>
        <v>20</v>
      </c>
      <c r="G2342" s="5">
        <v>904.55</v>
      </c>
      <c r="H2342" t="str">
        <f t="shared" si="184"/>
        <v>No</v>
      </c>
      <c r="I2342" s="5">
        <f t="shared" si="182"/>
        <v>18091</v>
      </c>
    </row>
    <row r="2343" spans="1:9" x14ac:dyDescent="0.35">
      <c r="A2343" s="1">
        <v>45260</v>
      </c>
      <c r="B2343" s="1" t="str">
        <f t="shared" si="180"/>
        <v>November</v>
      </c>
      <c r="C2343" s="3" t="s">
        <v>4</v>
      </c>
      <c r="D2343" s="4">
        <v>19</v>
      </c>
      <c r="E2343" t="str">
        <f t="shared" si="183"/>
        <v>No</v>
      </c>
      <c r="F2343" s="4">
        <f t="shared" si="181"/>
        <v>19</v>
      </c>
      <c r="G2343" s="5">
        <v>676.78</v>
      </c>
      <c r="H2343" t="str">
        <f t="shared" si="184"/>
        <v>No</v>
      </c>
      <c r="I2343" s="5">
        <f t="shared" si="182"/>
        <v>12858.82</v>
      </c>
    </row>
    <row r="2344" spans="1:9" x14ac:dyDescent="0.35">
      <c r="A2344" s="1">
        <v>45016</v>
      </c>
      <c r="B2344" s="1" t="str">
        <f t="shared" si="180"/>
        <v>March</v>
      </c>
      <c r="C2344" s="3" t="s">
        <v>4</v>
      </c>
      <c r="D2344" s="4">
        <v>13</v>
      </c>
      <c r="E2344" t="str">
        <f t="shared" si="183"/>
        <v>No</v>
      </c>
      <c r="F2344" s="4">
        <f t="shared" si="181"/>
        <v>13</v>
      </c>
      <c r="G2344" s="5">
        <v>651.94000000000005</v>
      </c>
      <c r="H2344" t="str">
        <f t="shared" si="184"/>
        <v>No</v>
      </c>
      <c r="I2344" s="5">
        <f t="shared" si="182"/>
        <v>8475.2200000000012</v>
      </c>
    </row>
    <row r="2345" spans="1:9" x14ac:dyDescent="0.35">
      <c r="A2345" s="1">
        <v>45291</v>
      </c>
      <c r="B2345" s="1" t="str">
        <f t="shared" si="180"/>
        <v>December</v>
      </c>
      <c r="C2345" s="3" t="s">
        <v>7</v>
      </c>
      <c r="D2345" s="4">
        <v>15</v>
      </c>
      <c r="E2345" t="str">
        <f t="shared" si="183"/>
        <v>No</v>
      </c>
      <c r="F2345" s="4">
        <f t="shared" si="181"/>
        <v>15</v>
      </c>
      <c r="G2345" s="5">
        <v>908.5</v>
      </c>
      <c r="H2345" t="str">
        <f t="shared" si="184"/>
        <v>No</v>
      </c>
      <c r="I2345" s="5">
        <f t="shared" si="182"/>
        <v>13627.5</v>
      </c>
    </row>
    <row r="2346" spans="1:9" x14ac:dyDescent="0.35">
      <c r="A2346" s="1">
        <v>45291</v>
      </c>
      <c r="B2346" s="1" t="str">
        <f t="shared" si="180"/>
        <v>December</v>
      </c>
      <c r="C2346" s="3" t="s">
        <v>8</v>
      </c>
      <c r="D2346" s="4">
        <v>16</v>
      </c>
      <c r="E2346" t="str">
        <f t="shared" si="183"/>
        <v>No</v>
      </c>
      <c r="F2346" s="4">
        <f t="shared" si="181"/>
        <v>16</v>
      </c>
      <c r="G2346" s="5">
        <v>707.06</v>
      </c>
      <c r="H2346" t="str">
        <f t="shared" si="184"/>
        <v>No</v>
      </c>
      <c r="I2346" s="5">
        <f t="shared" si="182"/>
        <v>11312.96</v>
      </c>
    </row>
    <row r="2347" spans="1:9" x14ac:dyDescent="0.35">
      <c r="A2347" s="1">
        <v>45169</v>
      </c>
      <c r="B2347" s="1" t="str">
        <f t="shared" si="180"/>
        <v>August</v>
      </c>
      <c r="C2347" s="3" t="s">
        <v>8</v>
      </c>
      <c r="D2347" s="4">
        <v>20</v>
      </c>
      <c r="E2347" t="str">
        <f t="shared" si="183"/>
        <v>No</v>
      </c>
      <c r="F2347" s="4">
        <f t="shared" si="181"/>
        <v>20</v>
      </c>
      <c r="G2347" s="5">
        <v>874.14</v>
      </c>
      <c r="H2347" t="str">
        <f t="shared" si="184"/>
        <v>No</v>
      </c>
      <c r="I2347" s="5">
        <f t="shared" si="182"/>
        <v>17482.8</v>
      </c>
    </row>
    <row r="2348" spans="1:9" x14ac:dyDescent="0.35">
      <c r="A2348" s="1">
        <v>45016</v>
      </c>
      <c r="B2348" s="1" t="str">
        <f t="shared" si="180"/>
        <v>March</v>
      </c>
      <c r="C2348" s="3" t="s">
        <v>6</v>
      </c>
      <c r="D2348" s="4">
        <v>23</v>
      </c>
      <c r="E2348" t="str">
        <f t="shared" si="183"/>
        <v>No</v>
      </c>
      <c r="F2348" s="4">
        <f t="shared" si="181"/>
        <v>23</v>
      </c>
      <c r="G2348" s="5">
        <v>483.92</v>
      </c>
      <c r="H2348" t="str">
        <f t="shared" si="184"/>
        <v>No</v>
      </c>
      <c r="I2348" s="5">
        <f t="shared" si="182"/>
        <v>11130.16</v>
      </c>
    </row>
    <row r="2349" spans="1:9" x14ac:dyDescent="0.35">
      <c r="A2349" s="1">
        <v>44985</v>
      </c>
      <c r="B2349" s="1" t="str">
        <f t="shared" si="180"/>
        <v>February</v>
      </c>
      <c r="C2349" s="3" t="s">
        <v>4</v>
      </c>
      <c r="D2349" s="4">
        <v>22</v>
      </c>
      <c r="E2349" t="str">
        <f t="shared" si="183"/>
        <v>No</v>
      </c>
      <c r="F2349" s="4">
        <f t="shared" si="181"/>
        <v>22</v>
      </c>
      <c r="G2349" s="5">
        <v>450.38</v>
      </c>
      <c r="H2349" t="str">
        <f t="shared" si="184"/>
        <v>No</v>
      </c>
      <c r="I2349" s="5">
        <f t="shared" si="182"/>
        <v>9908.36</v>
      </c>
    </row>
    <row r="2350" spans="1:9" x14ac:dyDescent="0.35">
      <c r="A2350" s="1">
        <v>45077</v>
      </c>
      <c r="B2350" s="1" t="str">
        <f t="shared" si="180"/>
        <v>May</v>
      </c>
      <c r="C2350" s="3" t="s">
        <v>7</v>
      </c>
      <c r="D2350" s="4">
        <v>21</v>
      </c>
      <c r="E2350" t="str">
        <f t="shared" si="183"/>
        <v>No</v>
      </c>
      <c r="F2350" s="4">
        <f t="shared" si="181"/>
        <v>21</v>
      </c>
      <c r="G2350" s="5">
        <v>951.46</v>
      </c>
      <c r="H2350" t="str">
        <f t="shared" si="184"/>
        <v>No</v>
      </c>
      <c r="I2350" s="5">
        <f t="shared" si="182"/>
        <v>19980.66</v>
      </c>
    </row>
    <row r="2351" spans="1:9" x14ac:dyDescent="0.35">
      <c r="A2351" s="1">
        <v>45016</v>
      </c>
      <c r="B2351" s="1" t="str">
        <f t="shared" si="180"/>
        <v>March</v>
      </c>
      <c r="C2351" s="3" t="s">
        <v>4</v>
      </c>
      <c r="D2351" s="4">
        <v>29</v>
      </c>
      <c r="E2351" t="str">
        <f t="shared" si="183"/>
        <v>No</v>
      </c>
      <c r="F2351" s="4">
        <f t="shared" si="181"/>
        <v>29</v>
      </c>
      <c r="G2351" s="5">
        <v>132.52000000000001</v>
      </c>
      <c r="H2351" t="str">
        <f t="shared" si="184"/>
        <v>No</v>
      </c>
      <c r="I2351" s="5">
        <f t="shared" si="182"/>
        <v>3843.0800000000004</v>
      </c>
    </row>
    <row r="2352" spans="1:9" x14ac:dyDescent="0.35">
      <c r="A2352" s="1">
        <v>45169</v>
      </c>
      <c r="B2352" s="1" t="str">
        <f t="shared" si="180"/>
        <v>August</v>
      </c>
      <c r="C2352" s="3" t="s">
        <v>4</v>
      </c>
      <c r="D2352" s="4">
        <v>30</v>
      </c>
      <c r="E2352" t="str">
        <f t="shared" si="183"/>
        <v>No</v>
      </c>
      <c r="F2352" s="4">
        <f t="shared" si="181"/>
        <v>30</v>
      </c>
      <c r="G2352" s="5">
        <v>848.74</v>
      </c>
      <c r="H2352" t="str">
        <f t="shared" si="184"/>
        <v>No</v>
      </c>
      <c r="I2352" s="5">
        <f t="shared" si="182"/>
        <v>25462.2</v>
      </c>
    </row>
    <row r="2353" spans="1:9" x14ac:dyDescent="0.35">
      <c r="A2353" s="1">
        <v>45138</v>
      </c>
      <c r="B2353" s="1" t="str">
        <f t="shared" si="180"/>
        <v>July</v>
      </c>
      <c r="C2353" s="3" t="s">
        <v>7</v>
      </c>
      <c r="D2353" s="4">
        <v>21</v>
      </c>
      <c r="E2353" t="str">
        <f t="shared" si="183"/>
        <v>No</v>
      </c>
      <c r="F2353" s="4">
        <f t="shared" si="181"/>
        <v>21</v>
      </c>
      <c r="G2353" s="5">
        <v>371.99</v>
      </c>
      <c r="H2353" t="str">
        <f t="shared" si="184"/>
        <v>No</v>
      </c>
      <c r="I2353" s="5">
        <f t="shared" si="182"/>
        <v>7811.79</v>
      </c>
    </row>
    <row r="2354" spans="1:9" x14ac:dyDescent="0.35">
      <c r="A2354" s="1">
        <v>45077</v>
      </c>
      <c r="B2354" s="1" t="str">
        <f t="shared" si="180"/>
        <v>May</v>
      </c>
      <c r="C2354" s="3" t="s">
        <v>8</v>
      </c>
      <c r="D2354" s="4">
        <v>13</v>
      </c>
      <c r="E2354" t="str">
        <f t="shared" si="183"/>
        <v>No</v>
      </c>
      <c r="F2354" s="4">
        <f t="shared" si="181"/>
        <v>13</v>
      </c>
      <c r="G2354" s="5">
        <v>213.48</v>
      </c>
      <c r="H2354" t="str">
        <f t="shared" si="184"/>
        <v>No</v>
      </c>
      <c r="I2354" s="5">
        <f t="shared" si="182"/>
        <v>2775.24</v>
      </c>
    </row>
    <row r="2355" spans="1:9" x14ac:dyDescent="0.35">
      <c r="A2355" s="1">
        <v>45230</v>
      </c>
      <c r="B2355" s="1" t="str">
        <f t="shared" si="180"/>
        <v>October</v>
      </c>
      <c r="C2355" s="3" t="s">
        <v>4</v>
      </c>
      <c r="D2355" s="4">
        <v>16</v>
      </c>
      <c r="E2355" t="str">
        <f t="shared" si="183"/>
        <v>No</v>
      </c>
      <c r="F2355" s="4">
        <f t="shared" si="181"/>
        <v>16</v>
      </c>
      <c r="G2355" s="5">
        <v>66.61</v>
      </c>
      <c r="H2355" t="str">
        <f t="shared" si="184"/>
        <v>No</v>
      </c>
      <c r="I2355" s="5">
        <f t="shared" si="182"/>
        <v>1065.76</v>
      </c>
    </row>
    <row r="2356" spans="1:9" x14ac:dyDescent="0.35">
      <c r="A2356" s="1">
        <v>45138</v>
      </c>
      <c r="B2356" s="1" t="str">
        <f t="shared" si="180"/>
        <v>July</v>
      </c>
      <c r="C2356" s="3" t="s">
        <v>5</v>
      </c>
      <c r="D2356" s="4">
        <v>27</v>
      </c>
      <c r="E2356" t="str">
        <f t="shared" si="183"/>
        <v>No</v>
      </c>
      <c r="F2356" s="4">
        <f t="shared" si="181"/>
        <v>27</v>
      </c>
      <c r="G2356" s="5">
        <v>314.67</v>
      </c>
      <c r="H2356" t="str">
        <f t="shared" si="184"/>
        <v>No</v>
      </c>
      <c r="I2356" s="5">
        <f t="shared" si="182"/>
        <v>8496.09</v>
      </c>
    </row>
    <row r="2357" spans="1:9" x14ac:dyDescent="0.35">
      <c r="A2357" s="1">
        <v>45077</v>
      </c>
      <c r="B2357" s="1" t="str">
        <f t="shared" si="180"/>
        <v>May</v>
      </c>
      <c r="C2357" s="3" t="s">
        <v>8</v>
      </c>
      <c r="D2357" s="4">
        <v>20</v>
      </c>
      <c r="E2357" t="str">
        <f t="shared" si="183"/>
        <v>No</v>
      </c>
      <c r="F2357" s="4">
        <f t="shared" si="181"/>
        <v>20</v>
      </c>
      <c r="G2357" s="5">
        <v>494.29</v>
      </c>
      <c r="H2357" t="str">
        <f t="shared" si="184"/>
        <v>No</v>
      </c>
      <c r="I2357" s="5">
        <f t="shared" si="182"/>
        <v>9885.8000000000011</v>
      </c>
    </row>
    <row r="2358" spans="1:9" x14ac:dyDescent="0.35">
      <c r="A2358" s="1">
        <v>45260</v>
      </c>
      <c r="B2358" s="1" t="str">
        <f t="shared" si="180"/>
        <v>November</v>
      </c>
      <c r="C2358" s="3" t="s">
        <v>8</v>
      </c>
      <c r="D2358" s="4">
        <v>14</v>
      </c>
      <c r="E2358" t="str">
        <f t="shared" si="183"/>
        <v>No</v>
      </c>
      <c r="F2358" s="4">
        <f t="shared" si="181"/>
        <v>14</v>
      </c>
      <c r="G2358" s="5">
        <v>547.58000000000004</v>
      </c>
      <c r="H2358" t="str">
        <f t="shared" si="184"/>
        <v>No</v>
      </c>
      <c r="I2358" s="5">
        <f t="shared" si="182"/>
        <v>7666.1200000000008</v>
      </c>
    </row>
    <row r="2359" spans="1:9" x14ac:dyDescent="0.35">
      <c r="A2359" s="1">
        <v>44985</v>
      </c>
      <c r="B2359" s="1" t="str">
        <f t="shared" si="180"/>
        <v>February</v>
      </c>
      <c r="C2359" s="3" t="s">
        <v>7</v>
      </c>
      <c r="D2359" s="4">
        <v>20</v>
      </c>
      <c r="E2359" t="str">
        <f t="shared" si="183"/>
        <v>No</v>
      </c>
      <c r="F2359" s="4">
        <f t="shared" si="181"/>
        <v>20</v>
      </c>
      <c r="G2359" s="5">
        <v>725.33</v>
      </c>
      <c r="H2359" t="str">
        <f t="shared" si="184"/>
        <v>No</v>
      </c>
      <c r="I2359" s="5">
        <f t="shared" si="182"/>
        <v>14506.6</v>
      </c>
    </row>
    <row r="2360" spans="1:9" x14ac:dyDescent="0.35">
      <c r="A2360" s="1">
        <v>45230</v>
      </c>
      <c r="B2360" s="1" t="str">
        <f t="shared" si="180"/>
        <v>October</v>
      </c>
      <c r="C2360" s="3" t="s">
        <v>7</v>
      </c>
      <c r="D2360" s="4">
        <v>29</v>
      </c>
      <c r="E2360" t="str">
        <f t="shared" si="183"/>
        <v>No</v>
      </c>
      <c r="F2360" s="4">
        <f t="shared" si="181"/>
        <v>29</v>
      </c>
      <c r="G2360" s="5">
        <v>168.95</v>
      </c>
      <c r="H2360" t="str">
        <f t="shared" si="184"/>
        <v>No</v>
      </c>
      <c r="I2360" s="5">
        <f t="shared" si="182"/>
        <v>4899.5499999999993</v>
      </c>
    </row>
    <row r="2361" spans="1:9" x14ac:dyDescent="0.35">
      <c r="A2361" s="1">
        <v>45260</v>
      </c>
      <c r="B2361" s="1" t="str">
        <f t="shared" si="180"/>
        <v>November</v>
      </c>
      <c r="C2361" s="3" t="s">
        <v>4</v>
      </c>
      <c r="D2361" s="4">
        <v>18</v>
      </c>
      <c r="E2361" t="str">
        <f t="shared" si="183"/>
        <v>No</v>
      </c>
      <c r="F2361" s="4">
        <f t="shared" si="181"/>
        <v>18</v>
      </c>
      <c r="G2361" s="5">
        <v>185.93</v>
      </c>
      <c r="H2361" t="str">
        <f t="shared" si="184"/>
        <v>No</v>
      </c>
      <c r="I2361" s="5">
        <f t="shared" si="182"/>
        <v>3346.7400000000002</v>
      </c>
    </row>
    <row r="2362" spans="1:9" x14ac:dyDescent="0.35">
      <c r="A2362" s="1">
        <v>45046</v>
      </c>
      <c r="B2362" s="1" t="str">
        <f t="shared" si="180"/>
        <v>April</v>
      </c>
      <c r="C2362" s="3" t="s">
        <v>5</v>
      </c>
      <c r="D2362" s="4">
        <v>22</v>
      </c>
      <c r="E2362" t="str">
        <f t="shared" si="183"/>
        <v>No</v>
      </c>
      <c r="F2362" s="4">
        <f t="shared" si="181"/>
        <v>22</v>
      </c>
      <c r="G2362" s="5">
        <v>311.52999999999997</v>
      </c>
      <c r="H2362" t="str">
        <f t="shared" si="184"/>
        <v>No</v>
      </c>
      <c r="I2362" s="5">
        <f t="shared" si="182"/>
        <v>6853.66</v>
      </c>
    </row>
    <row r="2363" spans="1:9" x14ac:dyDescent="0.35">
      <c r="A2363" s="1">
        <v>44957</v>
      </c>
      <c r="B2363" s="1" t="str">
        <f t="shared" si="180"/>
        <v>January</v>
      </c>
      <c r="C2363" s="3" t="s">
        <v>5</v>
      </c>
      <c r="D2363" s="4">
        <v>18</v>
      </c>
      <c r="E2363" t="str">
        <f t="shared" si="183"/>
        <v>No</v>
      </c>
      <c r="F2363" s="4">
        <f t="shared" si="181"/>
        <v>18</v>
      </c>
      <c r="G2363" s="5">
        <v>387.52</v>
      </c>
      <c r="H2363" t="str">
        <f t="shared" si="184"/>
        <v>No</v>
      </c>
      <c r="I2363" s="5">
        <f t="shared" si="182"/>
        <v>6975.36</v>
      </c>
    </row>
    <row r="2364" spans="1:9" x14ac:dyDescent="0.35">
      <c r="A2364" s="1">
        <v>45260</v>
      </c>
      <c r="B2364" s="1" t="str">
        <f t="shared" si="180"/>
        <v>November</v>
      </c>
      <c r="C2364" s="3" t="s">
        <v>5</v>
      </c>
      <c r="D2364" s="4">
        <v>15</v>
      </c>
      <c r="E2364" t="str">
        <f t="shared" si="183"/>
        <v>No</v>
      </c>
      <c r="F2364" s="4">
        <f t="shared" si="181"/>
        <v>15</v>
      </c>
      <c r="G2364" s="5">
        <v>759.04</v>
      </c>
      <c r="H2364" t="str">
        <f t="shared" si="184"/>
        <v>No</v>
      </c>
      <c r="I2364" s="5">
        <f t="shared" si="182"/>
        <v>11385.599999999999</v>
      </c>
    </row>
    <row r="2365" spans="1:9" x14ac:dyDescent="0.35">
      <c r="A2365" s="1">
        <v>45230</v>
      </c>
      <c r="B2365" s="1" t="str">
        <f t="shared" si="180"/>
        <v>October</v>
      </c>
      <c r="C2365" s="3" t="s">
        <v>5</v>
      </c>
      <c r="D2365" s="4">
        <v>17</v>
      </c>
      <c r="E2365" t="str">
        <f t="shared" si="183"/>
        <v>No</v>
      </c>
      <c r="F2365" s="4">
        <f t="shared" si="181"/>
        <v>17</v>
      </c>
      <c r="G2365" s="5">
        <v>576.17999999999995</v>
      </c>
      <c r="H2365" t="str">
        <f t="shared" si="184"/>
        <v>No</v>
      </c>
      <c r="I2365" s="5">
        <f t="shared" si="182"/>
        <v>9795.06</v>
      </c>
    </row>
    <row r="2366" spans="1:9" x14ac:dyDescent="0.35">
      <c r="A2366" s="1">
        <v>45169</v>
      </c>
      <c r="B2366" s="1" t="str">
        <f t="shared" si="180"/>
        <v>August</v>
      </c>
      <c r="C2366" s="3" t="s">
        <v>6</v>
      </c>
      <c r="D2366" s="4">
        <v>26</v>
      </c>
      <c r="E2366" t="str">
        <f t="shared" si="183"/>
        <v>No</v>
      </c>
      <c r="F2366" s="4">
        <f t="shared" si="181"/>
        <v>26</v>
      </c>
      <c r="G2366" s="5">
        <v>67.42</v>
      </c>
      <c r="H2366" t="str">
        <f t="shared" si="184"/>
        <v>No</v>
      </c>
      <c r="I2366" s="5">
        <f t="shared" si="182"/>
        <v>1752.92</v>
      </c>
    </row>
    <row r="2367" spans="1:9" x14ac:dyDescent="0.35">
      <c r="A2367" s="1">
        <v>45077</v>
      </c>
      <c r="B2367" s="1" t="str">
        <f t="shared" si="180"/>
        <v>May</v>
      </c>
      <c r="C2367" s="3" t="s">
        <v>8</v>
      </c>
      <c r="D2367" s="4">
        <v>31</v>
      </c>
      <c r="E2367" t="str">
        <f t="shared" si="183"/>
        <v>No</v>
      </c>
      <c r="F2367" s="4">
        <f t="shared" si="181"/>
        <v>31</v>
      </c>
      <c r="G2367" s="5">
        <v>92.33</v>
      </c>
      <c r="H2367" t="str">
        <f t="shared" si="184"/>
        <v>No</v>
      </c>
      <c r="I2367" s="5">
        <f t="shared" si="182"/>
        <v>2862.23</v>
      </c>
    </row>
    <row r="2368" spans="1:9" x14ac:dyDescent="0.35">
      <c r="A2368" s="1">
        <v>45046</v>
      </c>
      <c r="B2368" s="1" t="str">
        <f t="shared" si="180"/>
        <v>April</v>
      </c>
      <c r="C2368" s="3" t="s">
        <v>8</v>
      </c>
      <c r="D2368" s="4">
        <v>19</v>
      </c>
      <c r="E2368" t="str">
        <f t="shared" si="183"/>
        <v>No</v>
      </c>
      <c r="F2368" s="4">
        <f t="shared" si="181"/>
        <v>19</v>
      </c>
      <c r="G2368" s="5">
        <v>939.83</v>
      </c>
      <c r="H2368" t="str">
        <f t="shared" si="184"/>
        <v>No</v>
      </c>
      <c r="I2368" s="5">
        <f t="shared" si="182"/>
        <v>17856.77</v>
      </c>
    </row>
    <row r="2369" spans="1:9" x14ac:dyDescent="0.35">
      <c r="A2369" s="1">
        <v>45199</v>
      </c>
      <c r="B2369" s="1" t="str">
        <f t="shared" si="180"/>
        <v>September</v>
      </c>
      <c r="C2369" s="3" t="s">
        <v>7</v>
      </c>
      <c r="D2369" s="4">
        <v>8</v>
      </c>
      <c r="E2369" t="str">
        <f t="shared" si="183"/>
        <v>No</v>
      </c>
      <c r="F2369" s="4">
        <f t="shared" si="181"/>
        <v>8</v>
      </c>
      <c r="G2369" s="5">
        <v>145.69</v>
      </c>
      <c r="H2369" t="str">
        <f t="shared" si="184"/>
        <v>No</v>
      </c>
      <c r="I2369" s="5">
        <f t="shared" si="182"/>
        <v>1165.52</v>
      </c>
    </row>
    <row r="2370" spans="1:9" x14ac:dyDescent="0.35">
      <c r="A2370" s="1">
        <v>45291</v>
      </c>
      <c r="B2370" s="1" t="str">
        <f t="shared" ref="B2370:B2433" si="185">TEXT(A2370, "mmmm")</f>
        <v>December</v>
      </c>
      <c r="C2370" s="3" t="s">
        <v>5</v>
      </c>
      <c r="D2370" s="4">
        <v>21</v>
      </c>
      <c r="E2370" t="str">
        <f t="shared" si="183"/>
        <v>No</v>
      </c>
      <c r="F2370" s="4">
        <f t="shared" ref="F2370:F2433" si="186" xml:space="preserve"> IF(OR(D2370 &lt; 8,D2370 &gt; 32), 22, D2370)</f>
        <v>21</v>
      </c>
      <c r="G2370" s="5">
        <v>52.05</v>
      </c>
      <c r="H2370" t="str">
        <f t="shared" si="184"/>
        <v>No</v>
      </c>
      <c r="I2370" s="5">
        <f t="shared" ref="I2370:I2433" si="187">PRODUCT(F2370,G2370)</f>
        <v>1093.05</v>
      </c>
    </row>
    <row r="2371" spans="1:9" x14ac:dyDescent="0.35">
      <c r="A2371" s="1">
        <v>45291</v>
      </c>
      <c r="B2371" s="1" t="str">
        <f t="shared" si="185"/>
        <v>December</v>
      </c>
      <c r="C2371" s="3" t="s">
        <v>8</v>
      </c>
      <c r="D2371" s="4">
        <v>18</v>
      </c>
      <c r="E2371" t="str">
        <f t="shared" ref="E2371:E2434" si="188" xml:space="preserve"> IF(OR(D2371 &lt; 8,D2371 &gt; 32), "Yes", "No")</f>
        <v>No</v>
      </c>
      <c r="F2371" s="4">
        <f t="shared" si="186"/>
        <v>18</v>
      </c>
      <c r="G2371" s="5">
        <v>433.87</v>
      </c>
      <c r="H2371" t="str">
        <f t="shared" ref="H2371:H2434" si="189" xml:space="preserve"> IF(OR(G2371 &lt; -466.22,G2371 &gt; 1486.92), "Yes", "No")</f>
        <v>No</v>
      </c>
      <c r="I2371" s="5">
        <f t="shared" si="187"/>
        <v>7809.66</v>
      </c>
    </row>
    <row r="2372" spans="1:9" x14ac:dyDescent="0.35">
      <c r="A2372" s="1">
        <v>45046</v>
      </c>
      <c r="B2372" s="1" t="str">
        <f t="shared" si="185"/>
        <v>April</v>
      </c>
      <c r="C2372" s="3" t="s">
        <v>7</v>
      </c>
      <c r="D2372" s="4">
        <v>19</v>
      </c>
      <c r="E2372" t="str">
        <f t="shared" si="188"/>
        <v>No</v>
      </c>
      <c r="F2372" s="4">
        <f t="shared" si="186"/>
        <v>19</v>
      </c>
      <c r="G2372" s="5">
        <v>45.45</v>
      </c>
      <c r="H2372" t="str">
        <f t="shared" si="189"/>
        <v>No</v>
      </c>
      <c r="I2372" s="5">
        <f t="shared" si="187"/>
        <v>863.55000000000007</v>
      </c>
    </row>
    <row r="2373" spans="1:9" x14ac:dyDescent="0.35">
      <c r="A2373" s="1">
        <v>44985</v>
      </c>
      <c r="B2373" s="1" t="str">
        <f t="shared" si="185"/>
        <v>February</v>
      </c>
      <c r="C2373" s="3" t="s">
        <v>7</v>
      </c>
      <c r="D2373" s="4">
        <v>16</v>
      </c>
      <c r="E2373" t="str">
        <f t="shared" si="188"/>
        <v>No</v>
      </c>
      <c r="F2373" s="4">
        <f t="shared" si="186"/>
        <v>16</v>
      </c>
      <c r="G2373" s="5">
        <v>579.82000000000005</v>
      </c>
      <c r="H2373" t="str">
        <f t="shared" si="189"/>
        <v>No</v>
      </c>
      <c r="I2373" s="5">
        <f t="shared" si="187"/>
        <v>9277.1200000000008</v>
      </c>
    </row>
    <row r="2374" spans="1:9" x14ac:dyDescent="0.35">
      <c r="A2374" s="1">
        <v>44985</v>
      </c>
      <c r="B2374" s="1" t="str">
        <f t="shared" si="185"/>
        <v>February</v>
      </c>
      <c r="C2374" s="3" t="s">
        <v>8</v>
      </c>
      <c r="D2374" s="4">
        <v>27</v>
      </c>
      <c r="E2374" t="str">
        <f t="shared" si="188"/>
        <v>No</v>
      </c>
      <c r="F2374" s="4">
        <f t="shared" si="186"/>
        <v>27</v>
      </c>
      <c r="G2374" s="5">
        <v>823.96</v>
      </c>
      <c r="H2374" t="str">
        <f t="shared" si="189"/>
        <v>No</v>
      </c>
      <c r="I2374" s="5">
        <f t="shared" si="187"/>
        <v>22246.920000000002</v>
      </c>
    </row>
    <row r="2375" spans="1:9" x14ac:dyDescent="0.35">
      <c r="A2375" s="1">
        <v>45199</v>
      </c>
      <c r="B2375" s="1" t="str">
        <f t="shared" si="185"/>
        <v>September</v>
      </c>
      <c r="C2375" s="3" t="s">
        <v>5</v>
      </c>
      <c r="D2375" s="4">
        <v>22</v>
      </c>
      <c r="E2375" t="str">
        <f t="shared" si="188"/>
        <v>No</v>
      </c>
      <c r="F2375" s="4">
        <f t="shared" si="186"/>
        <v>22</v>
      </c>
      <c r="G2375" s="5">
        <v>457.85</v>
      </c>
      <c r="H2375" t="str">
        <f t="shared" si="189"/>
        <v>No</v>
      </c>
      <c r="I2375" s="5">
        <f t="shared" si="187"/>
        <v>10072.700000000001</v>
      </c>
    </row>
    <row r="2376" spans="1:9" x14ac:dyDescent="0.35">
      <c r="A2376" s="1">
        <v>45107</v>
      </c>
      <c r="B2376" s="1" t="str">
        <f t="shared" si="185"/>
        <v>June</v>
      </c>
      <c r="C2376" s="3" t="s">
        <v>4</v>
      </c>
      <c r="D2376" s="4">
        <v>9</v>
      </c>
      <c r="E2376" t="str">
        <f t="shared" si="188"/>
        <v>No</v>
      </c>
      <c r="F2376" s="4">
        <f t="shared" si="186"/>
        <v>9</v>
      </c>
      <c r="G2376" s="5">
        <v>584.42999999999995</v>
      </c>
      <c r="H2376" t="str">
        <f t="shared" si="189"/>
        <v>No</v>
      </c>
      <c r="I2376" s="5">
        <f t="shared" si="187"/>
        <v>5259.87</v>
      </c>
    </row>
    <row r="2377" spans="1:9" x14ac:dyDescent="0.35">
      <c r="A2377" s="1">
        <v>44957</v>
      </c>
      <c r="B2377" s="1" t="str">
        <f t="shared" si="185"/>
        <v>January</v>
      </c>
      <c r="C2377" s="3" t="s">
        <v>7</v>
      </c>
      <c r="D2377" s="4">
        <v>21</v>
      </c>
      <c r="E2377" t="str">
        <f t="shared" si="188"/>
        <v>No</v>
      </c>
      <c r="F2377" s="4">
        <f t="shared" si="186"/>
        <v>21</v>
      </c>
      <c r="G2377" s="5">
        <v>441.69</v>
      </c>
      <c r="H2377" t="str">
        <f t="shared" si="189"/>
        <v>No</v>
      </c>
      <c r="I2377" s="5">
        <f t="shared" si="187"/>
        <v>9275.49</v>
      </c>
    </row>
    <row r="2378" spans="1:9" x14ac:dyDescent="0.35">
      <c r="A2378" s="1">
        <v>44957</v>
      </c>
      <c r="B2378" s="1" t="str">
        <f t="shared" si="185"/>
        <v>January</v>
      </c>
      <c r="C2378" s="3" t="s">
        <v>4</v>
      </c>
      <c r="D2378" s="4">
        <v>21</v>
      </c>
      <c r="E2378" t="str">
        <f t="shared" si="188"/>
        <v>No</v>
      </c>
      <c r="F2378" s="4">
        <f t="shared" si="186"/>
        <v>21</v>
      </c>
      <c r="G2378" s="5">
        <v>557.41999999999996</v>
      </c>
      <c r="H2378" t="str">
        <f t="shared" si="189"/>
        <v>No</v>
      </c>
      <c r="I2378" s="5">
        <f t="shared" si="187"/>
        <v>11705.82</v>
      </c>
    </row>
    <row r="2379" spans="1:9" x14ac:dyDescent="0.35">
      <c r="A2379" s="1">
        <v>45138</v>
      </c>
      <c r="B2379" s="1" t="str">
        <f t="shared" si="185"/>
        <v>July</v>
      </c>
      <c r="C2379" s="3" t="s">
        <v>6</v>
      </c>
      <c r="D2379" s="4">
        <v>21</v>
      </c>
      <c r="E2379" t="str">
        <f t="shared" si="188"/>
        <v>No</v>
      </c>
      <c r="F2379" s="4">
        <f t="shared" si="186"/>
        <v>21</v>
      </c>
      <c r="G2379" s="5">
        <v>605.75</v>
      </c>
      <c r="H2379" t="str">
        <f t="shared" si="189"/>
        <v>No</v>
      </c>
      <c r="I2379" s="5">
        <f t="shared" si="187"/>
        <v>12720.75</v>
      </c>
    </row>
    <row r="2380" spans="1:9" x14ac:dyDescent="0.35">
      <c r="A2380" s="1">
        <v>45077</v>
      </c>
      <c r="B2380" s="1" t="str">
        <f t="shared" si="185"/>
        <v>May</v>
      </c>
      <c r="C2380" s="3" t="s">
        <v>4</v>
      </c>
      <c r="D2380" s="4">
        <v>21</v>
      </c>
      <c r="E2380" t="str">
        <f t="shared" si="188"/>
        <v>No</v>
      </c>
      <c r="F2380" s="4">
        <f t="shared" si="186"/>
        <v>21</v>
      </c>
      <c r="G2380" s="5">
        <v>452.25</v>
      </c>
      <c r="H2380" t="str">
        <f t="shared" si="189"/>
        <v>No</v>
      </c>
      <c r="I2380" s="5">
        <f t="shared" si="187"/>
        <v>9497.25</v>
      </c>
    </row>
    <row r="2381" spans="1:9" x14ac:dyDescent="0.35">
      <c r="A2381" s="1">
        <v>45016</v>
      </c>
      <c r="B2381" s="1" t="str">
        <f t="shared" si="185"/>
        <v>March</v>
      </c>
      <c r="C2381" s="3" t="s">
        <v>5</v>
      </c>
      <c r="D2381" s="4">
        <v>12</v>
      </c>
      <c r="E2381" t="str">
        <f t="shared" si="188"/>
        <v>No</v>
      </c>
      <c r="F2381" s="4">
        <f t="shared" si="186"/>
        <v>12</v>
      </c>
      <c r="G2381" s="5">
        <v>701.61</v>
      </c>
      <c r="H2381" t="str">
        <f t="shared" si="189"/>
        <v>No</v>
      </c>
      <c r="I2381" s="5">
        <f t="shared" si="187"/>
        <v>8419.32</v>
      </c>
    </row>
    <row r="2382" spans="1:9" x14ac:dyDescent="0.35">
      <c r="A2382" s="1">
        <v>45291</v>
      </c>
      <c r="B2382" s="1" t="str">
        <f t="shared" si="185"/>
        <v>December</v>
      </c>
      <c r="C2382" s="3" t="s">
        <v>5</v>
      </c>
      <c r="D2382" s="4">
        <v>17</v>
      </c>
      <c r="E2382" t="str">
        <f t="shared" si="188"/>
        <v>No</v>
      </c>
      <c r="F2382" s="4">
        <f t="shared" si="186"/>
        <v>17</v>
      </c>
      <c r="G2382" s="5">
        <v>676.22</v>
      </c>
      <c r="H2382" t="str">
        <f t="shared" si="189"/>
        <v>No</v>
      </c>
      <c r="I2382" s="5">
        <f t="shared" si="187"/>
        <v>11495.74</v>
      </c>
    </row>
    <row r="2383" spans="1:9" x14ac:dyDescent="0.35">
      <c r="A2383" s="1">
        <v>45199</v>
      </c>
      <c r="B2383" s="1" t="str">
        <f t="shared" si="185"/>
        <v>September</v>
      </c>
      <c r="C2383" s="3" t="s">
        <v>4</v>
      </c>
      <c r="D2383" s="4">
        <v>16</v>
      </c>
      <c r="E2383" t="str">
        <f t="shared" si="188"/>
        <v>No</v>
      </c>
      <c r="F2383" s="4">
        <f t="shared" si="186"/>
        <v>16</v>
      </c>
      <c r="G2383" s="5">
        <v>753.79</v>
      </c>
      <c r="H2383" t="str">
        <f t="shared" si="189"/>
        <v>No</v>
      </c>
      <c r="I2383" s="5">
        <f t="shared" si="187"/>
        <v>12060.64</v>
      </c>
    </row>
    <row r="2384" spans="1:9" x14ac:dyDescent="0.35">
      <c r="A2384" s="1">
        <v>44985</v>
      </c>
      <c r="B2384" s="1" t="str">
        <f t="shared" si="185"/>
        <v>February</v>
      </c>
      <c r="C2384" s="3" t="s">
        <v>5</v>
      </c>
      <c r="D2384" s="4">
        <v>29</v>
      </c>
      <c r="E2384" t="str">
        <f t="shared" si="188"/>
        <v>No</v>
      </c>
      <c r="F2384" s="4">
        <f t="shared" si="186"/>
        <v>29</v>
      </c>
      <c r="G2384" s="5">
        <v>194.93</v>
      </c>
      <c r="H2384" t="str">
        <f t="shared" si="189"/>
        <v>No</v>
      </c>
      <c r="I2384" s="5">
        <f t="shared" si="187"/>
        <v>5652.97</v>
      </c>
    </row>
    <row r="2385" spans="1:9" x14ac:dyDescent="0.35">
      <c r="A2385" s="1">
        <v>45260</v>
      </c>
      <c r="B2385" s="1" t="str">
        <f t="shared" si="185"/>
        <v>November</v>
      </c>
      <c r="C2385" s="3" t="s">
        <v>6</v>
      </c>
      <c r="D2385" s="4">
        <v>17</v>
      </c>
      <c r="E2385" t="str">
        <f t="shared" si="188"/>
        <v>No</v>
      </c>
      <c r="F2385" s="4">
        <f t="shared" si="186"/>
        <v>17</v>
      </c>
      <c r="G2385" s="5">
        <v>810.5</v>
      </c>
      <c r="H2385" t="str">
        <f t="shared" si="189"/>
        <v>No</v>
      </c>
      <c r="I2385" s="5">
        <f t="shared" si="187"/>
        <v>13778.5</v>
      </c>
    </row>
    <row r="2386" spans="1:9" x14ac:dyDescent="0.35">
      <c r="A2386" s="1">
        <v>45046</v>
      </c>
      <c r="B2386" s="1" t="str">
        <f t="shared" si="185"/>
        <v>April</v>
      </c>
      <c r="C2386" s="3" t="s">
        <v>4</v>
      </c>
      <c r="D2386" s="4">
        <v>27</v>
      </c>
      <c r="E2386" t="str">
        <f t="shared" si="188"/>
        <v>No</v>
      </c>
      <c r="F2386" s="4">
        <f t="shared" si="186"/>
        <v>27</v>
      </c>
      <c r="G2386" s="5">
        <v>404.85</v>
      </c>
      <c r="H2386" t="str">
        <f t="shared" si="189"/>
        <v>No</v>
      </c>
      <c r="I2386" s="5">
        <f t="shared" si="187"/>
        <v>10930.95</v>
      </c>
    </row>
    <row r="2387" spans="1:9" x14ac:dyDescent="0.35">
      <c r="A2387" s="1">
        <v>45016</v>
      </c>
      <c r="B2387" s="1" t="str">
        <f t="shared" si="185"/>
        <v>March</v>
      </c>
      <c r="C2387" s="3" t="s">
        <v>4</v>
      </c>
      <c r="D2387" s="4">
        <v>27</v>
      </c>
      <c r="E2387" t="str">
        <f t="shared" si="188"/>
        <v>No</v>
      </c>
      <c r="F2387" s="4">
        <f t="shared" si="186"/>
        <v>27</v>
      </c>
      <c r="G2387" s="5">
        <v>610.03</v>
      </c>
      <c r="H2387" t="str">
        <f t="shared" si="189"/>
        <v>No</v>
      </c>
      <c r="I2387" s="5">
        <f t="shared" si="187"/>
        <v>16470.809999999998</v>
      </c>
    </row>
    <row r="2388" spans="1:9" x14ac:dyDescent="0.35">
      <c r="A2388" s="1">
        <v>44957</v>
      </c>
      <c r="B2388" s="1" t="str">
        <f t="shared" si="185"/>
        <v>January</v>
      </c>
      <c r="C2388" s="3" t="s">
        <v>4</v>
      </c>
      <c r="D2388" s="4">
        <v>17</v>
      </c>
      <c r="E2388" t="str">
        <f t="shared" si="188"/>
        <v>No</v>
      </c>
      <c r="F2388" s="4">
        <f t="shared" si="186"/>
        <v>17</v>
      </c>
      <c r="G2388" s="5">
        <v>873.8</v>
      </c>
      <c r="H2388" t="str">
        <f t="shared" si="189"/>
        <v>No</v>
      </c>
      <c r="I2388" s="5">
        <f t="shared" si="187"/>
        <v>14854.599999999999</v>
      </c>
    </row>
    <row r="2389" spans="1:9" x14ac:dyDescent="0.35">
      <c r="A2389" s="1">
        <v>45138</v>
      </c>
      <c r="B2389" s="1" t="str">
        <f t="shared" si="185"/>
        <v>July</v>
      </c>
      <c r="C2389" s="3" t="s">
        <v>7</v>
      </c>
      <c r="D2389" s="4">
        <v>22</v>
      </c>
      <c r="E2389" t="str">
        <f t="shared" si="188"/>
        <v>No</v>
      </c>
      <c r="F2389" s="4">
        <f t="shared" si="186"/>
        <v>22</v>
      </c>
      <c r="G2389" s="5">
        <v>965.73</v>
      </c>
      <c r="H2389" t="str">
        <f t="shared" si="189"/>
        <v>No</v>
      </c>
      <c r="I2389" s="5">
        <f t="shared" si="187"/>
        <v>21246.06</v>
      </c>
    </row>
    <row r="2390" spans="1:9" x14ac:dyDescent="0.35">
      <c r="A2390" s="1">
        <v>45260</v>
      </c>
      <c r="B2390" s="1" t="str">
        <f t="shared" si="185"/>
        <v>November</v>
      </c>
      <c r="C2390" s="3" t="s">
        <v>8</v>
      </c>
      <c r="D2390" s="4">
        <v>27</v>
      </c>
      <c r="E2390" t="str">
        <f t="shared" si="188"/>
        <v>No</v>
      </c>
      <c r="F2390" s="4">
        <f t="shared" si="186"/>
        <v>27</v>
      </c>
      <c r="G2390" s="5">
        <v>489.52</v>
      </c>
      <c r="H2390" t="str">
        <f t="shared" si="189"/>
        <v>No</v>
      </c>
      <c r="I2390" s="5">
        <f t="shared" si="187"/>
        <v>13217.039999999999</v>
      </c>
    </row>
    <row r="2391" spans="1:9" x14ac:dyDescent="0.35">
      <c r="A2391" s="1">
        <v>45107</v>
      </c>
      <c r="B2391" s="1" t="str">
        <f t="shared" si="185"/>
        <v>June</v>
      </c>
      <c r="C2391" s="3" t="s">
        <v>8</v>
      </c>
      <c r="D2391" s="4">
        <v>19</v>
      </c>
      <c r="E2391" t="str">
        <f t="shared" si="188"/>
        <v>No</v>
      </c>
      <c r="F2391" s="4">
        <f t="shared" si="186"/>
        <v>19</v>
      </c>
      <c r="G2391" s="5">
        <v>451.6</v>
      </c>
      <c r="H2391" t="str">
        <f t="shared" si="189"/>
        <v>No</v>
      </c>
      <c r="I2391" s="5">
        <f t="shared" si="187"/>
        <v>8580.4</v>
      </c>
    </row>
    <row r="2392" spans="1:9" x14ac:dyDescent="0.35">
      <c r="A2392" s="1">
        <v>45138</v>
      </c>
      <c r="B2392" s="1" t="str">
        <f t="shared" si="185"/>
        <v>July</v>
      </c>
      <c r="C2392" s="3" t="s">
        <v>7</v>
      </c>
      <c r="D2392" s="4">
        <v>17</v>
      </c>
      <c r="E2392" t="str">
        <f t="shared" si="188"/>
        <v>No</v>
      </c>
      <c r="F2392" s="4">
        <f t="shared" si="186"/>
        <v>17</v>
      </c>
      <c r="G2392" s="5">
        <v>535.16</v>
      </c>
      <c r="H2392" t="str">
        <f t="shared" si="189"/>
        <v>No</v>
      </c>
      <c r="I2392" s="5">
        <f t="shared" si="187"/>
        <v>9097.7199999999993</v>
      </c>
    </row>
    <row r="2393" spans="1:9" x14ac:dyDescent="0.35">
      <c r="A2393" s="1">
        <v>45077</v>
      </c>
      <c r="B2393" s="1" t="str">
        <f t="shared" si="185"/>
        <v>May</v>
      </c>
      <c r="C2393" s="3" t="s">
        <v>4</v>
      </c>
      <c r="D2393" s="4">
        <v>18</v>
      </c>
      <c r="E2393" t="str">
        <f t="shared" si="188"/>
        <v>No</v>
      </c>
      <c r="F2393" s="4">
        <f t="shared" si="186"/>
        <v>18</v>
      </c>
      <c r="G2393" s="5">
        <v>910.47</v>
      </c>
      <c r="H2393" t="str">
        <f t="shared" si="189"/>
        <v>No</v>
      </c>
      <c r="I2393" s="5">
        <f t="shared" si="187"/>
        <v>16388.46</v>
      </c>
    </row>
    <row r="2394" spans="1:9" x14ac:dyDescent="0.35">
      <c r="A2394" s="1">
        <v>44985</v>
      </c>
      <c r="B2394" s="1" t="str">
        <f t="shared" si="185"/>
        <v>February</v>
      </c>
      <c r="C2394" s="3" t="s">
        <v>7</v>
      </c>
      <c r="D2394" s="4">
        <v>20</v>
      </c>
      <c r="E2394" t="str">
        <f t="shared" si="188"/>
        <v>No</v>
      </c>
      <c r="F2394" s="4">
        <f t="shared" si="186"/>
        <v>20</v>
      </c>
      <c r="G2394" s="5">
        <v>507.27</v>
      </c>
      <c r="H2394" t="str">
        <f t="shared" si="189"/>
        <v>No</v>
      </c>
      <c r="I2394" s="5">
        <f t="shared" si="187"/>
        <v>10145.4</v>
      </c>
    </row>
    <row r="2395" spans="1:9" x14ac:dyDescent="0.35">
      <c r="A2395" s="1">
        <v>45230</v>
      </c>
      <c r="B2395" s="1" t="str">
        <f t="shared" si="185"/>
        <v>October</v>
      </c>
      <c r="C2395" s="3" t="s">
        <v>7</v>
      </c>
      <c r="D2395" s="4">
        <v>24</v>
      </c>
      <c r="E2395" t="str">
        <f t="shared" si="188"/>
        <v>No</v>
      </c>
      <c r="F2395" s="4">
        <f t="shared" si="186"/>
        <v>24</v>
      </c>
      <c r="G2395" s="5">
        <v>243.88</v>
      </c>
      <c r="H2395" t="str">
        <f t="shared" si="189"/>
        <v>No</v>
      </c>
      <c r="I2395" s="5">
        <f t="shared" si="187"/>
        <v>5853.12</v>
      </c>
    </row>
    <row r="2396" spans="1:9" x14ac:dyDescent="0.35">
      <c r="A2396" s="1">
        <v>45107</v>
      </c>
      <c r="B2396" s="1" t="str">
        <f t="shared" si="185"/>
        <v>June</v>
      </c>
      <c r="C2396" s="3" t="s">
        <v>5</v>
      </c>
      <c r="D2396" s="4">
        <v>24</v>
      </c>
      <c r="E2396" t="str">
        <f t="shared" si="188"/>
        <v>No</v>
      </c>
      <c r="F2396" s="4">
        <f t="shared" si="186"/>
        <v>24</v>
      </c>
      <c r="G2396" s="5">
        <v>338.85</v>
      </c>
      <c r="H2396" t="str">
        <f t="shared" si="189"/>
        <v>No</v>
      </c>
      <c r="I2396" s="5">
        <f t="shared" si="187"/>
        <v>8132.4000000000005</v>
      </c>
    </row>
    <row r="2397" spans="1:9" x14ac:dyDescent="0.35">
      <c r="A2397" s="1">
        <v>45199</v>
      </c>
      <c r="B2397" s="1" t="str">
        <f t="shared" si="185"/>
        <v>September</v>
      </c>
      <c r="C2397" s="3" t="s">
        <v>8</v>
      </c>
      <c r="D2397" s="4">
        <v>9</v>
      </c>
      <c r="E2397" t="str">
        <f t="shared" si="188"/>
        <v>No</v>
      </c>
      <c r="F2397" s="4">
        <f t="shared" si="186"/>
        <v>9</v>
      </c>
      <c r="G2397" s="5">
        <v>171.12</v>
      </c>
      <c r="H2397" t="str">
        <f t="shared" si="189"/>
        <v>No</v>
      </c>
      <c r="I2397" s="5">
        <f t="shared" si="187"/>
        <v>1540.08</v>
      </c>
    </row>
    <row r="2398" spans="1:9" x14ac:dyDescent="0.35">
      <c r="A2398" s="1">
        <v>45107</v>
      </c>
      <c r="B2398" s="1" t="str">
        <f t="shared" si="185"/>
        <v>June</v>
      </c>
      <c r="C2398" s="3" t="s">
        <v>7</v>
      </c>
      <c r="D2398" s="4">
        <v>22</v>
      </c>
      <c r="E2398" t="str">
        <f t="shared" si="188"/>
        <v>No</v>
      </c>
      <c r="F2398" s="4">
        <f t="shared" si="186"/>
        <v>22</v>
      </c>
      <c r="G2398" s="5">
        <v>982.62</v>
      </c>
      <c r="H2398" t="str">
        <f t="shared" si="189"/>
        <v>No</v>
      </c>
      <c r="I2398" s="5">
        <f t="shared" si="187"/>
        <v>21617.64</v>
      </c>
    </row>
    <row r="2399" spans="1:9" x14ac:dyDescent="0.35">
      <c r="A2399" s="1">
        <v>45077</v>
      </c>
      <c r="B2399" s="1" t="str">
        <f t="shared" si="185"/>
        <v>May</v>
      </c>
      <c r="C2399" s="3" t="s">
        <v>4</v>
      </c>
      <c r="D2399" s="4">
        <v>20</v>
      </c>
      <c r="E2399" t="str">
        <f t="shared" si="188"/>
        <v>No</v>
      </c>
      <c r="F2399" s="4">
        <f t="shared" si="186"/>
        <v>20</v>
      </c>
      <c r="G2399" s="5">
        <v>692.39</v>
      </c>
      <c r="H2399" t="str">
        <f t="shared" si="189"/>
        <v>No</v>
      </c>
      <c r="I2399" s="5">
        <f t="shared" si="187"/>
        <v>13847.8</v>
      </c>
    </row>
    <row r="2400" spans="1:9" x14ac:dyDescent="0.35">
      <c r="A2400" s="1">
        <v>45016</v>
      </c>
      <c r="B2400" s="1" t="str">
        <f t="shared" si="185"/>
        <v>March</v>
      </c>
      <c r="C2400" s="3" t="s">
        <v>5</v>
      </c>
      <c r="D2400" s="4">
        <v>12</v>
      </c>
      <c r="E2400" t="str">
        <f t="shared" si="188"/>
        <v>No</v>
      </c>
      <c r="F2400" s="4">
        <f t="shared" si="186"/>
        <v>12</v>
      </c>
      <c r="G2400" s="5">
        <v>735.95</v>
      </c>
      <c r="H2400" t="str">
        <f t="shared" si="189"/>
        <v>No</v>
      </c>
      <c r="I2400" s="5">
        <f t="shared" si="187"/>
        <v>8831.4000000000015</v>
      </c>
    </row>
    <row r="2401" spans="1:9" x14ac:dyDescent="0.35">
      <c r="A2401" s="1">
        <v>45107</v>
      </c>
      <c r="B2401" s="1" t="str">
        <f t="shared" si="185"/>
        <v>June</v>
      </c>
      <c r="C2401" s="3" t="s">
        <v>4</v>
      </c>
      <c r="D2401" s="4">
        <v>25</v>
      </c>
      <c r="E2401" t="str">
        <f t="shared" si="188"/>
        <v>No</v>
      </c>
      <c r="F2401" s="4">
        <f t="shared" si="186"/>
        <v>25</v>
      </c>
      <c r="G2401" s="5">
        <v>191.73</v>
      </c>
      <c r="H2401" t="str">
        <f t="shared" si="189"/>
        <v>No</v>
      </c>
      <c r="I2401" s="5">
        <f t="shared" si="187"/>
        <v>4793.25</v>
      </c>
    </row>
    <row r="2402" spans="1:9" x14ac:dyDescent="0.35">
      <c r="A2402" s="1">
        <v>45077</v>
      </c>
      <c r="B2402" s="1" t="str">
        <f t="shared" si="185"/>
        <v>May</v>
      </c>
      <c r="C2402" s="3" t="s">
        <v>4</v>
      </c>
      <c r="D2402" s="4">
        <v>15</v>
      </c>
      <c r="E2402" t="str">
        <f t="shared" si="188"/>
        <v>No</v>
      </c>
      <c r="F2402" s="4">
        <f t="shared" si="186"/>
        <v>15</v>
      </c>
      <c r="G2402" s="5">
        <v>117.41</v>
      </c>
      <c r="H2402" t="str">
        <f t="shared" si="189"/>
        <v>No</v>
      </c>
      <c r="I2402" s="5">
        <f t="shared" si="187"/>
        <v>1761.1499999999999</v>
      </c>
    </row>
    <row r="2403" spans="1:9" x14ac:dyDescent="0.35">
      <c r="A2403" s="1">
        <v>44985</v>
      </c>
      <c r="B2403" s="1" t="str">
        <f t="shared" si="185"/>
        <v>February</v>
      </c>
      <c r="C2403" s="3" t="s">
        <v>4</v>
      </c>
      <c r="D2403" s="4">
        <v>19</v>
      </c>
      <c r="E2403" t="str">
        <f t="shared" si="188"/>
        <v>No</v>
      </c>
      <c r="F2403" s="4">
        <f t="shared" si="186"/>
        <v>19</v>
      </c>
      <c r="G2403" s="5">
        <v>547.14</v>
      </c>
      <c r="H2403" t="str">
        <f t="shared" si="189"/>
        <v>No</v>
      </c>
      <c r="I2403" s="5">
        <f t="shared" si="187"/>
        <v>10395.66</v>
      </c>
    </row>
    <row r="2404" spans="1:9" x14ac:dyDescent="0.35">
      <c r="A2404" s="1">
        <v>44985</v>
      </c>
      <c r="B2404" s="1" t="str">
        <f t="shared" si="185"/>
        <v>February</v>
      </c>
      <c r="C2404" s="3" t="s">
        <v>4</v>
      </c>
      <c r="D2404" s="4">
        <v>20</v>
      </c>
      <c r="E2404" t="str">
        <f t="shared" si="188"/>
        <v>No</v>
      </c>
      <c r="F2404" s="4">
        <f t="shared" si="186"/>
        <v>20</v>
      </c>
      <c r="G2404" s="5">
        <v>401.34</v>
      </c>
      <c r="H2404" t="str">
        <f t="shared" si="189"/>
        <v>No</v>
      </c>
      <c r="I2404" s="5">
        <f t="shared" si="187"/>
        <v>8026.7999999999993</v>
      </c>
    </row>
    <row r="2405" spans="1:9" x14ac:dyDescent="0.35">
      <c r="A2405" s="1">
        <v>45291</v>
      </c>
      <c r="B2405" s="1" t="str">
        <f t="shared" si="185"/>
        <v>December</v>
      </c>
      <c r="C2405" s="3" t="s">
        <v>6</v>
      </c>
      <c r="D2405" s="4">
        <v>17</v>
      </c>
      <c r="E2405" t="str">
        <f t="shared" si="188"/>
        <v>No</v>
      </c>
      <c r="F2405" s="4">
        <f t="shared" si="186"/>
        <v>17</v>
      </c>
      <c r="G2405" s="5">
        <v>690.73</v>
      </c>
      <c r="H2405" t="str">
        <f t="shared" si="189"/>
        <v>No</v>
      </c>
      <c r="I2405" s="5">
        <f t="shared" si="187"/>
        <v>11742.41</v>
      </c>
    </row>
    <row r="2406" spans="1:9" x14ac:dyDescent="0.35">
      <c r="A2406" s="1">
        <v>45230</v>
      </c>
      <c r="B2406" s="1" t="str">
        <f t="shared" si="185"/>
        <v>October</v>
      </c>
      <c r="C2406" s="3" t="s">
        <v>5</v>
      </c>
      <c r="D2406" s="4">
        <v>15</v>
      </c>
      <c r="E2406" t="str">
        <f t="shared" si="188"/>
        <v>No</v>
      </c>
      <c r="F2406" s="4">
        <f t="shared" si="186"/>
        <v>15</v>
      </c>
      <c r="G2406" s="5">
        <v>256.06</v>
      </c>
      <c r="H2406" t="str">
        <f t="shared" si="189"/>
        <v>No</v>
      </c>
      <c r="I2406" s="5">
        <f t="shared" si="187"/>
        <v>3840.9</v>
      </c>
    </row>
    <row r="2407" spans="1:9" x14ac:dyDescent="0.35">
      <c r="A2407" s="1">
        <v>45077</v>
      </c>
      <c r="B2407" s="1" t="str">
        <f t="shared" si="185"/>
        <v>May</v>
      </c>
      <c r="C2407" s="3" t="s">
        <v>7</v>
      </c>
      <c r="D2407" s="4">
        <v>22</v>
      </c>
      <c r="E2407" t="str">
        <f t="shared" si="188"/>
        <v>No</v>
      </c>
      <c r="F2407" s="4">
        <f t="shared" si="186"/>
        <v>22</v>
      </c>
      <c r="G2407" s="5">
        <v>818.81</v>
      </c>
      <c r="H2407" t="str">
        <f t="shared" si="189"/>
        <v>No</v>
      </c>
      <c r="I2407" s="5">
        <f t="shared" si="187"/>
        <v>18013.82</v>
      </c>
    </row>
    <row r="2408" spans="1:9" x14ac:dyDescent="0.35">
      <c r="A2408" s="1">
        <v>45199</v>
      </c>
      <c r="B2408" s="1" t="str">
        <f t="shared" si="185"/>
        <v>September</v>
      </c>
      <c r="C2408" s="3" t="s">
        <v>7</v>
      </c>
      <c r="D2408" s="4">
        <v>22</v>
      </c>
      <c r="E2408" t="str">
        <f t="shared" si="188"/>
        <v>No</v>
      </c>
      <c r="F2408" s="4">
        <f t="shared" si="186"/>
        <v>22</v>
      </c>
      <c r="G2408" s="5">
        <v>498.33</v>
      </c>
      <c r="H2408" t="str">
        <f t="shared" si="189"/>
        <v>No</v>
      </c>
      <c r="I2408" s="5">
        <f t="shared" si="187"/>
        <v>10963.26</v>
      </c>
    </row>
    <row r="2409" spans="1:9" x14ac:dyDescent="0.35">
      <c r="A2409" s="1">
        <v>45138</v>
      </c>
      <c r="B2409" s="1" t="str">
        <f t="shared" si="185"/>
        <v>July</v>
      </c>
      <c r="C2409" s="3" t="s">
        <v>5</v>
      </c>
      <c r="D2409" s="4">
        <v>17</v>
      </c>
      <c r="E2409" t="str">
        <f t="shared" si="188"/>
        <v>No</v>
      </c>
      <c r="F2409" s="4">
        <f t="shared" si="186"/>
        <v>17</v>
      </c>
      <c r="G2409" s="5">
        <v>490.75</v>
      </c>
      <c r="H2409" t="str">
        <f t="shared" si="189"/>
        <v>No</v>
      </c>
      <c r="I2409" s="5">
        <f t="shared" si="187"/>
        <v>8342.75</v>
      </c>
    </row>
    <row r="2410" spans="1:9" x14ac:dyDescent="0.35">
      <c r="A2410" s="1">
        <v>45291</v>
      </c>
      <c r="B2410" s="1" t="str">
        <f t="shared" si="185"/>
        <v>December</v>
      </c>
      <c r="C2410" s="3" t="s">
        <v>8</v>
      </c>
      <c r="D2410" s="4">
        <v>26</v>
      </c>
      <c r="E2410" t="str">
        <f t="shared" si="188"/>
        <v>No</v>
      </c>
      <c r="F2410" s="4">
        <f t="shared" si="186"/>
        <v>26</v>
      </c>
      <c r="G2410" s="5">
        <v>50.29</v>
      </c>
      <c r="H2410" t="str">
        <f t="shared" si="189"/>
        <v>No</v>
      </c>
      <c r="I2410" s="5">
        <f t="shared" si="187"/>
        <v>1307.54</v>
      </c>
    </row>
    <row r="2411" spans="1:9" x14ac:dyDescent="0.35">
      <c r="A2411" s="1">
        <v>44985</v>
      </c>
      <c r="B2411" s="1" t="str">
        <f t="shared" si="185"/>
        <v>February</v>
      </c>
      <c r="C2411" s="3" t="s">
        <v>4</v>
      </c>
      <c r="D2411" s="4">
        <v>20</v>
      </c>
      <c r="E2411" t="str">
        <f t="shared" si="188"/>
        <v>No</v>
      </c>
      <c r="F2411" s="4">
        <f t="shared" si="186"/>
        <v>20</v>
      </c>
      <c r="G2411" s="5">
        <v>726.73</v>
      </c>
      <c r="H2411" t="str">
        <f t="shared" si="189"/>
        <v>No</v>
      </c>
      <c r="I2411" s="5">
        <f t="shared" si="187"/>
        <v>14534.6</v>
      </c>
    </row>
    <row r="2412" spans="1:9" x14ac:dyDescent="0.35">
      <c r="A2412" s="1">
        <v>45260</v>
      </c>
      <c r="B2412" s="1" t="str">
        <f t="shared" si="185"/>
        <v>November</v>
      </c>
      <c r="C2412" s="3" t="s">
        <v>8</v>
      </c>
      <c r="D2412" s="4">
        <v>20</v>
      </c>
      <c r="E2412" t="str">
        <f t="shared" si="188"/>
        <v>No</v>
      </c>
      <c r="F2412" s="4">
        <f t="shared" si="186"/>
        <v>20</v>
      </c>
      <c r="G2412" s="5">
        <v>719.95</v>
      </c>
      <c r="H2412" t="str">
        <f t="shared" si="189"/>
        <v>No</v>
      </c>
      <c r="I2412" s="5">
        <f t="shared" si="187"/>
        <v>14399</v>
      </c>
    </row>
    <row r="2413" spans="1:9" x14ac:dyDescent="0.35">
      <c r="A2413" s="1">
        <v>45199</v>
      </c>
      <c r="B2413" s="1" t="str">
        <f t="shared" si="185"/>
        <v>September</v>
      </c>
      <c r="C2413" s="3" t="s">
        <v>5</v>
      </c>
      <c r="D2413" s="4">
        <v>19</v>
      </c>
      <c r="E2413" t="str">
        <f t="shared" si="188"/>
        <v>No</v>
      </c>
      <c r="F2413" s="4">
        <f t="shared" si="186"/>
        <v>19</v>
      </c>
      <c r="G2413" s="5">
        <v>50.11</v>
      </c>
      <c r="H2413" t="str">
        <f t="shared" si="189"/>
        <v>No</v>
      </c>
      <c r="I2413" s="5">
        <f t="shared" si="187"/>
        <v>952.09</v>
      </c>
    </row>
    <row r="2414" spans="1:9" x14ac:dyDescent="0.35">
      <c r="A2414" s="1">
        <v>45077</v>
      </c>
      <c r="B2414" s="1" t="str">
        <f t="shared" si="185"/>
        <v>May</v>
      </c>
      <c r="C2414" s="3" t="s">
        <v>7</v>
      </c>
      <c r="D2414" s="4">
        <v>23</v>
      </c>
      <c r="E2414" t="str">
        <f t="shared" si="188"/>
        <v>No</v>
      </c>
      <c r="F2414" s="4">
        <f t="shared" si="186"/>
        <v>23</v>
      </c>
      <c r="G2414" s="5">
        <v>829.77</v>
      </c>
      <c r="H2414" t="str">
        <f t="shared" si="189"/>
        <v>No</v>
      </c>
      <c r="I2414" s="5">
        <f t="shared" si="187"/>
        <v>19084.71</v>
      </c>
    </row>
    <row r="2415" spans="1:9" x14ac:dyDescent="0.35">
      <c r="A2415" s="1">
        <v>45107</v>
      </c>
      <c r="B2415" s="1" t="str">
        <f t="shared" si="185"/>
        <v>June</v>
      </c>
      <c r="C2415" s="3" t="s">
        <v>4</v>
      </c>
      <c r="D2415" s="4">
        <v>22</v>
      </c>
      <c r="E2415" t="str">
        <f t="shared" si="188"/>
        <v>No</v>
      </c>
      <c r="F2415" s="4">
        <f t="shared" si="186"/>
        <v>22</v>
      </c>
      <c r="G2415" s="5">
        <v>287.63</v>
      </c>
      <c r="H2415" t="str">
        <f t="shared" si="189"/>
        <v>No</v>
      </c>
      <c r="I2415" s="5">
        <f t="shared" si="187"/>
        <v>6327.86</v>
      </c>
    </row>
    <row r="2416" spans="1:9" x14ac:dyDescent="0.35">
      <c r="A2416" s="1">
        <v>45291</v>
      </c>
      <c r="B2416" s="1" t="str">
        <f t="shared" si="185"/>
        <v>December</v>
      </c>
      <c r="C2416" s="3" t="s">
        <v>4</v>
      </c>
      <c r="D2416" s="4">
        <v>23</v>
      </c>
      <c r="E2416" t="str">
        <f t="shared" si="188"/>
        <v>No</v>
      </c>
      <c r="F2416" s="4">
        <f t="shared" si="186"/>
        <v>23</v>
      </c>
      <c r="G2416" s="5">
        <v>651.64</v>
      </c>
      <c r="H2416" t="str">
        <f t="shared" si="189"/>
        <v>No</v>
      </c>
      <c r="I2416" s="5">
        <f t="shared" si="187"/>
        <v>14987.72</v>
      </c>
    </row>
    <row r="2417" spans="1:9" x14ac:dyDescent="0.35">
      <c r="A2417" s="1">
        <v>45199</v>
      </c>
      <c r="B2417" s="1" t="str">
        <f t="shared" si="185"/>
        <v>September</v>
      </c>
      <c r="C2417" s="3" t="s">
        <v>7</v>
      </c>
      <c r="D2417" s="4">
        <v>18</v>
      </c>
      <c r="E2417" t="str">
        <f t="shared" si="188"/>
        <v>No</v>
      </c>
      <c r="F2417" s="4">
        <f t="shared" si="186"/>
        <v>18</v>
      </c>
      <c r="G2417" s="5">
        <v>84.89</v>
      </c>
      <c r="H2417" t="str">
        <f t="shared" si="189"/>
        <v>No</v>
      </c>
      <c r="I2417" s="5">
        <f t="shared" si="187"/>
        <v>1528.02</v>
      </c>
    </row>
    <row r="2418" spans="1:9" x14ac:dyDescent="0.35">
      <c r="A2418" s="1">
        <v>45260</v>
      </c>
      <c r="B2418" s="1" t="str">
        <f t="shared" si="185"/>
        <v>November</v>
      </c>
      <c r="C2418" s="3" t="s">
        <v>4</v>
      </c>
      <c r="D2418" s="4">
        <v>32</v>
      </c>
      <c r="E2418" t="str">
        <f t="shared" si="188"/>
        <v>No</v>
      </c>
      <c r="F2418" s="4">
        <f t="shared" si="186"/>
        <v>32</v>
      </c>
      <c r="G2418" s="5">
        <v>74.489999999999995</v>
      </c>
      <c r="H2418" t="str">
        <f t="shared" si="189"/>
        <v>No</v>
      </c>
      <c r="I2418" s="5">
        <f t="shared" si="187"/>
        <v>2383.6799999999998</v>
      </c>
    </row>
    <row r="2419" spans="1:9" x14ac:dyDescent="0.35">
      <c r="A2419" s="1">
        <v>44985</v>
      </c>
      <c r="B2419" s="1" t="str">
        <f t="shared" si="185"/>
        <v>February</v>
      </c>
      <c r="C2419" s="3" t="s">
        <v>4</v>
      </c>
      <c r="D2419" s="4">
        <v>16</v>
      </c>
      <c r="E2419" t="str">
        <f t="shared" si="188"/>
        <v>No</v>
      </c>
      <c r="F2419" s="4">
        <f t="shared" si="186"/>
        <v>16</v>
      </c>
      <c r="G2419" s="5">
        <v>664.54</v>
      </c>
      <c r="H2419" t="str">
        <f t="shared" si="189"/>
        <v>No</v>
      </c>
      <c r="I2419" s="5">
        <f t="shared" si="187"/>
        <v>10632.64</v>
      </c>
    </row>
    <row r="2420" spans="1:9" x14ac:dyDescent="0.35">
      <c r="A2420" s="1">
        <v>45077</v>
      </c>
      <c r="B2420" s="1" t="str">
        <f t="shared" si="185"/>
        <v>May</v>
      </c>
      <c r="C2420" s="3" t="s">
        <v>7</v>
      </c>
      <c r="D2420" s="4">
        <v>26</v>
      </c>
      <c r="E2420" t="str">
        <f t="shared" si="188"/>
        <v>No</v>
      </c>
      <c r="F2420" s="4">
        <f t="shared" si="186"/>
        <v>26</v>
      </c>
      <c r="G2420" s="5">
        <v>492.65</v>
      </c>
      <c r="H2420" t="str">
        <f t="shared" si="189"/>
        <v>No</v>
      </c>
      <c r="I2420" s="5">
        <f t="shared" si="187"/>
        <v>12808.9</v>
      </c>
    </row>
    <row r="2421" spans="1:9" x14ac:dyDescent="0.35">
      <c r="A2421" s="1">
        <v>45169</v>
      </c>
      <c r="B2421" s="1" t="str">
        <f t="shared" si="185"/>
        <v>August</v>
      </c>
      <c r="C2421" s="3" t="s">
        <v>6</v>
      </c>
      <c r="D2421" s="4">
        <v>14</v>
      </c>
      <c r="E2421" t="str">
        <f t="shared" si="188"/>
        <v>No</v>
      </c>
      <c r="F2421" s="4">
        <f t="shared" si="186"/>
        <v>14</v>
      </c>
      <c r="G2421" s="5">
        <v>349.31</v>
      </c>
      <c r="H2421" t="str">
        <f t="shared" si="189"/>
        <v>No</v>
      </c>
      <c r="I2421" s="5">
        <f t="shared" si="187"/>
        <v>4890.34</v>
      </c>
    </row>
    <row r="2422" spans="1:9" x14ac:dyDescent="0.35">
      <c r="A2422" s="1">
        <v>45107</v>
      </c>
      <c r="B2422" s="1" t="str">
        <f t="shared" si="185"/>
        <v>June</v>
      </c>
      <c r="C2422" s="3" t="s">
        <v>6</v>
      </c>
      <c r="D2422" s="4">
        <v>19</v>
      </c>
      <c r="E2422" t="str">
        <f t="shared" si="188"/>
        <v>No</v>
      </c>
      <c r="F2422" s="4">
        <f t="shared" si="186"/>
        <v>19</v>
      </c>
      <c r="G2422" s="5">
        <v>820.64</v>
      </c>
      <c r="H2422" t="str">
        <f t="shared" si="189"/>
        <v>No</v>
      </c>
      <c r="I2422" s="5">
        <f t="shared" si="187"/>
        <v>15592.16</v>
      </c>
    </row>
    <row r="2423" spans="1:9" x14ac:dyDescent="0.35">
      <c r="A2423" s="1">
        <v>44985</v>
      </c>
      <c r="B2423" s="1" t="str">
        <f t="shared" si="185"/>
        <v>February</v>
      </c>
      <c r="C2423" s="3" t="s">
        <v>7</v>
      </c>
      <c r="D2423" s="4">
        <v>24</v>
      </c>
      <c r="E2423" t="str">
        <f t="shared" si="188"/>
        <v>No</v>
      </c>
      <c r="F2423" s="4">
        <f t="shared" si="186"/>
        <v>24</v>
      </c>
      <c r="G2423" s="5">
        <v>151.86000000000001</v>
      </c>
      <c r="H2423" t="str">
        <f t="shared" si="189"/>
        <v>No</v>
      </c>
      <c r="I2423" s="5">
        <f t="shared" si="187"/>
        <v>3644.6400000000003</v>
      </c>
    </row>
    <row r="2424" spans="1:9" x14ac:dyDescent="0.35">
      <c r="A2424" s="1">
        <v>45107</v>
      </c>
      <c r="B2424" s="1" t="str">
        <f t="shared" si="185"/>
        <v>June</v>
      </c>
      <c r="C2424" s="3" t="s">
        <v>8</v>
      </c>
      <c r="D2424" s="4">
        <v>22</v>
      </c>
      <c r="E2424" t="str">
        <f t="shared" si="188"/>
        <v>No</v>
      </c>
      <c r="F2424" s="4">
        <f t="shared" si="186"/>
        <v>22</v>
      </c>
      <c r="G2424" s="5">
        <v>721.98</v>
      </c>
      <c r="H2424" t="str">
        <f t="shared" si="189"/>
        <v>No</v>
      </c>
      <c r="I2424" s="5">
        <f t="shared" si="187"/>
        <v>15883.560000000001</v>
      </c>
    </row>
    <row r="2425" spans="1:9" x14ac:dyDescent="0.35">
      <c r="A2425" s="1">
        <v>45230</v>
      </c>
      <c r="B2425" s="1" t="str">
        <f t="shared" si="185"/>
        <v>October</v>
      </c>
      <c r="C2425" s="3" t="s">
        <v>4</v>
      </c>
      <c r="D2425" s="4">
        <v>15</v>
      </c>
      <c r="E2425" t="str">
        <f t="shared" si="188"/>
        <v>No</v>
      </c>
      <c r="F2425" s="4">
        <f t="shared" si="186"/>
        <v>15</v>
      </c>
      <c r="G2425" s="5">
        <v>593.30999999999995</v>
      </c>
      <c r="H2425" t="str">
        <f t="shared" si="189"/>
        <v>No</v>
      </c>
      <c r="I2425" s="5">
        <f t="shared" si="187"/>
        <v>8899.65</v>
      </c>
    </row>
    <row r="2426" spans="1:9" x14ac:dyDescent="0.35">
      <c r="A2426" s="1">
        <v>45169</v>
      </c>
      <c r="B2426" s="1" t="str">
        <f t="shared" si="185"/>
        <v>August</v>
      </c>
      <c r="C2426" s="3" t="s">
        <v>4</v>
      </c>
      <c r="D2426" s="4">
        <v>19</v>
      </c>
      <c r="E2426" t="str">
        <f t="shared" si="188"/>
        <v>No</v>
      </c>
      <c r="F2426" s="4">
        <f t="shared" si="186"/>
        <v>19</v>
      </c>
      <c r="G2426" s="5">
        <v>618.92999999999995</v>
      </c>
      <c r="H2426" t="str">
        <f t="shared" si="189"/>
        <v>No</v>
      </c>
      <c r="I2426" s="5">
        <f t="shared" si="187"/>
        <v>11759.669999999998</v>
      </c>
    </row>
    <row r="2427" spans="1:9" x14ac:dyDescent="0.35">
      <c r="A2427" s="1">
        <v>45199</v>
      </c>
      <c r="B2427" s="1" t="str">
        <f t="shared" si="185"/>
        <v>September</v>
      </c>
      <c r="C2427" s="3" t="s">
        <v>6</v>
      </c>
      <c r="D2427" s="4">
        <v>21</v>
      </c>
      <c r="E2427" t="str">
        <f t="shared" si="188"/>
        <v>No</v>
      </c>
      <c r="F2427" s="4">
        <f t="shared" si="186"/>
        <v>21</v>
      </c>
      <c r="G2427" s="5">
        <v>444.27</v>
      </c>
      <c r="H2427" t="str">
        <f t="shared" si="189"/>
        <v>No</v>
      </c>
      <c r="I2427" s="5">
        <f t="shared" si="187"/>
        <v>9329.67</v>
      </c>
    </row>
    <row r="2428" spans="1:9" x14ac:dyDescent="0.35">
      <c r="A2428" s="1">
        <v>45169</v>
      </c>
      <c r="B2428" s="1" t="str">
        <f t="shared" si="185"/>
        <v>August</v>
      </c>
      <c r="C2428" s="3" t="s">
        <v>5</v>
      </c>
      <c r="D2428" s="4">
        <v>13</v>
      </c>
      <c r="E2428" t="str">
        <f t="shared" si="188"/>
        <v>No</v>
      </c>
      <c r="F2428" s="4">
        <f t="shared" si="186"/>
        <v>13</v>
      </c>
      <c r="G2428" s="5">
        <v>579.01</v>
      </c>
      <c r="H2428" t="str">
        <f t="shared" si="189"/>
        <v>No</v>
      </c>
      <c r="I2428" s="5">
        <f t="shared" si="187"/>
        <v>7527.13</v>
      </c>
    </row>
    <row r="2429" spans="1:9" x14ac:dyDescent="0.35">
      <c r="A2429" s="1">
        <v>45016</v>
      </c>
      <c r="B2429" s="1" t="str">
        <f t="shared" si="185"/>
        <v>March</v>
      </c>
      <c r="C2429" s="3" t="s">
        <v>8</v>
      </c>
      <c r="D2429" s="4">
        <v>20</v>
      </c>
      <c r="E2429" t="str">
        <f t="shared" si="188"/>
        <v>No</v>
      </c>
      <c r="F2429" s="4">
        <f t="shared" si="186"/>
        <v>20</v>
      </c>
      <c r="G2429" s="5">
        <v>877.46</v>
      </c>
      <c r="H2429" t="str">
        <f t="shared" si="189"/>
        <v>No</v>
      </c>
      <c r="I2429" s="5">
        <f t="shared" si="187"/>
        <v>17549.2</v>
      </c>
    </row>
    <row r="2430" spans="1:9" x14ac:dyDescent="0.35">
      <c r="A2430" s="1">
        <v>45169</v>
      </c>
      <c r="B2430" s="1" t="str">
        <f t="shared" si="185"/>
        <v>August</v>
      </c>
      <c r="C2430" s="3" t="s">
        <v>7</v>
      </c>
      <c r="D2430" s="4">
        <v>21</v>
      </c>
      <c r="E2430" t="str">
        <f t="shared" si="188"/>
        <v>No</v>
      </c>
      <c r="F2430" s="4">
        <f t="shared" si="186"/>
        <v>21</v>
      </c>
      <c r="G2430" s="5">
        <v>759.95</v>
      </c>
      <c r="H2430" t="str">
        <f t="shared" si="189"/>
        <v>No</v>
      </c>
      <c r="I2430" s="5">
        <f t="shared" si="187"/>
        <v>15958.95</v>
      </c>
    </row>
    <row r="2431" spans="1:9" x14ac:dyDescent="0.35">
      <c r="A2431" s="1">
        <v>44957</v>
      </c>
      <c r="B2431" s="1" t="str">
        <f t="shared" si="185"/>
        <v>January</v>
      </c>
      <c r="C2431" s="3" t="s">
        <v>8</v>
      </c>
      <c r="D2431" s="4">
        <v>24</v>
      </c>
      <c r="E2431" t="str">
        <f t="shared" si="188"/>
        <v>No</v>
      </c>
      <c r="F2431" s="4">
        <f t="shared" si="186"/>
        <v>24</v>
      </c>
      <c r="G2431" s="5">
        <v>829.39</v>
      </c>
      <c r="H2431" t="str">
        <f t="shared" si="189"/>
        <v>No</v>
      </c>
      <c r="I2431" s="5">
        <f t="shared" si="187"/>
        <v>19905.36</v>
      </c>
    </row>
    <row r="2432" spans="1:9" x14ac:dyDescent="0.35">
      <c r="A2432" s="1">
        <v>45230</v>
      </c>
      <c r="B2432" s="1" t="str">
        <f t="shared" si="185"/>
        <v>October</v>
      </c>
      <c r="C2432" s="3" t="s">
        <v>8</v>
      </c>
      <c r="D2432" s="4">
        <v>21</v>
      </c>
      <c r="E2432" t="str">
        <f t="shared" si="188"/>
        <v>No</v>
      </c>
      <c r="F2432" s="4">
        <f t="shared" si="186"/>
        <v>21</v>
      </c>
      <c r="G2432" s="5">
        <v>309.17</v>
      </c>
      <c r="H2432" t="str">
        <f t="shared" si="189"/>
        <v>No</v>
      </c>
      <c r="I2432" s="5">
        <f t="shared" si="187"/>
        <v>6492.5700000000006</v>
      </c>
    </row>
    <row r="2433" spans="1:9" x14ac:dyDescent="0.35">
      <c r="A2433" s="1">
        <v>45138</v>
      </c>
      <c r="B2433" s="1" t="str">
        <f t="shared" si="185"/>
        <v>July</v>
      </c>
      <c r="C2433" s="3" t="s">
        <v>8</v>
      </c>
      <c r="D2433" s="4">
        <v>23</v>
      </c>
      <c r="E2433" t="str">
        <f t="shared" si="188"/>
        <v>No</v>
      </c>
      <c r="F2433" s="4">
        <f t="shared" si="186"/>
        <v>23</v>
      </c>
      <c r="G2433" s="5">
        <v>569.73</v>
      </c>
      <c r="H2433" t="str">
        <f t="shared" si="189"/>
        <v>No</v>
      </c>
      <c r="I2433" s="5">
        <f t="shared" si="187"/>
        <v>13103.79</v>
      </c>
    </row>
    <row r="2434" spans="1:9" x14ac:dyDescent="0.35">
      <c r="A2434" s="1">
        <v>44957</v>
      </c>
      <c r="B2434" s="1" t="str">
        <f t="shared" ref="B2434:B2497" si="190">TEXT(A2434, "mmmm")</f>
        <v>January</v>
      </c>
      <c r="C2434" s="3" t="s">
        <v>5</v>
      </c>
      <c r="D2434" s="4">
        <v>17</v>
      </c>
      <c r="E2434" t="str">
        <f t="shared" si="188"/>
        <v>No</v>
      </c>
      <c r="F2434" s="4">
        <f t="shared" ref="F2434:F2497" si="191" xml:space="preserve"> IF(OR(D2434 &lt; 8,D2434 &gt; 32), 22, D2434)</f>
        <v>17</v>
      </c>
      <c r="G2434" s="5">
        <v>660.23</v>
      </c>
      <c r="H2434" t="str">
        <f t="shared" si="189"/>
        <v>No</v>
      </c>
      <c r="I2434" s="5">
        <f t="shared" ref="I2434:I2497" si="192">PRODUCT(F2434,G2434)</f>
        <v>11223.91</v>
      </c>
    </row>
    <row r="2435" spans="1:9" x14ac:dyDescent="0.35">
      <c r="A2435" s="1">
        <v>45199</v>
      </c>
      <c r="B2435" s="1" t="str">
        <f t="shared" si="190"/>
        <v>September</v>
      </c>
      <c r="C2435" s="3" t="s">
        <v>7</v>
      </c>
      <c r="D2435" s="4">
        <v>27</v>
      </c>
      <c r="E2435" t="str">
        <f t="shared" ref="E2435:E2498" si="193" xml:space="preserve"> IF(OR(D2435 &lt; 8,D2435 &gt; 32), "Yes", "No")</f>
        <v>No</v>
      </c>
      <c r="F2435" s="4">
        <f t="shared" si="191"/>
        <v>27</v>
      </c>
      <c r="G2435" s="5">
        <v>122.26</v>
      </c>
      <c r="H2435" t="str">
        <f t="shared" ref="H2435:H2498" si="194" xml:space="preserve"> IF(OR(G2435 &lt; -466.22,G2435 &gt; 1486.92), "Yes", "No")</f>
        <v>No</v>
      </c>
      <c r="I2435" s="5">
        <f t="shared" si="192"/>
        <v>3301.02</v>
      </c>
    </row>
    <row r="2436" spans="1:9" x14ac:dyDescent="0.35">
      <c r="A2436" s="1">
        <v>44957</v>
      </c>
      <c r="B2436" s="1" t="str">
        <f t="shared" si="190"/>
        <v>January</v>
      </c>
      <c r="C2436" s="3" t="s">
        <v>7</v>
      </c>
      <c r="D2436" s="4">
        <v>30</v>
      </c>
      <c r="E2436" t="str">
        <f t="shared" si="193"/>
        <v>No</v>
      </c>
      <c r="F2436" s="4">
        <f t="shared" si="191"/>
        <v>30</v>
      </c>
      <c r="G2436" s="5">
        <v>332.51</v>
      </c>
      <c r="H2436" t="str">
        <f t="shared" si="194"/>
        <v>No</v>
      </c>
      <c r="I2436" s="5">
        <f t="shared" si="192"/>
        <v>9975.2999999999993</v>
      </c>
    </row>
    <row r="2437" spans="1:9" x14ac:dyDescent="0.35">
      <c r="A2437" s="1">
        <v>45230</v>
      </c>
      <c r="B2437" s="1" t="str">
        <f t="shared" si="190"/>
        <v>October</v>
      </c>
      <c r="C2437" s="3" t="s">
        <v>7</v>
      </c>
      <c r="D2437" s="4">
        <v>18</v>
      </c>
      <c r="E2437" t="str">
        <f t="shared" si="193"/>
        <v>No</v>
      </c>
      <c r="F2437" s="4">
        <f t="shared" si="191"/>
        <v>18</v>
      </c>
      <c r="G2437" s="5">
        <v>401.14</v>
      </c>
      <c r="H2437" t="str">
        <f t="shared" si="194"/>
        <v>No</v>
      </c>
      <c r="I2437" s="5">
        <f t="shared" si="192"/>
        <v>7220.5199999999995</v>
      </c>
    </row>
    <row r="2438" spans="1:9" x14ac:dyDescent="0.35">
      <c r="A2438" s="1">
        <v>44985</v>
      </c>
      <c r="B2438" s="1" t="str">
        <f t="shared" si="190"/>
        <v>February</v>
      </c>
      <c r="C2438" s="3" t="s">
        <v>5</v>
      </c>
      <c r="D2438" s="4">
        <v>24</v>
      </c>
      <c r="E2438" t="str">
        <f t="shared" si="193"/>
        <v>No</v>
      </c>
      <c r="F2438" s="4">
        <f t="shared" si="191"/>
        <v>24</v>
      </c>
      <c r="G2438" s="5">
        <v>354.26</v>
      </c>
      <c r="H2438" t="str">
        <f t="shared" si="194"/>
        <v>No</v>
      </c>
      <c r="I2438" s="5">
        <f t="shared" si="192"/>
        <v>8502.24</v>
      </c>
    </row>
    <row r="2439" spans="1:9" x14ac:dyDescent="0.35">
      <c r="A2439" s="1">
        <v>45199</v>
      </c>
      <c r="B2439" s="1" t="str">
        <f t="shared" si="190"/>
        <v>September</v>
      </c>
      <c r="C2439" s="3" t="s">
        <v>4</v>
      </c>
      <c r="D2439" s="4">
        <v>16</v>
      </c>
      <c r="E2439" t="str">
        <f t="shared" si="193"/>
        <v>No</v>
      </c>
      <c r="F2439" s="4">
        <f t="shared" si="191"/>
        <v>16</v>
      </c>
      <c r="G2439" s="5">
        <v>396.14</v>
      </c>
      <c r="H2439" t="str">
        <f t="shared" si="194"/>
        <v>No</v>
      </c>
      <c r="I2439" s="5">
        <f t="shared" si="192"/>
        <v>6338.24</v>
      </c>
    </row>
    <row r="2440" spans="1:9" x14ac:dyDescent="0.35">
      <c r="A2440" s="1">
        <v>45260</v>
      </c>
      <c r="B2440" s="1" t="str">
        <f t="shared" si="190"/>
        <v>November</v>
      </c>
      <c r="C2440" s="3" t="s">
        <v>7</v>
      </c>
      <c r="D2440" s="4">
        <v>24</v>
      </c>
      <c r="E2440" t="str">
        <f t="shared" si="193"/>
        <v>No</v>
      </c>
      <c r="F2440" s="4">
        <f t="shared" si="191"/>
        <v>24</v>
      </c>
      <c r="G2440" s="5">
        <v>981.79</v>
      </c>
      <c r="H2440" t="str">
        <f t="shared" si="194"/>
        <v>No</v>
      </c>
      <c r="I2440" s="5">
        <f t="shared" si="192"/>
        <v>23562.959999999999</v>
      </c>
    </row>
    <row r="2441" spans="1:9" x14ac:dyDescent="0.35">
      <c r="A2441" s="1">
        <v>45016</v>
      </c>
      <c r="B2441" s="1" t="str">
        <f t="shared" si="190"/>
        <v>March</v>
      </c>
      <c r="C2441" s="3" t="s">
        <v>7</v>
      </c>
      <c r="D2441" s="4">
        <v>18</v>
      </c>
      <c r="E2441" t="str">
        <f t="shared" si="193"/>
        <v>No</v>
      </c>
      <c r="F2441" s="4">
        <f t="shared" si="191"/>
        <v>18</v>
      </c>
      <c r="G2441" s="5">
        <v>622.73</v>
      </c>
      <c r="H2441" t="str">
        <f t="shared" si="194"/>
        <v>No</v>
      </c>
      <c r="I2441" s="5">
        <f t="shared" si="192"/>
        <v>11209.14</v>
      </c>
    </row>
    <row r="2442" spans="1:9" x14ac:dyDescent="0.35">
      <c r="A2442" s="1">
        <v>45046</v>
      </c>
      <c r="B2442" s="1" t="str">
        <f t="shared" si="190"/>
        <v>April</v>
      </c>
      <c r="C2442" s="3" t="s">
        <v>6</v>
      </c>
      <c r="D2442" s="4">
        <v>14</v>
      </c>
      <c r="E2442" t="str">
        <f t="shared" si="193"/>
        <v>No</v>
      </c>
      <c r="F2442" s="4">
        <f t="shared" si="191"/>
        <v>14</v>
      </c>
      <c r="G2442" s="5">
        <v>45.89</v>
      </c>
      <c r="H2442" t="str">
        <f t="shared" si="194"/>
        <v>No</v>
      </c>
      <c r="I2442" s="5">
        <f t="shared" si="192"/>
        <v>642.46</v>
      </c>
    </row>
    <row r="2443" spans="1:9" x14ac:dyDescent="0.35">
      <c r="A2443" s="1">
        <v>45138</v>
      </c>
      <c r="B2443" s="1" t="str">
        <f t="shared" si="190"/>
        <v>July</v>
      </c>
      <c r="C2443" s="3" t="s">
        <v>5</v>
      </c>
      <c r="D2443" s="4">
        <v>21</v>
      </c>
      <c r="E2443" t="str">
        <f t="shared" si="193"/>
        <v>No</v>
      </c>
      <c r="F2443" s="4">
        <f t="shared" si="191"/>
        <v>21</v>
      </c>
      <c r="G2443" s="5">
        <v>52.79</v>
      </c>
      <c r="H2443" t="str">
        <f t="shared" si="194"/>
        <v>No</v>
      </c>
      <c r="I2443" s="5">
        <f t="shared" si="192"/>
        <v>1108.5899999999999</v>
      </c>
    </row>
    <row r="2444" spans="1:9" x14ac:dyDescent="0.35">
      <c r="A2444" s="1">
        <v>45107</v>
      </c>
      <c r="B2444" s="1" t="str">
        <f t="shared" si="190"/>
        <v>June</v>
      </c>
      <c r="C2444" s="3" t="s">
        <v>4</v>
      </c>
      <c r="D2444" s="4">
        <v>23</v>
      </c>
      <c r="E2444" t="str">
        <f t="shared" si="193"/>
        <v>No</v>
      </c>
      <c r="F2444" s="4">
        <f t="shared" si="191"/>
        <v>23</v>
      </c>
      <c r="G2444" s="5">
        <v>399.31</v>
      </c>
      <c r="H2444" t="str">
        <f t="shared" si="194"/>
        <v>No</v>
      </c>
      <c r="I2444" s="5">
        <f t="shared" si="192"/>
        <v>9184.1299999999992</v>
      </c>
    </row>
    <row r="2445" spans="1:9" x14ac:dyDescent="0.35">
      <c r="A2445" s="1">
        <v>45199</v>
      </c>
      <c r="B2445" s="1" t="str">
        <f t="shared" si="190"/>
        <v>September</v>
      </c>
      <c r="C2445" s="3" t="s">
        <v>8</v>
      </c>
      <c r="D2445" s="4">
        <v>19</v>
      </c>
      <c r="E2445" t="str">
        <f t="shared" si="193"/>
        <v>No</v>
      </c>
      <c r="F2445" s="4">
        <f t="shared" si="191"/>
        <v>19</v>
      </c>
      <c r="G2445" s="5">
        <v>492.69</v>
      </c>
      <c r="H2445" t="str">
        <f t="shared" si="194"/>
        <v>No</v>
      </c>
      <c r="I2445" s="5">
        <f t="shared" si="192"/>
        <v>9361.11</v>
      </c>
    </row>
    <row r="2446" spans="1:9" x14ac:dyDescent="0.35">
      <c r="A2446" s="1">
        <v>44985</v>
      </c>
      <c r="B2446" s="1" t="str">
        <f t="shared" si="190"/>
        <v>February</v>
      </c>
      <c r="C2446" s="3" t="s">
        <v>7</v>
      </c>
      <c r="D2446" s="4">
        <v>17</v>
      </c>
      <c r="E2446" t="str">
        <f t="shared" si="193"/>
        <v>No</v>
      </c>
      <c r="F2446" s="4">
        <f t="shared" si="191"/>
        <v>17</v>
      </c>
      <c r="G2446" s="5">
        <v>904.31</v>
      </c>
      <c r="H2446" t="str">
        <f t="shared" si="194"/>
        <v>No</v>
      </c>
      <c r="I2446" s="5">
        <f t="shared" si="192"/>
        <v>15373.269999999999</v>
      </c>
    </row>
    <row r="2447" spans="1:9" x14ac:dyDescent="0.35">
      <c r="A2447" s="1">
        <v>45291</v>
      </c>
      <c r="B2447" s="1" t="str">
        <f t="shared" si="190"/>
        <v>December</v>
      </c>
      <c r="C2447" s="3" t="s">
        <v>8</v>
      </c>
      <c r="D2447" s="4">
        <v>15</v>
      </c>
      <c r="E2447" t="str">
        <f t="shared" si="193"/>
        <v>No</v>
      </c>
      <c r="F2447" s="4">
        <f t="shared" si="191"/>
        <v>15</v>
      </c>
      <c r="G2447" s="5">
        <v>81.180000000000007</v>
      </c>
      <c r="H2447" t="str">
        <f t="shared" si="194"/>
        <v>No</v>
      </c>
      <c r="I2447" s="5">
        <f t="shared" si="192"/>
        <v>1217.7</v>
      </c>
    </row>
    <row r="2448" spans="1:9" x14ac:dyDescent="0.35">
      <c r="A2448" s="1">
        <v>45016</v>
      </c>
      <c r="B2448" s="1" t="str">
        <f t="shared" si="190"/>
        <v>March</v>
      </c>
      <c r="C2448" s="3" t="s">
        <v>5</v>
      </c>
      <c r="D2448" s="4">
        <v>24</v>
      </c>
      <c r="E2448" t="str">
        <f t="shared" si="193"/>
        <v>No</v>
      </c>
      <c r="F2448" s="4">
        <f t="shared" si="191"/>
        <v>24</v>
      </c>
      <c r="G2448" s="5">
        <v>746.42</v>
      </c>
      <c r="H2448" t="str">
        <f t="shared" si="194"/>
        <v>No</v>
      </c>
      <c r="I2448" s="5">
        <f t="shared" si="192"/>
        <v>17914.079999999998</v>
      </c>
    </row>
    <row r="2449" spans="1:9" x14ac:dyDescent="0.35">
      <c r="A2449" s="1">
        <v>45077</v>
      </c>
      <c r="B2449" s="1" t="str">
        <f t="shared" si="190"/>
        <v>May</v>
      </c>
      <c r="C2449" s="3" t="s">
        <v>4</v>
      </c>
      <c r="D2449" s="4">
        <v>22</v>
      </c>
      <c r="E2449" t="str">
        <f t="shared" si="193"/>
        <v>No</v>
      </c>
      <c r="F2449" s="4">
        <f t="shared" si="191"/>
        <v>22</v>
      </c>
      <c r="G2449" s="5">
        <v>509.48</v>
      </c>
      <c r="H2449" t="str">
        <f t="shared" si="194"/>
        <v>No</v>
      </c>
      <c r="I2449" s="5">
        <f t="shared" si="192"/>
        <v>11208.560000000001</v>
      </c>
    </row>
    <row r="2450" spans="1:9" x14ac:dyDescent="0.35">
      <c r="A2450" s="1">
        <v>45138</v>
      </c>
      <c r="B2450" s="1" t="str">
        <f t="shared" si="190"/>
        <v>July</v>
      </c>
      <c r="C2450" s="3" t="s">
        <v>4</v>
      </c>
      <c r="D2450" s="4">
        <v>28</v>
      </c>
      <c r="E2450" t="str">
        <f t="shared" si="193"/>
        <v>No</v>
      </c>
      <c r="F2450" s="4">
        <f t="shared" si="191"/>
        <v>28</v>
      </c>
      <c r="G2450" s="5">
        <v>168.53</v>
      </c>
      <c r="H2450" t="str">
        <f t="shared" si="194"/>
        <v>No</v>
      </c>
      <c r="I2450" s="5">
        <f t="shared" si="192"/>
        <v>4718.84</v>
      </c>
    </row>
    <row r="2451" spans="1:9" x14ac:dyDescent="0.35">
      <c r="A2451" s="1">
        <v>45169</v>
      </c>
      <c r="B2451" s="1" t="str">
        <f t="shared" si="190"/>
        <v>August</v>
      </c>
      <c r="C2451" s="3" t="s">
        <v>6</v>
      </c>
      <c r="D2451" s="4">
        <v>27</v>
      </c>
      <c r="E2451" t="str">
        <f t="shared" si="193"/>
        <v>No</v>
      </c>
      <c r="F2451" s="4">
        <f t="shared" si="191"/>
        <v>27</v>
      </c>
      <c r="G2451" s="5">
        <v>977.95</v>
      </c>
      <c r="H2451" t="str">
        <f t="shared" si="194"/>
        <v>No</v>
      </c>
      <c r="I2451" s="5">
        <f t="shared" si="192"/>
        <v>26404.65</v>
      </c>
    </row>
    <row r="2452" spans="1:9" x14ac:dyDescent="0.35">
      <c r="A2452" s="1">
        <v>45046</v>
      </c>
      <c r="B2452" s="1" t="str">
        <f t="shared" si="190"/>
        <v>April</v>
      </c>
      <c r="C2452" s="3" t="s">
        <v>7</v>
      </c>
      <c r="D2452" s="4">
        <v>17</v>
      </c>
      <c r="E2452" t="str">
        <f t="shared" si="193"/>
        <v>No</v>
      </c>
      <c r="F2452" s="4">
        <f t="shared" si="191"/>
        <v>17</v>
      </c>
      <c r="G2452" s="5">
        <v>859.22</v>
      </c>
      <c r="H2452" t="str">
        <f t="shared" si="194"/>
        <v>No</v>
      </c>
      <c r="I2452" s="5">
        <f t="shared" si="192"/>
        <v>14606.74</v>
      </c>
    </row>
    <row r="2453" spans="1:9" x14ac:dyDescent="0.35">
      <c r="A2453" s="1">
        <v>44985</v>
      </c>
      <c r="B2453" s="1" t="str">
        <f t="shared" si="190"/>
        <v>February</v>
      </c>
      <c r="C2453" s="3" t="s">
        <v>4</v>
      </c>
      <c r="D2453" s="4">
        <v>15</v>
      </c>
      <c r="E2453" t="str">
        <f t="shared" si="193"/>
        <v>No</v>
      </c>
      <c r="F2453" s="4">
        <f t="shared" si="191"/>
        <v>15</v>
      </c>
      <c r="G2453" s="5">
        <v>519.99</v>
      </c>
      <c r="H2453" t="str">
        <f t="shared" si="194"/>
        <v>No</v>
      </c>
      <c r="I2453" s="5">
        <f t="shared" si="192"/>
        <v>7799.85</v>
      </c>
    </row>
    <row r="2454" spans="1:9" x14ac:dyDescent="0.35">
      <c r="A2454" s="1">
        <v>45260</v>
      </c>
      <c r="B2454" s="1" t="str">
        <f t="shared" si="190"/>
        <v>November</v>
      </c>
      <c r="C2454" s="3" t="s">
        <v>8</v>
      </c>
      <c r="D2454" s="4">
        <v>18</v>
      </c>
      <c r="E2454" t="str">
        <f t="shared" si="193"/>
        <v>No</v>
      </c>
      <c r="F2454" s="4">
        <f t="shared" si="191"/>
        <v>18</v>
      </c>
      <c r="G2454" s="5">
        <v>844.96</v>
      </c>
      <c r="H2454" t="str">
        <f t="shared" si="194"/>
        <v>No</v>
      </c>
      <c r="I2454" s="5">
        <f t="shared" si="192"/>
        <v>15209.28</v>
      </c>
    </row>
    <row r="2455" spans="1:9" x14ac:dyDescent="0.35">
      <c r="A2455" s="1">
        <v>45199</v>
      </c>
      <c r="B2455" s="1" t="str">
        <f t="shared" si="190"/>
        <v>September</v>
      </c>
      <c r="C2455" s="3" t="s">
        <v>4</v>
      </c>
      <c r="D2455" s="4">
        <v>10</v>
      </c>
      <c r="E2455" t="str">
        <f t="shared" si="193"/>
        <v>No</v>
      </c>
      <c r="F2455" s="4">
        <f t="shared" si="191"/>
        <v>10</v>
      </c>
      <c r="G2455" s="5">
        <v>760.36</v>
      </c>
      <c r="H2455" t="str">
        <f t="shared" si="194"/>
        <v>No</v>
      </c>
      <c r="I2455" s="5">
        <f t="shared" si="192"/>
        <v>7603.6</v>
      </c>
    </row>
    <row r="2456" spans="1:9" x14ac:dyDescent="0.35">
      <c r="A2456" s="1">
        <v>45138</v>
      </c>
      <c r="B2456" s="1" t="str">
        <f t="shared" si="190"/>
        <v>July</v>
      </c>
      <c r="C2456" s="3" t="s">
        <v>8</v>
      </c>
      <c r="D2456" s="4">
        <v>19</v>
      </c>
      <c r="E2456" t="str">
        <f t="shared" si="193"/>
        <v>No</v>
      </c>
      <c r="F2456" s="4">
        <f t="shared" si="191"/>
        <v>19</v>
      </c>
      <c r="G2456" s="5">
        <v>19.11</v>
      </c>
      <c r="H2456" t="str">
        <f t="shared" si="194"/>
        <v>No</v>
      </c>
      <c r="I2456" s="5">
        <f t="shared" si="192"/>
        <v>363.09</v>
      </c>
    </row>
    <row r="2457" spans="1:9" x14ac:dyDescent="0.35">
      <c r="A2457" s="1">
        <v>45260</v>
      </c>
      <c r="B2457" s="1" t="str">
        <f t="shared" si="190"/>
        <v>November</v>
      </c>
      <c r="C2457" s="3" t="s">
        <v>5</v>
      </c>
      <c r="D2457" s="4">
        <v>27</v>
      </c>
      <c r="E2457" t="str">
        <f t="shared" si="193"/>
        <v>No</v>
      </c>
      <c r="F2457" s="4">
        <f t="shared" si="191"/>
        <v>27</v>
      </c>
      <c r="G2457" s="5">
        <v>803.93</v>
      </c>
      <c r="H2457" t="str">
        <f t="shared" si="194"/>
        <v>No</v>
      </c>
      <c r="I2457" s="5">
        <f t="shared" si="192"/>
        <v>21706.109999999997</v>
      </c>
    </row>
    <row r="2458" spans="1:9" x14ac:dyDescent="0.35">
      <c r="A2458" s="1">
        <v>45016</v>
      </c>
      <c r="B2458" s="1" t="str">
        <f t="shared" si="190"/>
        <v>March</v>
      </c>
      <c r="C2458" s="3" t="s">
        <v>6</v>
      </c>
      <c r="D2458" s="4">
        <v>25</v>
      </c>
      <c r="E2458" t="str">
        <f t="shared" si="193"/>
        <v>No</v>
      </c>
      <c r="F2458" s="4">
        <f t="shared" si="191"/>
        <v>25</v>
      </c>
      <c r="G2458" s="5">
        <v>964.31</v>
      </c>
      <c r="H2458" t="str">
        <f t="shared" si="194"/>
        <v>No</v>
      </c>
      <c r="I2458" s="5">
        <f t="shared" si="192"/>
        <v>24107.75</v>
      </c>
    </row>
    <row r="2459" spans="1:9" x14ac:dyDescent="0.35">
      <c r="A2459" s="1">
        <v>45016</v>
      </c>
      <c r="B2459" s="1" t="str">
        <f t="shared" si="190"/>
        <v>March</v>
      </c>
      <c r="C2459" s="3" t="s">
        <v>6</v>
      </c>
      <c r="D2459" s="4">
        <v>17</v>
      </c>
      <c r="E2459" t="str">
        <f t="shared" si="193"/>
        <v>No</v>
      </c>
      <c r="F2459" s="4">
        <f t="shared" si="191"/>
        <v>17</v>
      </c>
      <c r="G2459" s="5">
        <v>726.51</v>
      </c>
      <c r="H2459" t="str">
        <f t="shared" si="194"/>
        <v>No</v>
      </c>
      <c r="I2459" s="5">
        <f t="shared" si="192"/>
        <v>12350.67</v>
      </c>
    </row>
    <row r="2460" spans="1:9" x14ac:dyDescent="0.35">
      <c r="A2460" s="1">
        <v>45199</v>
      </c>
      <c r="B2460" s="1" t="str">
        <f t="shared" si="190"/>
        <v>September</v>
      </c>
      <c r="C2460" s="3" t="s">
        <v>6</v>
      </c>
      <c r="D2460" s="4">
        <v>21</v>
      </c>
      <c r="E2460" t="str">
        <f t="shared" si="193"/>
        <v>No</v>
      </c>
      <c r="F2460" s="4">
        <f t="shared" si="191"/>
        <v>21</v>
      </c>
      <c r="G2460" s="5">
        <v>432.91</v>
      </c>
      <c r="H2460" t="str">
        <f t="shared" si="194"/>
        <v>No</v>
      </c>
      <c r="I2460" s="5">
        <f t="shared" si="192"/>
        <v>9091.11</v>
      </c>
    </row>
    <row r="2461" spans="1:9" x14ac:dyDescent="0.35">
      <c r="A2461" s="1">
        <v>45169</v>
      </c>
      <c r="B2461" s="1" t="str">
        <f t="shared" si="190"/>
        <v>August</v>
      </c>
      <c r="C2461" s="3" t="s">
        <v>5</v>
      </c>
      <c r="D2461" s="4">
        <v>18</v>
      </c>
      <c r="E2461" t="str">
        <f t="shared" si="193"/>
        <v>No</v>
      </c>
      <c r="F2461" s="4">
        <f t="shared" si="191"/>
        <v>18</v>
      </c>
      <c r="G2461" s="5">
        <v>445.42</v>
      </c>
      <c r="H2461" t="str">
        <f t="shared" si="194"/>
        <v>No</v>
      </c>
      <c r="I2461" s="5">
        <f t="shared" si="192"/>
        <v>8017.56</v>
      </c>
    </row>
    <row r="2462" spans="1:9" x14ac:dyDescent="0.35">
      <c r="A2462" s="1">
        <v>45077</v>
      </c>
      <c r="B2462" s="1" t="str">
        <f t="shared" si="190"/>
        <v>May</v>
      </c>
      <c r="C2462" s="3" t="s">
        <v>7</v>
      </c>
      <c r="D2462" s="4">
        <v>15</v>
      </c>
      <c r="E2462" t="str">
        <f t="shared" si="193"/>
        <v>No</v>
      </c>
      <c r="F2462" s="4">
        <f t="shared" si="191"/>
        <v>15</v>
      </c>
      <c r="G2462" s="5">
        <v>366.37</v>
      </c>
      <c r="H2462" t="str">
        <f t="shared" si="194"/>
        <v>No</v>
      </c>
      <c r="I2462" s="5">
        <f t="shared" si="192"/>
        <v>5495.55</v>
      </c>
    </row>
    <row r="2463" spans="1:9" x14ac:dyDescent="0.35">
      <c r="A2463" s="1">
        <v>45077</v>
      </c>
      <c r="B2463" s="1" t="str">
        <f t="shared" si="190"/>
        <v>May</v>
      </c>
      <c r="C2463" s="3" t="s">
        <v>8</v>
      </c>
      <c r="D2463" s="4">
        <v>25</v>
      </c>
      <c r="E2463" t="str">
        <f t="shared" si="193"/>
        <v>No</v>
      </c>
      <c r="F2463" s="4">
        <f t="shared" si="191"/>
        <v>25</v>
      </c>
      <c r="G2463" s="5">
        <v>246.01</v>
      </c>
      <c r="H2463" t="str">
        <f t="shared" si="194"/>
        <v>No</v>
      </c>
      <c r="I2463" s="5">
        <f t="shared" si="192"/>
        <v>6150.25</v>
      </c>
    </row>
    <row r="2464" spans="1:9" x14ac:dyDescent="0.35">
      <c r="A2464" s="1">
        <v>45260</v>
      </c>
      <c r="B2464" s="1" t="str">
        <f t="shared" si="190"/>
        <v>November</v>
      </c>
      <c r="C2464" s="3" t="s">
        <v>8</v>
      </c>
      <c r="D2464" s="4">
        <v>18</v>
      </c>
      <c r="E2464" t="str">
        <f t="shared" si="193"/>
        <v>No</v>
      </c>
      <c r="F2464" s="4">
        <f t="shared" si="191"/>
        <v>18</v>
      </c>
      <c r="G2464" s="5">
        <v>686.13</v>
      </c>
      <c r="H2464" t="str">
        <f t="shared" si="194"/>
        <v>No</v>
      </c>
      <c r="I2464" s="5">
        <f t="shared" si="192"/>
        <v>12350.34</v>
      </c>
    </row>
    <row r="2465" spans="1:9" x14ac:dyDescent="0.35">
      <c r="A2465" s="1">
        <v>45260</v>
      </c>
      <c r="B2465" s="1" t="str">
        <f t="shared" si="190"/>
        <v>November</v>
      </c>
      <c r="C2465" s="3" t="s">
        <v>4</v>
      </c>
      <c r="D2465" s="4">
        <v>23</v>
      </c>
      <c r="E2465" t="str">
        <f t="shared" si="193"/>
        <v>No</v>
      </c>
      <c r="F2465" s="4">
        <f t="shared" si="191"/>
        <v>23</v>
      </c>
      <c r="G2465" s="5">
        <v>340.92</v>
      </c>
      <c r="H2465" t="str">
        <f t="shared" si="194"/>
        <v>No</v>
      </c>
      <c r="I2465" s="5">
        <f t="shared" si="192"/>
        <v>7841.1600000000008</v>
      </c>
    </row>
    <row r="2466" spans="1:9" x14ac:dyDescent="0.35">
      <c r="A2466" s="1">
        <v>45199</v>
      </c>
      <c r="B2466" s="1" t="str">
        <f t="shared" si="190"/>
        <v>September</v>
      </c>
      <c r="C2466" s="3" t="s">
        <v>6</v>
      </c>
      <c r="D2466" s="4">
        <v>19</v>
      </c>
      <c r="E2466" t="str">
        <f t="shared" si="193"/>
        <v>No</v>
      </c>
      <c r="F2466" s="4">
        <f t="shared" si="191"/>
        <v>19</v>
      </c>
      <c r="G2466" s="5">
        <v>503.56</v>
      </c>
      <c r="H2466" t="str">
        <f t="shared" si="194"/>
        <v>No</v>
      </c>
      <c r="I2466" s="5">
        <f t="shared" si="192"/>
        <v>9567.64</v>
      </c>
    </row>
    <row r="2467" spans="1:9" x14ac:dyDescent="0.35">
      <c r="A2467" s="1">
        <v>45169</v>
      </c>
      <c r="B2467" s="1" t="str">
        <f t="shared" si="190"/>
        <v>August</v>
      </c>
      <c r="C2467" s="3" t="s">
        <v>8</v>
      </c>
      <c r="D2467" s="4">
        <v>15</v>
      </c>
      <c r="E2467" t="str">
        <f t="shared" si="193"/>
        <v>No</v>
      </c>
      <c r="F2467" s="4">
        <f t="shared" si="191"/>
        <v>15</v>
      </c>
      <c r="G2467" s="5">
        <v>862.1</v>
      </c>
      <c r="H2467" t="str">
        <f t="shared" si="194"/>
        <v>No</v>
      </c>
      <c r="I2467" s="5">
        <f t="shared" si="192"/>
        <v>12931.5</v>
      </c>
    </row>
    <row r="2468" spans="1:9" x14ac:dyDescent="0.35">
      <c r="A2468" s="1">
        <v>44957</v>
      </c>
      <c r="B2468" s="1" t="str">
        <f t="shared" si="190"/>
        <v>January</v>
      </c>
      <c r="C2468" s="3" t="s">
        <v>4</v>
      </c>
      <c r="D2468" s="4">
        <v>23</v>
      </c>
      <c r="E2468" t="str">
        <f t="shared" si="193"/>
        <v>No</v>
      </c>
      <c r="F2468" s="4">
        <f t="shared" si="191"/>
        <v>23</v>
      </c>
      <c r="G2468" s="5">
        <v>546.62</v>
      </c>
      <c r="H2468" t="str">
        <f t="shared" si="194"/>
        <v>No</v>
      </c>
      <c r="I2468" s="5">
        <f t="shared" si="192"/>
        <v>12572.26</v>
      </c>
    </row>
    <row r="2469" spans="1:9" x14ac:dyDescent="0.35">
      <c r="A2469" s="1">
        <v>45016</v>
      </c>
      <c r="B2469" s="1" t="str">
        <f t="shared" si="190"/>
        <v>March</v>
      </c>
      <c r="C2469" s="3" t="s">
        <v>7</v>
      </c>
      <c r="D2469" s="4">
        <v>15</v>
      </c>
      <c r="E2469" t="str">
        <f t="shared" si="193"/>
        <v>No</v>
      </c>
      <c r="F2469" s="4">
        <f t="shared" si="191"/>
        <v>15</v>
      </c>
      <c r="G2469" s="5">
        <v>509.48</v>
      </c>
      <c r="H2469" t="str">
        <f t="shared" si="194"/>
        <v>No</v>
      </c>
      <c r="I2469" s="5">
        <f t="shared" si="192"/>
        <v>7642.2000000000007</v>
      </c>
    </row>
    <row r="2470" spans="1:9" x14ac:dyDescent="0.35">
      <c r="A2470" s="1">
        <v>44985</v>
      </c>
      <c r="B2470" s="1" t="str">
        <f t="shared" si="190"/>
        <v>February</v>
      </c>
      <c r="C2470" s="3" t="s">
        <v>4</v>
      </c>
      <c r="D2470" s="4">
        <v>21</v>
      </c>
      <c r="E2470" t="str">
        <f t="shared" si="193"/>
        <v>No</v>
      </c>
      <c r="F2470" s="4">
        <f t="shared" si="191"/>
        <v>21</v>
      </c>
      <c r="G2470" s="5">
        <v>496.5</v>
      </c>
      <c r="H2470" t="str">
        <f t="shared" si="194"/>
        <v>No</v>
      </c>
      <c r="I2470" s="5">
        <f t="shared" si="192"/>
        <v>10426.5</v>
      </c>
    </row>
    <row r="2471" spans="1:9" x14ac:dyDescent="0.35">
      <c r="A2471" s="1">
        <v>45260</v>
      </c>
      <c r="B2471" s="1" t="str">
        <f t="shared" si="190"/>
        <v>November</v>
      </c>
      <c r="C2471" s="3" t="s">
        <v>7</v>
      </c>
      <c r="D2471" s="4">
        <v>18</v>
      </c>
      <c r="E2471" t="str">
        <f t="shared" si="193"/>
        <v>No</v>
      </c>
      <c r="F2471" s="4">
        <f t="shared" si="191"/>
        <v>18</v>
      </c>
      <c r="G2471" s="5">
        <v>776.98</v>
      </c>
      <c r="H2471" t="str">
        <f t="shared" si="194"/>
        <v>No</v>
      </c>
      <c r="I2471" s="5">
        <f t="shared" si="192"/>
        <v>13985.64</v>
      </c>
    </row>
    <row r="2472" spans="1:9" x14ac:dyDescent="0.35">
      <c r="A2472" s="1">
        <v>45016</v>
      </c>
      <c r="B2472" s="1" t="str">
        <f t="shared" si="190"/>
        <v>March</v>
      </c>
      <c r="C2472" s="3" t="s">
        <v>6</v>
      </c>
      <c r="D2472" s="4">
        <v>21</v>
      </c>
      <c r="E2472" t="str">
        <f t="shared" si="193"/>
        <v>No</v>
      </c>
      <c r="F2472" s="4">
        <f t="shared" si="191"/>
        <v>21</v>
      </c>
      <c r="G2472" s="5">
        <v>22.29</v>
      </c>
      <c r="H2472" t="str">
        <f t="shared" si="194"/>
        <v>No</v>
      </c>
      <c r="I2472" s="5">
        <f t="shared" si="192"/>
        <v>468.09</v>
      </c>
    </row>
    <row r="2473" spans="1:9" x14ac:dyDescent="0.35">
      <c r="A2473" s="1">
        <v>45230</v>
      </c>
      <c r="B2473" s="1" t="str">
        <f t="shared" si="190"/>
        <v>October</v>
      </c>
      <c r="C2473" s="3" t="s">
        <v>8</v>
      </c>
      <c r="D2473" s="4">
        <v>21</v>
      </c>
      <c r="E2473" t="str">
        <f t="shared" si="193"/>
        <v>No</v>
      </c>
      <c r="F2473" s="4">
        <f t="shared" si="191"/>
        <v>21</v>
      </c>
      <c r="G2473" s="5">
        <v>482.14</v>
      </c>
      <c r="H2473" t="str">
        <f t="shared" si="194"/>
        <v>No</v>
      </c>
      <c r="I2473" s="5">
        <f t="shared" si="192"/>
        <v>10124.94</v>
      </c>
    </row>
    <row r="2474" spans="1:9" x14ac:dyDescent="0.35">
      <c r="A2474" s="1">
        <v>45077</v>
      </c>
      <c r="B2474" s="1" t="str">
        <f t="shared" si="190"/>
        <v>May</v>
      </c>
      <c r="C2474" s="3" t="s">
        <v>6</v>
      </c>
      <c r="D2474" s="4">
        <v>23</v>
      </c>
      <c r="E2474" t="str">
        <f t="shared" si="193"/>
        <v>No</v>
      </c>
      <c r="F2474" s="4">
        <f t="shared" si="191"/>
        <v>23</v>
      </c>
      <c r="G2474" s="5">
        <v>706.45</v>
      </c>
      <c r="H2474" t="str">
        <f t="shared" si="194"/>
        <v>No</v>
      </c>
      <c r="I2474" s="5">
        <f t="shared" si="192"/>
        <v>16248.35</v>
      </c>
    </row>
    <row r="2475" spans="1:9" x14ac:dyDescent="0.35">
      <c r="A2475" s="1">
        <v>44985</v>
      </c>
      <c r="B2475" s="1" t="str">
        <f t="shared" si="190"/>
        <v>February</v>
      </c>
      <c r="C2475" s="3" t="s">
        <v>5</v>
      </c>
      <c r="D2475" s="4">
        <v>23</v>
      </c>
      <c r="E2475" t="str">
        <f t="shared" si="193"/>
        <v>No</v>
      </c>
      <c r="F2475" s="4">
        <f t="shared" si="191"/>
        <v>23</v>
      </c>
      <c r="G2475" s="5">
        <v>469.73</v>
      </c>
      <c r="H2475" t="str">
        <f t="shared" si="194"/>
        <v>No</v>
      </c>
      <c r="I2475" s="5">
        <f t="shared" si="192"/>
        <v>10803.79</v>
      </c>
    </row>
    <row r="2476" spans="1:9" x14ac:dyDescent="0.35">
      <c r="A2476" s="1">
        <v>45016</v>
      </c>
      <c r="B2476" s="1" t="str">
        <f t="shared" si="190"/>
        <v>March</v>
      </c>
      <c r="C2476" s="3" t="s">
        <v>8</v>
      </c>
      <c r="D2476" s="4">
        <v>15</v>
      </c>
      <c r="E2476" t="str">
        <f t="shared" si="193"/>
        <v>No</v>
      </c>
      <c r="F2476" s="4">
        <f t="shared" si="191"/>
        <v>15</v>
      </c>
      <c r="G2476" s="5">
        <v>693.31</v>
      </c>
      <c r="H2476" t="str">
        <f t="shared" si="194"/>
        <v>No</v>
      </c>
      <c r="I2476" s="5">
        <f t="shared" si="192"/>
        <v>10399.65</v>
      </c>
    </row>
    <row r="2477" spans="1:9" x14ac:dyDescent="0.35">
      <c r="A2477" s="1">
        <v>45260</v>
      </c>
      <c r="B2477" s="1" t="str">
        <f t="shared" si="190"/>
        <v>November</v>
      </c>
      <c r="C2477" s="3" t="s">
        <v>6</v>
      </c>
      <c r="D2477" s="4">
        <v>25</v>
      </c>
      <c r="E2477" t="str">
        <f t="shared" si="193"/>
        <v>No</v>
      </c>
      <c r="F2477" s="4">
        <f t="shared" si="191"/>
        <v>25</v>
      </c>
      <c r="G2477" s="5">
        <v>205.61</v>
      </c>
      <c r="H2477" t="str">
        <f t="shared" si="194"/>
        <v>No</v>
      </c>
      <c r="I2477" s="5">
        <f t="shared" si="192"/>
        <v>5140.25</v>
      </c>
    </row>
    <row r="2478" spans="1:9" x14ac:dyDescent="0.35">
      <c r="A2478" s="1">
        <v>45107</v>
      </c>
      <c r="B2478" s="1" t="str">
        <f t="shared" si="190"/>
        <v>June</v>
      </c>
      <c r="C2478" s="3" t="s">
        <v>5</v>
      </c>
      <c r="D2478" s="4">
        <v>22</v>
      </c>
      <c r="E2478" t="str">
        <f t="shared" si="193"/>
        <v>No</v>
      </c>
      <c r="F2478" s="4">
        <f t="shared" si="191"/>
        <v>22</v>
      </c>
      <c r="G2478" s="5">
        <v>600.45000000000005</v>
      </c>
      <c r="H2478" t="str">
        <f t="shared" si="194"/>
        <v>No</v>
      </c>
      <c r="I2478" s="5">
        <f t="shared" si="192"/>
        <v>13209.900000000001</v>
      </c>
    </row>
    <row r="2479" spans="1:9" x14ac:dyDescent="0.35">
      <c r="A2479" s="1">
        <v>44985</v>
      </c>
      <c r="B2479" s="1" t="str">
        <f t="shared" si="190"/>
        <v>February</v>
      </c>
      <c r="C2479" s="3" t="s">
        <v>4</v>
      </c>
      <c r="D2479" s="4">
        <v>220</v>
      </c>
      <c r="E2479" t="str">
        <f t="shared" si="193"/>
        <v>Yes</v>
      </c>
      <c r="F2479" s="4">
        <f t="shared" si="191"/>
        <v>22</v>
      </c>
      <c r="G2479" s="5">
        <v>44.02</v>
      </c>
      <c r="H2479" t="str">
        <f t="shared" si="194"/>
        <v>No</v>
      </c>
      <c r="I2479" s="5">
        <f t="shared" si="192"/>
        <v>968.44</v>
      </c>
    </row>
    <row r="2480" spans="1:9" x14ac:dyDescent="0.35">
      <c r="A2480" s="1">
        <v>45107</v>
      </c>
      <c r="B2480" s="1" t="str">
        <f t="shared" si="190"/>
        <v>June</v>
      </c>
      <c r="C2480" s="3" t="s">
        <v>7</v>
      </c>
      <c r="D2480" s="4">
        <v>18</v>
      </c>
      <c r="E2480" t="str">
        <f t="shared" si="193"/>
        <v>No</v>
      </c>
      <c r="F2480" s="4">
        <f t="shared" si="191"/>
        <v>18</v>
      </c>
      <c r="G2480" s="5">
        <v>898.37</v>
      </c>
      <c r="H2480" t="str">
        <f t="shared" si="194"/>
        <v>No</v>
      </c>
      <c r="I2480" s="5">
        <f t="shared" si="192"/>
        <v>16170.66</v>
      </c>
    </row>
    <row r="2481" spans="1:9" x14ac:dyDescent="0.35">
      <c r="A2481" s="1">
        <v>44957</v>
      </c>
      <c r="B2481" s="1" t="str">
        <f t="shared" si="190"/>
        <v>January</v>
      </c>
      <c r="C2481" s="3" t="s">
        <v>8</v>
      </c>
      <c r="D2481" s="4">
        <v>24</v>
      </c>
      <c r="E2481" t="str">
        <f t="shared" si="193"/>
        <v>No</v>
      </c>
      <c r="F2481" s="4">
        <f t="shared" si="191"/>
        <v>24</v>
      </c>
      <c r="G2481" s="5">
        <v>497.82</v>
      </c>
      <c r="H2481" t="str">
        <f t="shared" si="194"/>
        <v>No</v>
      </c>
      <c r="I2481" s="5">
        <f t="shared" si="192"/>
        <v>11947.68</v>
      </c>
    </row>
    <row r="2482" spans="1:9" x14ac:dyDescent="0.35">
      <c r="A2482" s="1">
        <v>45260</v>
      </c>
      <c r="B2482" s="1" t="str">
        <f t="shared" si="190"/>
        <v>November</v>
      </c>
      <c r="C2482" s="3" t="s">
        <v>6</v>
      </c>
      <c r="D2482" s="4">
        <v>14</v>
      </c>
      <c r="E2482" t="str">
        <f t="shared" si="193"/>
        <v>No</v>
      </c>
      <c r="F2482" s="4">
        <f t="shared" si="191"/>
        <v>14</v>
      </c>
      <c r="G2482" s="5">
        <v>438.16</v>
      </c>
      <c r="H2482" t="str">
        <f t="shared" si="194"/>
        <v>No</v>
      </c>
      <c r="I2482" s="5">
        <f t="shared" si="192"/>
        <v>6134.2400000000007</v>
      </c>
    </row>
    <row r="2483" spans="1:9" x14ac:dyDescent="0.35">
      <c r="A2483" s="1">
        <v>45260</v>
      </c>
      <c r="B2483" s="1" t="str">
        <f t="shared" si="190"/>
        <v>November</v>
      </c>
      <c r="C2483" s="3" t="s">
        <v>5</v>
      </c>
      <c r="D2483" s="4">
        <v>21</v>
      </c>
      <c r="E2483" t="str">
        <f t="shared" si="193"/>
        <v>No</v>
      </c>
      <c r="F2483" s="4">
        <f t="shared" si="191"/>
        <v>21</v>
      </c>
      <c r="G2483" s="5">
        <v>855.23</v>
      </c>
      <c r="H2483" t="str">
        <f t="shared" si="194"/>
        <v>No</v>
      </c>
      <c r="I2483" s="5">
        <f t="shared" si="192"/>
        <v>17959.830000000002</v>
      </c>
    </row>
    <row r="2484" spans="1:9" x14ac:dyDescent="0.35">
      <c r="A2484" s="1">
        <v>45260</v>
      </c>
      <c r="B2484" s="1" t="str">
        <f t="shared" si="190"/>
        <v>November</v>
      </c>
      <c r="C2484" s="3" t="s">
        <v>6</v>
      </c>
      <c r="D2484" s="4">
        <v>26</v>
      </c>
      <c r="E2484" t="str">
        <f t="shared" si="193"/>
        <v>No</v>
      </c>
      <c r="F2484" s="4">
        <f t="shared" si="191"/>
        <v>26</v>
      </c>
      <c r="G2484" s="5">
        <v>568.58000000000004</v>
      </c>
      <c r="H2484" t="str">
        <f t="shared" si="194"/>
        <v>No</v>
      </c>
      <c r="I2484" s="5">
        <f t="shared" si="192"/>
        <v>14783.080000000002</v>
      </c>
    </row>
    <row r="2485" spans="1:9" x14ac:dyDescent="0.35">
      <c r="A2485" s="1">
        <v>45107</v>
      </c>
      <c r="B2485" s="1" t="str">
        <f t="shared" si="190"/>
        <v>June</v>
      </c>
      <c r="C2485" s="3" t="s">
        <v>4</v>
      </c>
      <c r="D2485" s="4">
        <v>26</v>
      </c>
      <c r="E2485" t="str">
        <f t="shared" si="193"/>
        <v>No</v>
      </c>
      <c r="F2485" s="4">
        <f t="shared" si="191"/>
        <v>26</v>
      </c>
      <c r="G2485" s="5">
        <v>165.61</v>
      </c>
      <c r="H2485" t="str">
        <f t="shared" si="194"/>
        <v>No</v>
      </c>
      <c r="I2485" s="5">
        <f t="shared" si="192"/>
        <v>4305.8600000000006</v>
      </c>
    </row>
    <row r="2486" spans="1:9" x14ac:dyDescent="0.35">
      <c r="A2486" s="1">
        <v>45230</v>
      </c>
      <c r="B2486" s="1" t="str">
        <f t="shared" si="190"/>
        <v>October</v>
      </c>
      <c r="C2486" s="3" t="s">
        <v>5</v>
      </c>
      <c r="D2486" s="4">
        <v>24</v>
      </c>
      <c r="E2486" t="str">
        <f t="shared" si="193"/>
        <v>No</v>
      </c>
      <c r="F2486" s="4">
        <f t="shared" si="191"/>
        <v>24</v>
      </c>
      <c r="G2486" s="5">
        <v>743.98</v>
      </c>
      <c r="H2486" t="str">
        <f t="shared" si="194"/>
        <v>No</v>
      </c>
      <c r="I2486" s="5">
        <f t="shared" si="192"/>
        <v>17855.52</v>
      </c>
    </row>
    <row r="2487" spans="1:9" x14ac:dyDescent="0.35">
      <c r="A2487" s="1">
        <v>45107</v>
      </c>
      <c r="B2487" s="1" t="str">
        <f t="shared" si="190"/>
        <v>June</v>
      </c>
      <c r="C2487" s="3" t="s">
        <v>7</v>
      </c>
      <c r="D2487" s="4">
        <v>15</v>
      </c>
      <c r="E2487" t="str">
        <f t="shared" si="193"/>
        <v>No</v>
      </c>
      <c r="F2487" s="4">
        <f t="shared" si="191"/>
        <v>15</v>
      </c>
      <c r="G2487" s="5">
        <v>814.33</v>
      </c>
      <c r="H2487" t="str">
        <f t="shared" si="194"/>
        <v>No</v>
      </c>
      <c r="I2487" s="5">
        <f t="shared" si="192"/>
        <v>12214.95</v>
      </c>
    </row>
    <row r="2488" spans="1:9" x14ac:dyDescent="0.35">
      <c r="A2488" s="1">
        <v>45107</v>
      </c>
      <c r="B2488" s="1" t="str">
        <f t="shared" si="190"/>
        <v>June</v>
      </c>
      <c r="C2488" s="3" t="s">
        <v>8</v>
      </c>
      <c r="D2488" s="4">
        <v>23</v>
      </c>
      <c r="E2488" t="str">
        <f t="shared" si="193"/>
        <v>No</v>
      </c>
      <c r="F2488" s="4">
        <f t="shared" si="191"/>
        <v>23</v>
      </c>
      <c r="G2488" s="5">
        <v>834.16</v>
      </c>
      <c r="H2488" t="str">
        <f t="shared" si="194"/>
        <v>No</v>
      </c>
      <c r="I2488" s="5">
        <f t="shared" si="192"/>
        <v>19185.68</v>
      </c>
    </row>
    <row r="2489" spans="1:9" x14ac:dyDescent="0.35">
      <c r="A2489" s="1">
        <v>45016</v>
      </c>
      <c r="B2489" s="1" t="str">
        <f t="shared" si="190"/>
        <v>March</v>
      </c>
      <c r="C2489" s="3" t="s">
        <v>7</v>
      </c>
      <c r="D2489" s="4">
        <v>21</v>
      </c>
      <c r="E2489" t="str">
        <f t="shared" si="193"/>
        <v>No</v>
      </c>
      <c r="F2489" s="4">
        <f t="shared" si="191"/>
        <v>21</v>
      </c>
      <c r="G2489" s="5">
        <v>684.97</v>
      </c>
      <c r="H2489" t="str">
        <f t="shared" si="194"/>
        <v>No</v>
      </c>
      <c r="I2489" s="5">
        <f t="shared" si="192"/>
        <v>14384.37</v>
      </c>
    </row>
    <row r="2490" spans="1:9" x14ac:dyDescent="0.35">
      <c r="A2490" s="1">
        <v>45199</v>
      </c>
      <c r="B2490" s="1" t="str">
        <f t="shared" si="190"/>
        <v>September</v>
      </c>
      <c r="C2490" s="3" t="s">
        <v>4</v>
      </c>
      <c r="D2490" s="4">
        <v>22</v>
      </c>
      <c r="E2490" t="str">
        <f t="shared" si="193"/>
        <v>No</v>
      </c>
      <c r="F2490" s="4">
        <f t="shared" si="191"/>
        <v>22</v>
      </c>
      <c r="G2490" s="5">
        <v>620.02</v>
      </c>
      <c r="H2490" t="str">
        <f t="shared" si="194"/>
        <v>No</v>
      </c>
      <c r="I2490" s="5">
        <f t="shared" si="192"/>
        <v>13640.439999999999</v>
      </c>
    </row>
    <row r="2491" spans="1:9" x14ac:dyDescent="0.35">
      <c r="A2491" s="1">
        <v>44957</v>
      </c>
      <c r="B2491" s="1" t="str">
        <f t="shared" si="190"/>
        <v>January</v>
      </c>
      <c r="C2491" s="3" t="s">
        <v>6</v>
      </c>
      <c r="D2491" s="4">
        <v>20</v>
      </c>
      <c r="E2491" t="str">
        <f t="shared" si="193"/>
        <v>No</v>
      </c>
      <c r="F2491" s="4">
        <f t="shared" si="191"/>
        <v>20</v>
      </c>
      <c r="G2491" s="5">
        <v>64.08</v>
      </c>
      <c r="H2491" t="str">
        <f t="shared" si="194"/>
        <v>No</v>
      </c>
      <c r="I2491" s="5">
        <f t="shared" si="192"/>
        <v>1281.5999999999999</v>
      </c>
    </row>
    <row r="2492" spans="1:9" x14ac:dyDescent="0.35">
      <c r="A2492" s="1">
        <v>45077</v>
      </c>
      <c r="B2492" s="1" t="str">
        <f t="shared" si="190"/>
        <v>May</v>
      </c>
      <c r="C2492" s="3" t="s">
        <v>6</v>
      </c>
      <c r="D2492" s="4">
        <v>22</v>
      </c>
      <c r="E2492" t="str">
        <f t="shared" si="193"/>
        <v>No</v>
      </c>
      <c r="F2492" s="4">
        <f t="shared" si="191"/>
        <v>22</v>
      </c>
      <c r="G2492" s="5">
        <v>380.23</v>
      </c>
      <c r="H2492" t="str">
        <f t="shared" si="194"/>
        <v>No</v>
      </c>
      <c r="I2492" s="5">
        <f t="shared" si="192"/>
        <v>8365.0600000000013</v>
      </c>
    </row>
    <row r="2493" spans="1:9" x14ac:dyDescent="0.35">
      <c r="A2493" s="1">
        <v>45046</v>
      </c>
      <c r="B2493" s="1" t="str">
        <f t="shared" si="190"/>
        <v>April</v>
      </c>
      <c r="C2493" s="3" t="s">
        <v>6</v>
      </c>
      <c r="D2493" s="4">
        <v>22</v>
      </c>
      <c r="E2493" t="str">
        <f t="shared" si="193"/>
        <v>No</v>
      </c>
      <c r="F2493" s="4">
        <f t="shared" si="191"/>
        <v>22</v>
      </c>
      <c r="G2493" s="5">
        <v>287.45999999999998</v>
      </c>
      <c r="H2493" t="str">
        <f t="shared" si="194"/>
        <v>No</v>
      </c>
      <c r="I2493" s="5">
        <f t="shared" si="192"/>
        <v>6324.12</v>
      </c>
    </row>
    <row r="2494" spans="1:9" x14ac:dyDescent="0.35">
      <c r="A2494" s="1">
        <v>45199</v>
      </c>
      <c r="B2494" s="1" t="str">
        <f t="shared" si="190"/>
        <v>September</v>
      </c>
      <c r="C2494" s="3" t="s">
        <v>6</v>
      </c>
      <c r="D2494" s="4">
        <v>18</v>
      </c>
      <c r="E2494" t="str">
        <f t="shared" si="193"/>
        <v>No</v>
      </c>
      <c r="F2494" s="4">
        <f t="shared" si="191"/>
        <v>18</v>
      </c>
      <c r="G2494" s="5">
        <v>792.84</v>
      </c>
      <c r="H2494" t="str">
        <f t="shared" si="194"/>
        <v>No</v>
      </c>
      <c r="I2494" s="5">
        <f t="shared" si="192"/>
        <v>14271.12</v>
      </c>
    </row>
    <row r="2495" spans="1:9" x14ac:dyDescent="0.35">
      <c r="A2495" s="1">
        <v>45169</v>
      </c>
      <c r="B2495" s="1" t="str">
        <f t="shared" si="190"/>
        <v>August</v>
      </c>
      <c r="C2495" s="3" t="s">
        <v>4</v>
      </c>
      <c r="D2495" s="4">
        <v>20</v>
      </c>
      <c r="E2495" t="str">
        <f t="shared" si="193"/>
        <v>No</v>
      </c>
      <c r="F2495" s="4">
        <f t="shared" si="191"/>
        <v>20</v>
      </c>
      <c r="G2495" s="5">
        <v>136.85</v>
      </c>
      <c r="H2495" t="str">
        <f t="shared" si="194"/>
        <v>No</v>
      </c>
      <c r="I2495" s="5">
        <f t="shared" si="192"/>
        <v>2737</v>
      </c>
    </row>
    <row r="2496" spans="1:9" x14ac:dyDescent="0.35">
      <c r="A2496" s="1">
        <v>44957</v>
      </c>
      <c r="B2496" s="1" t="str">
        <f t="shared" si="190"/>
        <v>January</v>
      </c>
      <c r="C2496" s="3" t="s">
        <v>5</v>
      </c>
      <c r="D2496" s="4">
        <v>32</v>
      </c>
      <c r="E2496" t="str">
        <f t="shared" si="193"/>
        <v>No</v>
      </c>
      <c r="F2496" s="4">
        <f t="shared" si="191"/>
        <v>32</v>
      </c>
      <c r="G2496" s="5">
        <v>312.74</v>
      </c>
      <c r="H2496" t="str">
        <f t="shared" si="194"/>
        <v>No</v>
      </c>
      <c r="I2496" s="5">
        <f t="shared" si="192"/>
        <v>10007.68</v>
      </c>
    </row>
    <row r="2497" spans="1:9" x14ac:dyDescent="0.35">
      <c r="A2497" s="1">
        <v>45199</v>
      </c>
      <c r="B2497" s="1" t="str">
        <f t="shared" si="190"/>
        <v>September</v>
      </c>
      <c r="C2497" s="3" t="s">
        <v>5</v>
      </c>
      <c r="D2497" s="4">
        <v>22</v>
      </c>
      <c r="E2497" t="str">
        <f t="shared" si="193"/>
        <v>No</v>
      </c>
      <c r="F2497" s="4">
        <f t="shared" si="191"/>
        <v>22</v>
      </c>
      <c r="G2497" s="5">
        <v>200.37</v>
      </c>
      <c r="H2497" t="str">
        <f t="shared" si="194"/>
        <v>No</v>
      </c>
      <c r="I2497" s="5">
        <f t="shared" si="192"/>
        <v>4408.1400000000003</v>
      </c>
    </row>
    <row r="2498" spans="1:9" x14ac:dyDescent="0.35">
      <c r="A2498" s="1">
        <v>44957</v>
      </c>
      <c r="B2498" s="1" t="str">
        <f t="shared" ref="B2498:B2561" si="195">TEXT(A2498, "mmmm")</f>
        <v>January</v>
      </c>
      <c r="C2498" s="3" t="s">
        <v>4</v>
      </c>
      <c r="D2498" s="4">
        <v>25</v>
      </c>
      <c r="E2498" t="str">
        <f t="shared" si="193"/>
        <v>No</v>
      </c>
      <c r="F2498" s="4">
        <f t="shared" ref="F2498:F2561" si="196" xml:space="preserve"> IF(OR(D2498 &lt; 8,D2498 &gt; 32), 22, D2498)</f>
        <v>25</v>
      </c>
      <c r="G2498" s="5">
        <v>78.900000000000006</v>
      </c>
      <c r="H2498" t="str">
        <f t="shared" si="194"/>
        <v>No</v>
      </c>
      <c r="I2498" s="5">
        <f t="shared" ref="I2498:I2561" si="197">PRODUCT(F2498,G2498)</f>
        <v>1972.5000000000002</v>
      </c>
    </row>
    <row r="2499" spans="1:9" x14ac:dyDescent="0.35">
      <c r="A2499" s="1">
        <v>45260</v>
      </c>
      <c r="B2499" s="1" t="str">
        <f t="shared" si="195"/>
        <v>November</v>
      </c>
      <c r="C2499" s="3" t="s">
        <v>4</v>
      </c>
      <c r="D2499" s="4">
        <v>22</v>
      </c>
      <c r="E2499" t="str">
        <f t="shared" ref="E2499:E2562" si="198" xml:space="preserve"> IF(OR(D2499 &lt; 8,D2499 &gt; 32), "Yes", "No")</f>
        <v>No</v>
      </c>
      <c r="F2499" s="4">
        <f t="shared" si="196"/>
        <v>22</v>
      </c>
      <c r="G2499" s="5">
        <v>509.48</v>
      </c>
      <c r="H2499" t="str">
        <f t="shared" ref="H2499:H2562" si="199" xml:space="preserve"> IF(OR(G2499 &lt; -466.22,G2499 &gt; 1486.92), "Yes", "No")</f>
        <v>No</v>
      </c>
      <c r="I2499" s="5">
        <f t="shared" si="197"/>
        <v>11208.560000000001</v>
      </c>
    </row>
    <row r="2500" spans="1:9" x14ac:dyDescent="0.35">
      <c r="A2500" s="1">
        <v>44957</v>
      </c>
      <c r="B2500" s="1" t="str">
        <f t="shared" si="195"/>
        <v>January</v>
      </c>
      <c r="C2500" s="3" t="s">
        <v>6</v>
      </c>
      <c r="D2500" s="4">
        <v>14</v>
      </c>
      <c r="E2500" t="str">
        <f t="shared" si="198"/>
        <v>No</v>
      </c>
      <c r="F2500" s="4">
        <f t="shared" si="196"/>
        <v>14</v>
      </c>
      <c r="G2500" s="5">
        <v>304.12</v>
      </c>
      <c r="H2500" t="str">
        <f t="shared" si="199"/>
        <v>No</v>
      </c>
      <c r="I2500" s="5">
        <f t="shared" si="197"/>
        <v>4257.68</v>
      </c>
    </row>
    <row r="2501" spans="1:9" x14ac:dyDescent="0.35">
      <c r="A2501" s="1">
        <v>44985</v>
      </c>
      <c r="B2501" s="1" t="str">
        <f t="shared" si="195"/>
        <v>February</v>
      </c>
      <c r="C2501" s="3" t="s">
        <v>5</v>
      </c>
      <c r="D2501" s="4">
        <v>21</v>
      </c>
      <c r="E2501" t="str">
        <f t="shared" si="198"/>
        <v>No</v>
      </c>
      <c r="F2501" s="4">
        <f t="shared" si="196"/>
        <v>21</v>
      </c>
      <c r="G2501" s="5">
        <v>722.08</v>
      </c>
      <c r="H2501" t="str">
        <f t="shared" si="199"/>
        <v>No</v>
      </c>
      <c r="I2501" s="5">
        <f t="shared" si="197"/>
        <v>15163.68</v>
      </c>
    </row>
    <row r="2502" spans="1:9" x14ac:dyDescent="0.35">
      <c r="A2502" s="1">
        <v>45077</v>
      </c>
      <c r="B2502" s="1" t="str">
        <f t="shared" si="195"/>
        <v>May</v>
      </c>
      <c r="C2502" s="3" t="s">
        <v>5</v>
      </c>
      <c r="D2502" s="4">
        <v>22</v>
      </c>
      <c r="E2502" t="str">
        <f t="shared" si="198"/>
        <v>No</v>
      </c>
      <c r="F2502" s="4">
        <f t="shared" si="196"/>
        <v>22</v>
      </c>
      <c r="G2502" s="5">
        <v>611.91</v>
      </c>
      <c r="H2502" t="str">
        <f t="shared" si="199"/>
        <v>No</v>
      </c>
      <c r="I2502" s="5">
        <f t="shared" si="197"/>
        <v>13462.019999999999</v>
      </c>
    </row>
    <row r="2503" spans="1:9" x14ac:dyDescent="0.35">
      <c r="A2503" s="1">
        <v>45199</v>
      </c>
      <c r="B2503" s="1" t="str">
        <f t="shared" si="195"/>
        <v>September</v>
      </c>
      <c r="C2503" s="3" t="s">
        <v>6</v>
      </c>
      <c r="D2503" s="4">
        <v>18</v>
      </c>
      <c r="E2503" t="str">
        <f t="shared" si="198"/>
        <v>No</v>
      </c>
      <c r="F2503" s="4">
        <f t="shared" si="196"/>
        <v>18</v>
      </c>
      <c r="G2503" s="5">
        <v>275.69</v>
      </c>
      <c r="H2503" t="str">
        <f t="shared" si="199"/>
        <v>No</v>
      </c>
      <c r="I2503" s="5">
        <f t="shared" si="197"/>
        <v>4962.42</v>
      </c>
    </row>
    <row r="2504" spans="1:9" x14ac:dyDescent="0.35">
      <c r="A2504" s="1">
        <v>45291</v>
      </c>
      <c r="B2504" s="1" t="str">
        <f t="shared" si="195"/>
        <v>December</v>
      </c>
      <c r="C2504" s="3" t="s">
        <v>7</v>
      </c>
      <c r="D2504" s="4">
        <v>22</v>
      </c>
      <c r="E2504" t="str">
        <f t="shared" si="198"/>
        <v>No</v>
      </c>
      <c r="F2504" s="4">
        <f t="shared" si="196"/>
        <v>22</v>
      </c>
      <c r="G2504" s="5">
        <v>201.3</v>
      </c>
      <c r="H2504" t="str">
        <f t="shared" si="199"/>
        <v>No</v>
      </c>
      <c r="I2504" s="5">
        <f t="shared" si="197"/>
        <v>4428.6000000000004</v>
      </c>
    </row>
    <row r="2505" spans="1:9" x14ac:dyDescent="0.35">
      <c r="A2505" s="1">
        <v>45230</v>
      </c>
      <c r="B2505" s="1" t="str">
        <f t="shared" si="195"/>
        <v>October</v>
      </c>
      <c r="C2505" s="3" t="s">
        <v>4</v>
      </c>
      <c r="D2505" s="4">
        <v>13</v>
      </c>
      <c r="E2505" t="str">
        <f t="shared" si="198"/>
        <v>No</v>
      </c>
      <c r="F2505" s="4">
        <f t="shared" si="196"/>
        <v>13</v>
      </c>
      <c r="G2505" s="5">
        <v>530.91999999999996</v>
      </c>
      <c r="H2505" t="str">
        <f t="shared" si="199"/>
        <v>No</v>
      </c>
      <c r="I2505" s="5">
        <f t="shared" si="197"/>
        <v>6901.9599999999991</v>
      </c>
    </row>
    <row r="2506" spans="1:9" x14ac:dyDescent="0.35">
      <c r="A2506" s="1">
        <v>45230</v>
      </c>
      <c r="B2506" s="1" t="str">
        <f t="shared" si="195"/>
        <v>October</v>
      </c>
      <c r="C2506" s="3" t="s">
        <v>5</v>
      </c>
      <c r="D2506" s="4">
        <v>17</v>
      </c>
      <c r="E2506" t="str">
        <f t="shared" si="198"/>
        <v>No</v>
      </c>
      <c r="F2506" s="4">
        <f t="shared" si="196"/>
        <v>17</v>
      </c>
      <c r="G2506" s="5">
        <v>203.91</v>
      </c>
      <c r="H2506" t="str">
        <f t="shared" si="199"/>
        <v>No</v>
      </c>
      <c r="I2506" s="5">
        <f t="shared" si="197"/>
        <v>3466.47</v>
      </c>
    </row>
    <row r="2507" spans="1:9" x14ac:dyDescent="0.35">
      <c r="A2507" s="1">
        <v>45138</v>
      </c>
      <c r="B2507" s="1" t="str">
        <f t="shared" si="195"/>
        <v>July</v>
      </c>
      <c r="C2507" s="3" t="s">
        <v>5</v>
      </c>
      <c r="D2507" s="4">
        <v>22</v>
      </c>
      <c r="E2507" t="str">
        <f t="shared" si="198"/>
        <v>No</v>
      </c>
      <c r="F2507" s="4">
        <f t="shared" si="196"/>
        <v>22</v>
      </c>
      <c r="G2507" s="5">
        <v>509.48</v>
      </c>
      <c r="H2507" t="str">
        <f t="shared" si="199"/>
        <v>No</v>
      </c>
      <c r="I2507" s="5">
        <f t="shared" si="197"/>
        <v>11208.560000000001</v>
      </c>
    </row>
    <row r="2508" spans="1:9" x14ac:dyDescent="0.35">
      <c r="A2508" s="1">
        <v>44985</v>
      </c>
      <c r="B2508" s="1" t="str">
        <f t="shared" si="195"/>
        <v>February</v>
      </c>
      <c r="C2508" s="3" t="s">
        <v>6</v>
      </c>
      <c r="D2508" s="4">
        <v>15</v>
      </c>
      <c r="E2508" t="str">
        <f t="shared" si="198"/>
        <v>No</v>
      </c>
      <c r="F2508" s="4">
        <f t="shared" si="196"/>
        <v>15</v>
      </c>
      <c r="G2508" s="5">
        <v>326.19</v>
      </c>
      <c r="H2508" t="str">
        <f t="shared" si="199"/>
        <v>No</v>
      </c>
      <c r="I2508" s="5">
        <f t="shared" si="197"/>
        <v>4892.8500000000004</v>
      </c>
    </row>
    <row r="2509" spans="1:9" x14ac:dyDescent="0.35">
      <c r="A2509" s="1">
        <v>45046</v>
      </c>
      <c r="B2509" s="1" t="str">
        <f t="shared" si="195"/>
        <v>April</v>
      </c>
      <c r="C2509" s="3" t="s">
        <v>4</v>
      </c>
      <c r="D2509" s="4">
        <v>18</v>
      </c>
      <c r="E2509" t="str">
        <f t="shared" si="198"/>
        <v>No</v>
      </c>
      <c r="F2509" s="4">
        <f t="shared" si="196"/>
        <v>18</v>
      </c>
      <c r="G2509" s="5">
        <v>295.95999999999998</v>
      </c>
      <c r="H2509" t="str">
        <f t="shared" si="199"/>
        <v>No</v>
      </c>
      <c r="I2509" s="5">
        <f t="shared" si="197"/>
        <v>5327.28</v>
      </c>
    </row>
    <row r="2510" spans="1:9" x14ac:dyDescent="0.35">
      <c r="A2510" s="1">
        <v>44957</v>
      </c>
      <c r="B2510" s="1" t="str">
        <f t="shared" si="195"/>
        <v>January</v>
      </c>
      <c r="C2510" s="3" t="s">
        <v>4</v>
      </c>
      <c r="D2510" s="4">
        <v>20</v>
      </c>
      <c r="E2510" t="str">
        <f t="shared" si="198"/>
        <v>No</v>
      </c>
      <c r="F2510" s="4">
        <f t="shared" si="196"/>
        <v>20</v>
      </c>
      <c r="G2510" s="5">
        <v>152.43</v>
      </c>
      <c r="H2510" t="str">
        <f t="shared" si="199"/>
        <v>No</v>
      </c>
      <c r="I2510" s="5">
        <f t="shared" si="197"/>
        <v>3048.6000000000004</v>
      </c>
    </row>
    <row r="2511" spans="1:9" x14ac:dyDescent="0.35">
      <c r="A2511" s="1">
        <v>45077</v>
      </c>
      <c r="B2511" s="1" t="str">
        <f t="shared" si="195"/>
        <v>May</v>
      </c>
      <c r="C2511" s="3" t="s">
        <v>6</v>
      </c>
      <c r="D2511" s="4">
        <v>17</v>
      </c>
      <c r="E2511" t="str">
        <f t="shared" si="198"/>
        <v>No</v>
      </c>
      <c r="F2511" s="4">
        <f t="shared" si="196"/>
        <v>17</v>
      </c>
      <c r="G2511" s="5">
        <v>509.48</v>
      </c>
      <c r="H2511" t="str">
        <f t="shared" si="199"/>
        <v>No</v>
      </c>
      <c r="I2511" s="5">
        <f t="shared" si="197"/>
        <v>8661.16</v>
      </c>
    </row>
    <row r="2512" spans="1:9" x14ac:dyDescent="0.35">
      <c r="A2512" s="1">
        <v>45107</v>
      </c>
      <c r="B2512" s="1" t="str">
        <f t="shared" si="195"/>
        <v>June</v>
      </c>
      <c r="C2512" s="3" t="s">
        <v>5</v>
      </c>
      <c r="D2512" s="4">
        <v>17</v>
      </c>
      <c r="E2512" t="str">
        <f t="shared" si="198"/>
        <v>No</v>
      </c>
      <c r="F2512" s="4">
        <f t="shared" si="196"/>
        <v>17</v>
      </c>
      <c r="G2512" s="5">
        <v>47.77</v>
      </c>
      <c r="H2512" t="str">
        <f t="shared" si="199"/>
        <v>No</v>
      </c>
      <c r="I2512" s="5">
        <f t="shared" si="197"/>
        <v>812.09</v>
      </c>
    </row>
    <row r="2513" spans="1:9" x14ac:dyDescent="0.35">
      <c r="A2513" s="1">
        <v>45260</v>
      </c>
      <c r="B2513" s="1" t="str">
        <f t="shared" si="195"/>
        <v>November</v>
      </c>
      <c r="C2513" s="3" t="s">
        <v>4</v>
      </c>
      <c r="D2513" s="4">
        <v>21</v>
      </c>
      <c r="E2513" t="str">
        <f t="shared" si="198"/>
        <v>No</v>
      </c>
      <c r="F2513" s="4">
        <f t="shared" si="196"/>
        <v>21</v>
      </c>
      <c r="G2513" s="5">
        <v>297.51</v>
      </c>
      <c r="H2513" t="str">
        <f t="shared" si="199"/>
        <v>No</v>
      </c>
      <c r="I2513" s="5">
        <f t="shared" si="197"/>
        <v>6247.71</v>
      </c>
    </row>
    <row r="2514" spans="1:9" x14ac:dyDescent="0.35">
      <c r="A2514" s="1">
        <v>45107</v>
      </c>
      <c r="B2514" s="1" t="str">
        <f t="shared" si="195"/>
        <v>June</v>
      </c>
      <c r="C2514" s="3" t="s">
        <v>8</v>
      </c>
      <c r="D2514" s="4">
        <v>30</v>
      </c>
      <c r="E2514" t="str">
        <f t="shared" si="198"/>
        <v>No</v>
      </c>
      <c r="F2514" s="4">
        <f t="shared" si="196"/>
        <v>30</v>
      </c>
      <c r="G2514" s="5">
        <v>978.44</v>
      </c>
      <c r="H2514" t="str">
        <f t="shared" si="199"/>
        <v>No</v>
      </c>
      <c r="I2514" s="5">
        <f t="shared" si="197"/>
        <v>29353.200000000001</v>
      </c>
    </row>
    <row r="2515" spans="1:9" x14ac:dyDescent="0.35">
      <c r="A2515" s="1">
        <v>45199</v>
      </c>
      <c r="B2515" s="1" t="str">
        <f t="shared" si="195"/>
        <v>September</v>
      </c>
      <c r="C2515" s="3" t="s">
        <v>7</v>
      </c>
      <c r="D2515" s="4">
        <v>22</v>
      </c>
      <c r="E2515" t="str">
        <f t="shared" si="198"/>
        <v>No</v>
      </c>
      <c r="F2515" s="4">
        <f t="shared" si="196"/>
        <v>22</v>
      </c>
      <c r="G2515" s="5">
        <v>509.48</v>
      </c>
      <c r="H2515" t="str">
        <f t="shared" si="199"/>
        <v>No</v>
      </c>
      <c r="I2515" s="5">
        <f t="shared" si="197"/>
        <v>11208.560000000001</v>
      </c>
    </row>
    <row r="2516" spans="1:9" x14ac:dyDescent="0.35">
      <c r="A2516" s="1">
        <v>45016</v>
      </c>
      <c r="B2516" s="1" t="str">
        <f t="shared" si="195"/>
        <v>March</v>
      </c>
      <c r="C2516" s="3" t="s">
        <v>6</v>
      </c>
      <c r="D2516" s="4">
        <v>18</v>
      </c>
      <c r="E2516" t="str">
        <f t="shared" si="198"/>
        <v>No</v>
      </c>
      <c r="F2516" s="4">
        <f t="shared" si="196"/>
        <v>18</v>
      </c>
      <c r="G2516" s="5">
        <v>575.05999999999995</v>
      </c>
      <c r="H2516" t="str">
        <f t="shared" si="199"/>
        <v>No</v>
      </c>
      <c r="I2516" s="5">
        <f t="shared" si="197"/>
        <v>10351.079999999998</v>
      </c>
    </row>
    <row r="2517" spans="1:9" x14ac:dyDescent="0.35">
      <c r="A2517" s="1">
        <v>44985</v>
      </c>
      <c r="B2517" s="1" t="str">
        <f t="shared" si="195"/>
        <v>February</v>
      </c>
      <c r="C2517" s="3" t="s">
        <v>6</v>
      </c>
      <c r="D2517" s="4">
        <v>34</v>
      </c>
      <c r="E2517" t="str">
        <f t="shared" si="198"/>
        <v>Yes</v>
      </c>
      <c r="F2517" s="4">
        <f t="shared" si="196"/>
        <v>22</v>
      </c>
      <c r="G2517" s="5">
        <v>934.61</v>
      </c>
      <c r="H2517" t="str">
        <f t="shared" si="199"/>
        <v>No</v>
      </c>
      <c r="I2517" s="5">
        <f t="shared" si="197"/>
        <v>20561.420000000002</v>
      </c>
    </row>
    <row r="2518" spans="1:9" x14ac:dyDescent="0.35">
      <c r="A2518" s="1">
        <v>45199</v>
      </c>
      <c r="B2518" s="1" t="str">
        <f t="shared" si="195"/>
        <v>September</v>
      </c>
      <c r="C2518" s="3" t="s">
        <v>4</v>
      </c>
      <c r="D2518" s="4">
        <v>17</v>
      </c>
      <c r="E2518" t="str">
        <f t="shared" si="198"/>
        <v>No</v>
      </c>
      <c r="F2518" s="4">
        <f t="shared" si="196"/>
        <v>17</v>
      </c>
      <c r="G2518" s="5">
        <v>488.49</v>
      </c>
      <c r="H2518" t="str">
        <f t="shared" si="199"/>
        <v>No</v>
      </c>
      <c r="I2518" s="5">
        <f t="shared" si="197"/>
        <v>8304.33</v>
      </c>
    </row>
    <row r="2519" spans="1:9" x14ac:dyDescent="0.35">
      <c r="A2519" s="1">
        <v>45016</v>
      </c>
      <c r="B2519" s="1" t="str">
        <f t="shared" si="195"/>
        <v>March</v>
      </c>
      <c r="C2519" s="3" t="s">
        <v>4</v>
      </c>
      <c r="D2519" s="4">
        <v>21</v>
      </c>
      <c r="E2519" t="str">
        <f t="shared" si="198"/>
        <v>No</v>
      </c>
      <c r="F2519" s="4">
        <f t="shared" si="196"/>
        <v>21</v>
      </c>
      <c r="G2519" s="5">
        <v>527.07000000000005</v>
      </c>
      <c r="H2519" t="str">
        <f t="shared" si="199"/>
        <v>No</v>
      </c>
      <c r="I2519" s="5">
        <f t="shared" si="197"/>
        <v>11068.470000000001</v>
      </c>
    </row>
    <row r="2520" spans="1:9" x14ac:dyDescent="0.35">
      <c r="A2520" s="1">
        <v>45230</v>
      </c>
      <c r="B2520" s="1" t="str">
        <f t="shared" si="195"/>
        <v>October</v>
      </c>
      <c r="C2520" s="3" t="s">
        <v>8</v>
      </c>
      <c r="D2520" s="4">
        <v>17</v>
      </c>
      <c r="E2520" t="str">
        <f t="shared" si="198"/>
        <v>No</v>
      </c>
      <c r="F2520" s="4">
        <f t="shared" si="196"/>
        <v>17</v>
      </c>
      <c r="G2520" s="5">
        <v>41.86</v>
      </c>
      <c r="H2520" t="str">
        <f t="shared" si="199"/>
        <v>No</v>
      </c>
      <c r="I2520" s="5">
        <f t="shared" si="197"/>
        <v>711.62</v>
      </c>
    </row>
    <row r="2521" spans="1:9" x14ac:dyDescent="0.35">
      <c r="A2521" s="1">
        <v>45230</v>
      </c>
      <c r="B2521" s="1" t="str">
        <f t="shared" si="195"/>
        <v>October</v>
      </c>
      <c r="C2521" s="3" t="s">
        <v>5</v>
      </c>
      <c r="D2521" s="4">
        <v>16</v>
      </c>
      <c r="E2521" t="str">
        <f t="shared" si="198"/>
        <v>No</v>
      </c>
      <c r="F2521" s="4">
        <f t="shared" si="196"/>
        <v>16</v>
      </c>
      <c r="G2521" s="5">
        <v>916.83</v>
      </c>
      <c r="H2521" t="str">
        <f t="shared" si="199"/>
        <v>No</v>
      </c>
      <c r="I2521" s="5">
        <f t="shared" si="197"/>
        <v>14669.28</v>
      </c>
    </row>
    <row r="2522" spans="1:9" x14ac:dyDescent="0.35">
      <c r="A2522" s="1">
        <v>44957</v>
      </c>
      <c r="B2522" s="1" t="str">
        <f t="shared" si="195"/>
        <v>January</v>
      </c>
      <c r="C2522" s="3" t="s">
        <v>5</v>
      </c>
      <c r="D2522" s="4">
        <v>16</v>
      </c>
      <c r="E2522" t="str">
        <f t="shared" si="198"/>
        <v>No</v>
      </c>
      <c r="F2522" s="4">
        <f t="shared" si="196"/>
        <v>16</v>
      </c>
      <c r="G2522" s="5">
        <v>576.94000000000005</v>
      </c>
      <c r="H2522" t="str">
        <f t="shared" si="199"/>
        <v>No</v>
      </c>
      <c r="I2522" s="5">
        <f t="shared" si="197"/>
        <v>9231.0400000000009</v>
      </c>
    </row>
    <row r="2523" spans="1:9" x14ac:dyDescent="0.35">
      <c r="A2523" s="1">
        <v>45291</v>
      </c>
      <c r="B2523" s="1" t="str">
        <f t="shared" si="195"/>
        <v>December</v>
      </c>
      <c r="C2523" s="3" t="s">
        <v>8</v>
      </c>
      <c r="D2523" s="4">
        <v>22</v>
      </c>
      <c r="E2523" t="str">
        <f t="shared" si="198"/>
        <v>No</v>
      </c>
      <c r="F2523" s="4">
        <f t="shared" si="196"/>
        <v>22</v>
      </c>
      <c r="G2523" s="5">
        <v>601.71</v>
      </c>
      <c r="H2523" t="str">
        <f t="shared" si="199"/>
        <v>No</v>
      </c>
      <c r="I2523" s="5">
        <f t="shared" si="197"/>
        <v>13237.62</v>
      </c>
    </row>
    <row r="2524" spans="1:9" x14ac:dyDescent="0.35">
      <c r="A2524" s="1">
        <v>45107</v>
      </c>
      <c r="B2524" s="1" t="str">
        <f t="shared" si="195"/>
        <v>June</v>
      </c>
      <c r="C2524" s="3" t="s">
        <v>4</v>
      </c>
      <c r="D2524" s="4">
        <v>18</v>
      </c>
      <c r="E2524" t="str">
        <f t="shared" si="198"/>
        <v>No</v>
      </c>
      <c r="F2524" s="4">
        <f t="shared" si="196"/>
        <v>18</v>
      </c>
      <c r="G2524" s="5">
        <v>636.08000000000004</v>
      </c>
      <c r="H2524" t="str">
        <f t="shared" si="199"/>
        <v>No</v>
      </c>
      <c r="I2524" s="5">
        <f t="shared" si="197"/>
        <v>11449.44</v>
      </c>
    </row>
    <row r="2525" spans="1:9" x14ac:dyDescent="0.35">
      <c r="A2525" s="1">
        <v>45077</v>
      </c>
      <c r="B2525" s="1" t="str">
        <f t="shared" si="195"/>
        <v>May</v>
      </c>
      <c r="C2525" s="3" t="s">
        <v>6</v>
      </c>
      <c r="D2525" s="4">
        <v>20</v>
      </c>
      <c r="E2525" t="str">
        <f t="shared" si="198"/>
        <v>No</v>
      </c>
      <c r="F2525" s="4">
        <f t="shared" si="196"/>
        <v>20</v>
      </c>
      <c r="G2525" s="5">
        <v>93.69</v>
      </c>
      <c r="H2525" t="str">
        <f t="shared" si="199"/>
        <v>No</v>
      </c>
      <c r="I2525" s="5">
        <f t="shared" si="197"/>
        <v>1873.8</v>
      </c>
    </row>
    <row r="2526" spans="1:9" x14ac:dyDescent="0.35">
      <c r="A2526" s="1">
        <v>45199</v>
      </c>
      <c r="B2526" s="1" t="str">
        <f t="shared" si="195"/>
        <v>September</v>
      </c>
      <c r="C2526" s="3" t="s">
        <v>8</v>
      </c>
      <c r="D2526" s="4">
        <v>18</v>
      </c>
      <c r="E2526" t="str">
        <f t="shared" si="198"/>
        <v>No</v>
      </c>
      <c r="F2526" s="4">
        <f t="shared" si="196"/>
        <v>18</v>
      </c>
      <c r="G2526" s="5">
        <v>25.88</v>
      </c>
      <c r="H2526" t="str">
        <f t="shared" si="199"/>
        <v>No</v>
      </c>
      <c r="I2526" s="5">
        <f t="shared" si="197"/>
        <v>465.84</v>
      </c>
    </row>
    <row r="2527" spans="1:9" x14ac:dyDescent="0.35">
      <c r="A2527" s="1">
        <v>44957</v>
      </c>
      <c r="B2527" s="1" t="str">
        <f t="shared" si="195"/>
        <v>January</v>
      </c>
      <c r="C2527" s="3" t="s">
        <v>5</v>
      </c>
      <c r="D2527" s="4">
        <v>21</v>
      </c>
      <c r="E2527" t="str">
        <f t="shared" si="198"/>
        <v>No</v>
      </c>
      <c r="F2527" s="4">
        <f t="shared" si="196"/>
        <v>21</v>
      </c>
      <c r="G2527" s="5">
        <v>700.02</v>
      </c>
      <c r="H2527" t="str">
        <f t="shared" si="199"/>
        <v>No</v>
      </c>
      <c r="I2527" s="5">
        <f t="shared" si="197"/>
        <v>14700.42</v>
      </c>
    </row>
    <row r="2528" spans="1:9" x14ac:dyDescent="0.35">
      <c r="A2528" s="1">
        <v>44985</v>
      </c>
      <c r="B2528" s="1" t="str">
        <f t="shared" si="195"/>
        <v>February</v>
      </c>
      <c r="C2528" s="3" t="s">
        <v>6</v>
      </c>
      <c r="D2528" s="4">
        <v>23</v>
      </c>
      <c r="E2528" t="str">
        <f t="shared" si="198"/>
        <v>No</v>
      </c>
      <c r="F2528" s="4">
        <f t="shared" si="196"/>
        <v>23</v>
      </c>
      <c r="G2528" s="5">
        <v>920.8</v>
      </c>
      <c r="H2528" t="str">
        <f t="shared" si="199"/>
        <v>No</v>
      </c>
      <c r="I2528" s="5">
        <f t="shared" si="197"/>
        <v>21178.399999999998</v>
      </c>
    </row>
    <row r="2529" spans="1:9" x14ac:dyDescent="0.35">
      <c r="A2529" s="1">
        <v>44985</v>
      </c>
      <c r="B2529" s="1" t="str">
        <f t="shared" si="195"/>
        <v>February</v>
      </c>
      <c r="C2529" s="3" t="s">
        <v>6</v>
      </c>
      <c r="D2529" s="4">
        <v>24</v>
      </c>
      <c r="E2529" t="str">
        <f t="shared" si="198"/>
        <v>No</v>
      </c>
      <c r="F2529" s="4">
        <f t="shared" si="196"/>
        <v>24</v>
      </c>
      <c r="G2529" s="5">
        <v>26.72</v>
      </c>
      <c r="H2529" t="str">
        <f t="shared" si="199"/>
        <v>No</v>
      </c>
      <c r="I2529" s="5">
        <f t="shared" si="197"/>
        <v>641.28</v>
      </c>
    </row>
    <row r="2530" spans="1:9" x14ac:dyDescent="0.35">
      <c r="A2530" s="1">
        <v>45199</v>
      </c>
      <c r="B2530" s="1" t="str">
        <f t="shared" si="195"/>
        <v>September</v>
      </c>
      <c r="C2530" s="3" t="s">
        <v>5</v>
      </c>
      <c r="D2530" s="4">
        <v>22</v>
      </c>
      <c r="E2530" t="str">
        <f t="shared" si="198"/>
        <v>No</v>
      </c>
      <c r="F2530" s="4">
        <f t="shared" si="196"/>
        <v>22</v>
      </c>
      <c r="G2530" s="5">
        <v>361.02</v>
      </c>
      <c r="H2530" t="str">
        <f t="shared" si="199"/>
        <v>No</v>
      </c>
      <c r="I2530" s="5">
        <f t="shared" si="197"/>
        <v>7942.44</v>
      </c>
    </row>
    <row r="2531" spans="1:9" x14ac:dyDescent="0.35">
      <c r="A2531" s="1">
        <v>45016</v>
      </c>
      <c r="B2531" s="1" t="str">
        <f t="shared" si="195"/>
        <v>March</v>
      </c>
      <c r="C2531" s="3" t="s">
        <v>4</v>
      </c>
      <c r="D2531" s="4">
        <v>19</v>
      </c>
      <c r="E2531" t="str">
        <f t="shared" si="198"/>
        <v>No</v>
      </c>
      <c r="F2531" s="4">
        <f t="shared" si="196"/>
        <v>19</v>
      </c>
      <c r="G2531" s="5">
        <v>77.77</v>
      </c>
      <c r="H2531" t="str">
        <f t="shared" si="199"/>
        <v>No</v>
      </c>
      <c r="I2531" s="5">
        <f t="shared" si="197"/>
        <v>1477.6299999999999</v>
      </c>
    </row>
    <row r="2532" spans="1:9" x14ac:dyDescent="0.35">
      <c r="A2532" s="1">
        <v>44957</v>
      </c>
      <c r="B2532" s="1" t="str">
        <f t="shared" si="195"/>
        <v>January</v>
      </c>
      <c r="C2532" s="3" t="s">
        <v>4</v>
      </c>
      <c r="D2532" s="4">
        <v>19</v>
      </c>
      <c r="E2532" t="str">
        <f t="shared" si="198"/>
        <v>No</v>
      </c>
      <c r="F2532" s="4">
        <f t="shared" si="196"/>
        <v>19</v>
      </c>
      <c r="G2532" s="5">
        <v>246.31</v>
      </c>
      <c r="H2532" t="str">
        <f t="shared" si="199"/>
        <v>No</v>
      </c>
      <c r="I2532" s="5">
        <f t="shared" si="197"/>
        <v>4679.8900000000003</v>
      </c>
    </row>
    <row r="2533" spans="1:9" x14ac:dyDescent="0.35">
      <c r="A2533" s="1">
        <v>45230</v>
      </c>
      <c r="B2533" s="1" t="str">
        <f t="shared" si="195"/>
        <v>October</v>
      </c>
      <c r="C2533" s="3" t="s">
        <v>8</v>
      </c>
      <c r="D2533" s="4">
        <v>26</v>
      </c>
      <c r="E2533" t="str">
        <f t="shared" si="198"/>
        <v>No</v>
      </c>
      <c r="F2533" s="4">
        <f t="shared" si="196"/>
        <v>26</v>
      </c>
      <c r="G2533" s="5">
        <v>896.88</v>
      </c>
      <c r="H2533" t="str">
        <f t="shared" si="199"/>
        <v>No</v>
      </c>
      <c r="I2533" s="5">
        <f t="shared" si="197"/>
        <v>23318.880000000001</v>
      </c>
    </row>
    <row r="2534" spans="1:9" x14ac:dyDescent="0.35">
      <c r="A2534" s="1">
        <v>45199</v>
      </c>
      <c r="B2534" s="1" t="str">
        <f t="shared" si="195"/>
        <v>September</v>
      </c>
      <c r="C2534" s="3" t="s">
        <v>8</v>
      </c>
      <c r="D2534" s="4">
        <v>22</v>
      </c>
      <c r="E2534" t="str">
        <f t="shared" si="198"/>
        <v>No</v>
      </c>
      <c r="F2534" s="4">
        <f t="shared" si="196"/>
        <v>22</v>
      </c>
      <c r="G2534" s="5">
        <v>120.04</v>
      </c>
      <c r="H2534" t="str">
        <f t="shared" si="199"/>
        <v>No</v>
      </c>
      <c r="I2534" s="5">
        <f t="shared" si="197"/>
        <v>2640.88</v>
      </c>
    </row>
    <row r="2535" spans="1:9" x14ac:dyDescent="0.35">
      <c r="A2535" s="1">
        <v>45230</v>
      </c>
      <c r="B2535" s="1" t="str">
        <f t="shared" si="195"/>
        <v>October</v>
      </c>
      <c r="C2535" s="3" t="s">
        <v>4</v>
      </c>
      <c r="D2535" s="4">
        <v>30</v>
      </c>
      <c r="E2535" t="str">
        <f t="shared" si="198"/>
        <v>No</v>
      </c>
      <c r="F2535" s="4">
        <f t="shared" si="196"/>
        <v>30</v>
      </c>
      <c r="G2535" s="5">
        <v>717.57</v>
      </c>
      <c r="H2535" t="str">
        <f t="shared" si="199"/>
        <v>No</v>
      </c>
      <c r="I2535" s="5">
        <f t="shared" si="197"/>
        <v>21527.100000000002</v>
      </c>
    </row>
    <row r="2536" spans="1:9" x14ac:dyDescent="0.35">
      <c r="A2536" s="1">
        <v>45016</v>
      </c>
      <c r="B2536" s="1" t="str">
        <f t="shared" si="195"/>
        <v>March</v>
      </c>
      <c r="C2536" s="3" t="s">
        <v>5</v>
      </c>
      <c r="D2536" s="4">
        <v>21</v>
      </c>
      <c r="E2536" t="str">
        <f t="shared" si="198"/>
        <v>No</v>
      </c>
      <c r="F2536" s="4">
        <f t="shared" si="196"/>
        <v>21</v>
      </c>
      <c r="G2536" s="5">
        <v>292.69</v>
      </c>
      <c r="H2536" t="str">
        <f t="shared" si="199"/>
        <v>No</v>
      </c>
      <c r="I2536" s="5">
        <f t="shared" si="197"/>
        <v>6146.49</v>
      </c>
    </row>
    <row r="2537" spans="1:9" x14ac:dyDescent="0.35">
      <c r="A2537" s="1">
        <v>45077</v>
      </c>
      <c r="B2537" s="1" t="str">
        <f t="shared" si="195"/>
        <v>May</v>
      </c>
      <c r="C2537" s="3" t="s">
        <v>4</v>
      </c>
      <c r="D2537" s="4">
        <v>14</v>
      </c>
      <c r="E2537" t="str">
        <f t="shared" si="198"/>
        <v>No</v>
      </c>
      <c r="F2537" s="4">
        <f t="shared" si="196"/>
        <v>14</v>
      </c>
      <c r="G2537" s="5">
        <v>326.5</v>
      </c>
      <c r="H2537" t="str">
        <f t="shared" si="199"/>
        <v>No</v>
      </c>
      <c r="I2537" s="5">
        <f t="shared" si="197"/>
        <v>4571</v>
      </c>
    </row>
    <row r="2538" spans="1:9" x14ac:dyDescent="0.35">
      <c r="A2538" s="1">
        <v>45138</v>
      </c>
      <c r="B2538" s="1" t="str">
        <f t="shared" si="195"/>
        <v>July</v>
      </c>
      <c r="C2538" s="3" t="s">
        <v>4</v>
      </c>
      <c r="D2538" s="4">
        <v>31</v>
      </c>
      <c r="E2538" t="str">
        <f t="shared" si="198"/>
        <v>No</v>
      </c>
      <c r="F2538" s="4">
        <f t="shared" si="196"/>
        <v>31</v>
      </c>
      <c r="G2538" s="5">
        <v>833.22</v>
      </c>
      <c r="H2538" t="str">
        <f t="shared" si="199"/>
        <v>No</v>
      </c>
      <c r="I2538" s="5">
        <f t="shared" si="197"/>
        <v>25829.82</v>
      </c>
    </row>
    <row r="2539" spans="1:9" x14ac:dyDescent="0.35">
      <c r="A2539" s="1">
        <v>45291</v>
      </c>
      <c r="B2539" s="1" t="str">
        <f t="shared" si="195"/>
        <v>December</v>
      </c>
      <c r="C2539" s="3" t="s">
        <v>6</v>
      </c>
      <c r="D2539" s="4">
        <v>16</v>
      </c>
      <c r="E2539" t="str">
        <f t="shared" si="198"/>
        <v>No</v>
      </c>
      <c r="F2539" s="4">
        <f t="shared" si="196"/>
        <v>16</v>
      </c>
      <c r="G2539" s="5">
        <v>700.17</v>
      </c>
      <c r="H2539" t="str">
        <f t="shared" si="199"/>
        <v>No</v>
      </c>
      <c r="I2539" s="5">
        <f t="shared" si="197"/>
        <v>11202.72</v>
      </c>
    </row>
    <row r="2540" spans="1:9" x14ac:dyDescent="0.35">
      <c r="A2540" s="1">
        <v>45260</v>
      </c>
      <c r="B2540" s="1" t="str">
        <f t="shared" si="195"/>
        <v>November</v>
      </c>
      <c r="C2540" s="3" t="s">
        <v>4</v>
      </c>
      <c r="D2540" s="4">
        <v>22</v>
      </c>
      <c r="E2540" t="str">
        <f t="shared" si="198"/>
        <v>No</v>
      </c>
      <c r="F2540" s="4">
        <f t="shared" si="196"/>
        <v>22</v>
      </c>
      <c r="G2540" s="5">
        <v>367.2</v>
      </c>
      <c r="H2540" t="str">
        <f t="shared" si="199"/>
        <v>No</v>
      </c>
      <c r="I2540" s="5">
        <f t="shared" si="197"/>
        <v>8078.4</v>
      </c>
    </row>
    <row r="2541" spans="1:9" x14ac:dyDescent="0.35">
      <c r="A2541" s="1">
        <v>45169</v>
      </c>
      <c r="B2541" s="1" t="str">
        <f t="shared" si="195"/>
        <v>August</v>
      </c>
      <c r="C2541" s="3" t="s">
        <v>7</v>
      </c>
      <c r="D2541" s="4">
        <v>20</v>
      </c>
      <c r="E2541" t="str">
        <f t="shared" si="198"/>
        <v>No</v>
      </c>
      <c r="F2541" s="4">
        <f t="shared" si="196"/>
        <v>20</v>
      </c>
      <c r="G2541" s="5">
        <v>831.76</v>
      </c>
      <c r="H2541" t="str">
        <f t="shared" si="199"/>
        <v>No</v>
      </c>
      <c r="I2541" s="5">
        <f t="shared" si="197"/>
        <v>16635.2</v>
      </c>
    </row>
    <row r="2542" spans="1:9" x14ac:dyDescent="0.35">
      <c r="A2542" s="1">
        <v>44957</v>
      </c>
      <c r="B2542" s="1" t="str">
        <f t="shared" si="195"/>
        <v>January</v>
      </c>
      <c r="C2542" s="3" t="s">
        <v>5</v>
      </c>
      <c r="D2542" s="4">
        <v>22</v>
      </c>
      <c r="E2542" t="str">
        <f t="shared" si="198"/>
        <v>No</v>
      </c>
      <c r="F2542" s="4">
        <f t="shared" si="196"/>
        <v>22</v>
      </c>
      <c r="G2542" s="5">
        <v>997.35</v>
      </c>
      <c r="H2542" t="str">
        <f t="shared" si="199"/>
        <v>No</v>
      </c>
      <c r="I2542" s="5">
        <f t="shared" si="197"/>
        <v>21941.7</v>
      </c>
    </row>
    <row r="2543" spans="1:9" x14ac:dyDescent="0.35">
      <c r="A2543" s="1">
        <v>45260</v>
      </c>
      <c r="B2543" s="1" t="str">
        <f t="shared" si="195"/>
        <v>November</v>
      </c>
      <c r="C2543" s="3" t="s">
        <v>4</v>
      </c>
      <c r="D2543" s="4">
        <v>25</v>
      </c>
      <c r="E2543" t="str">
        <f t="shared" si="198"/>
        <v>No</v>
      </c>
      <c r="F2543" s="4">
        <f t="shared" si="196"/>
        <v>25</v>
      </c>
      <c r="G2543" s="5">
        <v>597.74</v>
      </c>
      <c r="H2543" t="str">
        <f t="shared" si="199"/>
        <v>No</v>
      </c>
      <c r="I2543" s="5">
        <f t="shared" si="197"/>
        <v>14943.5</v>
      </c>
    </row>
    <row r="2544" spans="1:9" x14ac:dyDescent="0.35">
      <c r="A2544" s="1">
        <v>45077</v>
      </c>
      <c r="B2544" s="1" t="str">
        <f t="shared" si="195"/>
        <v>May</v>
      </c>
      <c r="C2544" s="3" t="s">
        <v>5</v>
      </c>
      <c r="D2544" s="4">
        <v>19</v>
      </c>
      <c r="E2544" t="str">
        <f t="shared" si="198"/>
        <v>No</v>
      </c>
      <c r="F2544" s="4">
        <f t="shared" si="196"/>
        <v>19</v>
      </c>
      <c r="G2544" s="5">
        <v>509.48</v>
      </c>
      <c r="H2544" t="str">
        <f t="shared" si="199"/>
        <v>No</v>
      </c>
      <c r="I2544" s="5">
        <f t="shared" si="197"/>
        <v>9680.1200000000008</v>
      </c>
    </row>
    <row r="2545" spans="1:9" x14ac:dyDescent="0.35">
      <c r="A2545" s="1">
        <v>45107</v>
      </c>
      <c r="B2545" s="1" t="str">
        <f t="shared" si="195"/>
        <v>June</v>
      </c>
      <c r="C2545" s="3" t="s">
        <v>4</v>
      </c>
      <c r="D2545" s="4">
        <v>20</v>
      </c>
      <c r="E2545" t="str">
        <f t="shared" si="198"/>
        <v>No</v>
      </c>
      <c r="F2545" s="4">
        <f t="shared" si="196"/>
        <v>20</v>
      </c>
      <c r="G2545" s="5">
        <v>251.02</v>
      </c>
      <c r="H2545" t="str">
        <f t="shared" si="199"/>
        <v>No</v>
      </c>
      <c r="I2545" s="5">
        <f t="shared" si="197"/>
        <v>5020.4000000000005</v>
      </c>
    </row>
    <row r="2546" spans="1:9" x14ac:dyDescent="0.35">
      <c r="A2546" s="1">
        <v>45291</v>
      </c>
      <c r="B2546" s="1" t="str">
        <f t="shared" si="195"/>
        <v>December</v>
      </c>
      <c r="C2546" s="3" t="s">
        <v>5</v>
      </c>
      <c r="D2546" s="4">
        <v>22</v>
      </c>
      <c r="E2546" t="str">
        <f t="shared" si="198"/>
        <v>No</v>
      </c>
      <c r="F2546" s="4">
        <f t="shared" si="196"/>
        <v>22</v>
      </c>
      <c r="G2546" s="5">
        <v>193.72</v>
      </c>
      <c r="H2546" t="str">
        <f t="shared" si="199"/>
        <v>No</v>
      </c>
      <c r="I2546" s="5">
        <f t="shared" si="197"/>
        <v>4261.84</v>
      </c>
    </row>
    <row r="2547" spans="1:9" x14ac:dyDescent="0.35">
      <c r="A2547" s="1">
        <v>45260</v>
      </c>
      <c r="B2547" s="1" t="str">
        <f t="shared" si="195"/>
        <v>November</v>
      </c>
      <c r="C2547" s="3" t="s">
        <v>6</v>
      </c>
      <c r="D2547" s="4">
        <v>20</v>
      </c>
      <c r="E2547" t="str">
        <f t="shared" si="198"/>
        <v>No</v>
      </c>
      <c r="F2547" s="4">
        <f t="shared" si="196"/>
        <v>20</v>
      </c>
      <c r="G2547" s="5">
        <v>526.61</v>
      </c>
      <c r="H2547" t="str">
        <f t="shared" si="199"/>
        <v>No</v>
      </c>
      <c r="I2547" s="5">
        <f t="shared" si="197"/>
        <v>10532.2</v>
      </c>
    </row>
    <row r="2548" spans="1:9" x14ac:dyDescent="0.35">
      <c r="A2548" s="1">
        <v>45138</v>
      </c>
      <c r="B2548" s="1" t="str">
        <f t="shared" si="195"/>
        <v>July</v>
      </c>
      <c r="C2548" s="3" t="s">
        <v>6</v>
      </c>
      <c r="D2548" s="4">
        <v>16</v>
      </c>
      <c r="E2548" t="str">
        <f t="shared" si="198"/>
        <v>No</v>
      </c>
      <c r="F2548" s="4">
        <f t="shared" si="196"/>
        <v>16</v>
      </c>
      <c r="G2548" s="5">
        <v>606.61</v>
      </c>
      <c r="H2548" t="str">
        <f t="shared" si="199"/>
        <v>No</v>
      </c>
      <c r="I2548" s="5">
        <f t="shared" si="197"/>
        <v>9705.76</v>
      </c>
    </row>
    <row r="2549" spans="1:9" x14ac:dyDescent="0.35">
      <c r="A2549" s="1">
        <v>45077</v>
      </c>
      <c r="B2549" s="1" t="str">
        <f t="shared" si="195"/>
        <v>May</v>
      </c>
      <c r="C2549" s="3" t="s">
        <v>5</v>
      </c>
      <c r="D2549" s="4">
        <v>22</v>
      </c>
      <c r="E2549" t="str">
        <f t="shared" si="198"/>
        <v>No</v>
      </c>
      <c r="F2549" s="4">
        <f t="shared" si="196"/>
        <v>22</v>
      </c>
      <c r="G2549" s="5">
        <v>142.66</v>
      </c>
      <c r="H2549" t="str">
        <f t="shared" si="199"/>
        <v>No</v>
      </c>
      <c r="I2549" s="5">
        <f t="shared" si="197"/>
        <v>3138.52</v>
      </c>
    </row>
    <row r="2550" spans="1:9" x14ac:dyDescent="0.35">
      <c r="A2550" s="1">
        <v>45291</v>
      </c>
      <c r="B2550" s="1" t="str">
        <f t="shared" si="195"/>
        <v>December</v>
      </c>
      <c r="C2550" s="3" t="s">
        <v>5</v>
      </c>
      <c r="D2550" s="4">
        <v>24</v>
      </c>
      <c r="E2550" t="str">
        <f t="shared" si="198"/>
        <v>No</v>
      </c>
      <c r="F2550" s="4">
        <f t="shared" si="196"/>
        <v>24</v>
      </c>
      <c r="G2550" s="5">
        <v>377.86</v>
      </c>
      <c r="H2550" t="str">
        <f t="shared" si="199"/>
        <v>No</v>
      </c>
      <c r="I2550" s="5">
        <f t="shared" si="197"/>
        <v>9068.64</v>
      </c>
    </row>
    <row r="2551" spans="1:9" x14ac:dyDescent="0.35">
      <c r="A2551" s="1">
        <v>45077</v>
      </c>
      <c r="B2551" s="1" t="str">
        <f t="shared" si="195"/>
        <v>May</v>
      </c>
      <c r="C2551" s="3" t="s">
        <v>4</v>
      </c>
      <c r="D2551" s="4">
        <v>18</v>
      </c>
      <c r="E2551" t="str">
        <f t="shared" si="198"/>
        <v>No</v>
      </c>
      <c r="F2551" s="4">
        <f t="shared" si="196"/>
        <v>18</v>
      </c>
      <c r="G2551" s="5">
        <v>443.42</v>
      </c>
      <c r="H2551" t="str">
        <f t="shared" si="199"/>
        <v>No</v>
      </c>
      <c r="I2551" s="5">
        <f t="shared" si="197"/>
        <v>7981.56</v>
      </c>
    </row>
    <row r="2552" spans="1:9" x14ac:dyDescent="0.35">
      <c r="A2552" s="1">
        <v>45199</v>
      </c>
      <c r="B2552" s="1" t="str">
        <f t="shared" si="195"/>
        <v>September</v>
      </c>
      <c r="C2552" s="3" t="s">
        <v>4</v>
      </c>
      <c r="D2552" s="4">
        <v>21</v>
      </c>
      <c r="E2552" t="str">
        <f t="shared" si="198"/>
        <v>No</v>
      </c>
      <c r="F2552" s="4">
        <f t="shared" si="196"/>
        <v>21</v>
      </c>
      <c r="G2552" s="5">
        <v>925</v>
      </c>
      <c r="H2552" t="str">
        <f t="shared" si="199"/>
        <v>No</v>
      </c>
      <c r="I2552" s="5">
        <f t="shared" si="197"/>
        <v>19425</v>
      </c>
    </row>
    <row r="2553" spans="1:9" x14ac:dyDescent="0.35">
      <c r="A2553" s="1">
        <v>45169</v>
      </c>
      <c r="B2553" s="1" t="str">
        <f t="shared" si="195"/>
        <v>August</v>
      </c>
      <c r="C2553" s="3" t="s">
        <v>8</v>
      </c>
      <c r="D2553" s="4">
        <v>24</v>
      </c>
      <c r="E2553" t="str">
        <f t="shared" si="198"/>
        <v>No</v>
      </c>
      <c r="F2553" s="4">
        <f t="shared" si="196"/>
        <v>24</v>
      </c>
      <c r="G2553" s="5">
        <v>195.04</v>
      </c>
      <c r="H2553" t="str">
        <f t="shared" si="199"/>
        <v>No</v>
      </c>
      <c r="I2553" s="5">
        <f t="shared" si="197"/>
        <v>4680.96</v>
      </c>
    </row>
    <row r="2554" spans="1:9" x14ac:dyDescent="0.35">
      <c r="A2554" s="1">
        <v>45107</v>
      </c>
      <c r="B2554" s="1" t="str">
        <f t="shared" si="195"/>
        <v>June</v>
      </c>
      <c r="C2554" s="3" t="s">
        <v>4</v>
      </c>
      <c r="D2554" s="4">
        <v>20</v>
      </c>
      <c r="E2554" t="str">
        <f t="shared" si="198"/>
        <v>No</v>
      </c>
      <c r="F2554" s="4">
        <f t="shared" si="196"/>
        <v>20</v>
      </c>
      <c r="G2554" s="5">
        <v>42.33</v>
      </c>
      <c r="H2554" t="str">
        <f t="shared" si="199"/>
        <v>No</v>
      </c>
      <c r="I2554" s="5">
        <f t="shared" si="197"/>
        <v>846.59999999999991</v>
      </c>
    </row>
    <row r="2555" spans="1:9" x14ac:dyDescent="0.35">
      <c r="A2555" s="1">
        <v>45046</v>
      </c>
      <c r="B2555" s="1" t="str">
        <f t="shared" si="195"/>
        <v>April</v>
      </c>
      <c r="C2555" s="3" t="s">
        <v>4</v>
      </c>
      <c r="D2555" s="4">
        <v>11</v>
      </c>
      <c r="E2555" t="str">
        <f t="shared" si="198"/>
        <v>No</v>
      </c>
      <c r="F2555" s="4">
        <f t="shared" si="196"/>
        <v>11</v>
      </c>
      <c r="G2555" s="5">
        <v>780.75</v>
      </c>
      <c r="H2555" t="str">
        <f t="shared" si="199"/>
        <v>No</v>
      </c>
      <c r="I2555" s="5">
        <f t="shared" si="197"/>
        <v>8588.25</v>
      </c>
    </row>
    <row r="2556" spans="1:9" x14ac:dyDescent="0.35">
      <c r="A2556" s="1">
        <v>45077</v>
      </c>
      <c r="B2556" s="1" t="str">
        <f t="shared" si="195"/>
        <v>May</v>
      </c>
      <c r="C2556" s="3" t="s">
        <v>6</v>
      </c>
      <c r="D2556" s="4">
        <v>18</v>
      </c>
      <c r="E2556" t="str">
        <f t="shared" si="198"/>
        <v>No</v>
      </c>
      <c r="F2556" s="4">
        <f t="shared" si="196"/>
        <v>18</v>
      </c>
      <c r="G2556" s="5">
        <v>140.96</v>
      </c>
      <c r="H2556" t="str">
        <f t="shared" si="199"/>
        <v>No</v>
      </c>
      <c r="I2556" s="5">
        <f t="shared" si="197"/>
        <v>2537.2800000000002</v>
      </c>
    </row>
    <row r="2557" spans="1:9" x14ac:dyDescent="0.35">
      <c r="A2557" s="1">
        <v>45199</v>
      </c>
      <c r="B2557" s="1" t="str">
        <f t="shared" si="195"/>
        <v>September</v>
      </c>
      <c r="C2557" s="3" t="s">
        <v>5</v>
      </c>
      <c r="D2557" s="4">
        <v>22</v>
      </c>
      <c r="E2557" t="str">
        <f t="shared" si="198"/>
        <v>No</v>
      </c>
      <c r="F2557" s="4">
        <f t="shared" si="196"/>
        <v>22</v>
      </c>
      <c r="G2557" s="5">
        <v>502.77</v>
      </c>
      <c r="H2557" t="str">
        <f t="shared" si="199"/>
        <v>No</v>
      </c>
      <c r="I2557" s="5">
        <f t="shared" si="197"/>
        <v>11060.939999999999</v>
      </c>
    </row>
    <row r="2558" spans="1:9" x14ac:dyDescent="0.35">
      <c r="A2558" s="1">
        <v>45107</v>
      </c>
      <c r="B2558" s="1" t="str">
        <f t="shared" si="195"/>
        <v>June</v>
      </c>
      <c r="C2558" s="3" t="s">
        <v>5</v>
      </c>
      <c r="D2558" s="4">
        <v>27</v>
      </c>
      <c r="E2558" t="str">
        <f t="shared" si="198"/>
        <v>No</v>
      </c>
      <c r="F2558" s="4">
        <f t="shared" si="196"/>
        <v>27</v>
      </c>
      <c r="G2558" s="5">
        <v>446.9</v>
      </c>
      <c r="H2558" t="str">
        <f t="shared" si="199"/>
        <v>No</v>
      </c>
      <c r="I2558" s="5">
        <f t="shared" si="197"/>
        <v>12066.3</v>
      </c>
    </row>
    <row r="2559" spans="1:9" x14ac:dyDescent="0.35">
      <c r="A2559" s="1">
        <v>45016</v>
      </c>
      <c r="B2559" s="1" t="str">
        <f t="shared" si="195"/>
        <v>March</v>
      </c>
      <c r="C2559" s="3" t="s">
        <v>7</v>
      </c>
      <c r="D2559" s="4">
        <v>18</v>
      </c>
      <c r="E2559" t="str">
        <f t="shared" si="198"/>
        <v>No</v>
      </c>
      <c r="F2559" s="4">
        <f t="shared" si="196"/>
        <v>18</v>
      </c>
      <c r="G2559" s="5">
        <v>862.83</v>
      </c>
      <c r="H2559" t="str">
        <f t="shared" si="199"/>
        <v>No</v>
      </c>
      <c r="I2559" s="5">
        <f t="shared" si="197"/>
        <v>15530.94</v>
      </c>
    </row>
    <row r="2560" spans="1:9" x14ac:dyDescent="0.35">
      <c r="A2560" s="1">
        <v>44957</v>
      </c>
      <c r="B2560" s="1" t="str">
        <f t="shared" si="195"/>
        <v>January</v>
      </c>
      <c r="C2560" s="3" t="s">
        <v>5</v>
      </c>
      <c r="D2560" s="4">
        <v>31</v>
      </c>
      <c r="E2560" t="str">
        <f t="shared" si="198"/>
        <v>No</v>
      </c>
      <c r="F2560" s="4">
        <f t="shared" si="196"/>
        <v>31</v>
      </c>
      <c r="G2560" s="5">
        <v>29.68</v>
      </c>
      <c r="H2560" t="str">
        <f t="shared" si="199"/>
        <v>No</v>
      </c>
      <c r="I2560" s="5">
        <f t="shared" si="197"/>
        <v>920.08</v>
      </c>
    </row>
    <row r="2561" spans="1:9" x14ac:dyDescent="0.35">
      <c r="A2561" s="1">
        <v>44957</v>
      </c>
      <c r="B2561" s="1" t="str">
        <f t="shared" si="195"/>
        <v>January</v>
      </c>
      <c r="C2561" s="3" t="s">
        <v>8</v>
      </c>
      <c r="D2561" s="4">
        <v>20</v>
      </c>
      <c r="E2561" t="str">
        <f t="shared" si="198"/>
        <v>No</v>
      </c>
      <c r="F2561" s="4">
        <f t="shared" si="196"/>
        <v>20</v>
      </c>
      <c r="G2561" s="5">
        <v>550.63</v>
      </c>
      <c r="H2561" t="str">
        <f t="shared" si="199"/>
        <v>No</v>
      </c>
      <c r="I2561" s="5">
        <f t="shared" si="197"/>
        <v>11012.6</v>
      </c>
    </row>
    <row r="2562" spans="1:9" x14ac:dyDescent="0.35">
      <c r="A2562" s="1">
        <v>44985</v>
      </c>
      <c r="B2562" s="1" t="str">
        <f t="shared" ref="B2562:B2625" si="200">TEXT(A2562, "mmmm")</f>
        <v>February</v>
      </c>
      <c r="C2562" s="3" t="s">
        <v>8</v>
      </c>
      <c r="D2562" s="4">
        <v>20</v>
      </c>
      <c r="E2562" t="str">
        <f t="shared" si="198"/>
        <v>No</v>
      </c>
      <c r="F2562" s="4">
        <f t="shared" ref="F2562:F2625" si="201" xml:space="preserve"> IF(OR(D2562 &lt; 8,D2562 &gt; 32), 22, D2562)</f>
        <v>20</v>
      </c>
      <c r="G2562" s="5">
        <v>91.63</v>
      </c>
      <c r="H2562" t="str">
        <f t="shared" si="199"/>
        <v>No</v>
      </c>
      <c r="I2562" s="5">
        <f t="shared" ref="I2562:I2625" si="202">PRODUCT(F2562,G2562)</f>
        <v>1832.6</v>
      </c>
    </row>
    <row r="2563" spans="1:9" x14ac:dyDescent="0.35">
      <c r="A2563" s="1">
        <v>45260</v>
      </c>
      <c r="B2563" s="1" t="str">
        <f t="shared" si="200"/>
        <v>November</v>
      </c>
      <c r="C2563" s="3" t="s">
        <v>6</v>
      </c>
      <c r="D2563" s="4">
        <v>15</v>
      </c>
      <c r="E2563" t="str">
        <f t="shared" ref="E2563:E2626" si="203" xml:space="preserve"> IF(OR(D2563 &lt; 8,D2563 &gt; 32), "Yes", "No")</f>
        <v>No</v>
      </c>
      <c r="F2563" s="4">
        <f t="shared" si="201"/>
        <v>15</v>
      </c>
      <c r="G2563" s="5">
        <v>259.23</v>
      </c>
      <c r="H2563" t="str">
        <f t="shared" ref="H2563:H2626" si="204" xml:space="preserve"> IF(OR(G2563 &lt; -466.22,G2563 &gt; 1486.92), "Yes", "No")</f>
        <v>No</v>
      </c>
      <c r="I2563" s="5">
        <f t="shared" si="202"/>
        <v>3888.4500000000003</v>
      </c>
    </row>
    <row r="2564" spans="1:9" x14ac:dyDescent="0.35">
      <c r="A2564" s="1">
        <v>44957</v>
      </c>
      <c r="B2564" s="1" t="str">
        <f t="shared" si="200"/>
        <v>January</v>
      </c>
      <c r="C2564" s="3" t="s">
        <v>6</v>
      </c>
      <c r="D2564" s="4">
        <v>26</v>
      </c>
      <c r="E2564" t="str">
        <f t="shared" si="203"/>
        <v>No</v>
      </c>
      <c r="F2564" s="4">
        <f t="shared" si="201"/>
        <v>26</v>
      </c>
      <c r="G2564" s="5">
        <v>390.04</v>
      </c>
      <c r="H2564" t="str">
        <f t="shared" si="204"/>
        <v>No</v>
      </c>
      <c r="I2564" s="5">
        <f t="shared" si="202"/>
        <v>10141.040000000001</v>
      </c>
    </row>
    <row r="2565" spans="1:9" x14ac:dyDescent="0.35">
      <c r="A2565" s="1">
        <v>45016</v>
      </c>
      <c r="B2565" s="1" t="str">
        <f t="shared" si="200"/>
        <v>March</v>
      </c>
      <c r="C2565" s="3" t="s">
        <v>7</v>
      </c>
      <c r="D2565" s="4">
        <v>23</v>
      </c>
      <c r="E2565" t="str">
        <f t="shared" si="203"/>
        <v>No</v>
      </c>
      <c r="F2565" s="4">
        <f t="shared" si="201"/>
        <v>23</v>
      </c>
      <c r="G2565" s="5">
        <v>243.81</v>
      </c>
      <c r="H2565" t="str">
        <f t="shared" si="204"/>
        <v>No</v>
      </c>
      <c r="I2565" s="5">
        <f t="shared" si="202"/>
        <v>5607.63</v>
      </c>
    </row>
    <row r="2566" spans="1:9" x14ac:dyDescent="0.35">
      <c r="A2566" s="1">
        <v>44985</v>
      </c>
      <c r="B2566" s="1" t="str">
        <f t="shared" si="200"/>
        <v>February</v>
      </c>
      <c r="C2566" s="3" t="s">
        <v>6</v>
      </c>
      <c r="D2566" s="4">
        <v>15</v>
      </c>
      <c r="E2566" t="str">
        <f t="shared" si="203"/>
        <v>No</v>
      </c>
      <c r="F2566" s="4">
        <f t="shared" si="201"/>
        <v>15</v>
      </c>
      <c r="G2566" s="5">
        <v>196.51</v>
      </c>
      <c r="H2566" t="str">
        <f t="shared" si="204"/>
        <v>No</v>
      </c>
      <c r="I2566" s="5">
        <f t="shared" si="202"/>
        <v>2947.6499999999996</v>
      </c>
    </row>
    <row r="2567" spans="1:9" x14ac:dyDescent="0.35">
      <c r="A2567" s="1">
        <v>45260</v>
      </c>
      <c r="B2567" s="1" t="str">
        <f t="shared" si="200"/>
        <v>November</v>
      </c>
      <c r="C2567" s="3" t="s">
        <v>4</v>
      </c>
      <c r="D2567" s="4">
        <v>17</v>
      </c>
      <c r="E2567" t="str">
        <f t="shared" si="203"/>
        <v>No</v>
      </c>
      <c r="F2567" s="4">
        <f t="shared" si="201"/>
        <v>17</v>
      </c>
      <c r="G2567" s="5">
        <v>839.79</v>
      </c>
      <c r="H2567" t="str">
        <f t="shared" si="204"/>
        <v>No</v>
      </c>
      <c r="I2567" s="5">
        <f t="shared" si="202"/>
        <v>14276.43</v>
      </c>
    </row>
    <row r="2568" spans="1:9" x14ac:dyDescent="0.35">
      <c r="A2568" s="1">
        <v>45260</v>
      </c>
      <c r="B2568" s="1" t="str">
        <f t="shared" si="200"/>
        <v>November</v>
      </c>
      <c r="C2568" s="3" t="s">
        <v>8</v>
      </c>
      <c r="D2568" s="4">
        <v>22</v>
      </c>
      <c r="E2568" t="str">
        <f t="shared" si="203"/>
        <v>No</v>
      </c>
      <c r="F2568" s="4">
        <f t="shared" si="201"/>
        <v>22</v>
      </c>
      <c r="G2568" s="5">
        <v>700.38</v>
      </c>
      <c r="H2568" t="str">
        <f t="shared" si="204"/>
        <v>No</v>
      </c>
      <c r="I2568" s="5">
        <f t="shared" si="202"/>
        <v>15408.36</v>
      </c>
    </row>
    <row r="2569" spans="1:9" x14ac:dyDescent="0.35">
      <c r="A2569" s="1">
        <v>45199</v>
      </c>
      <c r="B2569" s="1" t="str">
        <f t="shared" si="200"/>
        <v>September</v>
      </c>
      <c r="C2569" s="3" t="s">
        <v>4</v>
      </c>
      <c r="D2569" s="4">
        <v>24</v>
      </c>
      <c r="E2569" t="str">
        <f t="shared" si="203"/>
        <v>No</v>
      </c>
      <c r="F2569" s="4">
        <f t="shared" si="201"/>
        <v>24</v>
      </c>
      <c r="G2569" s="5">
        <v>47.75</v>
      </c>
      <c r="H2569" t="str">
        <f t="shared" si="204"/>
        <v>No</v>
      </c>
      <c r="I2569" s="5">
        <f t="shared" si="202"/>
        <v>1146</v>
      </c>
    </row>
    <row r="2570" spans="1:9" x14ac:dyDescent="0.35">
      <c r="A2570" s="1">
        <v>45230</v>
      </c>
      <c r="B2570" s="1" t="str">
        <f t="shared" si="200"/>
        <v>October</v>
      </c>
      <c r="C2570" s="3" t="s">
        <v>4</v>
      </c>
      <c r="D2570" s="4">
        <v>27</v>
      </c>
      <c r="E2570" t="str">
        <f t="shared" si="203"/>
        <v>No</v>
      </c>
      <c r="F2570" s="4">
        <f t="shared" si="201"/>
        <v>27</v>
      </c>
      <c r="G2570" s="5">
        <v>364.5</v>
      </c>
      <c r="H2570" t="str">
        <f t="shared" si="204"/>
        <v>No</v>
      </c>
      <c r="I2570" s="5">
        <f t="shared" si="202"/>
        <v>9841.5</v>
      </c>
    </row>
    <row r="2571" spans="1:9" x14ac:dyDescent="0.35">
      <c r="A2571" s="1">
        <v>45016</v>
      </c>
      <c r="B2571" s="1" t="str">
        <f t="shared" si="200"/>
        <v>March</v>
      </c>
      <c r="C2571" s="3" t="s">
        <v>4</v>
      </c>
      <c r="D2571" s="4">
        <v>25</v>
      </c>
      <c r="E2571" t="str">
        <f t="shared" si="203"/>
        <v>No</v>
      </c>
      <c r="F2571" s="4">
        <f t="shared" si="201"/>
        <v>25</v>
      </c>
      <c r="G2571" s="5">
        <v>311.02999999999997</v>
      </c>
      <c r="H2571" t="str">
        <f t="shared" si="204"/>
        <v>No</v>
      </c>
      <c r="I2571" s="5">
        <f t="shared" si="202"/>
        <v>7775.7499999999991</v>
      </c>
    </row>
    <row r="2572" spans="1:9" x14ac:dyDescent="0.35">
      <c r="A2572" s="1">
        <v>45107</v>
      </c>
      <c r="B2572" s="1" t="str">
        <f t="shared" si="200"/>
        <v>June</v>
      </c>
      <c r="C2572" s="3" t="s">
        <v>6</v>
      </c>
      <c r="D2572" s="4">
        <v>13</v>
      </c>
      <c r="E2572" t="str">
        <f t="shared" si="203"/>
        <v>No</v>
      </c>
      <c r="F2572" s="4">
        <f t="shared" si="201"/>
        <v>13</v>
      </c>
      <c r="G2572" s="5">
        <v>291.01</v>
      </c>
      <c r="H2572" t="str">
        <f t="shared" si="204"/>
        <v>No</v>
      </c>
      <c r="I2572" s="5">
        <f t="shared" si="202"/>
        <v>3783.13</v>
      </c>
    </row>
    <row r="2573" spans="1:9" x14ac:dyDescent="0.35">
      <c r="A2573" s="1">
        <v>45169</v>
      </c>
      <c r="B2573" s="1" t="str">
        <f t="shared" si="200"/>
        <v>August</v>
      </c>
      <c r="C2573" s="3" t="s">
        <v>8</v>
      </c>
      <c r="D2573" s="4">
        <v>15</v>
      </c>
      <c r="E2573" t="str">
        <f t="shared" si="203"/>
        <v>No</v>
      </c>
      <c r="F2573" s="4">
        <f t="shared" si="201"/>
        <v>15</v>
      </c>
      <c r="G2573" s="5">
        <v>384.21</v>
      </c>
      <c r="H2573" t="str">
        <f t="shared" si="204"/>
        <v>No</v>
      </c>
      <c r="I2573" s="5">
        <f t="shared" si="202"/>
        <v>5763.15</v>
      </c>
    </row>
    <row r="2574" spans="1:9" x14ac:dyDescent="0.35">
      <c r="A2574" s="1">
        <v>45169</v>
      </c>
      <c r="B2574" s="1" t="str">
        <f t="shared" si="200"/>
        <v>August</v>
      </c>
      <c r="C2574" s="3" t="s">
        <v>7</v>
      </c>
      <c r="D2574" s="4">
        <v>20</v>
      </c>
      <c r="E2574" t="str">
        <f t="shared" si="203"/>
        <v>No</v>
      </c>
      <c r="F2574" s="4">
        <f t="shared" si="201"/>
        <v>20</v>
      </c>
      <c r="G2574" s="5">
        <v>741.9</v>
      </c>
      <c r="H2574" t="str">
        <f t="shared" si="204"/>
        <v>No</v>
      </c>
      <c r="I2574" s="5">
        <f t="shared" si="202"/>
        <v>14838</v>
      </c>
    </row>
    <row r="2575" spans="1:9" x14ac:dyDescent="0.35">
      <c r="A2575" s="1">
        <v>45046</v>
      </c>
      <c r="B2575" s="1" t="str">
        <f t="shared" si="200"/>
        <v>April</v>
      </c>
      <c r="C2575" s="3" t="s">
        <v>8</v>
      </c>
      <c r="D2575" s="4">
        <v>27</v>
      </c>
      <c r="E2575" t="str">
        <f t="shared" si="203"/>
        <v>No</v>
      </c>
      <c r="F2575" s="4">
        <f t="shared" si="201"/>
        <v>27</v>
      </c>
      <c r="G2575" s="5">
        <v>166.14</v>
      </c>
      <c r="H2575" t="str">
        <f t="shared" si="204"/>
        <v>No</v>
      </c>
      <c r="I2575" s="5">
        <f t="shared" si="202"/>
        <v>4485.78</v>
      </c>
    </row>
    <row r="2576" spans="1:9" x14ac:dyDescent="0.35">
      <c r="A2576" s="1">
        <v>44957</v>
      </c>
      <c r="B2576" s="1" t="str">
        <f t="shared" si="200"/>
        <v>January</v>
      </c>
      <c r="C2576" s="3" t="s">
        <v>7</v>
      </c>
      <c r="D2576" s="4">
        <v>26</v>
      </c>
      <c r="E2576" t="str">
        <f t="shared" si="203"/>
        <v>No</v>
      </c>
      <c r="F2576" s="4">
        <f t="shared" si="201"/>
        <v>26</v>
      </c>
      <c r="G2576" s="5">
        <v>762.11</v>
      </c>
      <c r="H2576" t="str">
        <f t="shared" si="204"/>
        <v>No</v>
      </c>
      <c r="I2576" s="5">
        <f t="shared" si="202"/>
        <v>19814.86</v>
      </c>
    </row>
    <row r="2577" spans="1:9" x14ac:dyDescent="0.35">
      <c r="A2577" s="1">
        <v>45046</v>
      </c>
      <c r="B2577" s="1" t="str">
        <f t="shared" si="200"/>
        <v>April</v>
      </c>
      <c r="C2577" s="3" t="s">
        <v>4</v>
      </c>
      <c r="D2577" s="4">
        <v>20</v>
      </c>
      <c r="E2577" t="str">
        <f t="shared" si="203"/>
        <v>No</v>
      </c>
      <c r="F2577" s="4">
        <f t="shared" si="201"/>
        <v>20</v>
      </c>
      <c r="G2577" s="5">
        <v>160.88</v>
      </c>
      <c r="H2577" t="str">
        <f t="shared" si="204"/>
        <v>No</v>
      </c>
      <c r="I2577" s="5">
        <f t="shared" si="202"/>
        <v>3217.6</v>
      </c>
    </row>
    <row r="2578" spans="1:9" x14ac:dyDescent="0.35">
      <c r="A2578" s="1">
        <v>45169</v>
      </c>
      <c r="B2578" s="1" t="str">
        <f t="shared" si="200"/>
        <v>August</v>
      </c>
      <c r="C2578" s="3" t="s">
        <v>6</v>
      </c>
      <c r="D2578" s="4">
        <v>24</v>
      </c>
      <c r="E2578" t="str">
        <f t="shared" si="203"/>
        <v>No</v>
      </c>
      <c r="F2578" s="4">
        <f t="shared" si="201"/>
        <v>24</v>
      </c>
      <c r="G2578" s="5">
        <v>157.6</v>
      </c>
      <c r="H2578" t="str">
        <f t="shared" si="204"/>
        <v>No</v>
      </c>
      <c r="I2578" s="5">
        <f t="shared" si="202"/>
        <v>3782.3999999999996</v>
      </c>
    </row>
    <row r="2579" spans="1:9" x14ac:dyDescent="0.35">
      <c r="A2579" s="1">
        <v>45260</v>
      </c>
      <c r="B2579" s="1" t="str">
        <f t="shared" si="200"/>
        <v>November</v>
      </c>
      <c r="C2579" s="3" t="s">
        <v>4</v>
      </c>
      <c r="D2579" s="4">
        <v>19</v>
      </c>
      <c r="E2579" t="str">
        <f t="shared" si="203"/>
        <v>No</v>
      </c>
      <c r="F2579" s="4">
        <f t="shared" si="201"/>
        <v>19</v>
      </c>
      <c r="G2579" s="5">
        <v>776.45</v>
      </c>
      <c r="H2579" t="str">
        <f t="shared" si="204"/>
        <v>No</v>
      </c>
      <c r="I2579" s="5">
        <f t="shared" si="202"/>
        <v>14752.550000000001</v>
      </c>
    </row>
    <row r="2580" spans="1:9" x14ac:dyDescent="0.35">
      <c r="A2580" s="1">
        <v>45107</v>
      </c>
      <c r="B2580" s="1" t="str">
        <f t="shared" si="200"/>
        <v>June</v>
      </c>
      <c r="C2580" s="3" t="s">
        <v>4</v>
      </c>
      <c r="D2580" s="4">
        <v>25</v>
      </c>
      <c r="E2580" t="str">
        <f t="shared" si="203"/>
        <v>No</v>
      </c>
      <c r="F2580" s="4">
        <f t="shared" si="201"/>
        <v>25</v>
      </c>
      <c r="G2580" s="5">
        <v>815.13</v>
      </c>
      <c r="H2580" t="str">
        <f t="shared" si="204"/>
        <v>No</v>
      </c>
      <c r="I2580" s="5">
        <f t="shared" si="202"/>
        <v>20378.25</v>
      </c>
    </row>
    <row r="2581" spans="1:9" x14ac:dyDescent="0.35">
      <c r="A2581" s="1">
        <v>45199</v>
      </c>
      <c r="B2581" s="1" t="str">
        <f t="shared" si="200"/>
        <v>September</v>
      </c>
      <c r="C2581" s="3" t="s">
        <v>7</v>
      </c>
      <c r="D2581" s="4">
        <v>17</v>
      </c>
      <c r="E2581" t="str">
        <f t="shared" si="203"/>
        <v>No</v>
      </c>
      <c r="F2581" s="4">
        <f t="shared" si="201"/>
        <v>17</v>
      </c>
      <c r="G2581" s="5">
        <v>883.78</v>
      </c>
      <c r="H2581" t="str">
        <f t="shared" si="204"/>
        <v>No</v>
      </c>
      <c r="I2581" s="5">
        <f t="shared" si="202"/>
        <v>15024.26</v>
      </c>
    </row>
    <row r="2582" spans="1:9" x14ac:dyDescent="0.35">
      <c r="A2582" s="1">
        <v>45077</v>
      </c>
      <c r="B2582" s="1" t="str">
        <f t="shared" si="200"/>
        <v>May</v>
      </c>
      <c r="C2582" s="3" t="s">
        <v>5</v>
      </c>
      <c r="D2582" s="4">
        <v>26</v>
      </c>
      <c r="E2582" t="str">
        <f t="shared" si="203"/>
        <v>No</v>
      </c>
      <c r="F2582" s="4">
        <f t="shared" si="201"/>
        <v>26</v>
      </c>
      <c r="G2582" s="5">
        <v>828.91</v>
      </c>
      <c r="H2582" t="str">
        <f t="shared" si="204"/>
        <v>No</v>
      </c>
      <c r="I2582" s="5">
        <f t="shared" si="202"/>
        <v>21551.66</v>
      </c>
    </row>
    <row r="2583" spans="1:9" x14ac:dyDescent="0.35">
      <c r="A2583" s="1">
        <v>45230</v>
      </c>
      <c r="B2583" s="1" t="str">
        <f t="shared" si="200"/>
        <v>October</v>
      </c>
      <c r="C2583" s="3" t="s">
        <v>8</v>
      </c>
      <c r="D2583" s="4">
        <v>24</v>
      </c>
      <c r="E2583" t="str">
        <f t="shared" si="203"/>
        <v>No</v>
      </c>
      <c r="F2583" s="4">
        <f t="shared" si="201"/>
        <v>24</v>
      </c>
      <c r="G2583" s="5">
        <v>821.13</v>
      </c>
      <c r="H2583" t="str">
        <f t="shared" si="204"/>
        <v>No</v>
      </c>
      <c r="I2583" s="5">
        <f t="shared" si="202"/>
        <v>19707.12</v>
      </c>
    </row>
    <row r="2584" spans="1:9" x14ac:dyDescent="0.35">
      <c r="A2584" s="1">
        <v>44957</v>
      </c>
      <c r="B2584" s="1" t="str">
        <f t="shared" si="200"/>
        <v>January</v>
      </c>
      <c r="C2584" s="3" t="s">
        <v>7</v>
      </c>
      <c r="D2584" s="4">
        <v>20</v>
      </c>
      <c r="E2584" t="str">
        <f t="shared" si="203"/>
        <v>No</v>
      </c>
      <c r="F2584" s="4">
        <f t="shared" si="201"/>
        <v>20</v>
      </c>
      <c r="G2584" s="5">
        <v>640.17999999999995</v>
      </c>
      <c r="H2584" t="str">
        <f t="shared" si="204"/>
        <v>No</v>
      </c>
      <c r="I2584" s="5">
        <f t="shared" si="202"/>
        <v>12803.599999999999</v>
      </c>
    </row>
    <row r="2585" spans="1:9" x14ac:dyDescent="0.35">
      <c r="A2585" s="1">
        <v>45138</v>
      </c>
      <c r="B2585" s="1" t="str">
        <f t="shared" si="200"/>
        <v>July</v>
      </c>
      <c r="C2585" s="3" t="s">
        <v>7</v>
      </c>
      <c r="D2585" s="4">
        <v>17</v>
      </c>
      <c r="E2585" t="str">
        <f t="shared" si="203"/>
        <v>No</v>
      </c>
      <c r="F2585" s="4">
        <f t="shared" si="201"/>
        <v>17</v>
      </c>
      <c r="G2585" s="5">
        <v>819.7</v>
      </c>
      <c r="H2585" t="str">
        <f t="shared" si="204"/>
        <v>No</v>
      </c>
      <c r="I2585" s="5">
        <f t="shared" si="202"/>
        <v>13934.900000000001</v>
      </c>
    </row>
    <row r="2586" spans="1:9" x14ac:dyDescent="0.35">
      <c r="A2586" s="1">
        <v>45077</v>
      </c>
      <c r="B2586" s="1" t="str">
        <f t="shared" si="200"/>
        <v>May</v>
      </c>
      <c r="C2586" s="3" t="s">
        <v>5</v>
      </c>
      <c r="D2586" s="4">
        <v>30</v>
      </c>
      <c r="E2586" t="str">
        <f t="shared" si="203"/>
        <v>No</v>
      </c>
      <c r="F2586" s="4">
        <f t="shared" si="201"/>
        <v>30</v>
      </c>
      <c r="G2586" s="5">
        <v>350.66</v>
      </c>
      <c r="H2586" t="str">
        <f t="shared" si="204"/>
        <v>No</v>
      </c>
      <c r="I2586" s="5">
        <f t="shared" si="202"/>
        <v>10519.800000000001</v>
      </c>
    </row>
    <row r="2587" spans="1:9" x14ac:dyDescent="0.35">
      <c r="A2587" s="1">
        <v>45138</v>
      </c>
      <c r="B2587" s="1" t="str">
        <f t="shared" si="200"/>
        <v>July</v>
      </c>
      <c r="C2587" s="3" t="s">
        <v>6</v>
      </c>
      <c r="D2587" s="4">
        <v>16</v>
      </c>
      <c r="E2587" t="str">
        <f t="shared" si="203"/>
        <v>No</v>
      </c>
      <c r="F2587" s="4">
        <f t="shared" si="201"/>
        <v>16</v>
      </c>
      <c r="G2587" s="5">
        <v>288.72000000000003</v>
      </c>
      <c r="H2587" t="str">
        <f t="shared" si="204"/>
        <v>No</v>
      </c>
      <c r="I2587" s="5">
        <f t="shared" si="202"/>
        <v>4619.5200000000004</v>
      </c>
    </row>
    <row r="2588" spans="1:9" x14ac:dyDescent="0.35">
      <c r="A2588" s="1">
        <v>44985</v>
      </c>
      <c r="B2588" s="1" t="str">
        <f t="shared" si="200"/>
        <v>February</v>
      </c>
      <c r="C2588" s="3" t="s">
        <v>8</v>
      </c>
      <c r="D2588" s="4">
        <v>21</v>
      </c>
      <c r="E2588" t="str">
        <f t="shared" si="203"/>
        <v>No</v>
      </c>
      <c r="F2588" s="4">
        <f t="shared" si="201"/>
        <v>21</v>
      </c>
      <c r="G2588" s="5">
        <v>922.98</v>
      </c>
      <c r="H2588" t="str">
        <f t="shared" si="204"/>
        <v>No</v>
      </c>
      <c r="I2588" s="5">
        <f t="shared" si="202"/>
        <v>19382.580000000002</v>
      </c>
    </row>
    <row r="2589" spans="1:9" x14ac:dyDescent="0.35">
      <c r="A2589" s="1">
        <v>45260</v>
      </c>
      <c r="B2589" s="1" t="str">
        <f t="shared" si="200"/>
        <v>November</v>
      </c>
      <c r="C2589" s="3" t="s">
        <v>8</v>
      </c>
      <c r="D2589" s="4">
        <v>19</v>
      </c>
      <c r="E2589" t="str">
        <f t="shared" si="203"/>
        <v>No</v>
      </c>
      <c r="F2589" s="4">
        <f t="shared" si="201"/>
        <v>19</v>
      </c>
      <c r="G2589" s="5">
        <v>733.65</v>
      </c>
      <c r="H2589" t="str">
        <f t="shared" si="204"/>
        <v>No</v>
      </c>
      <c r="I2589" s="5">
        <f t="shared" si="202"/>
        <v>13939.35</v>
      </c>
    </row>
    <row r="2590" spans="1:9" x14ac:dyDescent="0.35">
      <c r="A2590" s="1">
        <v>44957</v>
      </c>
      <c r="B2590" s="1" t="str">
        <f t="shared" si="200"/>
        <v>January</v>
      </c>
      <c r="C2590" s="3" t="s">
        <v>7</v>
      </c>
      <c r="D2590" s="4">
        <v>21</v>
      </c>
      <c r="E2590" t="str">
        <f t="shared" si="203"/>
        <v>No</v>
      </c>
      <c r="F2590" s="4">
        <f t="shared" si="201"/>
        <v>21</v>
      </c>
      <c r="G2590" s="5">
        <v>445.22</v>
      </c>
      <c r="H2590" t="str">
        <f t="shared" si="204"/>
        <v>No</v>
      </c>
      <c r="I2590" s="5">
        <f t="shared" si="202"/>
        <v>9349.6200000000008</v>
      </c>
    </row>
    <row r="2591" spans="1:9" x14ac:dyDescent="0.35">
      <c r="A2591" s="1">
        <v>44957</v>
      </c>
      <c r="B2591" s="1" t="str">
        <f t="shared" si="200"/>
        <v>January</v>
      </c>
      <c r="C2591" s="3" t="s">
        <v>5</v>
      </c>
      <c r="D2591" s="4">
        <v>20</v>
      </c>
      <c r="E2591" t="str">
        <f t="shared" si="203"/>
        <v>No</v>
      </c>
      <c r="F2591" s="4">
        <f t="shared" si="201"/>
        <v>20</v>
      </c>
      <c r="G2591" s="5">
        <v>529.91999999999996</v>
      </c>
      <c r="H2591" t="str">
        <f t="shared" si="204"/>
        <v>No</v>
      </c>
      <c r="I2591" s="5">
        <f t="shared" si="202"/>
        <v>10598.4</v>
      </c>
    </row>
    <row r="2592" spans="1:9" x14ac:dyDescent="0.35">
      <c r="A2592" s="1">
        <v>45077</v>
      </c>
      <c r="B2592" s="1" t="str">
        <f t="shared" si="200"/>
        <v>May</v>
      </c>
      <c r="C2592" s="3" t="s">
        <v>6</v>
      </c>
      <c r="D2592" s="4">
        <v>20</v>
      </c>
      <c r="E2592" t="str">
        <f t="shared" si="203"/>
        <v>No</v>
      </c>
      <c r="F2592" s="4">
        <f t="shared" si="201"/>
        <v>20</v>
      </c>
      <c r="G2592" s="5">
        <v>27.13</v>
      </c>
      <c r="H2592" t="str">
        <f t="shared" si="204"/>
        <v>No</v>
      </c>
      <c r="I2592" s="5">
        <f t="shared" si="202"/>
        <v>542.6</v>
      </c>
    </row>
    <row r="2593" spans="1:9" x14ac:dyDescent="0.35">
      <c r="A2593" s="1">
        <v>44957</v>
      </c>
      <c r="B2593" s="1" t="str">
        <f t="shared" si="200"/>
        <v>January</v>
      </c>
      <c r="C2593" s="3" t="s">
        <v>5</v>
      </c>
      <c r="D2593" s="4">
        <v>18</v>
      </c>
      <c r="E2593" t="str">
        <f t="shared" si="203"/>
        <v>No</v>
      </c>
      <c r="F2593" s="4">
        <f t="shared" si="201"/>
        <v>18</v>
      </c>
      <c r="G2593" s="5">
        <v>746.74</v>
      </c>
      <c r="H2593" t="str">
        <f t="shared" si="204"/>
        <v>No</v>
      </c>
      <c r="I2593" s="5">
        <f t="shared" si="202"/>
        <v>13441.32</v>
      </c>
    </row>
    <row r="2594" spans="1:9" x14ac:dyDescent="0.35">
      <c r="A2594" s="1">
        <v>45077</v>
      </c>
      <c r="B2594" s="1" t="str">
        <f t="shared" si="200"/>
        <v>May</v>
      </c>
      <c r="C2594" s="3" t="s">
        <v>7</v>
      </c>
      <c r="D2594" s="4">
        <v>20</v>
      </c>
      <c r="E2594" t="str">
        <f t="shared" si="203"/>
        <v>No</v>
      </c>
      <c r="F2594" s="4">
        <f t="shared" si="201"/>
        <v>20</v>
      </c>
      <c r="G2594" s="5">
        <v>810.43</v>
      </c>
      <c r="H2594" t="str">
        <f t="shared" si="204"/>
        <v>No</v>
      </c>
      <c r="I2594" s="5">
        <f t="shared" si="202"/>
        <v>16208.599999999999</v>
      </c>
    </row>
    <row r="2595" spans="1:9" x14ac:dyDescent="0.35">
      <c r="A2595" s="1">
        <v>44957</v>
      </c>
      <c r="B2595" s="1" t="str">
        <f t="shared" si="200"/>
        <v>January</v>
      </c>
      <c r="C2595" s="3" t="s">
        <v>7</v>
      </c>
      <c r="D2595" s="4">
        <v>16</v>
      </c>
      <c r="E2595" t="str">
        <f t="shared" si="203"/>
        <v>No</v>
      </c>
      <c r="F2595" s="4">
        <f t="shared" si="201"/>
        <v>16</v>
      </c>
      <c r="G2595" s="5">
        <v>414.57</v>
      </c>
      <c r="H2595" t="str">
        <f t="shared" si="204"/>
        <v>No</v>
      </c>
      <c r="I2595" s="5">
        <f t="shared" si="202"/>
        <v>6633.12</v>
      </c>
    </row>
    <row r="2596" spans="1:9" x14ac:dyDescent="0.35">
      <c r="A2596" s="1">
        <v>45046</v>
      </c>
      <c r="B2596" s="1" t="str">
        <f t="shared" si="200"/>
        <v>April</v>
      </c>
      <c r="C2596" s="3" t="s">
        <v>8</v>
      </c>
      <c r="D2596" s="4">
        <v>21</v>
      </c>
      <c r="E2596" t="str">
        <f t="shared" si="203"/>
        <v>No</v>
      </c>
      <c r="F2596" s="4">
        <f t="shared" si="201"/>
        <v>21</v>
      </c>
      <c r="G2596" s="5">
        <v>428.88</v>
      </c>
      <c r="H2596" t="str">
        <f t="shared" si="204"/>
        <v>No</v>
      </c>
      <c r="I2596" s="5">
        <f t="shared" si="202"/>
        <v>9006.48</v>
      </c>
    </row>
    <row r="2597" spans="1:9" x14ac:dyDescent="0.35">
      <c r="A2597" s="1">
        <v>45046</v>
      </c>
      <c r="B2597" s="1" t="str">
        <f t="shared" si="200"/>
        <v>April</v>
      </c>
      <c r="C2597" s="3" t="s">
        <v>5</v>
      </c>
      <c r="D2597" s="4">
        <v>16</v>
      </c>
      <c r="E2597" t="str">
        <f t="shared" si="203"/>
        <v>No</v>
      </c>
      <c r="F2597" s="4">
        <f t="shared" si="201"/>
        <v>16</v>
      </c>
      <c r="G2597" s="5">
        <v>831.62</v>
      </c>
      <c r="H2597" t="str">
        <f t="shared" si="204"/>
        <v>No</v>
      </c>
      <c r="I2597" s="5">
        <f t="shared" si="202"/>
        <v>13305.92</v>
      </c>
    </row>
    <row r="2598" spans="1:9" x14ac:dyDescent="0.35">
      <c r="A2598" s="1">
        <v>44957</v>
      </c>
      <c r="B2598" s="1" t="str">
        <f t="shared" si="200"/>
        <v>January</v>
      </c>
      <c r="C2598" s="3" t="s">
        <v>7</v>
      </c>
      <c r="D2598" s="4">
        <v>22</v>
      </c>
      <c r="E2598" t="str">
        <f t="shared" si="203"/>
        <v>No</v>
      </c>
      <c r="F2598" s="4">
        <f t="shared" si="201"/>
        <v>22</v>
      </c>
      <c r="G2598" s="5">
        <v>509.48</v>
      </c>
      <c r="H2598" t="str">
        <f t="shared" si="204"/>
        <v>No</v>
      </c>
      <c r="I2598" s="5">
        <f t="shared" si="202"/>
        <v>11208.560000000001</v>
      </c>
    </row>
    <row r="2599" spans="1:9" x14ac:dyDescent="0.35">
      <c r="A2599" s="1">
        <v>45016</v>
      </c>
      <c r="B2599" s="1" t="str">
        <f t="shared" si="200"/>
        <v>March</v>
      </c>
      <c r="C2599" s="3" t="s">
        <v>8</v>
      </c>
      <c r="D2599" s="4">
        <v>21</v>
      </c>
      <c r="E2599" t="str">
        <f t="shared" si="203"/>
        <v>No</v>
      </c>
      <c r="F2599" s="4">
        <f t="shared" si="201"/>
        <v>21</v>
      </c>
      <c r="G2599" s="5">
        <v>347.36</v>
      </c>
      <c r="H2599" t="str">
        <f t="shared" si="204"/>
        <v>No</v>
      </c>
      <c r="I2599" s="5">
        <f t="shared" si="202"/>
        <v>7294.56</v>
      </c>
    </row>
    <row r="2600" spans="1:9" x14ac:dyDescent="0.35">
      <c r="A2600" s="1">
        <v>45046</v>
      </c>
      <c r="B2600" s="1" t="str">
        <f t="shared" si="200"/>
        <v>April</v>
      </c>
      <c r="C2600" s="3" t="s">
        <v>8</v>
      </c>
      <c r="D2600" s="4">
        <v>28</v>
      </c>
      <c r="E2600" t="str">
        <f t="shared" si="203"/>
        <v>No</v>
      </c>
      <c r="F2600" s="4">
        <f t="shared" si="201"/>
        <v>28</v>
      </c>
      <c r="G2600" s="5">
        <v>888.06</v>
      </c>
      <c r="H2600" t="str">
        <f t="shared" si="204"/>
        <v>No</v>
      </c>
      <c r="I2600" s="5">
        <f t="shared" si="202"/>
        <v>24865.68</v>
      </c>
    </row>
    <row r="2601" spans="1:9" x14ac:dyDescent="0.35">
      <c r="A2601" s="1">
        <v>45046</v>
      </c>
      <c r="B2601" s="1" t="str">
        <f t="shared" si="200"/>
        <v>April</v>
      </c>
      <c r="C2601" s="3" t="s">
        <v>7</v>
      </c>
      <c r="D2601" s="4">
        <v>14</v>
      </c>
      <c r="E2601" t="str">
        <f t="shared" si="203"/>
        <v>No</v>
      </c>
      <c r="F2601" s="4">
        <f t="shared" si="201"/>
        <v>14</v>
      </c>
      <c r="G2601" s="5">
        <v>432.7</v>
      </c>
      <c r="H2601" t="str">
        <f t="shared" si="204"/>
        <v>No</v>
      </c>
      <c r="I2601" s="5">
        <f t="shared" si="202"/>
        <v>6057.8</v>
      </c>
    </row>
    <row r="2602" spans="1:9" x14ac:dyDescent="0.35">
      <c r="A2602" s="1">
        <v>45077</v>
      </c>
      <c r="B2602" s="1" t="str">
        <f t="shared" si="200"/>
        <v>May</v>
      </c>
      <c r="C2602" s="3" t="s">
        <v>7</v>
      </c>
      <c r="D2602" s="4">
        <v>28</v>
      </c>
      <c r="E2602" t="str">
        <f t="shared" si="203"/>
        <v>No</v>
      </c>
      <c r="F2602" s="4">
        <f t="shared" si="201"/>
        <v>28</v>
      </c>
      <c r="G2602" s="5">
        <v>157.63999999999999</v>
      </c>
      <c r="H2602" t="str">
        <f t="shared" si="204"/>
        <v>No</v>
      </c>
      <c r="I2602" s="5">
        <f t="shared" si="202"/>
        <v>4413.92</v>
      </c>
    </row>
    <row r="2603" spans="1:9" x14ac:dyDescent="0.35">
      <c r="A2603" s="1">
        <v>44985</v>
      </c>
      <c r="B2603" s="1" t="str">
        <f t="shared" si="200"/>
        <v>February</v>
      </c>
      <c r="C2603" s="3" t="s">
        <v>5</v>
      </c>
      <c r="D2603" s="4">
        <v>18</v>
      </c>
      <c r="E2603" t="str">
        <f t="shared" si="203"/>
        <v>No</v>
      </c>
      <c r="F2603" s="4">
        <f t="shared" si="201"/>
        <v>18</v>
      </c>
      <c r="G2603" s="5">
        <v>639.98</v>
      </c>
      <c r="H2603" t="str">
        <f t="shared" si="204"/>
        <v>No</v>
      </c>
      <c r="I2603" s="5">
        <f t="shared" si="202"/>
        <v>11519.64</v>
      </c>
    </row>
    <row r="2604" spans="1:9" x14ac:dyDescent="0.35">
      <c r="A2604" s="1">
        <v>45230</v>
      </c>
      <c r="B2604" s="1" t="str">
        <f t="shared" si="200"/>
        <v>October</v>
      </c>
      <c r="C2604" s="3" t="s">
        <v>4</v>
      </c>
      <c r="D2604" s="4">
        <v>19</v>
      </c>
      <c r="E2604" t="str">
        <f t="shared" si="203"/>
        <v>No</v>
      </c>
      <c r="F2604" s="4">
        <f t="shared" si="201"/>
        <v>19</v>
      </c>
      <c r="G2604" s="5">
        <v>853.83</v>
      </c>
      <c r="H2604" t="str">
        <f t="shared" si="204"/>
        <v>No</v>
      </c>
      <c r="I2604" s="5">
        <f t="shared" si="202"/>
        <v>16222.77</v>
      </c>
    </row>
    <row r="2605" spans="1:9" x14ac:dyDescent="0.35">
      <c r="A2605" s="1">
        <v>45169</v>
      </c>
      <c r="B2605" s="1" t="str">
        <f t="shared" si="200"/>
        <v>August</v>
      </c>
      <c r="C2605" s="3" t="s">
        <v>4</v>
      </c>
      <c r="D2605" s="4">
        <v>24</v>
      </c>
      <c r="E2605" t="str">
        <f t="shared" si="203"/>
        <v>No</v>
      </c>
      <c r="F2605" s="4">
        <f t="shared" si="201"/>
        <v>24</v>
      </c>
      <c r="G2605" s="5">
        <v>434.07</v>
      </c>
      <c r="H2605" t="str">
        <f t="shared" si="204"/>
        <v>No</v>
      </c>
      <c r="I2605" s="5">
        <f t="shared" si="202"/>
        <v>10417.68</v>
      </c>
    </row>
    <row r="2606" spans="1:9" x14ac:dyDescent="0.35">
      <c r="A2606" s="1">
        <v>44957</v>
      </c>
      <c r="B2606" s="1" t="str">
        <f t="shared" si="200"/>
        <v>January</v>
      </c>
      <c r="C2606" s="3" t="s">
        <v>8</v>
      </c>
      <c r="D2606" s="4">
        <v>20</v>
      </c>
      <c r="E2606" t="str">
        <f t="shared" si="203"/>
        <v>No</v>
      </c>
      <c r="F2606" s="4">
        <f t="shared" si="201"/>
        <v>20</v>
      </c>
      <c r="G2606" s="5">
        <v>611.79999999999995</v>
      </c>
      <c r="H2606" t="str">
        <f t="shared" si="204"/>
        <v>No</v>
      </c>
      <c r="I2606" s="5">
        <f t="shared" si="202"/>
        <v>12236</v>
      </c>
    </row>
    <row r="2607" spans="1:9" x14ac:dyDescent="0.35">
      <c r="A2607" s="1">
        <v>45077</v>
      </c>
      <c r="B2607" s="1" t="str">
        <f t="shared" si="200"/>
        <v>May</v>
      </c>
      <c r="C2607" s="3" t="s">
        <v>7</v>
      </c>
      <c r="D2607" s="4">
        <v>21</v>
      </c>
      <c r="E2607" t="str">
        <f t="shared" si="203"/>
        <v>No</v>
      </c>
      <c r="F2607" s="4">
        <f t="shared" si="201"/>
        <v>21</v>
      </c>
      <c r="G2607" s="5">
        <v>676.28</v>
      </c>
      <c r="H2607" t="str">
        <f t="shared" si="204"/>
        <v>No</v>
      </c>
      <c r="I2607" s="5">
        <f t="shared" si="202"/>
        <v>14201.88</v>
      </c>
    </row>
    <row r="2608" spans="1:9" x14ac:dyDescent="0.35">
      <c r="A2608" s="1">
        <v>45138</v>
      </c>
      <c r="B2608" s="1" t="str">
        <f t="shared" si="200"/>
        <v>July</v>
      </c>
      <c r="C2608" s="3" t="s">
        <v>6</v>
      </c>
      <c r="D2608" s="4">
        <v>19</v>
      </c>
      <c r="E2608" t="str">
        <f t="shared" si="203"/>
        <v>No</v>
      </c>
      <c r="F2608" s="4">
        <f t="shared" si="201"/>
        <v>19</v>
      </c>
      <c r="G2608" s="5">
        <v>89.24</v>
      </c>
      <c r="H2608" t="str">
        <f t="shared" si="204"/>
        <v>No</v>
      </c>
      <c r="I2608" s="5">
        <f t="shared" si="202"/>
        <v>1695.56</v>
      </c>
    </row>
    <row r="2609" spans="1:9" x14ac:dyDescent="0.35">
      <c r="A2609" s="1">
        <v>44957</v>
      </c>
      <c r="B2609" s="1" t="str">
        <f t="shared" si="200"/>
        <v>January</v>
      </c>
      <c r="C2609" s="3" t="s">
        <v>8</v>
      </c>
      <c r="D2609" s="4">
        <v>23</v>
      </c>
      <c r="E2609" t="str">
        <f t="shared" si="203"/>
        <v>No</v>
      </c>
      <c r="F2609" s="4">
        <f t="shared" si="201"/>
        <v>23</v>
      </c>
      <c r="G2609" s="5">
        <v>776.43</v>
      </c>
      <c r="H2609" t="str">
        <f t="shared" si="204"/>
        <v>No</v>
      </c>
      <c r="I2609" s="5">
        <f t="shared" si="202"/>
        <v>17857.89</v>
      </c>
    </row>
    <row r="2610" spans="1:9" x14ac:dyDescent="0.35">
      <c r="A2610" s="1">
        <v>45138</v>
      </c>
      <c r="B2610" s="1" t="str">
        <f t="shared" si="200"/>
        <v>July</v>
      </c>
      <c r="C2610" s="3" t="s">
        <v>4</v>
      </c>
      <c r="D2610" s="4">
        <v>19</v>
      </c>
      <c r="E2610" t="str">
        <f t="shared" si="203"/>
        <v>No</v>
      </c>
      <c r="F2610" s="4">
        <f t="shared" si="201"/>
        <v>19</v>
      </c>
      <c r="G2610" s="5">
        <v>675.27</v>
      </c>
      <c r="H2610" t="str">
        <f t="shared" si="204"/>
        <v>No</v>
      </c>
      <c r="I2610" s="5">
        <f t="shared" si="202"/>
        <v>12830.13</v>
      </c>
    </row>
    <row r="2611" spans="1:9" x14ac:dyDescent="0.35">
      <c r="A2611" s="1">
        <v>45107</v>
      </c>
      <c r="B2611" s="1" t="str">
        <f t="shared" si="200"/>
        <v>June</v>
      </c>
      <c r="C2611" s="3" t="s">
        <v>6</v>
      </c>
      <c r="D2611" s="4">
        <v>19</v>
      </c>
      <c r="E2611" t="str">
        <f t="shared" si="203"/>
        <v>No</v>
      </c>
      <c r="F2611" s="4">
        <f t="shared" si="201"/>
        <v>19</v>
      </c>
      <c r="G2611" s="5">
        <v>666.81</v>
      </c>
      <c r="H2611" t="str">
        <f t="shared" si="204"/>
        <v>No</v>
      </c>
      <c r="I2611" s="5">
        <f t="shared" si="202"/>
        <v>12669.39</v>
      </c>
    </row>
    <row r="2612" spans="1:9" x14ac:dyDescent="0.35">
      <c r="A2612" s="1">
        <v>45169</v>
      </c>
      <c r="B2612" s="1" t="str">
        <f t="shared" si="200"/>
        <v>August</v>
      </c>
      <c r="C2612" s="3" t="s">
        <v>8</v>
      </c>
      <c r="D2612" s="4">
        <v>18</v>
      </c>
      <c r="E2612" t="str">
        <f t="shared" si="203"/>
        <v>No</v>
      </c>
      <c r="F2612" s="4">
        <f t="shared" si="201"/>
        <v>18</v>
      </c>
      <c r="G2612" s="5">
        <v>233.14</v>
      </c>
      <c r="H2612" t="str">
        <f t="shared" si="204"/>
        <v>No</v>
      </c>
      <c r="I2612" s="5">
        <f t="shared" si="202"/>
        <v>4196.5199999999995</v>
      </c>
    </row>
    <row r="2613" spans="1:9" x14ac:dyDescent="0.35">
      <c r="A2613" s="1">
        <v>45107</v>
      </c>
      <c r="B2613" s="1" t="str">
        <f t="shared" si="200"/>
        <v>June</v>
      </c>
      <c r="C2613" s="3" t="s">
        <v>4</v>
      </c>
      <c r="D2613" s="4">
        <v>23</v>
      </c>
      <c r="E2613" t="str">
        <f t="shared" si="203"/>
        <v>No</v>
      </c>
      <c r="F2613" s="4">
        <f t="shared" si="201"/>
        <v>23</v>
      </c>
      <c r="G2613" s="5">
        <v>303.69</v>
      </c>
      <c r="H2613" t="str">
        <f t="shared" si="204"/>
        <v>No</v>
      </c>
      <c r="I2613" s="5">
        <f t="shared" si="202"/>
        <v>6984.87</v>
      </c>
    </row>
    <row r="2614" spans="1:9" x14ac:dyDescent="0.35">
      <c r="A2614" s="1">
        <v>45077</v>
      </c>
      <c r="B2614" s="1" t="str">
        <f t="shared" si="200"/>
        <v>May</v>
      </c>
      <c r="C2614" s="3" t="s">
        <v>4</v>
      </c>
      <c r="D2614" s="4">
        <v>16</v>
      </c>
      <c r="E2614" t="str">
        <f t="shared" si="203"/>
        <v>No</v>
      </c>
      <c r="F2614" s="4">
        <f t="shared" si="201"/>
        <v>16</v>
      </c>
      <c r="G2614" s="5">
        <v>597.91999999999996</v>
      </c>
      <c r="H2614" t="str">
        <f t="shared" si="204"/>
        <v>No</v>
      </c>
      <c r="I2614" s="5">
        <f t="shared" si="202"/>
        <v>9566.7199999999993</v>
      </c>
    </row>
    <row r="2615" spans="1:9" x14ac:dyDescent="0.35">
      <c r="A2615" s="1">
        <v>45138</v>
      </c>
      <c r="B2615" s="1" t="str">
        <f t="shared" si="200"/>
        <v>July</v>
      </c>
      <c r="C2615" s="3" t="s">
        <v>7</v>
      </c>
      <c r="D2615" s="4">
        <v>22</v>
      </c>
      <c r="E2615" t="str">
        <f t="shared" si="203"/>
        <v>No</v>
      </c>
      <c r="F2615" s="4">
        <f t="shared" si="201"/>
        <v>22</v>
      </c>
      <c r="G2615" s="5">
        <v>521.51</v>
      </c>
      <c r="H2615" t="str">
        <f t="shared" si="204"/>
        <v>No</v>
      </c>
      <c r="I2615" s="5">
        <f t="shared" si="202"/>
        <v>11473.22</v>
      </c>
    </row>
    <row r="2616" spans="1:9" x14ac:dyDescent="0.35">
      <c r="A2616" s="1">
        <v>45230</v>
      </c>
      <c r="B2616" s="1" t="str">
        <f t="shared" si="200"/>
        <v>October</v>
      </c>
      <c r="C2616" s="3" t="s">
        <v>8</v>
      </c>
      <c r="D2616" s="4">
        <v>22</v>
      </c>
      <c r="E2616" t="str">
        <f t="shared" si="203"/>
        <v>No</v>
      </c>
      <c r="F2616" s="4">
        <f t="shared" si="201"/>
        <v>22</v>
      </c>
      <c r="G2616" s="5">
        <v>890.82</v>
      </c>
      <c r="H2616" t="str">
        <f t="shared" si="204"/>
        <v>No</v>
      </c>
      <c r="I2616" s="5">
        <f t="shared" si="202"/>
        <v>19598.04</v>
      </c>
    </row>
    <row r="2617" spans="1:9" x14ac:dyDescent="0.35">
      <c r="A2617" s="1">
        <v>45169</v>
      </c>
      <c r="B2617" s="1" t="str">
        <f t="shared" si="200"/>
        <v>August</v>
      </c>
      <c r="C2617" s="3" t="s">
        <v>8</v>
      </c>
      <c r="D2617" s="4">
        <v>16</v>
      </c>
      <c r="E2617" t="str">
        <f t="shared" si="203"/>
        <v>No</v>
      </c>
      <c r="F2617" s="4">
        <f t="shared" si="201"/>
        <v>16</v>
      </c>
      <c r="G2617" s="5">
        <v>406.14</v>
      </c>
      <c r="H2617" t="str">
        <f t="shared" si="204"/>
        <v>No</v>
      </c>
      <c r="I2617" s="5">
        <f t="shared" si="202"/>
        <v>6498.24</v>
      </c>
    </row>
    <row r="2618" spans="1:9" x14ac:dyDescent="0.35">
      <c r="A2618" s="1">
        <v>45138</v>
      </c>
      <c r="B2618" s="1" t="str">
        <f t="shared" si="200"/>
        <v>July</v>
      </c>
      <c r="C2618" s="3" t="s">
        <v>8</v>
      </c>
      <c r="D2618" s="4">
        <v>13</v>
      </c>
      <c r="E2618" t="str">
        <f t="shared" si="203"/>
        <v>No</v>
      </c>
      <c r="F2618" s="4">
        <f t="shared" si="201"/>
        <v>13</v>
      </c>
      <c r="G2618" s="5">
        <v>762.1</v>
      </c>
      <c r="H2618" t="str">
        <f t="shared" si="204"/>
        <v>No</v>
      </c>
      <c r="I2618" s="5">
        <f t="shared" si="202"/>
        <v>9907.3000000000011</v>
      </c>
    </row>
    <row r="2619" spans="1:9" x14ac:dyDescent="0.35">
      <c r="A2619" s="1">
        <v>45169</v>
      </c>
      <c r="B2619" s="1" t="str">
        <f t="shared" si="200"/>
        <v>August</v>
      </c>
      <c r="C2619" s="3" t="s">
        <v>8</v>
      </c>
      <c r="D2619" s="4">
        <v>11</v>
      </c>
      <c r="E2619" t="str">
        <f t="shared" si="203"/>
        <v>No</v>
      </c>
      <c r="F2619" s="4">
        <f t="shared" si="201"/>
        <v>11</v>
      </c>
      <c r="G2619" s="5">
        <v>132</v>
      </c>
      <c r="H2619" t="str">
        <f t="shared" si="204"/>
        <v>No</v>
      </c>
      <c r="I2619" s="5">
        <f t="shared" si="202"/>
        <v>1452</v>
      </c>
    </row>
    <row r="2620" spans="1:9" x14ac:dyDescent="0.35">
      <c r="A2620" s="1">
        <v>45107</v>
      </c>
      <c r="B2620" s="1" t="str">
        <f t="shared" si="200"/>
        <v>June</v>
      </c>
      <c r="C2620" s="3" t="s">
        <v>8</v>
      </c>
      <c r="D2620" s="4">
        <v>15</v>
      </c>
      <c r="E2620" t="str">
        <f t="shared" si="203"/>
        <v>No</v>
      </c>
      <c r="F2620" s="4">
        <f t="shared" si="201"/>
        <v>15</v>
      </c>
      <c r="G2620" s="5">
        <v>621.97</v>
      </c>
      <c r="H2620" t="str">
        <f t="shared" si="204"/>
        <v>No</v>
      </c>
      <c r="I2620" s="5">
        <f t="shared" si="202"/>
        <v>9329.5500000000011</v>
      </c>
    </row>
    <row r="2621" spans="1:9" x14ac:dyDescent="0.35">
      <c r="A2621" s="1">
        <v>45107</v>
      </c>
      <c r="B2621" s="1" t="str">
        <f t="shared" si="200"/>
        <v>June</v>
      </c>
      <c r="C2621" s="3" t="s">
        <v>4</v>
      </c>
      <c r="D2621" s="4">
        <v>17</v>
      </c>
      <c r="E2621" t="str">
        <f t="shared" si="203"/>
        <v>No</v>
      </c>
      <c r="F2621" s="4">
        <f t="shared" si="201"/>
        <v>17</v>
      </c>
      <c r="G2621" s="5">
        <v>921.1</v>
      </c>
      <c r="H2621" t="str">
        <f t="shared" si="204"/>
        <v>No</v>
      </c>
      <c r="I2621" s="5">
        <f t="shared" si="202"/>
        <v>15658.7</v>
      </c>
    </row>
    <row r="2622" spans="1:9" x14ac:dyDescent="0.35">
      <c r="A2622" s="1">
        <v>45199</v>
      </c>
      <c r="B2622" s="1" t="str">
        <f t="shared" si="200"/>
        <v>September</v>
      </c>
      <c r="C2622" s="3" t="s">
        <v>8</v>
      </c>
      <c r="D2622" s="4">
        <v>12</v>
      </c>
      <c r="E2622" t="str">
        <f t="shared" si="203"/>
        <v>No</v>
      </c>
      <c r="F2622" s="4">
        <f t="shared" si="201"/>
        <v>12</v>
      </c>
      <c r="G2622" s="5">
        <v>218.54</v>
      </c>
      <c r="H2622" t="str">
        <f t="shared" si="204"/>
        <v>No</v>
      </c>
      <c r="I2622" s="5">
        <f t="shared" si="202"/>
        <v>2622.48</v>
      </c>
    </row>
    <row r="2623" spans="1:9" x14ac:dyDescent="0.35">
      <c r="A2623" s="1">
        <v>44985</v>
      </c>
      <c r="B2623" s="1" t="str">
        <f t="shared" si="200"/>
        <v>February</v>
      </c>
      <c r="C2623" s="3" t="s">
        <v>7</v>
      </c>
      <c r="D2623" s="4">
        <v>24</v>
      </c>
      <c r="E2623" t="str">
        <f t="shared" si="203"/>
        <v>No</v>
      </c>
      <c r="F2623" s="4">
        <f t="shared" si="201"/>
        <v>24</v>
      </c>
      <c r="G2623" s="5">
        <v>625.98</v>
      </c>
      <c r="H2623" t="str">
        <f t="shared" si="204"/>
        <v>No</v>
      </c>
      <c r="I2623" s="5">
        <f t="shared" si="202"/>
        <v>15023.52</v>
      </c>
    </row>
    <row r="2624" spans="1:9" x14ac:dyDescent="0.35">
      <c r="A2624" s="1">
        <v>45260</v>
      </c>
      <c r="B2624" s="1" t="str">
        <f t="shared" si="200"/>
        <v>November</v>
      </c>
      <c r="C2624" s="3" t="s">
        <v>8</v>
      </c>
      <c r="D2624" s="4">
        <v>18</v>
      </c>
      <c r="E2624" t="str">
        <f t="shared" si="203"/>
        <v>No</v>
      </c>
      <c r="F2624" s="4">
        <f t="shared" si="201"/>
        <v>18</v>
      </c>
      <c r="G2624" s="5">
        <v>804.6</v>
      </c>
      <c r="H2624" t="str">
        <f t="shared" si="204"/>
        <v>No</v>
      </c>
      <c r="I2624" s="5">
        <f t="shared" si="202"/>
        <v>14482.800000000001</v>
      </c>
    </row>
    <row r="2625" spans="1:9" x14ac:dyDescent="0.35">
      <c r="A2625" s="1">
        <v>45291</v>
      </c>
      <c r="B2625" s="1" t="str">
        <f t="shared" si="200"/>
        <v>December</v>
      </c>
      <c r="C2625" s="3" t="s">
        <v>6</v>
      </c>
      <c r="D2625" s="4">
        <v>21</v>
      </c>
      <c r="E2625" t="str">
        <f t="shared" si="203"/>
        <v>No</v>
      </c>
      <c r="F2625" s="4">
        <f t="shared" si="201"/>
        <v>21</v>
      </c>
      <c r="G2625" s="5">
        <v>568.70000000000005</v>
      </c>
      <c r="H2625" t="str">
        <f t="shared" si="204"/>
        <v>No</v>
      </c>
      <c r="I2625" s="5">
        <f t="shared" si="202"/>
        <v>11942.7</v>
      </c>
    </row>
    <row r="2626" spans="1:9" x14ac:dyDescent="0.35">
      <c r="A2626" s="1">
        <v>45016</v>
      </c>
      <c r="B2626" s="1" t="str">
        <f t="shared" ref="B2626:B2689" si="205">TEXT(A2626, "mmmm")</f>
        <v>March</v>
      </c>
      <c r="C2626" s="3" t="s">
        <v>8</v>
      </c>
      <c r="D2626" s="4">
        <v>15</v>
      </c>
      <c r="E2626" t="str">
        <f t="shared" si="203"/>
        <v>No</v>
      </c>
      <c r="F2626" s="4">
        <f t="shared" ref="F2626:F2689" si="206" xml:space="preserve"> IF(OR(D2626 &lt; 8,D2626 &gt; 32), 22, D2626)</f>
        <v>15</v>
      </c>
      <c r="G2626" s="5">
        <v>954.6</v>
      </c>
      <c r="H2626" t="str">
        <f t="shared" si="204"/>
        <v>No</v>
      </c>
      <c r="I2626" s="5">
        <f t="shared" ref="I2626:I2689" si="207">PRODUCT(F2626,G2626)</f>
        <v>14319</v>
      </c>
    </row>
    <row r="2627" spans="1:9" x14ac:dyDescent="0.35">
      <c r="A2627" s="1">
        <v>44957</v>
      </c>
      <c r="B2627" s="1" t="str">
        <f t="shared" si="205"/>
        <v>January</v>
      </c>
      <c r="C2627" s="3" t="s">
        <v>5</v>
      </c>
      <c r="D2627" s="4">
        <v>23</v>
      </c>
      <c r="E2627" t="str">
        <f t="shared" ref="E2627:E2690" si="208" xml:space="preserve"> IF(OR(D2627 &lt; 8,D2627 &gt; 32), "Yes", "No")</f>
        <v>No</v>
      </c>
      <c r="F2627" s="4">
        <f t="shared" si="206"/>
        <v>23</v>
      </c>
      <c r="G2627" s="5">
        <v>380.47</v>
      </c>
      <c r="H2627" t="str">
        <f t="shared" ref="H2627:H2690" si="209" xml:space="preserve"> IF(OR(G2627 &lt; -466.22,G2627 &gt; 1486.92), "Yes", "No")</f>
        <v>No</v>
      </c>
      <c r="I2627" s="5">
        <f t="shared" si="207"/>
        <v>8750.8100000000013</v>
      </c>
    </row>
    <row r="2628" spans="1:9" x14ac:dyDescent="0.35">
      <c r="A2628" s="1">
        <v>44985</v>
      </c>
      <c r="B2628" s="1" t="str">
        <f t="shared" si="205"/>
        <v>February</v>
      </c>
      <c r="C2628" s="3" t="s">
        <v>8</v>
      </c>
      <c r="D2628" s="4">
        <v>19</v>
      </c>
      <c r="E2628" t="str">
        <f t="shared" si="208"/>
        <v>No</v>
      </c>
      <c r="F2628" s="4">
        <f t="shared" si="206"/>
        <v>19</v>
      </c>
      <c r="G2628" s="5">
        <v>291.85000000000002</v>
      </c>
      <c r="H2628" t="str">
        <f t="shared" si="209"/>
        <v>No</v>
      </c>
      <c r="I2628" s="5">
        <f t="shared" si="207"/>
        <v>5545.1500000000005</v>
      </c>
    </row>
    <row r="2629" spans="1:9" x14ac:dyDescent="0.35">
      <c r="A2629" s="1">
        <v>45077</v>
      </c>
      <c r="B2629" s="1" t="str">
        <f t="shared" si="205"/>
        <v>May</v>
      </c>
      <c r="C2629" s="3" t="s">
        <v>6</v>
      </c>
      <c r="D2629" s="4">
        <v>15</v>
      </c>
      <c r="E2629" t="str">
        <f t="shared" si="208"/>
        <v>No</v>
      </c>
      <c r="F2629" s="4">
        <f t="shared" si="206"/>
        <v>15</v>
      </c>
      <c r="G2629" s="5">
        <v>226.25</v>
      </c>
      <c r="H2629" t="str">
        <f t="shared" si="209"/>
        <v>No</v>
      </c>
      <c r="I2629" s="5">
        <f t="shared" si="207"/>
        <v>3393.75</v>
      </c>
    </row>
    <row r="2630" spans="1:9" x14ac:dyDescent="0.35">
      <c r="A2630" s="1">
        <v>45230</v>
      </c>
      <c r="B2630" s="1" t="str">
        <f t="shared" si="205"/>
        <v>October</v>
      </c>
      <c r="C2630" s="3" t="s">
        <v>7</v>
      </c>
      <c r="D2630" s="4">
        <v>23</v>
      </c>
      <c r="E2630" t="str">
        <f t="shared" si="208"/>
        <v>No</v>
      </c>
      <c r="F2630" s="4">
        <f t="shared" si="206"/>
        <v>23</v>
      </c>
      <c r="G2630" s="5">
        <v>125.3</v>
      </c>
      <c r="H2630" t="str">
        <f t="shared" si="209"/>
        <v>No</v>
      </c>
      <c r="I2630" s="5">
        <f t="shared" si="207"/>
        <v>2881.9</v>
      </c>
    </row>
    <row r="2631" spans="1:9" x14ac:dyDescent="0.35">
      <c r="A2631" s="1">
        <v>45199</v>
      </c>
      <c r="B2631" s="1" t="str">
        <f t="shared" si="205"/>
        <v>September</v>
      </c>
      <c r="C2631" s="3" t="s">
        <v>4</v>
      </c>
      <c r="D2631" s="4">
        <v>22</v>
      </c>
      <c r="E2631" t="str">
        <f t="shared" si="208"/>
        <v>No</v>
      </c>
      <c r="F2631" s="4">
        <f t="shared" si="206"/>
        <v>22</v>
      </c>
      <c r="G2631" s="5">
        <v>61.13</v>
      </c>
      <c r="H2631" t="str">
        <f t="shared" si="209"/>
        <v>No</v>
      </c>
      <c r="I2631" s="5">
        <f t="shared" si="207"/>
        <v>1344.8600000000001</v>
      </c>
    </row>
    <row r="2632" spans="1:9" x14ac:dyDescent="0.35">
      <c r="A2632" s="1">
        <v>45046</v>
      </c>
      <c r="B2632" s="1" t="str">
        <f t="shared" si="205"/>
        <v>April</v>
      </c>
      <c r="C2632" s="3" t="s">
        <v>4</v>
      </c>
      <c r="D2632" s="4">
        <v>22</v>
      </c>
      <c r="E2632" t="str">
        <f t="shared" si="208"/>
        <v>No</v>
      </c>
      <c r="F2632" s="4">
        <f t="shared" si="206"/>
        <v>22</v>
      </c>
      <c r="G2632" s="5">
        <v>521.15</v>
      </c>
      <c r="H2632" t="str">
        <f t="shared" si="209"/>
        <v>No</v>
      </c>
      <c r="I2632" s="5">
        <f t="shared" si="207"/>
        <v>11465.3</v>
      </c>
    </row>
    <row r="2633" spans="1:9" x14ac:dyDescent="0.35">
      <c r="A2633" s="1">
        <v>45169</v>
      </c>
      <c r="B2633" s="1" t="str">
        <f t="shared" si="205"/>
        <v>August</v>
      </c>
      <c r="C2633" s="3" t="s">
        <v>5</v>
      </c>
      <c r="D2633" s="4">
        <v>21</v>
      </c>
      <c r="E2633" t="str">
        <f t="shared" si="208"/>
        <v>No</v>
      </c>
      <c r="F2633" s="4">
        <f t="shared" si="206"/>
        <v>21</v>
      </c>
      <c r="G2633" s="5">
        <v>78.89</v>
      </c>
      <c r="H2633" t="str">
        <f t="shared" si="209"/>
        <v>No</v>
      </c>
      <c r="I2633" s="5">
        <f t="shared" si="207"/>
        <v>1656.69</v>
      </c>
    </row>
    <row r="2634" spans="1:9" x14ac:dyDescent="0.35">
      <c r="A2634" s="1">
        <v>45107</v>
      </c>
      <c r="B2634" s="1" t="str">
        <f t="shared" si="205"/>
        <v>June</v>
      </c>
      <c r="C2634" s="3" t="s">
        <v>6</v>
      </c>
      <c r="D2634" s="4">
        <v>19</v>
      </c>
      <c r="E2634" t="str">
        <f t="shared" si="208"/>
        <v>No</v>
      </c>
      <c r="F2634" s="4">
        <f t="shared" si="206"/>
        <v>19</v>
      </c>
      <c r="G2634" s="5">
        <v>336.09</v>
      </c>
      <c r="H2634" t="str">
        <f t="shared" si="209"/>
        <v>No</v>
      </c>
      <c r="I2634" s="5">
        <f t="shared" si="207"/>
        <v>6385.7099999999991</v>
      </c>
    </row>
    <row r="2635" spans="1:9" x14ac:dyDescent="0.35">
      <c r="A2635" s="1">
        <v>45169</v>
      </c>
      <c r="B2635" s="1" t="str">
        <f t="shared" si="205"/>
        <v>August</v>
      </c>
      <c r="C2635" s="3" t="s">
        <v>6</v>
      </c>
      <c r="D2635" s="4">
        <v>21</v>
      </c>
      <c r="E2635" t="str">
        <f t="shared" si="208"/>
        <v>No</v>
      </c>
      <c r="F2635" s="4">
        <f t="shared" si="206"/>
        <v>21</v>
      </c>
      <c r="G2635" s="5">
        <v>868.67</v>
      </c>
      <c r="H2635" t="str">
        <f t="shared" si="209"/>
        <v>No</v>
      </c>
      <c r="I2635" s="5">
        <f t="shared" si="207"/>
        <v>18242.07</v>
      </c>
    </row>
    <row r="2636" spans="1:9" x14ac:dyDescent="0.35">
      <c r="A2636" s="1">
        <v>44985</v>
      </c>
      <c r="B2636" s="1" t="str">
        <f t="shared" si="205"/>
        <v>February</v>
      </c>
      <c r="C2636" s="3" t="s">
        <v>5</v>
      </c>
      <c r="D2636" s="4">
        <v>16</v>
      </c>
      <c r="E2636" t="str">
        <f t="shared" si="208"/>
        <v>No</v>
      </c>
      <c r="F2636" s="4">
        <f t="shared" si="206"/>
        <v>16</v>
      </c>
      <c r="G2636" s="5">
        <v>704.58</v>
      </c>
      <c r="H2636" t="str">
        <f t="shared" si="209"/>
        <v>No</v>
      </c>
      <c r="I2636" s="5">
        <f t="shared" si="207"/>
        <v>11273.28</v>
      </c>
    </row>
    <row r="2637" spans="1:9" x14ac:dyDescent="0.35">
      <c r="A2637" s="1">
        <v>44985</v>
      </c>
      <c r="B2637" s="1" t="str">
        <f t="shared" si="205"/>
        <v>February</v>
      </c>
      <c r="C2637" s="3" t="s">
        <v>7</v>
      </c>
      <c r="D2637" s="4">
        <v>13</v>
      </c>
      <c r="E2637" t="str">
        <f t="shared" si="208"/>
        <v>No</v>
      </c>
      <c r="F2637" s="4">
        <f t="shared" si="206"/>
        <v>13</v>
      </c>
      <c r="G2637" s="5">
        <v>42.95</v>
      </c>
      <c r="H2637" t="str">
        <f t="shared" si="209"/>
        <v>No</v>
      </c>
      <c r="I2637" s="5">
        <f t="shared" si="207"/>
        <v>558.35</v>
      </c>
    </row>
    <row r="2638" spans="1:9" x14ac:dyDescent="0.35">
      <c r="A2638" s="1">
        <v>45291</v>
      </c>
      <c r="B2638" s="1" t="str">
        <f t="shared" si="205"/>
        <v>December</v>
      </c>
      <c r="C2638" s="3" t="s">
        <v>7</v>
      </c>
      <c r="D2638" s="4">
        <v>15</v>
      </c>
      <c r="E2638" t="str">
        <f t="shared" si="208"/>
        <v>No</v>
      </c>
      <c r="F2638" s="4">
        <f t="shared" si="206"/>
        <v>15</v>
      </c>
      <c r="G2638" s="5">
        <v>509.03</v>
      </c>
      <c r="H2638" t="str">
        <f t="shared" si="209"/>
        <v>No</v>
      </c>
      <c r="I2638" s="5">
        <f t="shared" si="207"/>
        <v>7635.45</v>
      </c>
    </row>
    <row r="2639" spans="1:9" x14ac:dyDescent="0.35">
      <c r="A2639" s="1">
        <v>44957</v>
      </c>
      <c r="B2639" s="1" t="str">
        <f t="shared" si="205"/>
        <v>January</v>
      </c>
      <c r="C2639" s="3" t="s">
        <v>5</v>
      </c>
      <c r="D2639" s="4">
        <v>18</v>
      </c>
      <c r="E2639" t="str">
        <f t="shared" si="208"/>
        <v>No</v>
      </c>
      <c r="F2639" s="4">
        <f t="shared" si="206"/>
        <v>18</v>
      </c>
      <c r="G2639" s="5">
        <v>541.94000000000005</v>
      </c>
      <c r="H2639" t="str">
        <f t="shared" si="209"/>
        <v>No</v>
      </c>
      <c r="I2639" s="5">
        <f t="shared" si="207"/>
        <v>9754.9200000000019</v>
      </c>
    </row>
    <row r="2640" spans="1:9" x14ac:dyDescent="0.35">
      <c r="A2640" s="1">
        <v>45107</v>
      </c>
      <c r="B2640" s="1" t="str">
        <f t="shared" si="205"/>
        <v>June</v>
      </c>
      <c r="C2640" s="3" t="s">
        <v>6</v>
      </c>
      <c r="D2640" s="4">
        <v>11</v>
      </c>
      <c r="E2640" t="str">
        <f t="shared" si="208"/>
        <v>No</v>
      </c>
      <c r="F2640" s="4">
        <f t="shared" si="206"/>
        <v>11</v>
      </c>
      <c r="G2640" s="5">
        <v>172.18</v>
      </c>
      <c r="H2640" t="str">
        <f t="shared" si="209"/>
        <v>No</v>
      </c>
      <c r="I2640" s="5">
        <f t="shared" si="207"/>
        <v>1893.98</v>
      </c>
    </row>
    <row r="2641" spans="1:9" x14ac:dyDescent="0.35">
      <c r="A2641" s="1">
        <v>45291</v>
      </c>
      <c r="B2641" s="1" t="str">
        <f t="shared" si="205"/>
        <v>December</v>
      </c>
      <c r="C2641" s="3" t="s">
        <v>4</v>
      </c>
      <c r="D2641" s="4">
        <v>17</v>
      </c>
      <c r="E2641" t="str">
        <f t="shared" si="208"/>
        <v>No</v>
      </c>
      <c r="F2641" s="4">
        <f t="shared" si="206"/>
        <v>17</v>
      </c>
      <c r="G2641" s="5">
        <v>752.65</v>
      </c>
      <c r="H2641" t="str">
        <f t="shared" si="209"/>
        <v>No</v>
      </c>
      <c r="I2641" s="5">
        <f t="shared" si="207"/>
        <v>12795.05</v>
      </c>
    </row>
    <row r="2642" spans="1:9" x14ac:dyDescent="0.35">
      <c r="A2642" s="1">
        <v>44985</v>
      </c>
      <c r="B2642" s="1" t="str">
        <f t="shared" si="205"/>
        <v>February</v>
      </c>
      <c r="C2642" s="3" t="s">
        <v>6</v>
      </c>
      <c r="D2642" s="4">
        <v>20</v>
      </c>
      <c r="E2642" t="str">
        <f t="shared" si="208"/>
        <v>No</v>
      </c>
      <c r="F2642" s="4">
        <f t="shared" si="206"/>
        <v>20</v>
      </c>
      <c r="G2642" s="5">
        <v>836.62</v>
      </c>
      <c r="H2642" t="str">
        <f t="shared" si="209"/>
        <v>No</v>
      </c>
      <c r="I2642" s="5">
        <f t="shared" si="207"/>
        <v>16732.400000000001</v>
      </c>
    </row>
    <row r="2643" spans="1:9" x14ac:dyDescent="0.35">
      <c r="A2643" s="1">
        <v>45169</v>
      </c>
      <c r="B2643" s="1" t="str">
        <f t="shared" si="205"/>
        <v>August</v>
      </c>
      <c r="C2643" s="3" t="s">
        <v>5</v>
      </c>
      <c r="D2643" s="4">
        <v>21</v>
      </c>
      <c r="E2643" t="str">
        <f t="shared" si="208"/>
        <v>No</v>
      </c>
      <c r="F2643" s="4">
        <f t="shared" si="206"/>
        <v>21</v>
      </c>
      <c r="G2643" s="5">
        <v>665.21</v>
      </c>
      <c r="H2643" t="str">
        <f t="shared" si="209"/>
        <v>No</v>
      </c>
      <c r="I2643" s="5">
        <f t="shared" si="207"/>
        <v>13969.41</v>
      </c>
    </row>
    <row r="2644" spans="1:9" x14ac:dyDescent="0.35">
      <c r="A2644" s="1">
        <v>44957</v>
      </c>
      <c r="B2644" s="1" t="str">
        <f t="shared" si="205"/>
        <v>January</v>
      </c>
      <c r="C2644" s="3" t="s">
        <v>5</v>
      </c>
      <c r="D2644" s="4">
        <v>22</v>
      </c>
      <c r="E2644" t="str">
        <f t="shared" si="208"/>
        <v>No</v>
      </c>
      <c r="F2644" s="4">
        <f t="shared" si="206"/>
        <v>22</v>
      </c>
      <c r="G2644" s="5">
        <v>456.76</v>
      </c>
      <c r="H2644" t="str">
        <f t="shared" si="209"/>
        <v>No</v>
      </c>
      <c r="I2644" s="5">
        <f t="shared" si="207"/>
        <v>10048.719999999999</v>
      </c>
    </row>
    <row r="2645" spans="1:9" x14ac:dyDescent="0.35">
      <c r="A2645" s="1">
        <v>45107</v>
      </c>
      <c r="B2645" s="1" t="str">
        <f t="shared" si="205"/>
        <v>June</v>
      </c>
      <c r="C2645" s="3" t="s">
        <v>4</v>
      </c>
      <c r="D2645" s="4">
        <v>15</v>
      </c>
      <c r="E2645" t="str">
        <f t="shared" si="208"/>
        <v>No</v>
      </c>
      <c r="F2645" s="4">
        <f t="shared" si="206"/>
        <v>15</v>
      </c>
      <c r="G2645" s="5">
        <v>242.19</v>
      </c>
      <c r="H2645" t="str">
        <f t="shared" si="209"/>
        <v>No</v>
      </c>
      <c r="I2645" s="5">
        <f t="shared" si="207"/>
        <v>3632.85</v>
      </c>
    </row>
    <row r="2646" spans="1:9" x14ac:dyDescent="0.35">
      <c r="A2646" s="1">
        <v>44957</v>
      </c>
      <c r="B2646" s="1" t="str">
        <f t="shared" si="205"/>
        <v>January</v>
      </c>
      <c r="C2646" s="3" t="s">
        <v>6</v>
      </c>
      <c r="D2646" s="4">
        <v>20</v>
      </c>
      <c r="E2646" t="str">
        <f t="shared" si="208"/>
        <v>No</v>
      </c>
      <c r="F2646" s="4">
        <f t="shared" si="206"/>
        <v>20</v>
      </c>
      <c r="G2646" s="5">
        <v>501.07</v>
      </c>
      <c r="H2646" t="str">
        <f t="shared" si="209"/>
        <v>No</v>
      </c>
      <c r="I2646" s="5">
        <f t="shared" si="207"/>
        <v>10021.4</v>
      </c>
    </row>
    <row r="2647" spans="1:9" x14ac:dyDescent="0.35">
      <c r="A2647" s="1">
        <v>45077</v>
      </c>
      <c r="B2647" s="1" t="str">
        <f t="shared" si="205"/>
        <v>May</v>
      </c>
      <c r="C2647" s="3" t="s">
        <v>5</v>
      </c>
      <c r="D2647" s="4">
        <v>24</v>
      </c>
      <c r="E2647" t="str">
        <f t="shared" si="208"/>
        <v>No</v>
      </c>
      <c r="F2647" s="4">
        <f t="shared" si="206"/>
        <v>24</v>
      </c>
      <c r="G2647" s="5">
        <v>503.37</v>
      </c>
      <c r="H2647" t="str">
        <f t="shared" si="209"/>
        <v>No</v>
      </c>
      <c r="I2647" s="5">
        <f t="shared" si="207"/>
        <v>12080.880000000001</v>
      </c>
    </row>
    <row r="2648" spans="1:9" x14ac:dyDescent="0.35">
      <c r="A2648" s="1">
        <v>45230</v>
      </c>
      <c r="B2648" s="1" t="str">
        <f t="shared" si="205"/>
        <v>October</v>
      </c>
      <c r="C2648" s="3" t="s">
        <v>5</v>
      </c>
      <c r="D2648" s="4">
        <v>15</v>
      </c>
      <c r="E2648" t="str">
        <f t="shared" si="208"/>
        <v>No</v>
      </c>
      <c r="F2648" s="4">
        <f t="shared" si="206"/>
        <v>15</v>
      </c>
      <c r="G2648" s="5">
        <v>382.2</v>
      </c>
      <c r="H2648" t="str">
        <f t="shared" si="209"/>
        <v>No</v>
      </c>
      <c r="I2648" s="5">
        <f t="shared" si="207"/>
        <v>5733</v>
      </c>
    </row>
    <row r="2649" spans="1:9" x14ac:dyDescent="0.35">
      <c r="A2649" s="1">
        <v>45230</v>
      </c>
      <c r="B2649" s="1" t="str">
        <f t="shared" si="205"/>
        <v>October</v>
      </c>
      <c r="C2649" s="3" t="s">
        <v>4</v>
      </c>
      <c r="D2649" s="4">
        <v>22</v>
      </c>
      <c r="E2649" t="str">
        <f t="shared" si="208"/>
        <v>No</v>
      </c>
      <c r="F2649" s="4">
        <f t="shared" si="206"/>
        <v>22</v>
      </c>
      <c r="G2649" s="5">
        <v>789.25</v>
      </c>
      <c r="H2649" t="str">
        <f t="shared" si="209"/>
        <v>No</v>
      </c>
      <c r="I2649" s="5">
        <f t="shared" si="207"/>
        <v>17363.5</v>
      </c>
    </row>
    <row r="2650" spans="1:9" x14ac:dyDescent="0.35">
      <c r="A2650" s="1">
        <v>45046</v>
      </c>
      <c r="B2650" s="1" t="str">
        <f t="shared" si="205"/>
        <v>April</v>
      </c>
      <c r="C2650" s="3" t="s">
        <v>4</v>
      </c>
      <c r="D2650" s="4">
        <v>21</v>
      </c>
      <c r="E2650" t="str">
        <f t="shared" si="208"/>
        <v>No</v>
      </c>
      <c r="F2650" s="4">
        <f t="shared" si="206"/>
        <v>21</v>
      </c>
      <c r="G2650" s="5">
        <v>581.02</v>
      </c>
      <c r="H2650" t="str">
        <f t="shared" si="209"/>
        <v>No</v>
      </c>
      <c r="I2650" s="5">
        <f t="shared" si="207"/>
        <v>12201.42</v>
      </c>
    </row>
    <row r="2651" spans="1:9" x14ac:dyDescent="0.35">
      <c r="A2651" s="1">
        <v>45291</v>
      </c>
      <c r="B2651" s="1" t="str">
        <f t="shared" si="205"/>
        <v>December</v>
      </c>
      <c r="C2651" s="3" t="s">
        <v>8</v>
      </c>
      <c r="D2651" s="4">
        <v>20</v>
      </c>
      <c r="E2651" t="str">
        <f t="shared" si="208"/>
        <v>No</v>
      </c>
      <c r="F2651" s="4">
        <f t="shared" si="206"/>
        <v>20</v>
      </c>
      <c r="G2651" s="5">
        <v>205.79</v>
      </c>
      <c r="H2651" t="str">
        <f t="shared" si="209"/>
        <v>No</v>
      </c>
      <c r="I2651" s="5">
        <f t="shared" si="207"/>
        <v>4115.8</v>
      </c>
    </row>
    <row r="2652" spans="1:9" x14ac:dyDescent="0.35">
      <c r="A2652" s="1">
        <v>45230</v>
      </c>
      <c r="B2652" s="1" t="str">
        <f t="shared" si="205"/>
        <v>October</v>
      </c>
      <c r="C2652" s="3" t="s">
        <v>5</v>
      </c>
      <c r="D2652" s="4">
        <v>18</v>
      </c>
      <c r="E2652" t="str">
        <f t="shared" si="208"/>
        <v>No</v>
      </c>
      <c r="F2652" s="4">
        <f t="shared" si="206"/>
        <v>18</v>
      </c>
      <c r="G2652" s="5">
        <v>418.92</v>
      </c>
      <c r="H2652" t="str">
        <f t="shared" si="209"/>
        <v>No</v>
      </c>
      <c r="I2652" s="5">
        <f t="shared" si="207"/>
        <v>7540.56</v>
      </c>
    </row>
    <row r="2653" spans="1:9" x14ac:dyDescent="0.35">
      <c r="A2653" s="1">
        <v>45138</v>
      </c>
      <c r="B2653" s="1" t="str">
        <f t="shared" si="205"/>
        <v>July</v>
      </c>
      <c r="C2653" s="3" t="s">
        <v>4</v>
      </c>
      <c r="D2653" s="4">
        <v>15</v>
      </c>
      <c r="E2653" t="str">
        <f t="shared" si="208"/>
        <v>No</v>
      </c>
      <c r="F2653" s="4">
        <f t="shared" si="206"/>
        <v>15</v>
      </c>
      <c r="G2653" s="5">
        <v>55.12</v>
      </c>
      <c r="H2653" t="str">
        <f t="shared" si="209"/>
        <v>No</v>
      </c>
      <c r="I2653" s="5">
        <f t="shared" si="207"/>
        <v>826.8</v>
      </c>
    </row>
    <row r="2654" spans="1:9" x14ac:dyDescent="0.35">
      <c r="A2654" s="1">
        <v>45260</v>
      </c>
      <c r="B2654" s="1" t="str">
        <f t="shared" si="205"/>
        <v>November</v>
      </c>
      <c r="C2654" s="3" t="s">
        <v>7</v>
      </c>
      <c r="D2654" s="4">
        <v>23</v>
      </c>
      <c r="E2654" t="str">
        <f t="shared" si="208"/>
        <v>No</v>
      </c>
      <c r="F2654" s="4">
        <f t="shared" si="206"/>
        <v>23</v>
      </c>
      <c r="G2654" s="5">
        <v>511.19</v>
      </c>
      <c r="H2654" t="str">
        <f t="shared" si="209"/>
        <v>No</v>
      </c>
      <c r="I2654" s="5">
        <f t="shared" si="207"/>
        <v>11757.37</v>
      </c>
    </row>
    <row r="2655" spans="1:9" x14ac:dyDescent="0.35">
      <c r="A2655" s="1">
        <v>45016</v>
      </c>
      <c r="B2655" s="1" t="str">
        <f t="shared" si="205"/>
        <v>March</v>
      </c>
      <c r="C2655" s="3" t="s">
        <v>4</v>
      </c>
      <c r="D2655" s="4">
        <v>29</v>
      </c>
      <c r="E2655" t="str">
        <f t="shared" si="208"/>
        <v>No</v>
      </c>
      <c r="F2655" s="4">
        <f t="shared" si="206"/>
        <v>29</v>
      </c>
      <c r="G2655" s="5">
        <v>365.32</v>
      </c>
      <c r="H2655" t="str">
        <f t="shared" si="209"/>
        <v>No</v>
      </c>
      <c r="I2655" s="5">
        <f t="shared" si="207"/>
        <v>10594.28</v>
      </c>
    </row>
    <row r="2656" spans="1:9" x14ac:dyDescent="0.35">
      <c r="A2656" s="1">
        <v>45138</v>
      </c>
      <c r="B2656" s="1" t="str">
        <f t="shared" si="205"/>
        <v>July</v>
      </c>
      <c r="C2656" s="3" t="s">
        <v>6</v>
      </c>
      <c r="D2656" s="4">
        <v>230</v>
      </c>
      <c r="E2656" t="str">
        <f t="shared" si="208"/>
        <v>Yes</v>
      </c>
      <c r="F2656" s="4">
        <f t="shared" si="206"/>
        <v>22</v>
      </c>
      <c r="G2656" s="5">
        <v>342.75</v>
      </c>
      <c r="H2656" t="str">
        <f t="shared" si="209"/>
        <v>No</v>
      </c>
      <c r="I2656" s="5">
        <f t="shared" si="207"/>
        <v>7540.5</v>
      </c>
    </row>
    <row r="2657" spans="1:9" x14ac:dyDescent="0.35">
      <c r="A2657" s="1">
        <v>45291</v>
      </c>
      <c r="B2657" s="1" t="str">
        <f t="shared" si="205"/>
        <v>December</v>
      </c>
      <c r="C2657" s="3" t="s">
        <v>6</v>
      </c>
      <c r="D2657" s="4">
        <v>11</v>
      </c>
      <c r="E2657" t="str">
        <f t="shared" si="208"/>
        <v>No</v>
      </c>
      <c r="F2657" s="4">
        <f t="shared" si="206"/>
        <v>11</v>
      </c>
      <c r="G2657" s="5">
        <v>473.54</v>
      </c>
      <c r="H2657" t="str">
        <f t="shared" si="209"/>
        <v>No</v>
      </c>
      <c r="I2657" s="5">
        <f t="shared" si="207"/>
        <v>5208.9400000000005</v>
      </c>
    </row>
    <row r="2658" spans="1:9" x14ac:dyDescent="0.35">
      <c r="A2658" s="1">
        <v>45077</v>
      </c>
      <c r="B2658" s="1" t="str">
        <f t="shared" si="205"/>
        <v>May</v>
      </c>
      <c r="C2658" s="3" t="s">
        <v>5</v>
      </c>
      <c r="D2658" s="4">
        <v>22</v>
      </c>
      <c r="E2658" t="str">
        <f t="shared" si="208"/>
        <v>No</v>
      </c>
      <c r="F2658" s="4">
        <f t="shared" si="206"/>
        <v>22</v>
      </c>
      <c r="G2658" s="5">
        <v>792.69</v>
      </c>
      <c r="H2658" t="str">
        <f t="shared" si="209"/>
        <v>No</v>
      </c>
      <c r="I2658" s="5">
        <f t="shared" si="207"/>
        <v>17439.18</v>
      </c>
    </row>
    <row r="2659" spans="1:9" x14ac:dyDescent="0.35">
      <c r="A2659" s="1">
        <v>45291</v>
      </c>
      <c r="B2659" s="1" t="str">
        <f t="shared" si="205"/>
        <v>December</v>
      </c>
      <c r="C2659" s="3" t="s">
        <v>7</v>
      </c>
      <c r="D2659" s="4">
        <v>21</v>
      </c>
      <c r="E2659" t="str">
        <f t="shared" si="208"/>
        <v>No</v>
      </c>
      <c r="F2659" s="4">
        <f t="shared" si="206"/>
        <v>21</v>
      </c>
      <c r="G2659" s="5">
        <v>400.91</v>
      </c>
      <c r="H2659" t="str">
        <f t="shared" si="209"/>
        <v>No</v>
      </c>
      <c r="I2659" s="5">
        <f t="shared" si="207"/>
        <v>8419.11</v>
      </c>
    </row>
    <row r="2660" spans="1:9" x14ac:dyDescent="0.35">
      <c r="A2660" s="1">
        <v>45291</v>
      </c>
      <c r="B2660" s="1" t="str">
        <f t="shared" si="205"/>
        <v>December</v>
      </c>
      <c r="C2660" s="3" t="s">
        <v>5</v>
      </c>
      <c r="D2660" s="4">
        <v>31</v>
      </c>
      <c r="E2660" t="str">
        <f t="shared" si="208"/>
        <v>No</v>
      </c>
      <c r="F2660" s="4">
        <f t="shared" si="206"/>
        <v>31</v>
      </c>
      <c r="G2660" s="5">
        <v>292.04000000000002</v>
      </c>
      <c r="H2660" t="str">
        <f t="shared" si="209"/>
        <v>No</v>
      </c>
      <c r="I2660" s="5">
        <f t="shared" si="207"/>
        <v>9053.24</v>
      </c>
    </row>
    <row r="2661" spans="1:9" x14ac:dyDescent="0.35">
      <c r="A2661" s="1">
        <v>45230</v>
      </c>
      <c r="B2661" s="1" t="str">
        <f t="shared" si="205"/>
        <v>October</v>
      </c>
      <c r="C2661" s="3" t="s">
        <v>6</v>
      </c>
      <c r="D2661" s="4">
        <v>19</v>
      </c>
      <c r="E2661" t="str">
        <f t="shared" si="208"/>
        <v>No</v>
      </c>
      <c r="F2661" s="4">
        <f t="shared" si="206"/>
        <v>19</v>
      </c>
      <c r="G2661" s="5">
        <v>314.22000000000003</v>
      </c>
      <c r="H2661" t="str">
        <f t="shared" si="209"/>
        <v>No</v>
      </c>
      <c r="I2661" s="5">
        <f t="shared" si="207"/>
        <v>5970.18</v>
      </c>
    </row>
    <row r="2662" spans="1:9" x14ac:dyDescent="0.35">
      <c r="A2662" s="1">
        <v>45046</v>
      </c>
      <c r="B2662" s="1" t="str">
        <f t="shared" si="205"/>
        <v>April</v>
      </c>
      <c r="C2662" s="3" t="s">
        <v>6</v>
      </c>
      <c r="D2662" s="4">
        <v>16</v>
      </c>
      <c r="E2662" t="str">
        <f t="shared" si="208"/>
        <v>No</v>
      </c>
      <c r="F2662" s="4">
        <f t="shared" si="206"/>
        <v>16</v>
      </c>
      <c r="G2662" s="5">
        <v>771.9</v>
      </c>
      <c r="H2662" t="str">
        <f t="shared" si="209"/>
        <v>No</v>
      </c>
      <c r="I2662" s="5">
        <f t="shared" si="207"/>
        <v>12350.4</v>
      </c>
    </row>
    <row r="2663" spans="1:9" x14ac:dyDescent="0.35">
      <c r="A2663" s="1">
        <v>45199</v>
      </c>
      <c r="B2663" s="1" t="str">
        <f t="shared" si="205"/>
        <v>September</v>
      </c>
      <c r="C2663" s="3" t="s">
        <v>6</v>
      </c>
      <c r="D2663" s="4">
        <v>12</v>
      </c>
      <c r="E2663" t="str">
        <f t="shared" si="208"/>
        <v>No</v>
      </c>
      <c r="F2663" s="4">
        <f t="shared" si="206"/>
        <v>12</v>
      </c>
      <c r="G2663" s="5">
        <v>544.04</v>
      </c>
      <c r="H2663" t="str">
        <f t="shared" si="209"/>
        <v>No</v>
      </c>
      <c r="I2663" s="5">
        <f t="shared" si="207"/>
        <v>6528.48</v>
      </c>
    </row>
    <row r="2664" spans="1:9" x14ac:dyDescent="0.35">
      <c r="A2664" s="1">
        <v>45291</v>
      </c>
      <c r="B2664" s="1" t="str">
        <f t="shared" si="205"/>
        <v>December</v>
      </c>
      <c r="C2664" s="3" t="s">
        <v>7</v>
      </c>
      <c r="D2664" s="4">
        <v>22</v>
      </c>
      <c r="E2664" t="str">
        <f t="shared" si="208"/>
        <v>No</v>
      </c>
      <c r="F2664" s="4">
        <f t="shared" si="206"/>
        <v>22</v>
      </c>
      <c r="G2664" s="5">
        <v>957.03</v>
      </c>
      <c r="H2664" t="str">
        <f t="shared" si="209"/>
        <v>No</v>
      </c>
      <c r="I2664" s="5">
        <f t="shared" si="207"/>
        <v>21054.66</v>
      </c>
    </row>
    <row r="2665" spans="1:9" x14ac:dyDescent="0.35">
      <c r="A2665" s="1">
        <v>45199</v>
      </c>
      <c r="B2665" s="1" t="str">
        <f t="shared" si="205"/>
        <v>September</v>
      </c>
      <c r="C2665" s="3" t="s">
        <v>8</v>
      </c>
      <c r="D2665" s="4">
        <v>24</v>
      </c>
      <c r="E2665" t="str">
        <f t="shared" si="208"/>
        <v>No</v>
      </c>
      <c r="F2665" s="4">
        <f t="shared" si="206"/>
        <v>24</v>
      </c>
      <c r="G2665" s="5">
        <v>656.9</v>
      </c>
      <c r="H2665" t="str">
        <f t="shared" si="209"/>
        <v>No</v>
      </c>
      <c r="I2665" s="5">
        <f t="shared" si="207"/>
        <v>15765.599999999999</v>
      </c>
    </row>
    <row r="2666" spans="1:9" x14ac:dyDescent="0.35">
      <c r="A2666" s="1">
        <v>45169</v>
      </c>
      <c r="B2666" s="1" t="str">
        <f t="shared" si="205"/>
        <v>August</v>
      </c>
      <c r="C2666" s="3" t="s">
        <v>8</v>
      </c>
      <c r="D2666" s="4">
        <v>18</v>
      </c>
      <c r="E2666" t="str">
        <f t="shared" si="208"/>
        <v>No</v>
      </c>
      <c r="F2666" s="4">
        <f t="shared" si="206"/>
        <v>18</v>
      </c>
      <c r="G2666" s="5">
        <v>149.43</v>
      </c>
      <c r="H2666" t="str">
        <f t="shared" si="209"/>
        <v>No</v>
      </c>
      <c r="I2666" s="5">
        <f t="shared" si="207"/>
        <v>2689.7400000000002</v>
      </c>
    </row>
    <row r="2667" spans="1:9" x14ac:dyDescent="0.35">
      <c r="A2667" s="1">
        <v>45016</v>
      </c>
      <c r="B2667" s="1" t="str">
        <f t="shared" si="205"/>
        <v>March</v>
      </c>
      <c r="C2667" s="3" t="s">
        <v>4</v>
      </c>
      <c r="D2667" s="4">
        <v>17</v>
      </c>
      <c r="E2667" t="str">
        <f t="shared" si="208"/>
        <v>No</v>
      </c>
      <c r="F2667" s="4">
        <f t="shared" si="206"/>
        <v>17</v>
      </c>
      <c r="G2667" s="5">
        <v>509.48</v>
      </c>
      <c r="H2667" t="str">
        <f t="shared" si="209"/>
        <v>No</v>
      </c>
      <c r="I2667" s="5">
        <f t="shared" si="207"/>
        <v>8661.16</v>
      </c>
    </row>
    <row r="2668" spans="1:9" x14ac:dyDescent="0.35">
      <c r="A2668" s="1">
        <v>45230</v>
      </c>
      <c r="B2668" s="1" t="str">
        <f t="shared" si="205"/>
        <v>October</v>
      </c>
      <c r="C2668" s="3" t="s">
        <v>6</v>
      </c>
      <c r="D2668" s="4">
        <v>26</v>
      </c>
      <c r="E2668" t="str">
        <f t="shared" si="208"/>
        <v>No</v>
      </c>
      <c r="F2668" s="4">
        <f t="shared" si="206"/>
        <v>26</v>
      </c>
      <c r="G2668" s="5">
        <v>449.72</v>
      </c>
      <c r="H2668" t="str">
        <f t="shared" si="209"/>
        <v>No</v>
      </c>
      <c r="I2668" s="5">
        <f t="shared" si="207"/>
        <v>11692.720000000001</v>
      </c>
    </row>
    <row r="2669" spans="1:9" x14ac:dyDescent="0.35">
      <c r="A2669" s="1">
        <v>45169</v>
      </c>
      <c r="B2669" s="1" t="str">
        <f t="shared" si="205"/>
        <v>August</v>
      </c>
      <c r="C2669" s="3" t="s">
        <v>6</v>
      </c>
      <c r="D2669" s="4">
        <v>23</v>
      </c>
      <c r="E2669" t="str">
        <f t="shared" si="208"/>
        <v>No</v>
      </c>
      <c r="F2669" s="4">
        <f t="shared" si="206"/>
        <v>23</v>
      </c>
      <c r="G2669" s="5">
        <v>539.55999999999995</v>
      </c>
      <c r="H2669" t="str">
        <f t="shared" si="209"/>
        <v>No</v>
      </c>
      <c r="I2669" s="5">
        <f t="shared" si="207"/>
        <v>12409.88</v>
      </c>
    </row>
    <row r="2670" spans="1:9" x14ac:dyDescent="0.35">
      <c r="A2670" s="1">
        <v>45291</v>
      </c>
      <c r="B2670" s="1" t="str">
        <f t="shared" si="205"/>
        <v>December</v>
      </c>
      <c r="C2670" s="3" t="s">
        <v>4</v>
      </c>
      <c r="D2670" s="4">
        <v>24</v>
      </c>
      <c r="E2670" t="str">
        <f t="shared" si="208"/>
        <v>No</v>
      </c>
      <c r="F2670" s="4">
        <f t="shared" si="206"/>
        <v>24</v>
      </c>
      <c r="G2670" s="5">
        <v>189.51</v>
      </c>
      <c r="H2670" t="str">
        <f t="shared" si="209"/>
        <v>No</v>
      </c>
      <c r="I2670" s="5">
        <f t="shared" si="207"/>
        <v>4548.24</v>
      </c>
    </row>
    <row r="2671" spans="1:9" x14ac:dyDescent="0.35">
      <c r="A2671" s="1">
        <v>45107</v>
      </c>
      <c r="B2671" s="1" t="str">
        <f t="shared" si="205"/>
        <v>June</v>
      </c>
      <c r="C2671" s="3" t="s">
        <v>6</v>
      </c>
      <c r="D2671" s="4">
        <v>17</v>
      </c>
      <c r="E2671" t="str">
        <f t="shared" si="208"/>
        <v>No</v>
      </c>
      <c r="F2671" s="4">
        <f t="shared" si="206"/>
        <v>17</v>
      </c>
      <c r="G2671" s="5">
        <v>454.65</v>
      </c>
      <c r="H2671" t="str">
        <f t="shared" si="209"/>
        <v>No</v>
      </c>
      <c r="I2671" s="5">
        <f t="shared" si="207"/>
        <v>7729.0499999999993</v>
      </c>
    </row>
    <row r="2672" spans="1:9" x14ac:dyDescent="0.35">
      <c r="A2672" s="1">
        <v>45230</v>
      </c>
      <c r="B2672" s="1" t="str">
        <f t="shared" si="205"/>
        <v>October</v>
      </c>
      <c r="C2672" s="3" t="s">
        <v>6</v>
      </c>
      <c r="D2672" s="4">
        <v>22</v>
      </c>
      <c r="E2672" t="str">
        <f t="shared" si="208"/>
        <v>No</v>
      </c>
      <c r="F2672" s="4">
        <f t="shared" si="206"/>
        <v>22</v>
      </c>
      <c r="G2672" s="5">
        <v>180.91</v>
      </c>
      <c r="H2672" t="str">
        <f t="shared" si="209"/>
        <v>No</v>
      </c>
      <c r="I2672" s="5">
        <f t="shared" si="207"/>
        <v>3980.02</v>
      </c>
    </row>
    <row r="2673" spans="1:9" x14ac:dyDescent="0.35">
      <c r="A2673" s="1">
        <v>44985</v>
      </c>
      <c r="B2673" s="1" t="str">
        <f t="shared" si="205"/>
        <v>February</v>
      </c>
      <c r="C2673" s="3" t="s">
        <v>6</v>
      </c>
      <c r="D2673" s="4">
        <v>23</v>
      </c>
      <c r="E2673" t="str">
        <f t="shared" si="208"/>
        <v>No</v>
      </c>
      <c r="F2673" s="4">
        <f t="shared" si="206"/>
        <v>23</v>
      </c>
      <c r="G2673" s="5">
        <v>231.14</v>
      </c>
      <c r="H2673" t="str">
        <f t="shared" si="209"/>
        <v>No</v>
      </c>
      <c r="I2673" s="5">
        <f t="shared" si="207"/>
        <v>5316.2199999999993</v>
      </c>
    </row>
    <row r="2674" spans="1:9" x14ac:dyDescent="0.35">
      <c r="A2674" s="1">
        <v>45138</v>
      </c>
      <c r="B2674" s="1" t="str">
        <f t="shared" si="205"/>
        <v>July</v>
      </c>
      <c r="C2674" s="3" t="s">
        <v>4</v>
      </c>
      <c r="D2674" s="4">
        <v>18</v>
      </c>
      <c r="E2674" t="str">
        <f t="shared" si="208"/>
        <v>No</v>
      </c>
      <c r="F2674" s="4">
        <f t="shared" si="206"/>
        <v>18</v>
      </c>
      <c r="G2674" s="5">
        <v>276.22000000000003</v>
      </c>
      <c r="H2674" t="str">
        <f t="shared" si="209"/>
        <v>No</v>
      </c>
      <c r="I2674" s="5">
        <f t="shared" si="207"/>
        <v>4971.9600000000009</v>
      </c>
    </row>
    <row r="2675" spans="1:9" x14ac:dyDescent="0.35">
      <c r="A2675" s="1">
        <v>45046</v>
      </c>
      <c r="B2675" s="1" t="str">
        <f t="shared" si="205"/>
        <v>April</v>
      </c>
      <c r="C2675" s="3" t="s">
        <v>4</v>
      </c>
      <c r="D2675" s="4">
        <v>15</v>
      </c>
      <c r="E2675" t="str">
        <f t="shared" si="208"/>
        <v>No</v>
      </c>
      <c r="F2675" s="4">
        <f t="shared" si="206"/>
        <v>15</v>
      </c>
      <c r="G2675" s="5">
        <v>445.82</v>
      </c>
      <c r="H2675" t="str">
        <f t="shared" si="209"/>
        <v>No</v>
      </c>
      <c r="I2675" s="5">
        <f t="shared" si="207"/>
        <v>6687.3</v>
      </c>
    </row>
    <row r="2676" spans="1:9" x14ac:dyDescent="0.35">
      <c r="A2676" s="1">
        <v>45230</v>
      </c>
      <c r="B2676" s="1" t="str">
        <f t="shared" si="205"/>
        <v>October</v>
      </c>
      <c r="C2676" s="3" t="s">
        <v>7</v>
      </c>
      <c r="D2676" s="4">
        <v>19</v>
      </c>
      <c r="E2676" t="str">
        <f t="shared" si="208"/>
        <v>No</v>
      </c>
      <c r="F2676" s="4">
        <f t="shared" si="206"/>
        <v>19</v>
      </c>
      <c r="G2676" s="5">
        <v>942.4</v>
      </c>
      <c r="H2676" t="str">
        <f t="shared" si="209"/>
        <v>No</v>
      </c>
      <c r="I2676" s="5">
        <f t="shared" si="207"/>
        <v>17905.599999999999</v>
      </c>
    </row>
    <row r="2677" spans="1:9" x14ac:dyDescent="0.35">
      <c r="A2677" s="1">
        <v>45107</v>
      </c>
      <c r="B2677" s="1" t="str">
        <f t="shared" si="205"/>
        <v>June</v>
      </c>
      <c r="C2677" s="3" t="s">
        <v>6</v>
      </c>
      <c r="D2677" s="4">
        <v>21</v>
      </c>
      <c r="E2677" t="str">
        <f t="shared" si="208"/>
        <v>No</v>
      </c>
      <c r="F2677" s="4">
        <f t="shared" si="206"/>
        <v>21</v>
      </c>
      <c r="G2677" s="5">
        <v>40.18</v>
      </c>
      <c r="H2677" t="str">
        <f t="shared" si="209"/>
        <v>No</v>
      </c>
      <c r="I2677" s="5">
        <f t="shared" si="207"/>
        <v>843.78</v>
      </c>
    </row>
    <row r="2678" spans="1:9" x14ac:dyDescent="0.35">
      <c r="A2678" s="1">
        <v>45046</v>
      </c>
      <c r="B2678" s="1" t="str">
        <f t="shared" si="205"/>
        <v>April</v>
      </c>
      <c r="C2678" s="3" t="s">
        <v>4</v>
      </c>
      <c r="D2678" s="4">
        <v>25</v>
      </c>
      <c r="E2678" t="str">
        <f t="shared" si="208"/>
        <v>No</v>
      </c>
      <c r="F2678" s="4">
        <f t="shared" si="206"/>
        <v>25</v>
      </c>
      <c r="G2678" s="5">
        <v>720.36</v>
      </c>
      <c r="H2678" t="str">
        <f t="shared" si="209"/>
        <v>No</v>
      </c>
      <c r="I2678" s="5">
        <f t="shared" si="207"/>
        <v>18009</v>
      </c>
    </row>
    <row r="2679" spans="1:9" x14ac:dyDescent="0.35">
      <c r="A2679" s="1">
        <v>45107</v>
      </c>
      <c r="B2679" s="1" t="str">
        <f t="shared" si="205"/>
        <v>June</v>
      </c>
      <c r="C2679" s="3" t="s">
        <v>8</v>
      </c>
      <c r="D2679" s="4">
        <v>22</v>
      </c>
      <c r="E2679" t="str">
        <f t="shared" si="208"/>
        <v>No</v>
      </c>
      <c r="F2679" s="4">
        <f t="shared" si="206"/>
        <v>22</v>
      </c>
      <c r="G2679" s="5">
        <v>828.42</v>
      </c>
      <c r="H2679" t="str">
        <f t="shared" si="209"/>
        <v>No</v>
      </c>
      <c r="I2679" s="5">
        <f t="shared" si="207"/>
        <v>18225.239999999998</v>
      </c>
    </row>
    <row r="2680" spans="1:9" x14ac:dyDescent="0.35">
      <c r="A2680" s="1">
        <v>45138</v>
      </c>
      <c r="B2680" s="1" t="str">
        <f t="shared" si="205"/>
        <v>July</v>
      </c>
      <c r="C2680" s="3" t="s">
        <v>4</v>
      </c>
      <c r="D2680" s="4">
        <v>20</v>
      </c>
      <c r="E2680" t="str">
        <f t="shared" si="208"/>
        <v>No</v>
      </c>
      <c r="F2680" s="4">
        <f t="shared" si="206"/>
        <v>20</v>
      </c>
      <c r="G2680" s="5">
        <v>52.17</v>
      </c>
      <c r="H2680" t="str">
        <f t="shared" si="209"/>
        <v>No</v>
      </c>
      <c r="I2680" s="5">
        <f t="shared" si="207"/>
        <v>1043.4000000000001</v>
      </c>
    </row>
    <row r="2681" spans="1:9" x14ac:dyDescent="0.35">
      <c r="A2681" s="1">
        <v>45107</v>
      </c>
      <c r="B2681" s="1" t="str">
        <f t="shared" si="205"/>
        <v>June</v>
      </c>
      <c r="C2681" s="3" t="s">
        <v>4</v>
      </c>
      <c r="D2681" s="4">
        <v>21</v>
      </c>
      <c r="E2681" t="str">
        <f t="shared" si="208"/>
        <v>No</v>
      </c>
      <c r="F2681" s="4">
        <f t="shared" si="206"/>
        <v>21</v>
      </c>
      <c r="G2681" s="5">
        <v>634.29999999999995</v>
      </c>
      <c r="H2681" t="str">
        <f t="shared" si="209"/>
        <v>No</v>
      </c>
      <c r="I2681" s="5">
        <f t="shared" si="207"/>
        <v>13320.3</v>
      </c>
    </row>
    <row r="2682" spans="1:9" x14ac:dyDescent="0.35">
      <c r="A2682" s="1">
        <v>45077</v>
      </c>
      <c r="B2682" s="1" t="str">
        <f t="shared" si="205"/>
        <v>May</v>
      </c>
      <c r="C2682" s="3" t="s">
        <v>8</v>
      </c>
      <c r="D2682" s="4">
        <v>23</v>
      </c>
      <c r="E2682" t="str">
        <f t="shared" si="208"/>
        <v>No</v>
      </c>
      <c r="F2682" s="4">
        <f t="shared" si="206"/>
        <v>23</v>
      </c>
      <c r="G2682" s="5">
        <v>379.2</v>
      </c>
      <c r="H2682" t="str">
        <f t="shared" si="209"/>
        <v>No</v>
      </c>
      <c r="I2682" s="5">
        <f t="shared" si="207"/>
        <v>8721.6</v>
      </c>
    </row>
    <row r="2683" spans="1:9" x14ac:dyDescent="0.35">
      <c r="A2683" s="1">
        <v>45230</v>
      </c>
      <c r="B2683" s="1" t="str">
        <f t="shared" si="205"/>
        <v>October</v>
      </c>
      <c r="C2683" s="3" t="s">
        <v>8</v>
      </c>
      <c r="D2683" s="4">
        <v>29</v>
      </c>
      <c r="E2683" t="str">
        <f t="shared" si="208"/>
        <v>No</v>
      </c>
      <c r="F2683" s="4">
        <f t="shared" si="206"/>
        <v>29</v>
      </c>
      <c r="G2683" s="5">
        <v>654.96</v>
      </c>
      <c r="H2683" t="str">
        <f t="shared" si="209"/>
        <v>No</v>
      </c>
      <c r="I2683" s="5">
        <f t="shared" si="207"/>
        <v>18993.84</v>
      </c>
    </row>
    <row r="2684" spans="1:9" x14ac:dyDescent="0.35">
      <c r="A2684" s="1">
        <v>45138</v>
      </c>
      <c r="B2684" s="1" t="str">
        <f t="shared" si="205"/>
        <v>July</v>
      </c>
      <c r="C2684" s="3" t="s">
        <v>7</v>
      </c>
      <c r="D2684" s="4">
        <v>22</v>
      </c>
      <c r="E2684" t="str">
        <f t="shared" si="208"/>
        <v>No</v>
      </c>
      <c r="F2684" s="4">
        <f t="shared" si="206"/>
        <v>22</v>
      </c>
      <c r="G2684" s="5">
        <v>493.63</v>
      </c>
      <c r="H2684" t="str">
        <f t="shared" si="209"/>
        <v>No</v>
      </c>
      <c r="I2684" s="5">
        <f t="shared" si="207"/>
        <v>10859.86</v>
      </c>
    </row>
    <row r="2685" spans="1:9" x14ac:dyDescent="0.35">
      <c r="A2685" s="1">
        <v>44985</v>
      </c>
      <c r="B2685" s="1" t="str">
        <f t="shared" si="205"/>
        <v>February</v>
      </c>
      <c r="C2685" s="3" t="s">
        <v>4</v>
      </c>
      <c r="D2685" s="4">
        <v>24</v>
      </c>
      <c r="E2685" t="str">
        <f t="shared" si="208"/>
        <v>No</v>
      </c>
      <c r="F2685" s="4">
        <f t="shared" si="206"/>
        <v>24</v>
      </c>
      <c r="G2685" s="5">
        <v>233.72</v>
      </c>
      <c r="H2685" t="str">
        <f t="shared" si="209"/>
        <v>No</v>
      </c>
      <c r="I2685" s="5">
        <f t="shared" si="207"/>
        <v>5609.28</v>
      </c>
    </row>
    <row r="2686" spans="1:9" x14ac:dyDescent="0.35">
      <c r="A2686" s="1">
        <v>45260</v>
      </c>
      <c r="B2686" s="1" t="str">
        <f t="shared" si="205"/>
        <v>November</v>
      </c>
      <c r="C2686" s="3" t="s">
        <v>4</v>
      </c>
      <c r="D2686" s="4">
        <v>26</v>
      </c>
      <c r="E2686" t="str">
        <f t="shared" si="208"/>
        <v>No</v>
      </c>
      <c r="F2686" s="4">
        <f t="shared" si="206"/>
        <v>26</v>
      </c>
      <c r="G2686" s="5">
        <v>961.67</v>
      </c>
      <c r="H2686" t="str">
        <f t="shared" si="209"/>
        <v>No</v>
      </c>
      <c r="I2686" s="5">
        <f t="shared" si="207"/>
        <v>25003.42</v>
      </c>
    </row>
    <row r="2687" spans="1:9" x14ac:dyDescent="0.35">
      <c r="A2687" s="1">
        <v>45260</v>
      </c>
      <c r="B2687" s="1" t="str">
        <f t="shared" si="205"/>
        <v>November</v>
      </c>
      <c r="C2687" s="3" t="s">
        <v>6</v>
      </c>
      <c r="D2687" s="4">
        <v>17</v>
      </c>
      <c r="E2687" t="str">
        <f t="shared" si="208"/>
        <v>No</v>
      </c>
      <c r="F2687" s="4">
        <f t="shared" si="206"/>
        <v>17</v>
      </c>
      <c r="G2687" s="5">
        <v>793.82</v>
      </c>
      <c r="H2687" t="str">
        <f t="shared" si="209"/>
        <v>No</v>
      </c>
      <c r="I2687" s="5">
        <f t="shared" si="207"/>
        <v>13494.94</v>
      </c>
    </row>
    <row r="2688" spans="1:9" x14ac:dyDescent="0.35">
      <c r="A2688" s="1">
        <v>45077</v>
      </c>
      <c r="B2688" s="1" t="str">
        <f t="shared" si="205"/>
        <v>May</v>
      </c>
      <c r="C2688" s="3" t="s">
        <v>5</v>
      </c>
      <c r="D2688" s="4">
        <v>19</v>
      </c>
      <c r="E2688" t="str">
        <f t="shared" si="208"/>
        <v>No</v>
      </c>
      <c r="F2688" s="4">
        <f t="shared" si="206"/>
        <v>19</v>
      </c>
      <c r="G2688" s="5">
        <v>344.48</v>
      </c>
      <c r="H2688" t="str">
        <f t="shared" si="209"/>
        <v>No</v>
      </c>
      <c r="I2688" s="5">
        <f t="shared" si="207"/>
        <v>6545.1200000000008</v>
      </c>
    </row>
    <row r="2689" spans="1:9" x14ac:dyDescent="0.35">
      <c r="A2689" s="1">
        <v>45077</v>
      </c>
      <c r="B2689" s="1" t="str">
        <f t="shared" si="205"/>
        <v>May</v>
      </c>
      <c r="C2689" s="3" t="s">
        <v>4</v>
      </c>
      <c r="D2689" s="4">
        <v>24</v>
      </c>
      <c r="E2689" t="str">
        <f t="shared" si="208"/>
        <v>No</v>
      </c>
      <c r="F2689" s="4">
        <f t="shared" si="206"/>
        <v>24</v>
      </c>
      <c r="G2689" s="5">
        <v>88.36</v>
      </c>
      <c r="H2689" t="str">
        <f t="shared" si="209"/>
        <v>No</v>
      </c>
      <c r="I2689" s="5">
        <f t="shared" si="207"/>
        <v>2120.64</v>
      </c>
    </row>
    <row r="2690" spans="1:9" x14ac:dyDescent="0.35">
      <c r="A2690" s="1">
        <v>45260</v>
      </c>
      <c r="B2690" s="1" t="str">
        <f t="shared" ref="B2690:B2753" si="210">TEXT(A2690, "mmmm")</f>
        <v>November</v>
      </c>
      <c r="C2690" s="3" t="s">
        <v>8</v>
      </c>
      <c r="D2690" s="4">
        <v>22</v>
      </c>
      <c r="E2690" t="str">
        <f t="shared" si="208"/>
        <v>No</v>
      </c>
      <c r="F2690" s="4">
        <f t="shared" ref="F2690:F2753" si="211" xml:space="preserve"> IF(OR(D2690 &lt; 8,D2690 &gt; 32), 22, D2690)</f>
        <v>22</v>
      </c>
      <c r="G2690" s="5">
        <v>998.29</v>
      </c>
      <c r="H2690" t="str">
        <f t="shared" si="209"/>
        <v>No</v>
      </c>
      <c r="I2690" s="5">
        <f t="shared" ref="I2690:I2753" si="212">PRODUCT(F2690,G2690)</f>
        <v>21962.379999999997</v>
      </c>
    </row>
    <row r="2691" spans="1:9" x14ac:dyDescent="0.35">
      <c r="A2691" s="1">
        <v>45169</v>
      </c>
      <c r="B2691" s="1" t="str">
        <f t="shared" si="210"/>
        <v>August</v>
      </c>
      <c r="C2691" s="3" t="s">
        <v>7</v>
      </c>
      <c r="D2691" s="4">
        <v>22</v>
      </c>
      <c r="E2691" t="str">
        <f t="shared" ref="E2691:E2754" si="213" xml:space="preserve"> IF(OR(D2691 &lt; 8,D2691 &gt; 32), "Yes", "No")</f>
        <v>No</v>
      </c>
      <c r="F2691" s="4">
        <f t="shared" si="211"/>
        <v>22</v>
      </c>
      <c r="G2691" s="5">
        <v>197.45</v>
      </c>
      <c r="H2691" t="str">
        <f t="shared" ref="H2691:H2754" si="214" xml:space="preserve"> IF(OR(G2691 &lt; -466.22,G2691 &gt; 1486.92), "Yes", "No")</f>
        <v>No</v>
      </c>
      <c r="I2691" s="5">
        <f t="shared" si="212"/>
        <v>4343.8999999999996</v>
      </c>
    </row>
    <row r="2692" spans="1:9" x14ac:dyDescent="0.35">
      <c r="A2692" s="1">
        <v>45138</v>
      </c>
      <c r="B2692" s="1" t="str">
        <f t="shared" si="210"/>
        <v>July</v>
      </c>
      <c r="C2692" s="3" t="s">
        <v>4</v>
      </c>
      <c r="D2692" s="4">
        <v>16</v>
      </c>
      <c r="E2692" t="str">
        <f t="shared" si="213"/>
        <v>No</v>
      </c>
      <c r="F2692" s="4">
        <f t="shared" si="211"/>
        <v>16</v>
      </c>
      <c r="G2692" s="5">
        <v>764.1</v>
      </c>
      <c r="H2692" t="str">
        <f t="shared" si="214"/>
        <v>No</v>
      </c>
      <c r="I2692" s="5">
        <f t="shared" si="212"/>
        <v>12225.6</v>
      </c>
    </row>
    <row r="2693" spans="1:9" x14ac:dyDescent="0.35">
      <c r="A2693" s="1">
        <v>45077</v>
      </c>
      <c r="B2693" s="1" t="str">
        <f t="shared" si="210"/>
        <v>May</v>
      </c>
      <c r="C2693" s="3" t="s">
        <v>7</v>
      </c>
      <c r="D2693" s="4">
        <v>24</v>
      </c>
      <c r="E2693" t="str">
        <f t="shared" si="213"/>
        <v>No</v>
      </c>
      <c r="F2693" s="4">
        <f t="shared" si="211"/>
        <v>24</v>
      </c>
      <c r="G2693" s="5">
        <v>149.16999999999999</v>
      </c>
      <c r="H2693" t="str">
        <f t="shared" si="214"/>
        <v>No</v>
      </c>
      <c r="I2693" s="5">
        <f t="shared" si="212"/>
        <v>3580.08</v>
      </c>
    </row>
    <row r="2694" spans="1:9" x14ac:dyDescent="0.35">
      <c r="A2694" s="1">
        <v>45016</v>
      </c>
      <c r="B2694" s="1" t="str">
        <f t="shared" si="210"/>
        <v>March</v>
      </c>
      <c r="C2694" s="3" t="s">
        <v>6</v>
      </c>
      <c r="D2694" s="4">
        <v>24</v>
      </c>
      <c r="E2694" t="str">
        <f t="shared" si="213"/>
        <v>No</v>
      </c>
      <c r="F2694" s="4">
        <f t="shared" si="211"/>
        <v>24</v>
      </c>
      <c r="G2694" s="5">
        <v>997.72</v>
      </c>
      <c r="H2694" t="str">
        <f t="shared" si="214"/>
        <v>No</v>
      </c>
      <c r="I2694" s="5">
        <f t="shared" si="212"/>
        <v>23945.279999999999</v>
      </c>
    </row>
    <row r="2695" spans="1:9" x14ac:dyDescent="0.35">
      <c r="A2695" s="1">
        <v>45291</v>
      </c>
      <c r="B2695" s="1" t="str">
        <f t="shared" si="210"/>
        <v>December</v>
      </c>
      <c r="C2695" s="3" t="s">
        <v>8</v>
      </c>
      <c r="D2695" s="4">
        <v>19</v>
      </c>
      <c r="E2695" t="str">
        <f t="shared" si="213"/>
        <v>No</v>
      </c>
      <c r="F2695" s="4">
        <f t="shared" si="211"/>
        <v>19</v>
      </c>
      <c r="G2695" s="5">
        <v>49.75</v>
      </c>
      <c r="H2695" t="str">
        <f t="shared" si="214"/>
        <v>No</v>
      </c>
      <c r="I2695" s="5">
        <f t="shared" si="212"/>
        <v>945.25</v>
      </c>
    </row>
    <row r="2696" spans="1:9" x14ac:dyDescent="0.35">
      <c r="A2696" s="1">
        <v>45230</v>
      </c>
      <c r="B2696" s="1" t="str">
        <f t="shared" si="210"/>
        <v>October</v>
      </c>
      <c r="C2696" s="3" t="s">
        <v>7</v>
      </c>
      <c r="D2696" s="4">
        <v>20</v>
      </c>
      <c r="E2696" t="str">
        <f t="shared" si="213"/>
        <v>No</v>
      </c>
      <c r="F2696" s="4">
        <f t="shared" si="211"/>
        <v>20</v>
      </c>
      <c r="G2696" s="5">
        <v>694.47</v>
      </c>
      <c r="H2696" t="str">
        <f t="shared" si="214"/>
        <v>No</v>
      </c>
      <c r="I2696" s="5">
        <f t="shared" si="212"/>
        <v>13889.400000000001</v>
      </c>
    </row>
    <row r="2697" spans="1:9" x14ac:dyDescent="0.35">
      <c r="A2697" s="1">
        <v>45046</v>
      </c>
      <c r="B2697" s="1" t="str">
        <f t="shared" si="210"/>
        <v>April</v>
      </c>
      <c r="C2697" s="3" t="s">
        <v>5</v>
      </c>
      <c r="D2697" s="4">
        <v>21</v>
      </c>
      <c r="E2697" t="str">
        <f t="shared" si="213"/>
        <v>No</v>
      </c>
      <c r="F2697" s="4">
        <f t="shared" si="211"/>
        <v>21</v>
      </c>
      <c r="G2697" s="5">
        <v>844.54</v>
      </c>
      <c r="H2697" t="str">
        <f t="shared" si="214"/>
        <v>No</v>
      </c>
      <c r="I2697" s="5">
        <f t="shared" si="212"/>
        <v>17735.34</v>
      </c>
    </row>
    <row r="2698" spans="1:9" x14ac:dyDescent="0.35">
      <c r="A2698" s="1">
        <v>44957</v>
      </c>
      <c r="B2698" s="1" t="str">
        <f t="shared" si="210"/>
        <v>January</v>
      </c>
      <c r="C2698" s="3" t="s">
        <v>6</v>
      </c>
      <c r="D2698" s="4">
        <v>20</v>
      </c>
      <c r="E2698" t="str">
        <f t="shared" si="213"/>
        <v>No</v>
      </c>
      <c r="F2698" s="4">
        <f t="shared" si="211"/>
        <v>20</v>
      </c>
      <c r="G2698" s="5">
        <v>250.57</v>
      </c>
      <c r="H2698" t="str">
        <f t="shared" si="214"/>
        <v>No</v>
      </c>
      <c r="I2698" s="5">
        <f t="shared" si="212"/>
        <v>5011.3999999999996</v>
      </c>
    </row>
    <row r="2699" spans="1:9" x14ac:dyDescent="0.35">
      <c r="A2699" s="1">
        <v>44985</v>
      </c>
      <c r="B2699" s="1" t="str">
        <f t="shared" si="210"/>
        <v>February</v>
      </c>
      <c r="C2699" s="3" t="s">
        <v>5</v>
      </c>
      <c r="D2699" s="4">
        <v>22</v>
      </c>
      <c r="E2699" t="str">
        <f t="shared" si="213"/>
        <v>No</v>
      </c>
      <c r="F2699" s="4">
        <f t="shared" si="211"/>
        <v>22</v>
      </c>
      <c r="G2699" s="5">
        <v>804.52</v>
      </c>
      <c r="H2699" t="str">
        <f t="shared" si="214"/>
        <v>No</v>
      </c>
      <c r="I2699" s="5">
        <f t="shared" si="212"/>
        <v>17699.439999999999</v>
      </c>
    </row>
    <row r="2700" spans="1:9" x14ac:dyDescent="0.35">
      <c r="A2700" s="1">
        <v>44957</v>
      </c>
      <c r="B2700" s="1" t="str">
        <f t="shared" si="210"/>
        <v>January</v>
      </c>
      <c r="C2700" s="3" t="s">
        <v>5</v>
      </c>
      <c r="D2700" s="4">
        <v>22</v>
      </c>
      <c r="E2700" t="str">
        <f t="shared" si="213"/>
        <v>No</v>
      </c>
      <c r="F2700" s="4">
        <f t="shared" si="211"/>
        <v>22</v>
      </c>
      <c r="G2700" s="5">
        <v>218.58</v>
      </c>
      <c r="H2700" t="str">
        <f t="shared" si="214"/>
        <v>No</v>
      </c>
      <c r="I2700" s="5">
        <f t="shared" si="212"/>
        <v>4808.76</v>
      </c>
    </row>
    <row r="2701" spans="1:9" x14ac:dyDescent="0.35">
      <c r="A2701" s="1">
        <v>45260</v>
      </c>
      <c r="B2701" s="1" t="str">
        <f t="shared" si="210"/>
        <v>November</v>
      </c>
      <c r="C2701" s="3" t="s">
        <v>7</v>
      </c>
      <c r="D2701" s="4">
        <v>18</v>
      </c>
      <c r="E2701" t="str">
        <f t="shared" si="213"/>
        <v>No</v>
      </c>
      <c r="F2701" s="4">
        <f t="shared" si="211"/>
        <v>18</v>
      </c>
      <c r="G2701" s="5">
        <v>998.66</v>
      </c>
      <c r="H2701" t="str">
        <f t="shared" si="214"/>
        <v>No</v>
      </c>
      <c r="I2701" s="5">
        <f t="shared" si="212"/>
        <v>17975.88</v>
      </c>
    </row>
    <row r="2702" spans="1:9" x14ac:dyDescent="0.35">
      <c r="A2702" s="1">
        <v>44985</v>
      </c>
      <c r="B2702" s="1" t="str">
        <f t="shared" si="210"/>
        <v>February</v>
      </c>
      <c r="C2702" s="3" t="s">
        <v>8</v>
      </c>
      <c r="D2702" s="4">
        <v>18</v>
      </c>
      <c r="E2702" t="str">
        <f t="shared" si="213"/>
        <v>No</v>
      </c>
      <c r="F2702" s="4">
        <f t="shared" si="211"/>
        <v>18</v>
      </c>
      <c r="G2702" s="5">
        <v>468.6</v>
      </c>
      <c r="H2702" t="str">
        <f t="shared" si="214"/>
        <v>No</v>
      </c>
      <c r="I2702" s="5">
        <f t="shared" si="212"/>
        <v>8434.8000000000011</v>
      </c>
    </row>
    <row r="2703" spans="1:9" x14ac:dyDescent="0.35">
      <c r="A2703" s="1">
        <v>45260</v>
      </c>
      <c r="B2703" s="1" t="str">
        <f t="shared" si="210"/>
        <v>November</v>
      </c>
      <c r="C2703" s="3" t="s">
        <v>4</v>
      </c>
      <c r="D2703" s="4">
        <v>13</v>
      </c>
      <c r="E2703" t="str">
        <f t="shared" si="213"/>
        <v>No</v>
      </c>
      <c r="F2703" s="4">
        <f t="shared" si="211"/>
        <v>13</v>
      </c>
      <c r="G2703" s="5">
        <v>965.8</v>
      </c>
      <c r="H2703" t="str">
        <f t="shared" si="214"/>
        <v>No</v>
      </c>
      <c r="I2703" s="5">
        <f t="shared" si="212"/>
        <v>12555.4</v>
      </c>
    </row>
    <row r="2704" spans="1:9" x14ac:dyDescent="0.35">
      <c r="A2704" s="1">
        <v>45230</v>
      </c>
      <c r="B2704" s="1" t="str">
        <f t="shared" si="210"/>
        <v>October</v>
      </c>
      <c r="C2704" s="3" t="s">
        <v>8</v>
      </c>
      <c r="D2704" s="4">
        <v>18</v>
      </c>
      <c r="E2704" t="str">
        <f t="shared" si="213"/>
        <v>No</v>
      </c>
      <c r="F2704" s="4">
        <f t="shared" si="211"/>
        <v>18</v>
      </c>
      <c r="G2704" s="5">
        <v>93.91</v>
      </c>
      <c r="H2704" t="str">
        <f t="shared" si="214"/>
        <v>No</v>
      </c>
      <c r="I2704" s="5">
        <f t="shared" si="212"/>
        <v>1690.3799999999999</v>
      </c>
    </row>
    <row r="2705" spans="1:9" x14ac:dyDescent="0.35">
      <c r="A2705" s="1">
        <v>45291</v>
      </c>
      <c r="B2705" s="1" t="str">
        <f t="shared" si="210"/>
        <v>December</v>
      </c>
      <c r="C2705" s="3" t="s">
        <v>8</v>
      </c>
      <c r="D2705" s="4">
        <v>18</v>
      </c>
      <c r="E2705" t="str">
        <f t="shared" si="213"/>
        <v>No</v>
      </c>
      <c r="F2705" s="4">
        <f t="shared" si="211"/>
        <v>18</v>
      </c>
      <c r="G2705" s="5">
        <v>377.55</v>
      </c>
      <c r="H2705" t="str">
        <f t="shared" si="214"/>
        <v>No</v>
      </c>
      <c r="I2705" s="5">
        <f t="shared" si="212"/>
        <v>6795.9000000000005</v>
      </c>
    </row>
    <row r="2706" spans="1:9" x14ac:dyDescent="0.35">
      <c r="A2706" s="1">
        <v>45169</v>
      </c>
      <c r="B2706" s="1" t="str">
        <f t="shared" si="210"/>
        <v>August</v>
      </c>
      <c r="C2706" s="3" t="s">
        <v>7</v>
      </c>
      <c r="D2706" s="4">
        <v>25</v>
      </c>
      <c r="E2706" t="str">
        <f t="shared" si="213"/>
        <v>No</v>
      </c>
      <c r="F2706" s="4">
        <f t="shared" si="211"/>
        <v>25</v>
      </c>
      <c r="G2706" s="5">
        <v>477.29</v>
      </c>
      <c r="H2706" t="str">
        <f t="shared" si="214"/>
        <v>No</v>
      </c>
      <c r="I2706" s="5">
        <f t="shared" si="212"/>
        <v>11932.25</v>
      </c>
    </row>
    <row r="2707" spans="1:9" x14ac:dyDescent="0.35">
      <c r="A2707" s="1">
        <v>45016</v>
      </c>
      <c r="B2707" s="1" t="str">
        <f t="shared" si="210"/>
        <v>March</v>
      </c>
      <c r="C2707" s="3" t="s">
        <v>5</v>
      </c>
      <c r="D2707" s="4">
        <v>16</v>
      </c>
      <c r="E2707" t="str">
        <f t="shared" si="213"/>
        <v>No</v>
      </c>
      <c r="F2707" s="4">
        <f t="shared" si="211"/>
        <v>16</v>
      </c>
      <c r="G2707" s="5">
        <v>865.83</v>
      </c>
      <c r="H2707" t="str">
        <f t="shared" si="214"/>
        <v>No</v>
      </c>
      <c r="I2707" s="5">
        <f t="shared" si="212"/>
        <v>13853.28</v>
      </c>
    </row>
    <row r="2708" spans="1:9" x14ac:dyDescent="0.35">
      <c r="A2708" s="1">
        <v>45260</v>
      </c>
      <c r="B2708" s="1" t="str">
        <f t="shared" si="210"/>
        <v>November</v>
      </c>
      <c r="C2708" s="3" t="s">
        <v>8</v>
      </c>
      <c r="D2708" s="4">
        <v>17</v>
      </c>
      <c r="E2708" t="str">
        <f t="shared" si="213"/>
        <v>No</v>
      </c>
      <c r="F2708" s="4">
        <f t="shared" si="211"/>
        <v>17</v>
      </c>
      <c r="G2708" s="5">
        <v>890.71</v>
      </c>
      <c r="H2708" t="str">
        <f t="shared" si="214"/>
        <v>No</v>
      </c>
      <c r="I2708" s="5">
        <f t="shared" si="212"/>
        <v>15142.07</v>
      </c>
    </row>
    <row r="2709" spans="1:9" x14ac:dyDescent="0.35">
      <c r="A2709" s="1">
        <v>44957</v>
      </c>
      <c r="B2709" s="1" t="str">
        <f t="shared" si="210"/>
        <v>January</v>
      </c>
      <c r="C2709" s="3" t="s">
        <v>7</v>
      </c>
      <c r="D2709" s="4">
        <v>23</v>
      </c>
      <c r="E2709" t="str">
        <f t="shared" si="213"/>
        <v>No</v>
      </c>
      <c r="F2709" s="4">
        <f t="shared" si="211"/>
        <v>23</v>
      </c>
      <c r="G2709" s="5">
        <v>198.77</v>
      </c>
      <c r="H2709" t="str">
        <f t="shared" si="214"/>
        <v>No</v>
      </c>
      <c r="I2709" s="5">
        <f t="shared" si="212"/>
        <v>4571.71</v>
      </c>
    </row>
    <row r="2710" spans="1:9" x14ac:dyDescent="0.35">
      <c r="A2710" s="1">
        <v>45260</v>
      </c>
      <c r="B2710" s="1" t="str">
        <f t="shared" si="210"/>
        <v>November</v>
      </c>
      <c r="C2710" s="3" t="s">
        <v>5</v>
      </c>
      <c r="D2710" s="4">
        <v>15</v>
      </c>
      <c r="E2710" t="str">
        <f t="shared" si="213"/>
        <v>No</v>
      </c>
      <c r="F2710" s="4">
        <f t="shared" si="211"/>
        <v>15</v>
      </c>
      <c r="G2710" s="5">
        <v>240.14</v>
      </c>
      <c r="H2710" t="str">
        <f t="shared" si="214"/>
        <v>No</v>
      </c>
      <c r="I2710" s="5">
        <f t="shared" si="212"/>
        <v>3602.1</v>
      </c>
    </row>
    <row r="2711" spans="1:9" x14ac:dyDescent="0.35">
      <c r="A2711" s="1">
        <v>44985</v>
      </c>
      <c r="B2711" s="1" t="str">
        <f t="shared" si="210"/>
        <v>February</v>
      </c>
      <c r="C2711" s="3" t="s">
        <v>6</v>
      </c>
      <c r="D2711" s="4">
        <v>17</v>
      </c>
      <c r="E2711" t="str">
        <f t="shared" si="213"/>
        <v>No</v>
      </c>
      <c r="F2711" s="4">
        <f t="shared" si="211"/>
        <v>17</v>
      </c>
      <c r="G2711" s="5">
        <v>428.89</v>
      </c>
      <c r="H2711" t="str">
        <f t="shared" si="214"/>
        <v>No</v>
      </c>
      <c r="I2711" s="5">
        <f t="shared" si="212"/>
        <v>7291.13</v>
      </c>
    </row>
    <row r="2712" spans="1:9" x14ac:dyDescent="0.35">
      <c r="A2712" s="1">
        <v>45077</v>
      </c>
      <c r="B2712" s="1" t="str">
        <f t="shared" si="210"/>
        <v>May</v>
      </c>
      <c r="C2712" s="3" t="s">
        <v>7</v>
      </c>
      <c r="D2712" s="4">
        <v>29</v>
      </c>
      <c r="E2712" t="str">
        <f t="shared" si="213"/>
        <v>No</v>
      </c>
      <c r="F2712" s="4">
        <f t="shared" si="211"/>
        <v>29</v>
      </c>
      <c r="G2712" s="5">
        <v>788.75</v>
      </c>
      <c r="H2712" t="str">
        <f t="shared" si="214"/>
        <v>No</v>
      </c>
      <c r="I2712" s="5">
        <f t="shared" si="212"/>
        <v>22873.75</v>
      </c>
    </row>
    <row r="2713" spans="1:9" x14ac:dyDescent="0.35">
      <c r="A2713" s="1">
        <v>45077</v>
      </c>
      <c r="B2713" s="1" t="str">
        <f t="shared" si="210"/>
        <v>May</v>
      </c>
      <c r="C2713" s="3" t="s">
        <v>8</v>
      </c>
      <c r="D2713" s="4">
        <v>21</v>
      </c>
      <c r="E2713" t="str">
        <f t="shared" si="213"/>
        <v>No</v>
      </c>
      <c r="F2713" s="4">
        <f t="shared" si="211"/>
        <v>21</v>
      </c>
      <c r="G2713" s="5">
        <v>195.19</v>
      </c>
      <c r="H2713" t="str">
        <f t="shared" si="214"/>
        <v>No</v>
      </c>
      <c r="I2713" s="5">
        <f t="shared" si="212"/>
        <v>4098.99</v>
      </c>
    </row>
    <row r="2714" spans="1:9" x14ac:dyDescent="0.35">
      <c r="A2714" s="1">
        <v>45138</v>
      </c>
      <c r="B2714" s="1" t="str">
        <f t="shared" si="210"/>
        <v>July</v>
      </c>
      <c r="C2714" s="3" t="s">
        <v>8</v>
      </c>
      <c r="D2714" s="4">
        <v>12</v>
      </c>
      <c r="E2714" t="str">
        <f t="shared" si="213"/>
        <v>No</v>
      </c>
      <c r="F2714" s="4">
        <f t="shared" si="211"/>
        <v>12</v>
      </c>
      <c r="G2714" s="5">
        <v>218.77</v>
      </c>
      <c r="H2714" t="str">
        <f t="shared" si="214"/>
        <v>No</v>
      </c>
      <c r="I2714" s="5">
        <f t="shared" si="212"/>
        <v>2625.2400000000002</v>
      </c>
    </row>
    <row r="2715" spans="1:9" x14ac:dyDescent="0.35">
      <c r="A2715" s="1">
        <v>45107</v>
      </c>
      <c r="B2715" s="1" t="str">
        <f t="shared" si="210"/>
        <v>June</v>
      </c>
      <c r="C2715" s="3" t="s">
        <v>8</v>
      </c>
      <c r="D2715" s="4">
        <v>22</v>
      </c>
      <c r="E2715" t="str">
        <f t="shared" si="213"/>
        <v>No</v>
      </c>
      <c r="F2715" s="4">
        <f t="shared" si="211"/>
        <v>22</v>
      </c>
      <c r="G2715" s="5">
        <v>898.85</v>
      </c>
      <c r="H2715" t="str">
        <f t="shared" si="214"/>
        <v>No</v>
      </c>
      <c r="I2715" s="5">
        <f t="shared" si="212"/>
        <v>19774.7</v>
      </c>
    </row>
    <row r="2716" spans="1:9" x14ac:dyDescent="0.35">
      <c r="A2716" s="1">
        <v>45230</v>
      </c>
      <c r="B2716" s="1" t="str">
        <f t="shared" si="210"/>
        <v>October</v>
      </c>
      <c r="C2716" s="3" t="s">
        <v>6</v>
      </c>
      <c r="D2716" s="4">
        <v>12</v>
      </c>
      <c r="E2716" t="str">
        <f t="shared" si="213"/>
        <v>No</v>
      </c>
      <c r="F2716" s="4">
        <f t="shared" si="211"/>
        <v>12</v>
      </c>
      <c r="G2716" s="5">
        <v>355.02</v>
      </c>
      <c r="H2716" t="str">
        <f t="shared" si="214"/>
        <v>No</v>
      </c>
      <c r="I2716" s="5">
        <f t="shared" si="212"/>
        <v>4260.24</v>
      </c>
    </row>
    <row r="2717" spans="1:9" x14ac:dyDescent="0.35">
      <c r="A2717" s="1">
        <v>45260</v>
      </c>
      <c r="B2717" s="1" t="str">
        <f t="shared" si="210"/>
        <v>November</v>
      </c>
      <c r="C2717" s="3" t="s">
        <v>8</v>
      </c>
      <c r="D2717" s="4">
        <v>13</v>
      </c>
      <c r="E2717" t="str">
        <f t="shared" si="213"/>
        <v>No</v>
      </c>
      <c r="F2717" s="4">
        <f t="shared" si="211"/>
        <v>13</v>
      </c>
      <c r="G2717" s="5">
        <v>985.69</v>
      </c>
      <c r="H2717" t="str">
        <f t="shared" si="214"/>
        <v>No</v>
      </c>
      <c r="I2717" s="5">
        <f t="shared" si="212"/>
        <v>12813.970000000001</v>
      </c>
    </row>
    <row r="2718" spans="1:9" x14ac:dyDescent="0.35">
      <c r="A2718" s="1">
        <v>45230</v>
      </c>
      <c r="B2718" s="1" t="str">
        <f t="shared" si="210"/>
        <v>October</v>
      </c>
      <c r="C2718" s="3" t="s">
        <v>5</v>
      </c>
      <c r="D2718" s="4">
        <v>19</v>
      </c>
      <c r="E2718" t="str">
        <f t="shared" si="213"/>
        <v>No</v>
      </c>
      <c r="F2718" s="4">
        <f t="shared" si="211"/>
        <v>19</v>
      </c>
      <c r="G2718" s="5">
        <v>493.33</v>
      </c>
      <c r="H2718" t="str">
        <f t="shared" si="214"/>
        <v>No</v>
      </c>
      <c r="I2718" s="5">
        <f t="shared" si="212"/>
        <v>9373.27</v>
      </c>
    </row>
    <row r="2719" spans="1:9" x14ac:dyDescent="0.35">
      <c r="A2719" s="1">
        <v>44957</v>
      </c>
      <c r="B2719" s="1" t="str">
        <f t="shared" si="210"/>
        <v>January</v>
      </c>
      <c r="C2719" s="3" t="s">
        <v>8</v>
      </c>
      <c r="D2719" s="4">
        <v>30</v>
      </c>
      <c r="E2719" t="str">
        <f t="shared" si="213"/>
        <v>No</v>
      </c>
      <c r="F2719" s="4">
        <f t="shared" si="211"/>
        <v>30</v>
      </c>
      <c r="G2719" s="5">
        <v>17.649999999999999</v>
      </c>
      <c r="H2719" t="str">
        <f t="shared" si="214"/>
        <v>No</v>
      </c>
      <c r="I2719" s="5">
        <f t="shared" si="212"/>
        <v>529.5</v>
      </c>
    </row>
    <row r="2720" spans="1:9" x14ac:dyDescent="0.35">
      <c r="A2720" s="1">
        <v>45169</v>
      </c>
      <c r="B2720" s="1" t="str">
        <f t="shared" si="210"/>
        <v>August</v>
      </c>
      <c r="C2720" s="3" t="s">
        <v>6</v>
      </c>
      <c r="D2720" s="4">
        <v>18</v>
      </c>
      <c r="E2720" t="str">
        <f t="shared" si="213"/>
        <v>No</v>
      </c>
      <c r="F2720" s="4">
        <f t="shared" si="211"/>
        <v>18</v>
      </c>
      <c r="G2720" s="5">
        <v>433.16</v>
      </c>
      <c r="H2720" t="str">
        <f t="shared" si="214"/>
        <v>No</v>
      </c>
      <c r="I2720" s="5">
        <f t="shared" si="212"/>
        <v>7796.88</v>
      </c>
    </row>
    <row r="2721" spans="1:9" x14ac:dyDescent="0.35">
      <c r="A2721" s="1">
        <v>44957</v>
      </c>
      <c r="B2721" s="1" t="str">
        <f t="shared" si="210"/>
        <v>January</v>
      </c>
      <c r="C2721" s="3" t="s">
        <v>4</v>
      </c>
      <c r="D2721" s="4">
        <v>19</v>
      </c>
      <c r="E2721" t="str">
        <f t="shared" si="213"/>
        <v>No</v>
      </c>
      <c r="F2721" s="4">
        <f t="shared" si="211"/>
        <v>19</v>
      </c>
      <c r="G2721" s="5">
        <v>720.02</v>
      </c>
      <c r="H2721" t="str">
        <f t="shared" si="214"/>
        <v>No</v>
      </c>
      <c r="I2721" s="5">
        <f t="shared" si="212"/>
        <v>13680.38</v>
      </c>
    </row>
    <row r="2722" spans="1:9" x14ac:dyDescent="0.35">
      <c r="A2722" s="1">
        <v>45016</v>
      </c>
      <c r="B2722" s="1" t="str">
        <f t="shared" si="210"/>
        <v>March</v>
      </c>
      <c r="C2722" s="3" t="s">
        <v>5</v>
      </c>
      <c r="D2722" s="4">
        <v>22</v>
      </c>
      <c r="E2722" t="str">
        <f t="shared" si="213"/>
        <v>No</v>
      </c>
      <c r="F2722" s="4">
        <f t="shared" si="211"/>
        <v>22</v>
      </c>
      <c r="G2722" s="5">
        <v>157.85</v>
      </c>
      <c r="H2722" t="str">
        <f t="shared" si="214"/>
        <v>No</v>
      </c>
      <c r="I2722" s="5">
        <f t="shared" si="212"/>
        <v>3472.7</v>
      </c>
    </row>
    <row r="2723" spans="1:9" x14ac:dyDescent="0.35">
      <c r="A2723" s="1">
        <v>45138</v>
      </c>
      <c r="B2723" s="1" t="str">
        <f t="shared" si="210"/>
        <v>July</v>
      </c>
      <c r="C2723" s="3" t="s">
        <v>4</v>
      </c>
      <c r="D2723" s="4">
        <v>19</v>
      </c>
      <c r="E2723" t="str">
        <f t="shared" si="213"/>
        <v>No</v>
      </c>
      <c r="F2723" s="4">
        <f t="shared" si="211"/>
        <v>19</v>
      </c>
      <c r="G2723" s="5">
        <v>620.13</v>
      </c>
      <c r="H2723" t="str">
        <f t="shared" si="214"/>
        <v>No</v>
      </c>
      <c r="I2723" s="5">
        <f t="shared" si="212"/>
        <v>11782.47</v>
      </c>
    </row>
    <row r="2724" spans="1:9" x14ac:dyDescent="0.35">
      <c r="A2724" s="1">
        <v>45077</v>
      </c>
      <c r="B2724" s="1" t="str">
        <f t="shared" si="210"/>
        <v>May</v>
      </c>
      <c r="C2724" s="3" t="s">
        <v>7</v>
      </c>
      <c r="D2724" s="4">
        <v>24</v>
      </c>
      <c r="E2724" t="str">
        <f t="shared" si="213"/>
        <v>No</v>
      </c>
      <c r="F2724" s="4">
        <f t="shared" si="211"/>
        <v>24</v>
      </c>
      <c r="G2724" s="5">
        <v>904.28</v>
      </c>
      <c r="H2724" t="str">
        <f t="shared" si="214"/>
        <v>No</v>
      </c>
      <c r="I2724" s="5">
        <f t="shared" si="212"/>
        <v>21702.720000000001</v>
      </c>
    </row>
    <row r="2725" spans="1:9" x14ac:dyDescent="0.35">
      <c r="A2725" s="1">
        <v>45138</v>
      </c>
      <c r="B2725" s="1" t="str">
        <f t="shared" si="210"/>
        <v>July</v>
      </c>
      <c r="C2725" s="3" t="s">
        <v>5</v>
      </c>
      <c r="D2725" s="4">
        <v>22</v>
      </c>
      <c r="E2725" t="str">
        <f t="shared" si="213"/>
        <v>No</v>
      </c>
      <c r="F2725" s="4">
        <f t="shared" si="211"/>
        <v>22</v>
      </c>
      <c r="G2725" s="5">
        <v>685.4</v>
      </c>
      <c r="H2725" t="str">
        <f t="shared" si="214"/>
        <v>No</v>
      </c>
      <c r="I2725" s="5">
        <f t="shared" si="212"/>
        <v>15078.8</v>
      </c>
    </row>
    <row r="2726" spans="1:9" x14ac:dyDescent="0.35">
      <c r="A2726" s="1">
        <v>45107</v>
      </c>
      <c r="B2726" s="1" t="str">
        <f t="shared" si="210"/>
        <v>June</v>
      </c>
      <c r="C2726" s="3" t="s">
        <v>6</v>
      </c>
      <c r="D2726" s="4">
        <v>24</v>
      </c>
      <c r="E2726" t="str">
        <f t="shared" si="213"/>
        <v>No</v>
      </c>
      <c r="F2726" s="4">
        <f t="shared" si="211"/>
        <v>24</v>
      </c>
      <c r="G2726" s="5">
        <v>896.08</v>
      </c>
      <c r="H2726" t="str">
        <f t="shared" si="214"/>
        <v>No</v>
      </c>
      <c r="I2726" s="5">
        <f t="shared" si="212"/>
        <v>21505.920000000002</v>
      </c>
    </row>
    <row r="2727" spans="1:9" x14ac:dyDescent="0.35">
      <c r="A2727" s="1">
        <v>45291</v>
      </c>
      <c r="B2727" s="1" t="str">
        <f t="shared" si="210"/>
        <v>December</v>
      </c>
      <c r="C2727" s="3" t="s">
        <v>7</v>
      </c>
      <c r="D2727" s="4">
        <v>20</v>
      </c>
      <c r="E2727" t="str">
        <f t="shared" si="213"/>
        <v>No</v>
      </c>
      <c r="F2727" s="4">
        <f t="shared" si="211"/>
        <v>20</v>
      </c>
      <c r="G2727" s="5">
        <v>827.59</v>
      </c>
      <c r="H2727" t="str">
        <f t="shared" si="214"/>
        <v>No</v>
      </c>
      <c r="I2727" s="5">
        <f t="shared" si="212"/>
        <v>16551.8</v>
      </c>
    </row>
    <row r="2728" spans="1:9" x14ac:dyDescent="0.35">
      <c r="A2728" s="1">
        <v>45230</v>
      </c>
      <c r="B2728" s="1" t="str">
        <f t="shared" si="210"/>
        <v>October</v>
      </c>
      <c r="C2728" s="3" t="s">
        <v>4</v>
      </c>
      <c r="D2728" s="4">
        <v>14</v>
      </c>
      <c r="E2728" t="str">
        <f t="shared" si="213"/>
        <v>No</v>
      </c>
      <c r="F2728" s="4">
        <f t="shared" si="211"/>
        <v>14</v>
      </c>
      <c r="G2728" s="5">
        <v>291.08</v>
      </c>
      <c r="H2728" t="str">
        <f t="shared" si="214"/>
        <v>No</v>
      </c>
      <c r="I2728" s="5">
        <f t="shared" si="212"/>
        <v>4075.12</v>
      </c>
    </row>
    <row r="2729" spans="1:9" x14ac:dyDescent="0.35">
      <c r="A2729" s="1">
        <v>45138</v>
      </c>
      <c r="B2729" s="1" t="str">
        <f t="shared" si="210"/>
        <v>July</v>
      </c>
      <c r="C2729" s="3" t="s">
        <v>6</v>
      </c>
      <c r="D2729" s="4">
        <v>16</v>
      </c>
      <c r="E2729" t="str">
        <f t="shared" si="213"/>
        <v>No</v>
      </c>
      <c r="F2729" s="4">
        <f t="shared" si="211"/>
        <v>16</v>
      </c>
      <c r="G2729" s="5">
        <v>969.55</v>
      </c>
      <c r="H2729" t="str">
        <f t="shared" si="214"/>
        <v>No</v>
      </c>
      <c r="I2729" s="5">
        <f t="shared" si="212"/>
        <v>15512.8</v>
      </c>
    </row>
    <row r="2730" spans="1:9" x14ac:dyDescent="0.35">
      <c r="A2730" s="1">
        <v>45077</v>
      </c>
      <c r="B2730" s="1" t="str">
        <f t="shared" si="210"/>
        <v>May</v>
      </c>
      <c r="C2730" s="3" t="s">
        <v>5</v>
      </c>
      <c r="D2730" s="4">
        <v>22</v>
      </c>
      <c r="E2730" t="str">
        <f t="shared" si="213"/>
        <v>No</v>
      </c>
      <c r="F2730" s="4">
        <f t="shared" si="211"/>
        <v>22</v>
      </c>
      <c r="G2730" s="5">
        <v>398.21</v>
      </c>
      <c r="H2730" t="str">
        <f t="shared" si="214"/>
        <v>No</v>
      </c>
      <c r="I2730" s="5">
        <f t="shared" si="212"/>
        <v>8760.619999999999</v>
      </c>
    </row>
    <row r="2731" spans="1:9" x14ac:dyDescent="0.35">
      <c r="A2731" s="1">
        <v>44985</v>
      </c>
      <c r="B2731" s="1" t="str">
        <f t="shared" si="210"/>
        <v>February</v>
      </c>
      <c r="C2731" s="3" t="s">
        <v>8</v>
      </c>
      <c r="D2731" s="4">
        <v>13</v>
      </c>
      <c r="E2731" t="str">
        <f t="shared" si="213"/>
        <v>No</v>
      </c>
      <c r="F2731" s="4">
        <f t="shared" si="211"/>
        <v>13</v>
      </c>
      <c r="G2731" s="5">
        <v>207.82</v>
      </c>
      <c r="H2731" t="str">
        <f t="shared" si="214"/>
        <v>No</v>
      </c>
      <c r="I2731" s="5">
        <f t="shared" si="212"/>
        <v>2701.66</v>
      </c>
    </row>
    <row r="2732" spans="1:9" x14ac:dyDescent="0.35">
      <c r="A2732" s="1">
        <v>44985</v>
      </c>
      <c r="B2732" s="1" t="str">
        <f t="shared" si="210"/>
        <v>February</v>
      </c>
      <c r="C2732" s="3" t="s">
        <v>7</v>
      </c>
      <c r="D2732" s="4">
        <v>25</v>
      </c>
      <c r="E2732" t="str">
        <f t="shared" si="213"/>
        <v>No</v>
      </c>
      <c r="F2732" s="4">
        <f t="shared" si="211"/>
        <v>25</v>
      </c>
      <c r="G2732" s="5">
        <v>775.53</v>
      </c>
      <c r="H2732" t="str">
        <f t="shared" si="214"/>
        <v>No</v>
      </c>
      <c r="I2732" s="5">
        <f t="shared" si="212"/>
        <v>19388.25</v>
      </c>
    </row>
    <row r="2733" spans="1:9" x14ac:dyDescent="0.35">
      <c r="A2733" s="1">
        <v>45046</v>
      </c>
      <c r="B2733" s="1" t="str">
        <f t="shared" si="210"/>
        <v>April</v>
      </c>
      <c r="C2733" s="3" t="s">
        <v>8</v>
      </c>
      <c r="D2733" s="4">
        <v>21</v>
      </c>
      <c r="E2733" t="str">
        <f t="shared" si="213"/>
        <v>No</v>
      </c>
      <c r="F2733" s="4">
        <f t="shared" si="211"/>
        <v>21</v>
      </c>
      <c r="G2733" s="5">
        <v>534.19000000000005</v>
      </c>
      <c r="H2733" t="str">
        <f t="shared" si="214"/>
        <v>No</v>
      </c>
      <c r="I2733" s="5">
        <f t="shared" si="212"/>
        <v>11217.990000000002</v>
      </c>
    </row>
    <row r="2734" spans="1:9" x14ac:dyDescent="0.35">
      <c r="A2734" s="1">
        <v>45169</v>
      </c>
      <c r="B2734" s="1" t="str">
        <f t="shared" si="210"/>
        <v>August</v>
      </c>
      <c r="C2734" s="3" t="s">
        <v>7</v>
      </c>
      <c r="D2734" s="4">
        <v>23</v>
      </c>
      <c r="E2734" t="str">
        <f t="shared" si="213"/>
        <v>No</v>
      </c>
      <c r="F2734" s="4">
        <f t="shared" si="211"/>
        <v>23</v>
      </c>
      <c r="G2734" s="5">
        <v>589.05999999999995</v>
      </c>
      <c r="H2734" t="str">
        <f t="shared" si="214"/>
        <v>No</v>
      </c>
      <c r="I2734" s="5">
        <f t="shared" si="212"/>
        <v>13548.38</v>
      </c>
    </row>
    <row r="2735" spans="1:9" x14ac:dyDescent="0.35">
      <c r="A2735" s="1">
        <v>45107</v>
      </c>
      <c r="B2735" s="1" t="str">
        <f t="shared" si="210"/>
        <v>June</v>
      </c>
      <c r="C2735" s="3" t="s">
        <v>6</v>
      </c>
      <c r="D2735" s="4">
        <v>28</v>
      </c>
      <c r="E2735" t="str">
        <f t="shared" si="213"/>
        <v>No</v>
      </c>
      <c r="F2735" s="4">
        <f t="shared" si="211"/>
        <v>28</v>
      </c>
      <c r="G2735" s="5">
        <v>464.33</v>
      </c>
      <c r="H2735" t="str">
        <f t="shared" si="214"/>
        <v>No</v>
      </c>
      <c r="I2735" s="5">
        <f t="shared" si="212"/>
        <v>13001.24</v>
      </c>
    </row>
    <row r="2736" spans="1:9" x14ac:dyDescent="0.35">
      <c r="A2736" s="1">
        <v>45077</v>
      </c>
      <c r="B2736" s="1" t="str">
        <f t="shared" si="210"/>
        <v>May</v>
      </c>
      <c r="C2736" s="3" t="s">
        <v>6</v>
      </c>
      <c r="D2736" s="4">
        <v>30</v>
      </c>
      <c r="E2736" t="str">
        <f t="shared" si="213"/>
        <v>No</v>
      </c>
      <c r="F2736" s="4">
        <f t="shared" si="211"/>
        <v>30</v>
      </c>
      <c r="G2736" s="5">
        <v>494.64</v>
      </c>
      <c r="H2736" t="str">
        <f t="shared" si="214"/>
        <v>No</v>
      </c>
      <c r="I2736" s="5">
        <f t="shared" si="212"/>
        <v>14839.199999999999</v>
      </c>
    </row>
    <row r="2737" spans="1:9" x14ac:dyDescent="0.35">
      <c r="A2737" s="1">
        <v>45169</v>
      </c>
      <c r="B2737" s="1" t="str">
        <f t="shared" si="210"/>
        <v>August</v>
      </c>
      <c r="C2737" s="3" t="s">
        <v>6</v>
      </c>
      <c r="D2737" s="4">
        <v>16</v>
      </c>
      <c r="E2737" t="str">
        <f t="shared" si="213"/>
        <v>No</v>
      </c>
      <c r="F2737" s="4">
        <f t="shared" si="211"/>
        <v>16</v>
      </c>
      <c r="G2737" s="5">
        <v>407.63</v>
      </c>
      <c r="H2737" t="str">
        <f t="shared" si="214"/>
        <v>No</v>
      </c>
      <c r="I2737" s="5">
        <f t="shared" si="212"/>
        <v>6522.08</v>
      </c>
    </row>
    <row r="2738" spans="1:9" x14ac:dyDescent="0.35">
      <c r="A2738" s="1">
        <v>44957</v>
      </c>
      <c r="B2738" s="1" t="str">
        <f t="shared" si="210"/>
        <v>January</v>
      </c>
      <c r="C2738" s="3" t="s">
        <v>7</v>
      </c>
      <c r="D2738" s="4">
        <v>11</v>
      </c>
      <c r="E2738" t="str">
        <f t="shared" si="213"/>
        <v>No</v>
      </c>
      <c r="F2738" s="4">
        <f t="shared" si="211"/>
        <v>11</v>
      </c>
      <c r="G2738" s="5">
        <v>624.66999999999996</v>
      </c>
      <c r="H2738" t="str">
        <f t="shared" si="214"/>
        <v>No</v>
      </c>
      <c r="I2738" s="5">
        <f t="shared" si="212"/>
        <v>6871.37</v>
      </c>
    </row>
    <row r="2739" spans="1:9" x14ac:dyDescent="0.35">
      <c r="A2739" s="1">
        <v>44957</v>
      </c>
      <c r="B2739" s="1" t="str">
        <f t="shared" si="210"/>
        <v>January</v>
      </c>
      <c r="C2739" s="3" t="s">
        <v>8</v>
      </c>
      <c r="D2739" s="4">
        <v>28</v>
      </c>
      <c r="E2739" t="str">
        <f t="shared" si="213"/>
        <v>No</v>
      </c>
      <c r="F2739" s="4">
        <f t="shared" si="211"/>
        <v>28</v>
      </c>
      <c r="G2739" s="5">
        <v>634.70000000000005</v>
      </c>
      <c r="H2739" t="str">
        <f t="shared" si="214"/>
        <v>No</v>
      </c>
      <c r="I2739" s="5">
        <f t="shared" si="212"/>
        <v>17771.600000000002</v>
      </c>
    </row>
    <row r="2740" spans="1:9" x14ac:dyDescent="0.35">
      <c r="A2740" s="1">
        <v>45291</v>
      </c>
      <c r="B2740" s="1" t="str">
        <f t="shared" si="210"/>
        <v>December</v>
      </c>
      <c r="C2740" s="3" t="s">
        <v>6</v>
      </c>
      <c r="D2740" s="4">
        <v>12</v>
      </c>
      <c r="E2740" t="str">
        <f t="shared" si="213"/>
        <v>No</v>
      </c>
      <c r="F2740" s="4">
        <f t="shared" si="211"/>
        <v>12</v>
      </c>
      <c r="G2740" s="5">
        <v>323.92</v>
      </c>
      <c r="H2740" t="str">
        <f t="shared" si="214"/>
        <v>No</v>
      </c>
      <c r="I2740" s="5">
        <f t="shared" si="212"/>
        <v>3887.04</v>
      </c>
    </row>
    <row r="2741" spans="1:9" x14ac:dyDescent="0.35">
      <c r="A2741" s="1">
        <v>45138</v>
      </c>
      <c r="B2741" s="1" t="str">
        <f t="shared" si="210"/>
        <v>July</v>
      </c>
      <c r="C2741" s="3" t="s">
        <v>6</v>
      </c>
      <c r="D2741" s="4">
        <v>23</v>
      </c>
      <c r="E2741" t="str">
        <f t="shared" si="213"/>
        <v>No</v>
      </c>
      <c r="F2741" s="4">
        <f t="shared" si="211"/>
        <v>23</v>
      </c>
      <c r="G2741" s="5">
        <v>532.1</v>
      </c>
      <c r="H2741" t="str">
        <f t="shared" si="214"/>
        <v>No</v>
      </c>
      <c r="I2741" s="5">
        <f t="shared" si="212"/>
        <v>12238.300000000001</v>
      </c>
    </row>
    <row r="2742" spans="1:9" x14ac:dyDescent="0.35">
      <c r="A2742" s="1">
        <v>45077</v>
      </c>
      <c r="B2742" s="1" t="str">
        <f t="shared" si="210"/>
        <v>May</v>
      </c>
      <c r="C2742" s="3" t="s">
        <v>4</v>
      </c>
      <c r="D2742" s="4">
        <v>19</v>
      </c>
      <c r="E2742" t="str">
        <f t="shared" si="213"/>
        <v>No</v>
      </c>
      <c r="F2742" s="4">
        <f t="shared" si="211"/>
        <v>19</v>
      </c>
      <c r="G2742" s="5">
        <v>738.2</v>
      </c>
      <c r="H2742" t="str">
        <f t="shared" si="214"/>
        <v>No</v>
      </c>
      <c r="I2742" s="5">
        <f t="shared" si="212"/>
        <v>14025.800000000001</v>
      </c>
    </row>
    <row r="2743" spans="1:9" x14ac:dyDescent="0.35">
      <c r="A2743" s="1">
        <v>45077</v>
      </c>
      <c r="B2743" s="1" t="str">
        <f t="shared" si="210"/>
        <v>May</v>
      </c>
      <c r="C2743" s="3" t="s">
        <v>8</v>
      </c>
      <c r="D2743" s="4">
        <v>16</v>
      </c>
      <c r="E2743" t="str">
        <f t="shared" si="213"/>
        <v>No</v>
      </c>
      <c r="F2743" s="4">
        <f t="shared" si="211"/>
        <v>16</v>
      </c>
      <c r="G2743" s="5">
        <v>860.59</v>
      </c>
      <c r="H2743" t="str">
        <f t="shared" si="214"/>
        <v>No</v>
      </c>
      <c r="I2743" s="5">
        <f t="shared" si="212"/>
        <v>13769.44</v>
      </c>
    </row>
    <row r="2744" spans="1:9" x14ac:dyDescent="0.35">
      <c r="A2744" s="1">
        <v>45199</v>
      </c>
      <c r="B2744" s="1" t="str">
        <f t="shared" si="210"/>
        <v>September</v>
      </c>
      <c r="C2744" s="3" t="s">
        <v>5</v>
      </c>
      <c r="D2744" s="4">
        <v>20</v>
      </c>
      <c r="E2744" t="str">
        <f t="shared" si="213"/>
        <v>No</v>
      </c>
      <c r="F2744" s="4">
        <f t="shared" si="211"/>
        <v>20</v>
      </c>
      <c r="G2744" s="5">
        <v>295.57</v>
      </c>
      <c r="H2744" t="str">
        <f t="shared" si="214"/>
        <v>No</v>
      </c>
      <c r="I2744" s="5">
        <f t="shared" si="212"/>
        <v>5911.4</v>
      </c>
    </row>
    <row r="2745" spans="1:9" x14ac:dyDescent="0.35">
      <c r="A2745" s="1">
        <v>45230</v>
      </c>
      <c r="B2745" s="1" t="str">
        <f t="shared" si="210"/>
        <v>October</v>
      </c>
      <c r="C2745" s="3" t="s">
        <v>5</v>
      </c>
      <c r="D2745" s="4">
        <v>25</v>
      </c>
      <c r="E2745" t="str">
        <f t="shared" si="213"/>
        <v>No</v>
      </c>
      <c r="F2745" s="4">
        <f t="shared" si="211"/>
        <v>25</v>
      </c>
      <c r="G2745" s="5">
        <v>247.35</v>
      </c>
      <c r="H2745" t="str">
        <f t="shared" si="214"/>
        <v>No</v>
      </c>
      <c r="I2745" s="5">
        <f t="shared" si="212"/>
        <v>6183.75</v>
      </c>
    </row>
    <row r="2746" spans="1:9" x14ac:dyDescent="0.35">
      <c r="A2746" s="1">
        <v>44957</v>
      </c>
      <c r="B2746" s="1" t="str">
        <f t="shared" si="210"/>
        <v>January</v>
      </c>
      <c r="C2746" s="3" t="s">
        <v>5</v>
      </c>
      <c r="D2746" s="4">
        <v>22</v>
      </c>
      <c r="E2746" t="str">
        <f t="shared" si="213"/>
        <v>No</v>
      </c>
      <c r="F2746" s="4">
        <f t="shared" si="211"/>
        <v>22</v>
      </c>
      <c r="G2746" s="5">
        <v>509.48</v>
      </c>
      <c r="H2746" t="str">
        <f t="shared" si="214"/>
        <v>No</v>
      </c>
      <c r="I2746" s="5">
        <f t="shared" si="212"/>
        <v>11208.560000000001</v>
      </c>
    </row>
    <row r="2747" spans="1:9" x14ac:dyDescent="0.35">
      <c r="A2747" s="1">
        <v>45107</v>
      </c>
      <c r="B2747" s="1" t="str">
        <f t="shared" si="210"/>
        <v>June</v>
      </c>
      <c r="C2747" s="3" t="s">
        <v>5</v>
      </c>
      <c r="D2747" s="4">
        <v>14</v>
      </c>
      <c r="E2747" t="str">
        <f t="shared" si="213"/>
        <v>No</v>
      </c>
      <c r="F2747" s="4">
        <f t="shared" si="211"/>
        <v>14</v>
      </c>
      <c r="G2747" s="5">
        <v>554.99</v>
      </c>
      <c r="H2747" t="str">
        <f t="shared" si="214"/>
        <v>No</v>
      </c>
      <c r="I2747" s="5">
        <f t="shared" si="212"/>
        <v>7769.8600000000006</v>
      </c>
    </row>
    <row r="2748" spans="1:9" x14ac:dyDescent="0.35">
      <c r="A2748" s="1">
        <v>45291</v>
      </c>
      <c r="B2748" s="1" t="str">
        <f t="shared" si="210"/>
        <v>December</v>
      </c>
      <c r="C2748" s="3" t="s">
        <v>5</v>
      </c>
      <c r="D2748" s="4">
        <v>20</v>
      </c>
      <c r="E2748" t="str">
        <f t="shared" si="213"/>
        <v>No</v>
      </c>
      <c r="F2748" s="4">
        <f t="shared" si="211"/>
        <v>20</v>
      </c>
      <c r="G2748" s="5">
        <v>538.41999999999996</v>
      </c>
      <c r="H2748" t="str">
        <f t="shared" si="214"/>
        <v>No</v>
      </c>
      <c r="I2748" s="5">
        <f t="shared" si="212"/>
        <v>10768.4</v>
      </c>
    </row>
    <row r="2749" spans="1:9" x14ac:dyDescent="0.35">
      <c r="A2749" s="1">
        <v>45230</v>
      </c>
      <c r="B2749" s="1" t="str">
        <f t="shared" si="210"/>
        <v>October</v>
      </c>
      <c r="C2749" s="3" t="s">
        <v>4</v>
      </c>
      <c r="D2749" s="4">
        <v>15</v>
      </c>
      <c r="E2749" t="str">
        <f t="shared" si="213"/>
        <v>No</v>
      </c>
      <c r="F2749" s="4">
        <f t="shared" si="211"/>
        <v>15</v>
      </c>
      <c r="G2749" s="5">
        <v>725.8</v>
      </c>
      <c r="H2749" t="str">
        <f t="shared" si="214"/>
        <v>No</v>
      </c>
      <c r="I2749" s="5">
        <f t="shared" si="212"/>
        <v>10887</v>
      </c>
    </row>
    <row r="2750" spans="1:9" x14ac:dyDescent="0.35">
      <c r="A2750" s="1">
        <v>45199</v>
      </c>
      <c r="B2750" s="1" t="str">
        <f t="shared" si="210"/>
        <v>September</v>
      </c>
      <c r="C2750" s="3" t="s">
        <v>6</v>
      </c>
      <c r="D2750" s="4">
        <v>16</v>
      </c>
      <c r="E2750" t="str">
        <f t="shared" si="213"/>
        <v>No</v>
      </c>
      <c r="F2750" s="4">
        <f t="shared" si="211"/>
        <v>16</v>
      </c>
      <c r="G2750" s="5">
        <v>352.54</v>
      </c>
      <c r="H2750" t="str">
        <f t="shared" si="214"/>
        <v>No</v>
      </c>
      <c r="I2750" s="5">
        <f t="shared" si="212"/>
        <v>5640.64</v>
      </c>
    </row>
    <row r="2751" spans="1:9" x14ac:dyDescent="0.35">
      <c r="A2751" s="1">
        <v>45169</v>
      </c>
      <c r="B2751" s="1" t="str">
        <f t="shared" si="210"/>
        <v>August</v>
      </c>
      <c r="C2751" s="3" t="s">
        <v>7</v>
      </c>
      <c r="D2751" s="4">
        <v>21</v>
      </c>
      <c r="E2751" t="str">
        <f t="shared" si="213"/>
        <v>No</v>
      </c>
      <c r="F2751" s="4">
        <f t="shared" si="211"/>
        <v>21</v>
      </c>
      <c r="G2751" s="5">
        <v>901.83</v>
      </c>
      <c r="H2751" t="str">
        <f t="shared" si="214"/>
        <v>No</v>
      </c>
      <c r="I2751" s="5">
        <f t="shared" si="212"/>
        <v>18938.43</v>
      </c>
    </row>
    <row r="2752" spans="1:9" x14ac:dyDescent="0.35">
      <c r="A2752" s="1">
        <v>45260</v>
      </c>
      <c r="B2752" s="1" t="str">
        <f t="shared" si="210"/>
        <v>November</v>
      </c>
      <c r="C2752" s="3" t="s">
        <v>5</v>
      </c>
      <c r="D2752" s="4">
        <v>14</v>
      </c>
      <c r="E2752" t="str">
        <f t="shared" si="213"/>
        <v>No</v>
      </c>
      <c r="F2752" s="4">
        <f t="shared" si="211"/>
        <v>14</v>
      </c>
      <c r="G2752" s="5">
        <v>718.33</v>
      </c>
      <c r="H2752" t="str">
        <f t="shared" si="214"/>
        <v>No</v>
      </c>
      <c r="I2752" s="5">
        <f t="shared" si="212"/>
        <v>10056.620000000001</v>
      </c>
    </row>
    <row r="2753" spans="1:9" x14ac:dyDescent="0.35">
      <c r="A2753" s="1">
        <v>45169</v>
      </c>
      <c r="B2753" s="1" t="str">
        <f t="shared" si="210"/>
        <v>August</v>
      </c>
      <c r="C2753" s="3" t="s">
        <v>4</v>
      </c>
      <c r="D2753" s="4">
        <v>22</v>
      </c>
      <c r="E2753" t="str">
        <f t="shared" si="213"/>
        <v>No</v>
      </c>
      <c r="F2753" s="4">
        <f t="shared" si="211"/>
        <v>22</v>
      </c>
      <c r="G2753" s="5">
        <v>509.48</v>
      </c>
      <c r="H2753" t="str">
        <f t="shared" si="214"/>
        <v>No</v>
      </c>
      <c r="I2753" s="5">
        <f t="shared" si="212"/>
        <v>11208.560000000001</v>
      </c>
    </row>
    <row r="2754" spans="1:9" x14ac:dyDescent="0.35">
      <c r="A2754" s="1">
        <v>45169</v>
      </c>
      <c r="B2754" s="1" t="str">
        <f t="shared" ref="B2754:B2817" si="215">TEXT(A2754, "mmmm")</f>
        <v>August</v>
      </c>
      <c r="C2754" s="3" t="s">
        <v>7</v>
      </c>
      <c r="D2754" s="4">
        <v>16</v>
      </c>
      <c r="E2754" t="str">
        <f t="shared" si="213"/>
        <v>No</v>
      </c>
      <c r="F2754" s="4">
        <f t="shared" ref="F2754:F2817" si="216" xml:space="preserve"> IF(OR(D2754 &lt; 8,D2754 &gt; 32), 22, D2754)</f>
        <v>16</v>
      </c>
      <c r="G2754" s="5">
        <v>677.13</v>
      </c>
      <c r="H2754" t="str">
        <f t="shared" si="214"/>
        <v>No</v>
      </c>
      <c r="I2754" s="5">
        <f t="shared" ref="I2754:I2817" si="217">PRODUCT(F2754,G2754)</f>
        <v>10834.08</v>
      </c>
    </row>
    <row r="2755" spans="1:9" x14ac:dyDescent="0.35">
      <c r="A2755" s="1">
        <v>45230</v>
      </c>
      <c r="B2755" s="1" t="str">
        <f t="shared" si="215"/>
        <v>October</v>
      </c>
      <c r="C2755" s="3" t="s">
        <v>6</v>
      </c>
      <c r="D2755" s="4">
        <v>26</v>
      </c>
      <c r="E2755" t="str">
        <f t="shared" ref="E2755:E2818" si="218" xml:space="preserve"> IF(OR(D2755 &lt; 8,D2755 &gt; 32), "Yes", "No")</f>
        <v>No</v>
      </c>
      <c r="F2755" s="4">
        <f t="shared" si="216"/>
        <v>26</v>
      </c>
      <c r="G2755" s="5">
        <v>564.59</v>
      </c>
      <c r="H2755" t="str">
        <f t="shared" ref="H2755:H2818" si="219" xml:space="preserve"> IF(OR(G2755 &lt; -466.22,G2755 &gt; 1486.92), "Yes", "No")</f>
        <v>No</v>
      </c>
      <c r="I2755" s="5">
        <f t="shared" si="217"/>
        <v>14679.34</v>
      </c>
    </row>
    <row r="2756" spans="1:9" x14ac:dyDescent="0.35">
      <c r="A2756" s="1">
        <v>44957</v>
      </c>
      <c r="B2756" s="1" t="str">
        <f t="shared" si="215"/>
        <v>January</v>
      </c>
      <c r="C2756" s="3" t="s">
        <v>8</v>
      </c>
      <c r="D2756" s="4">
        <v>16</v>
      </c>
      <c r="E2756" t="str">
        <f t="shared" si="218"/>
        <v>No</v>
      </c>
      <c r="F2756" s="4">
        <f t="shared" si="216"/>
        <v>16</v>
      </c>
      <c r="G2756" s="5">
        <v>887.86</v>
      </c>
      <c r="H2756" t="str">
        <f t="shared" si="219"/>
        <v>No</v>
      </c>
      <c r="I2756" s="5">
        <f t="shared" si="217"/>
        <v>14205.76</v>
      </c>
    </row>
    <row r="2757" spans="1:9" x14ac:dyDescent="0.35">
      <c r="A2757" s="1">
        <v>45291</v>
      </c>
      <c r="B2757" s="1" t="str">
        <f t="shared" si="215"/>
        <v>December</v>
      </c>
      <c r="C2757" s="3" t="s">
        <v>8</v>
      </c>
      <c r="D2757" s="4">
        <v>14</v>
      </c>
      <c r="E2757" t="str">
        <f t="shared" si="218"/>
        <v>No</v>
      </c>
      <c r="F2757" s="4">
        <f t="shared" si="216"/>
        <v>14</v>
      </c>
      <c r="G2757" s="5">
        <v>527.91999999999996</v>
      </c>
      <c r="H2757" t="str">
        <f t="shared" si="219"/>
        <v>No</v>
      </c>
      <c r="I2757" s="5">
        <f t="shared" si="217"/>
        <v>7390.8799999999992</v>
      </c>
    </row>
    <row r="2758" spans="1:9" x14ac:dyDescent="0.35">
      <c r="A2758" s="1">
        <v>45291</v>
      </c>
      <c r="B2758" s="1" t="str">
        <f t="shared" si="215"/>
        <v>December</v>
      </c>
      <c r="C2758" s="3" t="s">
        <v>8</v>
      </c>
      <c r="D2758" s="4">
        <v>21</v>
      </c>
      <c r="E2758" t="str">
        <f t="shared" si="218"/>
        <v>No</v>
      </c>
      <c r="F2758" s="4">
        <f t="shared" si="216"/>
        <v>21</v>
      </c>
      <c r="G2758" s="5">
        <v>509.48</v>
      </c>
      <c r="H2758" t="str">
        <f t="shared" si="219"/>
        <v>No</v>
      </c>
      <c r="I2758" s="5">
        <f t="shared" si="217"/>
        <v>10699.08</v>
      </c>
    </row>
    <row r="2759" spans="1:9" x14ac:dyDescent="0.35">
      <c r="A2759" s="1">
        <v>45291</v>
      </c>
      <c r="B2759" s="1" t="str">
        <f t="shared" si="215"/>
        <v>December</v>
      </c>
      <c r="C2759" s="3" t="s">
        <v>8</v>
      </c>
      <c r="D2759" s="4">
        <v>18</v>
      </c>
      <c r="E2759" t="str">
        <f t="shared" si="218"/>
        <v>No</v>
      </c>
      <c r="F2759" s="4">
        <f t="shared" si="216"/>
        <v>18</v>
      </c>
      <c r="G2759" s="5">
        <v>989.36</v>
      </c>
      <c r="H2759" t="str">
        <f t="shared" si="219"/>
        <v>No</v>
      </c>
      <c r="I2759" s="5">
        <f t="shared" si="217"/>
        <v>17808.48</v>
      </c>
    </row>
    <row r="2760" spans="1:9" x14ac:dyDescent="0.35">
      <c r="A2760" s="1">
        <v>45046</v>
      </c>
      <c r="B2760" s="1" t="str">
        <f t="shared" si="215"/>
        <v>April</v>
      </c>
      <c r="C2760" s="3" t="s">
        <v>4</v>
      </c>
      <c r="D2760" s="4">
        <v>24</v>
      </c>
      <c r="E2760" t="str">
        <f t="shared" si="218"/>
        <v>No</v>
      </c>
      <c r="F2760" s="4">
        <f t="shared" si="216"/>
        <v>24</v>
      </c>
      <c r="G2760" s="5">
        <v>947.17</v>
      </c>
      <c r="H2760" t="str">
        <f t="shared" si="219"/>
        <v>No</v>
      </c>
      <c r="I2760" s="5">
        <f t="shared" si="217"/>
        <v>22732.079999999998</v>
      </c>
    </row>
    <row r="2761" spans="1:9" x14ac:dyDescent="0.35">
      <c r="A2761" s="1">
        <v>45138</v>
      </c>
      <c r="B2761" s="1" t="str">
        <f t="shared" si="215"/>
        <v>July</v>
      </c>
      <c r="C2761" s="3" t="s">
        <v>8</v>
      </c>
      <c r="D2761" s="4">
        <v>20</v>
      </c>
      <c r="E2761" t="str">
        <f t="shared" si="218"/>
        <v>No</v>
      </c>
      <c r="F2761" s="4">
        <f t="shared" si="216"/>
        <v>20</v>
      </c>
      <c r="G2761" s="5">
        <v>291.77999999999997</v>
      </c>
      <c r="H2761" t="str">
        <f t="shared" si="219"/>
        <v>No</v>
      </c>
      <c r="I2761" s="5">
        <f t="shared" si="217"/>
        <v>5835.5999999999995</v>
      </c>
    </row>
    <row r="2762" spans="1:9" x14ac:dyDescent="0.35">
      <c r="A2762" s="1">
        <v>45077</v>
      </c>
      <c r="B2762" s="1" t="str">
        <f t="shared" si="215"/>
        <v>May</v>
      </c>
      <c r="C2762" s="3" t="s">
        <v>8</v>
      </c>
      <c r="D2762" s="4">
        <v>13</v>
      </c>
      <c r="E2762" t="str">
        <f t="shared" si="218"/>
        <v>No</v>
      </c>
      <c r="F2762" s="4">
        <f t="shared" si="216"/>
        <v>13</v>
      </c>
      <c r="G2762" s="5">
        <v>681.29</v>
      </c>
      <c r="H2762" t="str">
        <f t="shared" si="219"/>
        <v>No</v>
      </c>
      <c r="I2762" s="5">
        <f t="shared" si="217"/>
        <v>8856.77</v>
      </c>
    </row>
    <row r="2763" spans="1:9" x14ac:dyDescent="0.35">
      <c r="A2763" s="1">
        <v>45199</v>
      </c>
      <c r="B2763" s="1" t="str">
        <f t="shared" si="215"/>
        <v>September</v>
      </c>
      <c r="C2763" s="3" t="s">
        <v>5</v>
      </c>
      <c r="D2763" s="4">
        <v>19</v>
      </c>
      <c r="E2763" t="str">
        <f t="shared" si="218"/>
        <v>No</v>
      </c>
      <c r="F2763" s="4">
        <f t="shared" si="216"/>
        <v>19</v>
      </c>
      <c r="G2763" s="5">
        <v>764.06</v>
      </c>
      <c r="H2763" t="str">
        <f t="shared" si="219"/>
        <v>No</v>
      </c>
      <c r="I2763" s="5">
        <f t="shared" si="217"/>
        <v>14517.14</v>
      </c>
    </row>
    <row r="2764" spans="1:9" x14ac:dyDescent="0.35">
      <c r="A2764" s="1">
        <v>45107</v>
      </c>
      <c r="B2764" s="1" t="str">
        <f t="shared" si="215"/>
        <v>June</v>
      </c>
      <c r="C2764" s="3" t="s">
        <v>8</v>
      </c>
      <c r="D2764" s="4">
        <v>14</v>
      </c>
      <c r="E2764" t="str">
        <f t="shared" si="218"/>
        <v>No</v>
      </c>
      <c r="F2764" s="4">
        <f t="shared" si="216"/>
        <v>14</v>
      </c>
      <c r="G2764" s="5">
        <v>43.85</v>
      </c>
      <c r="H2764" t="str">
        <f t="shared" si="219"/>
        <v>No</v>
      </c>
      <c r="I2764" s="5">
        <f t="shared" si="217"/>
        <v>613.9</v>
      </c>
    </row>
    <row r="2765" spans="1:9" x14ac:dyDescent="0.35">
      <c r="A2765" s="1">
        <v>45199</v>
      </c>
      <c r="B2765" s="1" t="str">
        <f t="shared" si="215"/>
        <v>September</v>
      </c>
      <c r="C2765" s="3" t="s">
        <v>6</v>
      </c>
      <c r="D2765" s="4">
        <v>14</v>
      </c>
      <c r="E2765" t="str">
        <f t="shared" si="218"/>
        <v>No</v>
      </c>
      <c r="F2765" s="4">
        <f t="shared" si="216"/>
        <v>14</v>
      </c>
      <c r="G2765" s="5">
        <v>792.21</v>
      </c>
      <c r="H2765" t="str">
        <f t="shared" si="219"/>
        <v>No</v>
      </c>
      <c r="I2765" s="5">
        <f t="shared" si="217"/>
        <v>11090.94</v>
      </c>
    </row>
    <row r="2766" spans="1:9" x14ac:dyDescent="0.35">
      <c r="A2766" s="1">
        <v>45016</v>
      </c>
      <c r="B2766" s="1" t="str">
        <f t="shared" si="215"/>
        <v>March</v>
      </c>
      <c r="C2766" s="3" t="s">
        <v>4</v>
      </c>
      <c r="D2766" s="4">
        <v>21</v>
      </c>
      <c r="E2766" t="str">
        <f t="shared" si="218"/>
        <v>No</v>
      </c>
      <c r="F2766" s="4">
        <f t="shared" si="216"/>
        <v>21</v>
      </c>
      <c r="G2766" s="5">
        <v>905.93</v>
      </c>
      <c r="H2766" t="str">
        <f t="shared" si="219"/>
        <v>No</v>
      </c>
      <c r="I2766" s="5">
        <f t="shared" si="217"/>
        <v>19024.53</v>
      </c>
    </row>
    <row r="2767" spans="1:9" x14ac:dyDescent="0.35">
      <c r="A2767" s="1">
        <v>45199</v>
      </c>
      <c r="B2767" s="1" t="str">
        <f t="shared" si="215"/>
        <v>September</v>
      </c>
      <c r="C2767" s="3" t="s">
        <v>7</v>
      </c>
      <c r="D2767" s="4">
        <v>22</v>
      </c>
      <c r="E2767" t="str">
        <f t="shared" si="218"/>
        <v>No</v>
      </c>
      <c r="F2767" s="4">
        <f t="shared" si="216"/>
        <v>22</v>
      </c>
      <c r="G2767" s="5">
        <v>509.48</v>
      </c>
      <c r="H2767" t="str">
        <f t="shared" si="219"/>
        <v>No</v>
      </c>
      <c r="I2767" s="5">
        <f t="shared" si="217"/>
        <v>11208.560000000001</v>
      </c>
    </row>
    <row r="2768" spans="1:9" x14ac:dyDescent="0.35">
      <c r="A2768" s="1">
        <v>45199</v>
      </c>
      <c r="B2768" s="1" t="str">
        <f t="shared" si="215"/>
        <v>September</v>
      </c>
      <c r="C2768" s="3" t="s">
        <v>6</v>
      </c>
      <c r="D2768" s="4">
        <v>20</v>
      </c>
      <c r="E2768" t="str">
        <f t="shared" si="218"/>
        <v>No</v>
      </c>
      <c r="F2768" s="4">
        <f t="shared" si="216"/>
        <v>20</v>
      </c>
      <c r="G2768" s="5">
        <v>145.02000000000001</v>
      </c>
      <c r="H2768" t="str">
        <f t="shared" si="219"/>
        <v>No</v>
      </c>
      <c r="I2768" s="5">
        <f t="shared" si="217"/>
        <v>2900.4</v>
      </c>
    </row>
    <row r="2769" spans="1:9" x14ac:dyDescent="0.35">
      <c r="A2769" s="1">
        <v>44957</v>
      </c>
      <c r="B2769" s="1" t="str">
        <f t="shared" si="215"/>
        <v>January</v>
      </c>
      <c r="C2769" s="3" t="s">
        <v>8</v>
      </c>
      <c r="D2769" s="4">
        <v>26</v>
      </c>
      <c r="E2769" t="str">
        <f t="shared" si="218"/>
        <v>No</v>
      </c>
      <c r="F2769" s="4">
        <f t="shared" si="216"/>
        <v>26</v>
      </c>
      <c r="G2769" s="5">
        <v>532.86</v>
      </c>
      <c r="H2769" t="str">
        <f t="shared" si="219"/>
        <v>No</v>
      </c>
      <c r="I2769" s="5">
        <f t="shared" si="217"/>
        <v>13854.36</v>
      </c>
    </row>
    <row r="2770" spans="1:9" x14ac:dyDescent="0.35">
      <c r="A2770" s="1">
        <v>45230</v>
      </c>
      <c r="B2770" s="1" t="str">
        <f t="shared" si="215"/>
        <v>October</v>
      </c>
      <c r="C2770" s="3" t="s">
        <v>6</v>
      </c>
      <c r="D2770" s="4">
        <v>17</v>
      </c>
      <c r="E2770" t="str">
        <f t="shared" si="218"/>
        <v>No</v>
      </c>
      <c r="F2770" s="4">
        <f t="shared" si="216"/>
        <v>17</v>
      </c>
      <c r="G2770" s="5">
        <v>342.5</v>
      </c>
      <c r="H2770" t="str">
        <f t="shared" si="219"/>
        <v>No</v>
      </c>
      <c r="I2770" s="5">
        <f t="shared" si="217"/>
        <v>5822.5</v>
      </c>
    </row>
    <row r="2771" spans="1:9" x14ac:dyDescent="0.35">
      <c r="A2771" s="1">
        <v>45169</v>
      </c>
      <c r="B2771" s="1" t="str">
        <f t="shared" si="215"/>
        <v>August</v>
      </c>
      <c r="C2771" s="3" t="s">
        <v>8</v>
      </c>
      <c r="D2771" s="4">
        <v>19</v>
      </c>
      <c r="E2771" t="str">
        <f t="shared" si="218"/>
        <v>No</v>
      </c>
      <c r="F2771" s="4">
        <f t="shared" si="216"/>
        <v>19</v>
      </c>
      <c r="G2771" s="5">
        <v>101.97</v>
      </c>
      <c r="H2771" t="str">
        <f t="shared" si="219"/>
        <v>No</v>
      </c>
      <c r="I2771" s="5">
        <f t="shared" si="217"/>
        <v>1937.43</v>
      </c>
    </row>
    <row r="2772" spans="1:9" x14ac:dyDescent="0.35">
      <c r="A2772" s="1">
        <v>45138</v>
      </c>
      <c r="B2772" s="1" t="str">
        <f t="shared" si="215"/>
        <v>July</v>
      </c>
      <c r="C2772" s="3" t="s">
        <v>6</v>
      </c>
      <c r="D2772" s="4">
        <v>31</v>
      </c>
      <c r="E2772" t="str">
        <f t="shared" si="218"/>
        <v>No</v>
      </c>
      <c r="F2772" s="4">
        <f t="shared" si="216"/>
        <v>31</v>
      </c>
      <c r="G2772" s="5">
        <v>205.88</v>
      </c>
      <c r="H2772" t="str">
        <f t="shared" si="219"/>
        <v>No</v>
      </c>
      <c r="I2772" s="5">
        <f t="shared" si="217"/>
        <v>6382.28</v>
      </c>
    </row>
    <row r="2773" spans="1:9" x14ac:dyDescent="0.35">
      <c r="A2773" s="1">
        <v>44985</v>
      </c>
      <c r="B2773" s="1" t="str">
        <f t="shared" si="215"/>
        <v>February</v>
      </c>
      <c r="C2773" s="3" t="s">
        <v>7</v>
      </c>
      <c r="D2773" s="4">
        <v>21</v>
      </c>
      <c r="E2773" t="str">
        <f t="shared" si="218"/>
        <v>No</v>
      </c>
      <c r="F2773" s="4">
        <f t="shared" si="216"/>
        <v>21</v>
      </c>
      <c r="G2773" s="5">
        <v>241.72</v>
      </c>
      <c r="H2773" t="str">
        <f t="shared" si="219"/>
        <v>No</v>
      </c>
      <c r="I2773" s="5">
        <f t="shared" si="217"/>
        <v>5076.12</v>
      </c>
    </row>
    <row r="2774" spans="1:9" x14ac:dyDescent="0.35">
      <c r="A2774" s="1">
        <v>44957</v>
      </c>
      <c r="B2774" s="1" t="str">
        <f t="shared" si="215"/>
        <v>January</v>
      </c>
      <c r="C2774" s="3" t="s">
        <v>5</v>
      </c>
      <c r="D2774" s="4">
        <v>26</v>
      </c>
      <c r="E2774" t="str">
        <f t="shared" si="218"/>
        <v>No</v>
      </c>
      <c r="F2774" s="4">
        <f t="shared" si="216"/>
        <v>26</v>
      </c>
      <c r="G2774" s="5">
        <v>232.24</v>
      </c>
      <c r="H2774" t="str">
        <f t="shared" si="219"/>
        <v>No</v>
      </c>
      <c r="I2774" s="5">
        <f t="shared" si="217"/>
        <v>6038.24</v>
      </c>
    </row>
    <row r="2775" spans="1:9" x14ac:dyDescent="0.35">
      <c r="A2775" s="1">
        <v>44957</v>
      </c>
      <c r="B2775" s="1" t="str">
        <f t="shared" si="215"/>
        <v>January</v>
      </c>
      <c r="C2775" s="3" t="s">
        <v>5</v>
      </c>
      <c r="D2775" s="4">
        <v>20</v>
      </c>
      <c r="E2775" t="str">
        <f t="shared" si="218"/>
        <v>No</v>
      </c>
      <c r="F2775" s="4">
        <f t="shared" si="216"/>
        <v>20</v>
      </c>
      <c r="G2775" s="5">
        <v>942.01</v>
      </c>
      <c r="H2775" t="str">
        <f t="shared" si="219"/>
        <v>No</v>
      </c>
      <c r="I2775" s="5">
        <f t="shared" si="217"/>
        <v>18840.2</v>
      </c>
    </row>
    <row r="2776" spans="1:9" x14ac:dyDescent="0.35">
      <c r="A2776" s="1">
        <v>45230</v>
      </c>
      <c r="B2776" s="1" t="str">
        <f t="shared" si="215"/>
        <v>October</v>
      </c>
      <c r="C2776" s="3" t="s">
        <v>5</v>
      </c>
      <c r="D2776" s="4">
        <v>16</v>
      </c>
      <c r="E2776" t="str">
        <f t="shared" si="218"/>
        <v>No</v>
      </c>
      <c r="F2776" s="4">
        <f t="shared" si="216"/>
        <v>16</v>
      </c>
      <c r="G2776" s="5">
        <v>505.86</v>
      </c>
      <c r="H2776" t="str">
        <f t="shared" si="219"/>
        <v>No</v>
      </c>
      <c r="I2776" s="5">
        <f t="shared" si="217"/>
        <v>8093.76</v>
      </c>
    </row>
    <row r="2777" spans="1:9" x14ac:dyDescent="0.35">
      <c r="A2777" s="1">
        <v>44957</v>
      </c>
      <c r="B2777" s="1" t="str">
        <f t="shared" si="215"/>
        <v>January</v>
      </c>
      <c r="C2777" s="3" t="s">
        <v>7</v>
      </c>
      <c r="D2777" s="4">
        <v>21</v>
      </c>
      <c r="E2777" t="str">
        <f t="shared" si="218"/>
        <v>No</v>
      </c>
      <c r="F2777" s="4">
        <f t="shared" si="216"/>
        <v>21</v>
      </c>
      <c r="G2777" s="5">
        <v>578.09</v>
      </c>
      <c r="H2777" t="str">
        <f t="shared" si="219"/>
        <v>No</v>
      </c>
      <c r="I2777" s="5">
        <f t="shared" si="217"/>
        <v>12139.890000000001</v>
      </c>
    </row>
    <row r="2778" spans="1:9" x14ac:dyDescent="0.35">
      <c r="A2778" s="1">
        <v>45199</v>
      </c>
      <c r="B2778" s="1" t="str">
        <f t="shared" si="215"/>
        <v>September</v>
      </c>
      <c r="C2778" s="3" t="s">
        <v>7</v>
      </c>
      <c r="D2778" s="4">
        <v>26</v>
      </c>
      <c r="E2778" t="str">
        <f t="shared" si="218"/>
        <v>No</v>
      </c>
      <c r="F2778" s="4">
        <f t="shared" si="216"/>
        <v>26</v>
      </c>
      <c r="G2778" s="5">
        <v>404.37</v>
      </c>
      <c r="H2778" t="str">
        <f t="shared" si="219"/>
        <v>No</v>
      </c>
      <c r="I2778" s="5">
        <f t="shared" si="217"/>
        <v>10513.62</v>
      </c>
    </row>
    <row r="2779" spans="1:9" x14ac:dyDescent="0.35">
      <c r="A2779" s="1">
        <v>45138</v>
      </c>
      <c r="B2779" s="1" t="str">
        <f t="shared" si="215"/>
        <v>July</v>
      </c>
      <c r="C2779" s="3" t="s">
        <v>4</v>
      </c>
      <c r="D2779" s="4">
        <v>14</v>
      </c>
      <c r="E2779" t="str">
        <f t="shared" si="218"/>
        <v>No</v>
      </c>
      <c r="F2779" s="4">
        <f t="shared" si="216"/>
        <v>14</v>
      </c>
      <c r="G2779" s="5">
        <v>470.52</v>
      </c>
      <c r="H2779" t="str">
        <f t="shared" si="219"/>
        <v>No</v>
      </c>
      <c r="I2779" s="5">
        <f t="shared" si="217"/>
        <v>6587.28</v>
      </c>
    </row>
    <row r="2780" spans="1:9" x14ac:dyDescent="0.35">
      <c r="A2780" s="1">
        <v>44957</v>
      </c>
      <c r="B2780" s="1" t="str">
        <f t="shared" si="215"/>
        <v>January</v>
      </c>
      <c r="C2780" s="3" t="s">
        <v>7</v>
      </c>
      <c r="D2780" s="4">
        <v>17</v>
      </c>
      <c r="E2780" t="str">
        <f t="shared" si="218"/>
        <v>No</v>
      </c>
      <c r="F2780" s="4">
        <f t="shared" si="216"/>
        <v>17</v>
      </c>
      <c r="G2780" s="5">
        <v>440.16</v>
      </c>
      <c r="H2780" t="str">
        <f t="shared" si="219"/>
        <v>No</v>
      </c>
      <c r="I2780" s="5">
        <f t="shared" si="217"/>
        <v>7482.72</v>
      </c>
    </row>
    <row r="2781" spans="1:9" x14ac:dyDescent="0.35">
      <c r="A2781" s="1">
        <v>44985</v>
      </c>
      <c r="B2781" s="1" t="str">
        <f t="shared" si="215"/>
        <v>February</v>
      </c>
      <c r="C2781" s="3" t="s">
        <v>6</v>
      </c>
      <c r="D2781" s="4">
        <v>13</v>
      </c>
      <c r="E2781" t="str">
        <f t="shared" si="218"/>
        <v>No</v>
      </c>
      <c r="F2781" s="4">
        <f t="shared" si="216"/>
        <v>13</v>
      </c>
      <c r="G2781" s="5">
        <v>509.48</v>
      </c>
      <c r="H2781" t="str">
        <f t="shared" si="219"/>
        <v>No</v>
      </c>
      <c r="I2781" s="5">
        <f t="shared" si="217"/>
        <v>6623.24</v>
      </c>
    </row>
    <row r="2782" spans="1:9" x14ac:dyDescent="0.35">
      <c r="A2782" s="1">
        <v>45046</v>
      </c>
      <c r="B2782" s="1" t="str">
        <f t="shared" si="215"/>
        <v>April</v>
      </c>
      <c r="C2782" s="3" t="s">
        <v>6</v>
      </c>
      <c r="D2782" s="4">
        <v>18</v>
      </c>
      <c r="E2782" t="str">
        <f t="shared" si="218"/>
        <v>No</v>
      </c>
      <c r="F2782" s="4">
        <f t="shared" si="216"/>
        <v>18</v>
      </c>
      <c r="G2782" s="5">
        <v>548.29</v>
      </c>
      <c r="H2782" t="str">
        <f t="shared" si="219"/>
        <v>No</v>
      </c>
      <c r="I2782" s="5">
        <f t="shared" si="217"/>
        <v>9869.2199999999993</v>
      </c>
    </row>
    <row r="2783" spans="1:9" x14ac:dyDescent="0.35">
      <c r="A2783" s="1">
        <v>45016</v>
      </c>
      <c r="B2783" s="1" t="str">
        <f t="shared" si="215"/>
        <v>March</v>
      </c>
      <c r="C2783" s="3" t="s">
        <v>8</v>
      </c>
      <c r="D2783" s="4">
        <v>22</v>
      </c>
      <c r="E2783" t="str">
        <f t="shared" si="218"/>
        <v>No</v>
      </c>
      <c r="F2783" s="4">
        <f t="shared" si="216"/>
        <v>22</v>
      </c>
      <c r="G2783" s="5">
        <v>868.73</v>
      </c>
      <c r="H2783" t="str">
        <f t="shared" si="219"/>
        <v>No</v>
      </c>
      <c r="I2783" s="5">
        <f t="shared" si="217"/>
        <v>19112.060000000001</v>
      </c>
    </row>
    <row r="2784" spans="1:9" x14ac:dyDescent="0.35">
      <c r="A2784" s="1">
        <v>44985</v>
      </c>
      <c r="B2784" s="1" t="str">
        <f t="shared" si="215"/>
        <v>February</v>
      </c>
      <c r="C2784" s="3" t="s">
        <v>6</v>
      </c>
      <c r="D2784" s="4">
        <v>16</v>
      </c>
      <c r="E2784" t="str">
        <f t="shared" si="218"/>
        <v>No</v>
      </c>
      <c r="F2784" s="4">
        <f t="shared" si="216"/>
        <v>16</v>
      </c>
      <c r="G2784" s="5">
        <v>18.399999999999999</v>
      </c>
      <c r="H2784" t="str">
        <f t="shared" si="219"/>
        <v>No</v>
      </c>
      <c r="I2784" s="5">
        <f t="shared" si="217"/>
        <v>294.39999999999998</v>
      </c>
    </row>
    <row r="2785" spans="1:9" x14ac:dyDescent="0.35">
      <c r="A2785" s="1">
        <v>45230</v>
      </c>
      <c r="B2785" s="1" t="str">
        <f t="shared" si="215"/>
        <v>October</v>
      </c>
      <c r="C2785" s="3" t="s">
        <v>5</v>
      </c>
      <c r="D2785" s="4">
        <v>17</v>
      </c>
      <c r="E2785" t="str">
        <f t="shared" si="218"/>
        <v>No</v>
      </c>
      <c r="F2785" s="4">
        <f t="shared" si="216"/>
        <v>17</v>
      </c>
      <c r="G2785" s="5">
        <v>934.32</v>
      </c>
      <c r="H2785" t="str">
        <f t="shared" si="219"/>
        <v>No</v>
      </c>
      <c r="I2785" s="5">
        <f t="shared" si="217"/>
        <v>15883.44</v>
      </c>
    </row>
    <row r="2786" spans="1:9" x14ac:dyDescent="0.35">
      <c r="A2786" s="1">
        <v>45199</v>
      </c>
      <c r="B2786" s="1" t="str">
        <f t="shared" si="215"/>
        <v>September</v>
      </c>
      <c r="C2786" s="3" t="s">
        <v>8</v>
      </c>
      <c r="D2786" s="4">
        <v>17</v>
      </c>
      <c r="E2786" t="str">
        <f t="shared" si="218"/>
        <v>No</v>
      </c>
      <c r="F2786" s="4">
        <f t="shared" si="216"/>
        <v>17</v>
      </c>
      <c r="G2786" s="5">
        <v>686.38</v>
      </c>
      <c r="H2786" t="str">
        <f t="shared" si="219"/>
        <v>No</v>
      </c>
      <c r="I2786" s="5">
        <f t="shared" si="217"/>
        <v>11668.46</v>
      </c>
    </row>
    <row r="2787" spans="1:9" x14ac:dyDescent="0.35">
      <c r="A2787" s="1">
        <v>45230</v>
      </c>
      <c r="B2787" s="1" t="str">
        <f t="shared" si="215"/>
        <v>October</v>
      </c>
      <c r="C2787" s="3" t="s">
        <v>7</v>
      </c>
      <c r="D2787" s="4">
        <v>18</v>
      </c>
      <c r="E2787" t="str">
        <f t="shared" si="218"/>
        <v>No</v>
      </c>
      <c r="F2787" s="4">
        <f t="shared" si="216"/>
        <v>18</v>
      </c>
      <c r="G2787" s="5">
        <v>257.39</v>
      </c>
      <c r="H2787" t="str">
        <f t="shared" si="219"/>
        <v>No</v>
      </c>
      <c r="I2787" s="5">
        <f t="shared" si="217"/>
        <v>4633.0199999999995</v>
      </c>
    </row>
    <row r="2788" spans="1:9" x14ac:dyDescent="0.35">
      <c r="A2788" s="1">
        <v>44985</v>
      </c>
      <c r="B2788" s="1" t="str">
        <f t="shared" si="215"/>
        <v>February</v>
      </c>
      <c r="C2788" s="3" t="s">
        <v>5</v>
      </c>
      <c r="D2788" s="4">
        <v>21</v>
      </c>
      <c r="E2788" t="str">
        <f t="shared" si="218"/>
        <v>No</v>
      </c>
      <c r="F2788" s="4">
        <f t="shared" si="216"/>
        <v>21</v>
      </c>
      <c r="G2788" s="5">
        <v>10.31</v>
      </c>
      <c r="H2788" t="str">
        <f t="shared" si="219"/>
        <v>No</v>
      </c>
      <c r="I2788" s="5">
        <f t="shared" si="217"/>
        <v>216.51000000000002</v>
      </c>
    </row>
    <row r="2789" spans="1:9" x14ac:dyDescent="0.35">
      <c r="A2789" s="1">
        <v>45046</v>
      </c>
      <c r="B2789" s="1" t="str">
        <f t="shared" si="215"/>
        <v>April</v>
      </c>
      <c r="C2789" s="3" t="s">
        <v>7</v>
      </c>
      <c r="D2789" s="4">
        <v>26</v>
      </c>
      <c r="E2789" t="str">
        <f t="shared" si="218"/>
        <v>No</v>
      </c>
      <c r="F2789" s="4">
        <f t="shared" si="216"/>
        <v>26</v>
      </c>
      <c r="G2789" s="5">
        <v>478.79</v>
      </c>
      <c r="H2789" t="str">
        <f t="shared" si="219"/>
        <v>No</v>
      </c>
      <c r="I2789" s="5">
        <f t="shared" si="217"/>
        <v>12448.54</v>
      </c>
    </row>
    <row r="2790" spans="1:9" x14ac:dyDescent="0.35">
      <c r="A2790" s="1">
        <v>45169</v>
      </c>
      <c r="B2790" s="1" t="str">
        <f t="shared" si="215"/>
        <v>August</v>
      </c>
      <c r="C2790" s="3" t="s">
        <v>7</v>
      </c>
      <c r="D2790" s="4">
        <v>24</v>
      </c>
      <c r="E2790" t="str">
        <f t="shared" si="218"/>
        <v>No</v>
      </c>
      <c r="F2790" s="4">
        <f t="shared" si="216"/>
        <v>24</v>
      </c>
      <c r="G2790" s="5">
        <v>253.8</v>
      </c>
      <c r="H2790" t="str">
        <f t="shared" si="219"/>
        <v>No</v>
      </c>
      <c r="I2790" s="5">
        <f t="shared" si="217"/>
        <v>6091.2000000000007</v>
      </c>
    </row>
    <row r="2791" spans="1:9" x14ac:dyDescent="0.35">
      <c r="A2791" s="1">
        <v>44957</v>
      </c>
      <c r="B2791" s="1" t="str">
        <f t="shared" si="215"/>
        <v>January</v>
      </c>
      <c r="C2791" s="3" t="s">
        <v>7</v>
      </c>
      <c r="D2791" s="4">
        <v>20</v>
      </c>
      <c r="E2791" t="str">
        <f t="shared" si="218"/>
        <v>No</v>
      </c>
      <c r="F2791" s="4">
        <f t="shared" si="216"/>
        <v>20</v>
      </c>
      <c r="G2791" s="5">
        <v>143.88999999999999</v>
      </c>
      <c r="H2791" t="str">
        <f t="shared" si="219"/>
        <v>No</v>
      </c>
      <c r="I2791" s="5">
        <f t="shared" si="217"/>
        <v>2877.7999999999997</v>
      </c>
    </row>
    <row r="2792" spans="1:9" x14ac:dyDescent="0.35">
      <c r="A2792" s="1">
        <v>44957</v>
      </c>
      <c r="B2792" s="1" t="str">
        <f t="shared" si="215"/>
        <v>January</v>
      </c>
      <c r="C2792" s="3" t="s">
        <v>6</v>
      </c>
      <c r="D2792" s="4">
        <v>14</v>
      </c>
      <c r="E2792" t="str">
        <f t="shared" si="218"/>
        <v>No</v>
      </c>
      <c r="F2792" s="4">
        <f t="shared" si="216"/>
        <v>14</v>
      </c>
      <c r="G2792" s="5">
        <v>245.19</v>
      </c>
      <c r="H2792" t="str">
        <f t="shared" si="219"/>
        <v>No</v>
      </c>
      <c r="I2792" s="5">
        <f t="shared" si="217"/>
        <v>3432.66</v>
      </c>
    </row>
    <row r="2793" spans="1:9" x14ac:dyDescent="0.35">
      <c r="A2793" s="1">
        <v>44985</v>
      </c>
      <c r="B2793" s="1" t="str">
        <f t="shared" si="215"/>
        <v>February</v>
      </c>
      <c r="C2793" s="3" t="s">
        <v>4</v>
      </c>
      <c r="D2793" s="4">
        <v>16</v>
      </c>
      <c r="E2793" t="str">
        <f t="shared" si="218"/>
        <v>No</v>
      </c>
      <c r="F2793" s="4">
        <f t="shared" si="216"/>
        <v>16</v>
      </c>
      <c r="G2793" s="5">
        <v>526.61</v>
      </c>
      <c r="H2793" t="str">
        <f t="shared" si="219"/>
        <v>No</v>
      </c>
      <c r="I2793" s="5">
        <f t="shared" si="217"/>
        <v>8425.76</v>
      </c>
    </row>
    <row r="2794" spans="1:9" x14ac:dyDescent="0.35">
      <c r="A2794" s="1">
        <v>45199</v>
      </c>
      <c r="B2794" s="1" t="str">
        <f t="shared" si="215"/>
        <v>September</v>
      </c>
      <c r="C2794" s="3" t="s">
        <v>8</v>
      </c>
      <c r="D2794" s="4">
        <v>17</v>
      </c>
      <c r="E2794" t="str">
        <f t="shared" si="218"/>
        <v>No</v>
      </c>
      <c r="F2794" s="4">
        <f t="shared" si="216"/>
        <v>17</v>
      </c>
      <c r="G2794" s="5">
        <v>481.47</v>
      </c>
      <c r="H2794" t="str">
        <f t="shared" si="219"/>
        <v>No</v>
      </c>
      <c r="I2794" s="5">
        <f t="shared" si="217"/>
        <v>8184.9900000000007</v>
      </c>
    </row>
    <row r="2795" spans="1:9" x14ac:dyDescent="0.35">
      <c r="A2795" s="1">
        <v>45107</v>
      </c>
      <c r="B2795" s="1" t="str">
        <f t="shared" si="215"/>
        <v>June</v>
      </c>
      <c r="C2795" s="3" t="s">
        <v>4</v>
      </c>
      <c r="D2795" s="4">
        <v>22</v>
      </c>
      <c r="E2795" t="str">
        <f t="shared" si="218"/>
        <v>No</v>
      </c>
      <c r="F2795" s="4">
        <f t="shared" si="216"/>
        <v>22</v>
      </c>
      <c r="G2795" s="5">
        <v>96.6</v>
      </c>
      <c r="H2795" t="str">
        <f t="shared" si="219"/>
        <v>No</v>
      </c>
      <c r="I2795" s="5">
        <f t="shared" si="217"/>
        <v>2125.1999999999998</v>
      </c>
    </row>
    <row r="2796" spans="1:9" x14ac:dyDescent="0.35">
      <c r="A2796" s="1">
        <v>45046</v>
      </c>
      <c r="B2796" s="1" t="str">
        <f t="shared" si="215"/>
        <v>April</v>
      </c>
      <c r="C2796" s="3" t="s">
        <v>5</v>
      </c>
      <c r="D2796" s="4">
        <v>25</v>
      </c>
      <c r="E2796" t="str">
        <f t="shared" si="218"/>
        <v>No</v>
      </c>
      <c r="F2796" s="4">
        <f t="shared" si="216"/>
        <v>25</v>
      </c>
      <c r="G2796" s="5">
        <v>813.82</v>
      </c>
      <c r="H2796" t="str">
        <f t="shared" si="219"/>
        <v>No</v>
      </c>
      <c r="I2796" s="5">
        <f t="shared" si="217"/>
        <v>20345.5</v>
      </c>
    </row>
    <row r="2797" spans="1:9" x14ac:dyDescent="0.35">
      <c r="A2797" s="1">
        <v>45046</v>
      </c>
      <c r="B2797" s="1" t="str">
        <f t="shared" si="215"/>
        <v>April</v>
      </c>
      <c r="C2797" s="3" t="s">
        <v>5</v>
      </c>
      <c r="D2797" s="4">
        <v>19</v>
      </c>
      <c r="E2797" t="str">
        <f t="shared" si="218"/>
        <v>No</v>
      </c>
      <c r="F2797" s="4">
        <f t="shared" si="216"/>
        <v>19</v>
      </c>
      <c r="G2797" s="5">
        <v>403.18</v>
      </c>
      <c r="H2797" t="str">
        <f t="shared" si="219"/>
        <v>No</v>
      </c>
      <c r="I2797" s="5">
        <f t="shared" si="217"/>
        <v>7660.42</v>
      </c>
    </row>
    <row r="2798" spans="1:9" x14ac:dyDescent="0.35">
      <c r="A2798" s="1">
        <v>45230</v>
      </c>
      <c r="B2798" s="1" t="str">
        <f t="shared" si="215"/>
        <v>October</v>
      </c>
      <c r="C2798" s="3" t="s">
        <v>7</v>
      </c>
      <c r="D2798" s="4">
        <v>14</v>
      </c>
      <c r="E2798" t="str">
        <f t="shared" si="218"/>
        <v>No</v>
      </c>
      <c r="F2798" s="4">
        <f t="shared" si="216"/>
        <v>14</v>
      </c>
      <c r="G2798" s="5">
        <v>509</v>
      </c>
      <c r="H2798" t="str">
        <f t="shared" si="219"/>
        <v>No</v>
      </c>
      <c r="I2798" s="5">
        <f t="shared" si="217"/>
        <v>7126</v>
      </c>
    </row>
    <row r="2799" spans="1:9" x14ac:dyDescent="0.35">
      <c r="A2799" s="1">
        <v>45107</v>
      </c>
      <c r="B2799" s="1" t="str">
        <f t="shared" si="215"/>
        <v>June</v>
      </c>
      <c r="C2799" s="3" t="s">
        <v>8</v>
      </c>
      <c r="D2799" s="4">
        <v>22</v>
      </c>
      <c r="E2799" t="str">
        <f t="shared" si="218"/>
        <v>No</v>
      </c>
      <c r="F2799" s="4">
        <f t="shared" si="216"/>
        <v>22</v>
      </c>
      <c r="G2799" s="5">
        <v>808.33</v>
      </c>
      <c r="H2799" t="str">
        <f t="shared" si="219"/>
        <v>No</v>
      </c>
      <c r="I2799" s="5">
        <f t="shared" si="217"/>
        <v>17783.260000000002</v>
      </c>
    </row>
    <row r="2800" spans="1:9" x14ac:dyDescent="0.35">
      <c r="A2800" s="1">
        <v>45199</v>
      </c>
      <c r="B2800" s="1" t="str">
        <f t="shared" si="215"/>
        <v>September</v>
      </c>
      <c r="C2800" s="3" t="s">
        <v>7</v>
      </c>
      <c r="D2800" s="4">
        <v>18</v>
      </c>
      <c r="E2800" t="str">
        <f t="shared" si="218"/>
        <v>No</v>
      </c>
      <c r="F2800" s="4">
        <f t="shared" si="216"/>
        <v>18</v>
      </c>
      <c r="G2800" s="5">
        <v>270.88</v>
      </c>
      <c r="H2800" t="str">
        <f t="shared" si="219"/>
        <v>No</v>
      </c>
      <c r="I2800" s="5">
        <f t="shared" si="217"/>
        <v>4875.84</v>
      </c>
    </row>
    <row r="2801" spans="1:9" x14ac:dyDescent="0.35">
      <c r="A2801" s="1">
        <v>44985</v>
      </c>
      <c r="B2801" s="1" t="str">
        <f t="shared" si="215"/>
        <v>February</v>
      </c>
      <c r="C2801" s="3" t="s">
        <v>8</v>
      </c>
      <c r="D2801" s="4">
        <v>17</v>
      </c>
      <c r="E2801" t="str">
        <f t="shared" si="218"/>
        <v>No</v>
      </c>
      <c r="F2801" s="4">
        <f t="shared" si="216"/>
        <v>17</v>
      </c>
      <c r="G2801" s="5">
        <v>166.06</v>
      </c>
      <c r="H2801" t="str">
        <f t="shared" si="219"/>
        <v>No</v>
      </c>
      <c r="I2801" s="5">
        <f t="shared" si="217"/>
        <v>2823.02</v>
      </c>
    </row>
    <row r="2802" spans="1:9" x14ac:dyDescent="0.35">
      <c r="A2802" s="1">
        <v>45046</v>
      </c>
      <c r="B2802" s="1" t="str">
        <f t="shared" si="215"/>
        <v>April</v>
      </c>
      <c r="C2802" s="3" t="s">
        <v>7</v>
      </c>
      <c r="D2802" s="4">
        <v>19</v>
      </c>
      <c r="E2802" t="str">
        <f t="shared" si="218"/>
        <v>No</v>
      </c>
      <c r="F2802" s="4">
        <f t="shared" si="216"/>
        <v>19</v>
      </c>
      <c r="G2802" s="5">
        <v>546.62</v>
      </c>
      <c r="H2802" t="str">
        <f t="shared" si="219"/>
        <v>No</v>
      </c>
      <c r="I2802" s="5">
        <f t="shared" si="217"/>
        <v>10385.780000000001</v>
      </c>
    </row>
    <row r="2803" spans="1:9" x14ac:dyDescent="0.35">
      <c r="A2803" s="1">
        <v>45077</v>
      </c>
      <c r="B2803" s="1" t="str">
        <f t="shared" si="215"/>
        <v>May</v>
      </c>
      <c r="C2803" s="3" t="s">
        <v>4</v>
      </c>
      <c r="D2803" s="4">
        <v>22</v>
      </c>
      <c r="E2803" t="str">
        <f t="shared" si="218"/>
        <v>No</v>
      </c>
      <c r="F2803" s="4">
        <f t="shared" si="216"/>
        <v>22</v>
      </c>
      <c r="G2803" s="5">
        <v>64.19</v>
      </c>
      <c r="H2803" t="str">
        <f t="shared" si="219"/>
        <v>No</v>
      </c>
      <c r="I2803" s="5">
        <f t="shared" si="217"/>
        <v>1412.1799999999998</v>
      </c>
    </row>
    <row r="2804" spans="1:9" x14ac:dyDescent="0.35">
      <c r="A2804" s="1">
        <v>45046</v>
      </c>
      <c r="B2804" s="1" t="str">
        <f t="shared" si="215"/>
        <v>April</v>
      </c>
      <c r="C2804" s="3" t="s">
        <v>4</v>
      </c>
      <c r="D2804" s="4">
        <v>18</v>
      </c>
      <c r="E2804" t="str">
        <f t="shared" si="218"/>
        <v>No</v>
      </c>
      <c r="F2804" s="4">
        <f t="shared" si="216"/>
        <v>18</v>
      </c>
      <c r="G2804" s="5">
        <v>414.11</v>
      </c>
      <c r="H2804" t="str">
        <f t="shared" si="219"/>
        <v>No</v>
      </c>
      <c r="I2804" s="5">
        <f t="shared" si="217"/>
        <v>7453.9800000000005</v>
      </c>
    </row>
    <row r="2805" spans="1:9" x14ac:dyDescent="0.35">
      <c r="A2805" s="1">
        <v>45107</v>
      </c>
      <c r="B2805" s="1" t="str">
        <f t="shared" si="215"/>
        <v>June</v>
      </c>
      <c r="C2805" s="3" t="s">
        <v>6</v>
      </c>
      <c r="D2805" s="4">
        <v>22</v>
      </c>
      <c r="E2805" t="str">
        <f t="shared" si="218"/>
        <v>No</v>
      </c>
      <c r="F2805" s="4">
        <f t="shared" si="216"/>
        <v>22</v>
      </c>
      <c r="G2805" s="5">
        <v>384.96</v>
      </c>
      <c r="H2805" t="str">
        <f t="shared" si="219"/>
        <v>No</v>
      </c>
      <c r="I2805" s="5">
        <f t="shared" si="217"/>
        <v>8469.119999999999</v>
      </c>
    </row>
    <row r="2806" spans="1:9" x14ac:dyDescent="0.35">
      <c r="A2806" s="1">
        <v>44957</v>
      </c>
      <c r="B2806" s="1" t="str">
        <f t="shared" si="215"/>
        <v>January</v>
      </c>
      <c r="C2806" s="3" t="s">
        <v>6</v>
      </c>
      <c r="D2806" s="4">
        <v>26</v>
      </c>
      <c r="E2806" t="str">
        <f t="shared" si="218"/>
        <v>No</v>
      </c>
      <c r="F2806" s="4">
        <f t="shared" si="216"/>
        <v>26</v>
      </c>
      <c r="G2806" s="5">
        <v>888.53</v>
      </c>
      <c r="H2806" t="str">
        <f t="shared" si="219"/>
        <v>No</v>
      </c>
      <c r="I2806" s="5">
        <f t="shared" si="217"/>
        <v>23101.78</v>
      </c>
    </row>
    <row r="2807" spans="1:9" x14ac:dyDescent="0.35">
      <c r="A2807" s="1">
        <v>45199</v>
      </c>
      <c r="B2807" s="1" t="str">
        <f t="shared" si="215"/>
        <v>September</v>
      </c>
      <c r="C2807" s="3" t="s">
        <v>5</v>
      </c>
      <c r="D2807" s="4">
        <v>7</v>
      </c>
      <c r="E2807" t="str">
        <f t="shared" si="218"/>
        <v>Yes</v>
      </c>
      <c r="F2807" s="4">
        <f t="shared" si="216"/>
        <v>22</v>
      </c>
      <c r="G2807" s="5">
        <v>433.22</v>
      </c>
      <c r="H2807" t="str">
        <f t="shared" si="219"/>
        <v>No</v>
      </c>
      <c r="I2807" s="5">
        <f t="shared" si="217"/>
        <v>9530.84</v>
      </c>
    </row>
    <row r="2808" spans="1:9" x14ac:dyDescent="0.35">
      <c r="A2808" s="1">
        <v>45169</v>
      </c>
      <c r="B2808" s="1" t="str">
        <f t="shared" si="215"/>
        <v>August</v>
      </c>
      <c r="C2808" s="3" t="s">
        <v>8</v>
      </c>
      <c r="D2808" s="4">
        <v>10</v>
      </c>
      <c r="E2808" t="str">
        <f t="shared" si="218"/>
        <v>No</v>
      </c>
      <c r="F2808" s="4">
        <f t="shared" si="216"/>
        <v>10</v>
      </c>
      <c r="G2808" s="5">
        <v>460.39</v>
      </c>
      <c r="H2808" t="str">
        <f t="shared" si="219"/>
        <v>No</v>
      </c>
      <c r="I2808" s="5">
        <f t="shared" si="217"/>
        <v>4603.8999999999996</v>
      </c>
    </row>
    <row r="2809" spans="1:9" x14ac:dyDescent="0.35">
      <c r="A2809" s="1">
        <v>45199</v>
      </c>
      <c r="B2809" s="1" t="str">
        <f t="shared" si="215"/>
        <v>September</v>
      </c>
      <c r="C2809" s="3" t="s">
        <v>6</v>
      </c>
      <c r="D2809" s="4">
        <v>28</v>
      </c>
      <c r="E2809" t="str">
        <f t="shared" si="218"/>
        <v>No</v>
      </c>
      <c r="F2809" s="4">
        <f t="shared" si="216"/>
        <v>28</v>
      </c>
      <c r="G2809" s="5">
        <v>509.48</v>
      </c>
      <c r="H2809" t="str">
        <f t="shared" si="219"/>
        <v>No</v>
      </c>
      <c r="I2809" s="5">
        <f t="shared" si="217"/>
        <v>14265.44</v>
      </c>
    </row>
    <row r="2810" spans="1:9" x14ac:dyDescent="0.35">
      <c r="A2810" s="1">
        <v>44985</v>
      </c>
      <c r="B2810" s="1" t="str">
        <f t="shared" si="215"/>
        <v>February</v>
      </c>
      <c r="C2810" s="3" t="s">
        <v>5</v>
      </c>
      <c r="D2810" s="4">
        <v>22</v>
      </c>
      <c r="E2810" t="str">
        <f t="shared" si="218"/>
        <v>No</v>
      </c>
      <c r="F2810" s="4">
        <f t="shared" si="216"/>
        <v>22</v>
      </c>
      <c r="G2810" s="5">
        <v>361.54</v>
      </c>
      <c r="H2810" t="str">
        <f t="shared" si="219"/>
        <v>No</v>
      </c>
      <c r="I2810" s="5">
        <f t="shared" si="217"/>
        <v>7953.88</v>
      </c>
    </row>
    <row r="2811" spans="1:9" x14ac:dyDescent="0.35">
      <c r="A2811" s="1">
        <v>45291</v>
      </c>
      <c r="B2811" s="1" t="str">
        <f t="shared" si="215"/>
        <v>December</v>
      </c>
      <c r="C2811" s="3" t="s">
        <v>7</v>
      </c>
      <c r="D2811" s="4">
        <v>26</v>
      </c>
      <c r="E2811" t="str">
        <f t="shared" si="218"/>
        <v>No</v>
      </c>
      <c r="F2811" s="4">
        <f t="shared" si="216"/>
        <v>26</v>
      </c>
      <c r="G2811" s="5">
        <v>709.78</v>
      </c>
      <c r="H2811" t="str">
        <f t="shared" si="219"/>
        <v>No</v>
      </c>
      <c r="I2811" s="5">
        <f t="shared" si="217"/>
        <v>18454.28</v>
      </c>
    </row>
    <row r="2812" spans="1:9" x14ac:dyDescent="0.35">
      <c r="A2812" s="1">
        <v>44985</v>
      </c>
      <c r="B2812" s="1" t="str">
        <f t="shared" si="215"/>
        <v>February</v>
      </c>
      <c r="C2812" s="3" t="s">
        <v>5</v>
      </c>
      <c r="D2812" s="4">
        <v>17</v>
      </c>
      <c r="E2812" t="str">
        <f t="shared" si="218"/>
        <v>No</v>
      </c>
      <c r="F2812" s="4">
        <f t="shared" si="216"/>
        <v>17</v>
      </c>
      <c r="G2812" s="5">
        <v>528.66999999999996</v>
      </c>
      <c r="H2812" t="str">
        <f t="shared" si="219"/>
        <v>No</v>
      </c>
      <c r="I2812" s="5">
        <f t="shared" si="217"/>
        <v>8987.39</v>
      </c>
    </row>
    <row r="2813" spans="1:9" x14ac:dyDescent="0.35">
      <c r="A2813" s="1">
        <v>45138</v>
      </c>
      <c r="B2813" s="1" t="str">
        <f t="shared" si="215"/>
        <v>July</v>
      </c>
      <c r="C2813" s="3" t="s">
        <v>4</v>
      </c>
      <c r="D2813" s="4">
        <v>16</v>
      </c>
      <c r="E2813" t="str">
        <f t="shared" si="218"/>
        <v>No</v>
      </c>
      <c r="F2813" s="4">
        <f t="shared" si="216"/>
        <v>16</v>
      </c>
      <c r="G2813" s="5">
        <v>889.84</v>
      </c>
      <c r="H2813" t="str">
        <f t="shared" si="219"/>
        <v>No</v>
      </c>
      <c r="I2813" s="5">
        <f t="shared" si="217"/>
        <v>14237.44</v>
      </c>
    </row>
    <row r="2814" spans="1:9" x14ac:dyDescent="0.35">
      <c r="A2814" s="1">
        <v>44957</v>
      </c>
      <c r="B2814" s="1" t="str">
        <f t="shared" si="215"/>
        <v>January</v>
      </c>
      <c r="C2814" s="3" t="s">
        <v>7</v>
      </c>
      <c r="D2814" s="4">
        <v>25</v>
      </c>
      <c r="E2814" t="str">
        <f t="shared" si="218"/>
        <v>No</v>
      </c>
      <c r="F2814" s="4">
        <f t="shared" si="216"/>
        <v>25</v>
      </c>
      <c r="G2814" s="5">
        <v>414.52</v>
      </c>
      <c r="H2814" t="str">
        <f t="shared" si="219"/>
        <v>No</v>
      </c>
      <c r="I2814" s="5">
        <f t="shared" si="217"/>
        <v>10363</v>
      </c>
    </row>
    <row r="2815" spans="1:9" x14ac:dyDescent="0.35">
      <c r="A2815" s="1">
        <v>44957</v>
      </c>
      <c r="B2815" s="1" t="str">
        <f t="shared" si="215"/>
        <v>January</v>
      </c>
      <c r="C2815" s="3" t="s">
        <v>7</v>
      </c>
      <c r="D2815" s="4">
        <v>24</v>
      </c>
      <c r="E2815" t="str">
        <f t="shared" si="218"/>
        <v>No</v>
      </c>
      <c r="F2815" s="4">
        <f t="shared" si="216"/>
        <v>24</v>
      </c>
      <c r="G2815" s="5">
        <v>133.18</v>
      </c>
      <c r="H2815" t="str">
        <f t="shared" si="219"/>
        <v>No</v>
      </c>
      <c r="I2815" s="5">
        <f t="shared" si="217"/>
        <v>3196.32</v>
      </c>
    </row>
    <row r="2816" spans="1:9" x14ac:dyDescent="0.35">
      <c r="A2816" s="1">
        <v>45169</v>
      </c>
      <c r="B2816" s="1" t="str">
        <f t="shared" si="215"/>
        <v>August</v>
      </c>
      <c r="C2816" s="3" t="s">
        <v>5</v>
      </c>
      <c r="D2816" s="4">
        <v>22</v>
      </c>
      <c r="E2816" t="str">
        <f t="shared" si="218"/>
        <v>No</v>
      </c>
      <c r="F2816" s="4">
        <f t="shared" si="216"/>
        <v>22</v>
      </c>
      <c r="G2816" s="5">
        <v>259.49</v>
      </c>
      <c r="H2816" t="str">
        <f t="shared" si="219"/>
        <v>No</v>
      </c>
      <c r="I2816" s="5">
        <f t="shared" si="217"/>
        <v>5708.7800000000007</v>
      </c>
    </row>
    <row r="2817" spans="1:9" x14ac:dyDescent="0.35">
      <c r="A2817" s="1">
        <v>44985</v>
      </c>
      <c r="B2817" s="1" t="str">
        <f t="shared" si="215"/>
        <v>February</v>
      </c>
      <c r="C2817" s="3" t="s">
        <v>5</v>
      </c>
      <c r="D2817" s="4">
        <v>24</v>
      </c>
      <c r="E2817" t="str">
        <f t="shared" si="218"/>
        <v>No</v>
      </c>
      <c r="F2817" s="4">
        <f t="shared" si="216"/>
        <v>24</v>
      </c>
      <c r="G2817" s="5">
        <v>618.9</v>
      </c>
      <c r="H2817" t="str">
        <f t="shared" si="219"/>
        <v>No</v>
      </c>
      <c r="I2817" s="5">
        <f t="shared" si="217"/>
        <v>14853.599999999999</v>
      </c>
    </row>
    <row r="2818" spans="1:9" x14ac:dyDescent="0.35">
      <c r="A2818" s="1">
        <v>45169</v>
      </c>
      <c r="B2818" s="1" t="str">
        <f t="shared" ref="B2818:B2881" si="220">TEXT(A2818, "mmmm")</f>
        <v>August</v>
      </c>
      <c r="C2818" s="3" t="s">
        <v>4</v>
      </c>
      <c r="D2818" s="4">
        <v>22</v>
      </c>
      <c r="E2818" t="str">
        <f t="shared" si="218"/>
        <v>No</v>
      </c>
      <c r="F2818" s="4">
        <f t="shared" ref="F2818:F2881" si="221" xml:space="preserve"> IF(OR(D2818 &lt; 8,D2818 &gt; 32), 22, D2818)</f>
        <v>22</v>
      </c>
      <c r="G2818" s="5">
        <v>763.66</v>
      </c>
      <c r="H2818" t="str">
        <f t="shared" si="219"/>
        <v>No</v>
      </c>
      <c r="I2818" s="5">
        <f t="shared" ref="I2818:I2881" si="222">PRODUCT(F2818,G2818)</f>
        <v>16800.52</v>
      </c>
    </row>
    <row r="2819" spans="1:9" x14ac:dyDescent="0.35">
      <c r="A2819" s="1">
        <v>45260</v>
      </c>
      <c r="B2819" s="1" t="str">
        <f t="shared" si="220"/>
        <v>November</v>
      </c>
      <c r="C2819" s="3" t="s">
        <v>7</v>
      </c>
      <c r="D2819" s="4">
        <v>16</v>
      </c>
      <c r="E2819" t="str">
        <f t="shared" ref="E2819:E2882" si="223" xml:space="preserve"> IF(OR(D2819 &lt; 8,D2819 &gt; 32), "Yes", "No")</f>
        <v>No</v>
      </c>
      <c r="F2819" s="4">
        <f t="shared" si="221"/>
        <v>16</v>
      </c>
      <c r="G2819" s="5">
        <v>118.5</v>
      </c>
      <c r="H2819" t="str">
        <f t="shared" ref="H2819:H2882" si="224" xml:space="preserve"> IF(OR(G2819 &lt; -466.22,G2819 &gt; 1486.92), "Yes", "No")</f>
        <v>No</v>
      </c>
      <c r="I2819" s="5">
        <f t="shared" si="222"/>
        <v>1896</v>
      </c>
    </row>
    <row r="2820" spans="1:9" x14ac:dyDescent="0.35">
      <c r="A2820" s="1">
        <v>45230</v>
      </c>
      <c r="B2820" s="1" t="str">
        <f t="shared" si="220"/>
        <v>October</v>
      </c>
      <c r="C2820" s="3" t="s">
        <v>7</v>
      </c>
      <c r="D2820" s="4">
        <v>18</v>
      </c>
      <c r="E2820" t="str">
        <f t="shared" si="223"/>
        <v>No</v>
      </c>
      <c r="F2820" s="4">
        <f t="shared" si="221"/>
        <v>18</v>
      </c>
      <c r="G2820" s="5">
        <v>226.36</v>
      </c>
      <c r="H2820" t="str">
        <f t="shared" si="224"/>
        <v>No</v>
      </c>
      <c r="I2820" s="5">
        <f t="shared" si="222"/>
        <v>4074.4800000000005</v>
      </c>
    </row>
    <row r="2821" spans="1:9" x14ac:dyDescent="0.35">
      <c r="A2821" s="1">
        <v>45107</v>
      </c>
      <c r="B2821" s="1" t="str">
        <f t="shared" si="220"/>
        <v>June</v>
      </c>
      <c r="C2821" s="3" t="s">
        <v>8</v>
      </c>
      <c r="D2821" s="4">
        <v>16</v>
      </c>
      <c r="E2821" t="str">
        <f t="shared" si="223"/>
        <v>No</v>
      </c>
      <c r="F2821" s="4">
        <f t="shared" si="221"/>
        <v>16</v>
      </c>
      <c r="G2821" s="5">
        <v>991.49</v>
      </c>
      <c r="H2821" t="str">
        <f t="shared" si="224"/>
        <v>No</v>
      </c>
      <c r="I2821" s="5">
        <f t="shared" si="222"/>
        <v>15863.84</v>
      </c>
    </row>
    <row r="2822" spans="1:9" x14ac:dyDescent="0.35">
      <c r="A2822" s="1">
        <v>45169</v>
      </c>
      <c r="B2822" s="1" t="str">
        <f t="shared" si="220"/>
        <v>August</v>
      </c>
      <c r="C2822" s="3" t="s">
        <v>6</v>
      </c>
      <c r="D2822" s="4">
        <v>18</v>
      </c>
      <c r="E2822" t="str">
        <f t="shared" si="223"/>
        <v>No</v>
      </c>
      <c r="F2822" s="4">
        <f t="shared" si="221"/>
        <v>18</v>
      </c>
      <c r="G2822" s="5">
        <v>127.91</v>
      </c>
      <c r="H2822" t="str">
        <f t="shared" si="224"/>
        <v>No</v>
      </c>
      <c r="I2822" s="5">
        <f t="shared" si="222"/>
        <v>2302.38</v>
      </c>
    </row>
    <row r="2823" spans="1:9" x14ac:dyDescent="0.35">
      <c r="A2823" s="1">
        <v>45138</v>
      </c>
      <c r="B2823" s="1" t="str">
        <f t="shared" si="220"/>
        <v>July</v>
      </c>
      <c r="C2823" s="3" t="s">
        <v>8</v>
      </c>
      <c r="D2823" s="4">
        <v>22</v>
      </c>
      <c r="E2823" t="str">
        <f t="shared" si="223"/>
        <v>No</v>
      </c>
      <c r="F2823" s="4">
        <f t="shared" si="221"/>
        <v>22</v>
      </c>
      <c r="G2823" s="5">
        <v>147.80000000000001</v>
      </c>
      <c r="H2823" t="str">
        <f t="shared" si="224"/>
        <v>No</v>
      </c>
      <c r="I2823" s="5">
        <f t="shared" si="222"/>
        <v>3251.6000000000004</v>
      </c>
    </row>
    <row r="2824" spans="1:9" x14ac:dyDescent="0.35">
      <c r="A2824" s="1">
        <v>45169</v>
      </c>
      <c r="B2824" s="1" t="str">
        <f t="shared" si="220"/>
        <v>August</v>
      </c>
      <c r="C2824" s="3" t="s">
        <v>5</v>
      </c>
      <c r="D2824" s="4">
        <v>19</v>
      </c>
      <c r="E2824" t="str">
        <f t="shared" si="223"/>
        <v>No</v>
      </c>
      <c r="F2824" s="4">
        <f t="shared" si="221"/>
        <v>19</v>
      </c>
      <c r="G2824" s="5">
        <v>964.05</v>
      </c>
      <c r="H2824" t="str">
        <f t="shared" si="224"/>
        <v>No</v>
      </c>
      <c r="I2824" s="5">
        <f t="shared" si="222"/>
        <v>18316.95</v>
      </c>
    </row>
    <row r="2825" spans="1:9" x14ac:dyDescent="0.35">
      <c r="A2825" s="1">
        <v>45077</v>
      </c>
      <c r="B2825" s="1" t="str">
        <f t="shared" si="220"/>
        <v>May</v>
      </c>
      <c r="C2825" s="3" t="s">
        <v>8</v>
      </c>
      <c r="D2825" s="4">
        <v>26</v>
      </c>
      <c r="E2825" t="str">
        <f t="shared" si="223"/>
        <v>No</v>
      </c>
      <c r="F2825" s="4">
        <f t="shared" si="221"/>
        <v>26</v>
      </c>
      <c r="G2825" s="5">
        <v>533.96</v>
      </c>
      <c r="H2825" t="str">
        <f t="shared" si="224"/>
        <v>No</v>
      </c>
      <c r="I2825" s="5">
        <f t="shared" si="222"/>
        <v>13882.960000000001</v>
      </c>
    </row>
    <row r="2826" spans="1:9" x14ac:dyDescent="0.35">
      <c r="A2826" s="1">
        <v>45291</v>
      </c>
      <c r="B2826" s="1" t="str">
        <f t="shared" si="220"/>
        <v>December</v>
      </c>
      <c r="C2826" s="3" t="s">
        <v>6</v>
      </c>
      <c r="D2826" s="4">
        <v>18</v>
      </c>
      <c r="E2826" t="str">
        <f t="shared" si="223"/>
        <v>No</v>
      </c>
      <c r="F2826" s="4">
        <f t="shared" si="221"/>
        <v>18</v>
      </c>
      <c r="G2826" s="5">
        <v>959.16</v>
      </c>
      <c r="H2826" t="str">
        <f t="shared" si="224"/>
        <v>No</v>
      </c>
      <c r="I2826" s="5">
        <f t="shared" si="222"/>
        <v>17264.88</v>
      </c>
    </row>
    <row r="2827" spans="1:9" x14ac:dyDescent="0.35">
      <c r="A2827" s="1">
        <v>45077</v>
      </c>
      <c r="B2827" s="1" t="str">
        <f t="shared" si="220"/>
        <v>May</v>
      </c>
      <c r="C2827" s="3" t="s">
        <v>7</v>
      </c>
      <c r="D2827" s="4">
        <v>23</v>
      </c>
      <c r="E2827" t="str">
        <f t="shared" si="223"/>
        <v>No</v>
      </c>
      <c r="F2827" s="4">
        <f t="shared" si="221"/>
        <v>23</v>
      </c>
      <c r="G2827" s="5">
        <v>831.82</v>
      </c>
      <c r="H2827" t="str">
        <f t="shared" si="224"/>
        <v>No</v>
      </c>
      <c r="I2827" s="5">
        <f t="shared" si="222"/>
        <v>19131.86</v>
      </c>
    </row>
    <row r="2828" spans="1:9" x14ac:dyDescent="0.35">
      <c r="A2828" s="1">
        <v>45199</v>
      </c>
      <c r="B2828" s="1" t="str">
        <f t="shared" si="220"/>
        <v>September</v>
      </c>
      <c r="C2828" s="3" t="s">
        <v>8</v>
      </c>
      <c r="D2828" s="4">
        <v>20</v>
      </c>
      <c r="E2828" t="str">
        <f t="shared" si="223"/>
        <v>No</v>
      </c>
      <c r="F2828" s="4">
        <f t="shared" si="221"/>
        <v>20</v>
      </c>
      <c r="G2828" s="5">
        <v>584.17999999999995</v>
      </c>
      <c r="H2828" t="str">
        <f t="shared" si="224"/>
        <v>No</v>
      </c>
      <c r="I2828" s="5">
        <f t="shared" si="222"/>
        <v>11683.599999999999</v>
      </c>
    </row>
    <row r="2829" spans="1:9" x14ac:dyDescent="0.35">
      <c r="A2829" s="1">
        <v>45077</v>
      </c>
      <c r="B2829" s="1" t="str">
        <f t="shared" si="220"/>
        <v>May</v>
      </c>
      <c r="C2829" s="3" t="s">
        <v>6</v>
      </c>
      <c r="D2829" s="4">
        <v>20</v>
      </c>
      <c r="E2829" t="str">
        <f t="shared" si="223"/>
        <v>No</v>
      </c>
      <c r="F2829" s="4">
        <f t="shared" si="221"/>
        <v>20</v>
      </c>
      <c r="G2829" s="5">
        <v>559.03</v>
      </c>
      <c r="H2829" t="str">
        <f t="shared" si="224"/>
        <v>No</v>
      </c>
      <c r="I2829" s="5">
        <f t="shared" si="222"/>
        <v>11180.599999999999</v>
      </c>
    </row>
    <row r="2830" spans="1:9" x14ac:dyDescent="0.35">
      <c r="A2830" s="1">
        <v>45291</v>
      </c>
      <c r="B2830" s="1" t="str">
        <f t="shared" si="220"/>
        <v>December</v>
      </c>
      <c r="C2830" s="3" t="s">
        <v>5</v>
      </c>
      <c r="D2830" s="4">
        <v>20</v>
      </c>
      <c r="E2830" t="str">
        <f t="shared" si="223"/>
        <v>No</v>
      </c>
      <c r="F2830" s="4">
        <f t="shared" si="221"/>
        <v>20</v>
      </c>
      <c r="G2830" s="5">
        <v>503.6</v>
      </c>
      <c r="H2830" t="str">
        <f t="shared" si="224"/>
        <v>No</v>
      </c>
      <c r="I2830" s="5">
        <f t="shared" si="222"/>
        <v>10072</v>
      </c>
    </row>
    <row r="2831" spans="1:9" x14ac:dyDescent="0.35">
      <c r="A2831" s="1">
        <v>45230</v>
      </c>
      <c r="B2831" s="1" t="str">
        <f t="shared" si="220"/>
        <v>October</v>
      </c>
      <c r="C2831" s="3" t="s">
        <v>5</v>
      </c>
      <c r="D2831" s="4">
        <v>26</v>
      </c>
      <c r="E2831" t="str">
        <f t="shared" si="223"/>
        <v>No</v>
      </c>
      <c r="F2831" s="4">
        <f t="shared" si="221"/>
        <v>26</v>
      </c>
      <c r="G2831" s="5">
        <v>838.15</v>
      </c>
      <c r="H2831" t="str">
        <f t="shared" si="224"/>
        <v>No</v>
      </c>
      <c r="I2831" s="5">
        <f t="shared" si="222"/>
        <v>21791.899999999998</v>
      </c>
    </row>
    <row r="2832" spans="1:9" x14ac:dyDescent="0.35">
      <c r="A2832" s="1">
        <v>45016</v>
      </c>
      <c r="B2832" s="1" t="str">
        <f t="shared" si="220"/>
        <v>March</v>
      </c>
      <c r="C2832" s="3" t="s">
        <v>4</v>
      </c>
      <c r="D2832" s="4">
        <v>24</v>
      </c>
      <c r="E2832" t="str">
        <f t="shared" si="223"/>
        <v>No</v>
      </c>
      <c r="F2832" s="4">
        <f t="shared" si="221"/>
        <v>24</v>
      </c>
      <c r="G2832" s="5">
        <v>71.349999999999994</v>
      </c>
      <c r="H2832" t="str">
        <f t="shared" si="224"/>
        <v>No</v>
      </c>
      <c r="I2832" s="5">
        <f t="shared" si="222"/>
        <v>1712.3999999999999</v>
      </c>
    </row>
    <row r="2833" spans="1:9" x14ac:dyDescent="0.35">
      <c r="A2833" s="1">
        <v>45138</v>
      </c>
      <c r="B2833" s="1" t="str">
        <f t="shared" si="220"/>
        <v>July</v>
      </c>
      <c r="C2833" s="3" t="s">
        <v>7</v>
      </c>
      <c r="D2833" s="4">
        <v>25</v>
      </c>
      <c r="E2833" t="str">
        <f t="shared" si="223"/>
        <v>No</v>
      </c>
      <c r="F2833" s="4">
        <f t="shared" si="221"/>
        <v>25</v>
      </c>
      <c r="G2833" s="5">
        <v>758.73</v>
      </c>
      <c r="H2833" t="str">
        <f t="shared" si="224"/>
        <v>No</v>
      </c>
      <c r="I2833" s="5">
        <f t="shared" si="222"/>
        <v>18968.25</v>
      </c>
    </row>
    <row r="2834" spans="1:9" x14ac:dyDescent="0.35">
      <c r="A2834" s="1">
        <v>45046</v>
      </c>
      <c r="B2834" s="1" t="str">
        <f t="shared" si="220"/>
        <v>April</v>
      </c>
      <c r="C2834" s="3" t="s">
        <v>7</v>
      </c>
      <c r="D2834" s="4">
        <v>20</v>
      </c>
      <c r="E2834" t="str">
        <f t="shared" si="223"/>
        <v>No</v>
      </c>
      <c r="F2834" s="4">
        <f t="shared" si="221"/>
        <v>20</v>
      </c>
      <c r="G2834" s="5">
        <v>987.72</v>
      </c>
      <c r="H2834" t="str">
        <f t="shared" si="224"/>
        <v>No</v>
      </c>
      <c r="I2834" s="5">
        <f t="shared" si="222"/>
        <v>19754.400000000001</v>
      </c>
    </row>
    <row r="2835" spans="1:9" x14ac:dyDescent="0.35">
      <c r="A2835" s="1">
        <v>45199</v>
      </c>
      <c r="B2835" s="1" t="str">
        <f t="shared" si="220"/>
        <v>September</v>
      </c>
      <c r="C2835" s="3" t="s">
        <v>4</v>
      </c>
      <c r="D2835" s="4">
        <v>15</v>
      </c>
      <c r="E2835" t="str">
        <f t="shared" si="223"/>
        <v>No</v>
      </c>
      <c r="F2835" s="4">
        <f t="shared" si="221"/>
        <v>15</v>
      </c>
      <c r="G2835" s="5">
        <v>139.32</v>
      </c>
      <c r="H2835" t="str">
        <f t="shared" si="224"/>
        <v>No</v>
      </c>
      <c r="I2835" s="5">
        <f t="shared" si="222"/>
        <v>2089.7999999999997</v>
      </c>
    </row>
    <row r="2836" spans="1:9" x14ac:dyDescent="0.35">
      <c r="A2836" s="1">
        <v>45291</v>
      </c>
      <c r="B2836" s="1" t="str">
        <f t="shared" si="220"/>
        <v>December</v>
      </c>
      <c r="C2836" s="3" t="s">
        <v>6</v>
      </c>
      <c r="D2836" s="4">
        <v>16</v>
      </c>
      <c r="E2836" t="str">
        <f t="shared" si="223"/>
        <v>No</v>
      </c>
      <c r="F2836" s="4">
        <f t="shared" si="221"/>
        <v>16</v>
      </c>
      <c r="G2836" s="5">
        <v>999.16</v>
      </c>
      <c r="H2836" t="str">
        <f t="shared" si="224"/>
        <v>No</v>
      </c>
      <c r="I2836" s="5">
        <f t="shared" si="222"/>
        <v>15986.56</v>
      </c>
    </row>
    <row r="2837" spans="1:9" x14ac:dyDescent="0.35">
      <c r="A2837" s="1">
        <v>45016</v>
      </c>
      <c r="B2837" s="1" t="str">
        <f t="shared" si="220"/>
        <v>March</v>
      </c>
      <c r="C2837" s="3" t="s">
        <v>7</v>
      </c>
      <c r="D2837" s="4">
        <v>19</v>
      </c>
      <c r="E2837" t="str">
        <f t="shared" si="223"/>
        <v>No</v>
      </c>
      <c r="F2837" s="4">
        <f t="shared" si="221"/>
        <v>19</v>
      </c>
      <c r="G2837" s="5">
        <v>787.04</v>
      </c>
      <c r="H2837" t="str">
        <f t="shared" si="224"/>
        <v>No</v>
      </c>
      <c r="I2837" s="5">
        <f t="shared" si="222"/>
        <v>14953.759999999998</v>
      </c>
    </row>
    <row r="2838" spans="1:9" x14ac:dyDescent="0.35">
      <c r="A2838" s="1">
        <v>44957</v>
      </c>
      <c r="B2838" s="1" t="str">
        <f t="shared" si="220"/>
        <v>January</v>
      </c>
      <c r="C2838" s="3" t="s">
        <v>4</v>
      </c>
      <c r="D2838" s="4">
        <v>18</v>
      </c>
      <c r="E2838" t="str">
        <f t="shared" si="223"/>
        <v>No</v>
      </c>
      <c r="F2838" s="4">
        <f t="shared" si="221"/>
        <v>18</v>
      </c>
      <c r="G2838" s="5">
        <v>792.75</v>
      </c>
      <c r="H2838" t="str">
        <f t="shared" si="224"/>
        <v>No</v>
      </c>
      <c r="I2838" s="5">
        <f t="shared" si="222"/>
        <v>14269.5</v>
      </c>
    </row>
    <row r="2839" spans="1:9" x14ac:dyDescent="0.35">
      <c r="A2839" s="1">
        <v>45016</v>
      </c>
      <c r="B2839" s="1" t="str">
        <f t="shared" si="220"/>
        <v>March</v>
      </c>
      <c r="C2839" s="3" t="s">
        <v>7</v>
      </c>
      <c r="D2839" s="4">
        <v>20</v>
      </c>
      <c r="E2839" t="str">
        <f t="shared" si="223"/>
        <v>No</v>
      </c>
      <c r="F2839" s="4">
        <f t="shared" si="221"/>
        <v>20</v>
      </c>
      <c r="G2839" s="5">
        <v>675.92</v>
      </c>
      <c r="H2839" t="str">
        <f t="shared" si="224"/>
        <v>No</v>
      </c>
      <c r="I2839" s="5">
        <f t="shared" si="222"/>
        <v>13518.4</v>
      </c>
    </row>
    <row r="2840" spans="1:9" x14ac:dyDescent="0.35">
      <c r="A2840" s="1">
        <v>45138</v>
      </c>
      <c r="B2840" s="1" t="str">
        <f t="shared" si="220"/>
        <v>July</v>
      </c>
      <c r="C2840" s="3" t="s">
        <v>6</v>
      </c>
      <c r="D2840" s="4">
        <v>20</v>
      </c>
      <c r="E2840" t="str">
        <f t="shared" si="223"/>
        <v>No</v>
      </c>
      <c r="F2840" s="4">
        <f t="shared" si="221"/>
        <v>20</v>
      </c>
      <c r="G2840" s="5">
        <v>166.48</v>
      </c>
      <c r="H2840" t="str">
        <f t="shared" si="224"/>
        <v>No</v>
      </c>
      <c r="I2840" s="5">
        <f t="shared" si="222"/>
        <v>3329.6</v>
      </c>
    </row>
    <row r="2841" spans="1:9" x14ac:dyDescent="0.35">
      <c r="A2841" s="1">
        <v>45291</v>
      </c>
      <c r="B2841" s="1" t="str">
        <f t="shared" si="220"/>
        <v>December</v>
      </c>
      <c r="C2841" s="3" t="s">
        <v>4</v>
      </c>
      <c r="D2841" s="4">
        <v>18</v>
      </c>
      <c r="E2841" t="str">
        <f t="shared" si="223"/>
        <v>No</v>
      </c>
      <c r="F2841" s="4">
        <f t="shared" si="221"/>
        <v>18</v>
      </c>
      <c r="G2841" s="5">
        <v>999.93</v>
      </c>
      <c r="H2841" t="str">
        <f t="shared" si="224"/>
        <v>No</v>
      </c>
      <c r="I2841" s="5">
        <f t="shared" si="222"/>
        <v>17998.739999999998</v>
      </c>
    </row>
    <row r="2842" spans="1:9" x14ac:dyDescent="0.35">
      <c r="A2842" s="1">
        <v>45046</v>
      </c>
      <c r="B2842" s="1" t="str">
        <f t="shared" si="220"/>
        <v>April</v>
      </c>
      <c r="C2842" s="3" t="s">
        <v>8</v>
      </c>
      <c r="D2842" s="4">
        <v>20</v>
      </c>
      <c r="E2842" t="str">
        <f t="shared" si="223"/>
        <v>No</v>
      </c>
      <c r="F2842" s="4">
        <f t="shared" si="221"/>
        <v>20</v>
      </c>
      <c r="G2842" s="5">
        <v>183.76</v>
      </c>
      <c r="H2842" t="str">
        <f t="shared" si="224"/>
        <v>No</v>
      </c>
      <c r="I2842" s="5">
        <f t="shared" si="222"/>
        <v>3675.2</v>
      </c>
    </row>
    <row r="2843" spans="1:9" x14ac:dyDescent="0.35">
      <c r="A2843" s="1">
        <v>45077</v>
      </c>
      <c r="B2843" s="1" t="str">
        <f t="shared" si="220"/>
        <v>May</v>
      </c>
      <c r="C2843" s="3" t="s">
        <v>7</v>
      </c>
      <c r="D2843" s="4">
        <v>19</v>
      </c>
      <c r="E2843" t="str">
        <f t="shared" si="223"/>
        <v>No</v>
      </c>
      <c r="F2843" s="4">
        <f t="shared" si="221"/>
        <v>19</v>
      </c>
      <c r="G2843" s="5">
        <v>510.95</v>
      </c>
      <c r="H2843" t="str">
        <f t="shared" si="224"/>
        <v>No</v>
      </c>
      <c r="I2843" s="5">
        <f t="shared" si="222"/>
        <v>9708.0499999999993</v>
      </c>
    </row>
    <row r="2844" spans="1:9" x14ac:dyDescent="0.35">
      <c r="A2844" s="1">
        <v>45046</v>
      </c>
      <c r="B2844" s="1" t="str">
        <f t="shared" si="220"/>
        <v>April</v>
      </c>
      <c r="C2844" s="3" t="s">
        <v>5</v>
      </c>
      <c r="D2844" s="4">
        <v>22</v>
      </c>
      <c r="E2844" t="str">
        <f t="shared" si="223"/>
        <v>No</v>
      </c>
      <c r="F2844" s="4">
        <f t="shared" si="221"/>
        <v>22</v>
      </c>
      <c r="G2844" s="5">
        <v>509.48</v>
      </c>
      <c r="H2844" t="str">
        <f t="shared" si="224"/>
        <v>No</v>
      </c>
      <c r="I2844" s="5">
        <f t="shared" si="222"/>
        <v>11208.560000000001</v>
      </c>
    </row>
    <row r="2845" spans="1:9" x14ac:dyDescent="0.35">
      <c r="A2845" s="1">
        <v>45138</v>
      </c>
      <c r="B2845" s="1" t="str">
        <f t="shared" si="220"/>
        <v>July</v>
      </c>
      <c r="C2845" s="3" t="s">
        <v>5</v>
      </c>
      <c r="D2845" s="4">
        <v>21</v>
      </c>
      <c r="E2845" t="str">
        <f t="shared" si="223"/>
        <v>No</v>
      </c>
      <c r="F2845" s="4">
        <f t="shared" si="221"/>
        <v>21</v>
      </c>
      <c r="G2845" s="5">
        <v>204.72</v>
      </c>
      <c r="H2845" t="str">
        <f t="shared" si="224"/>
        <v>No</v>
      </c>
      <c r="I2845" s="5">
        <f t="shared" si="222"/>
        <v>4299.12</v>
      </c>
    </row>
    <row r="2846" spans="1:9" x14ac:dyDescent="0.35">
      <c r="A2846" s="1">
        <v>45138</v>
      </c>
      <c r="B2846" s="1" t="str">
        <f t="shared" si="220"/>
        <v>July</v>
      </c>
      <c r="C2846" s="3" t="s">
        <v>5</v>
      </c>
      <c r="D2846" s="4">
        <v>23</v>
      </c>
      <c r="E2846" t="str">
        <f t="shared" si="223"/>
        <v>No</v>
      </c>
      <c r="F2846" s="4">
        <f t="shared" si="221"/>
        <v>23</v>
      </c>
      <c r="G2846" s="5">
        <v>177.93</v>
      </c>
      <c r="H2846" t="str">
        <f t="shared" si="224"/>
        <v>No</v>
      </c>
      <c r="I2846" s="5">
        <f t="shared" si="222"/>
        <v>4092.3900000000003</v>
      </c>
    </row>
    <row r="2847" spans="1:9" x14ac:dyDescent="0.35">
      <c r="A2847" s="1">
        <v>45230</v>
      </c>
      <c r="B2847" s="1" t="str">
        <f t="shared" si="220"/>
        <v>October</v>
      </c>
      <c r="C2847" s="3" t="s">
        <v>5</v>
      </c>
      <c r="D2847" s="4">
        <v>20</v>
      </c>
      <c r="E2847" t="str">
        <f t="shared" si="223"/>
        <v>No</v>
      </c>
      <c r="F2847" s="4">
        <f t="shared" si="221"/>
        <v>20</v>
      </c>
      <c r="G2847" s="5">
        <v>380.52</v>
      </c>
      <c r="H2847" t="str">
        <f t="shared" si="224"/>
        <v>No</v>
      </c>
      <c r="I2847" s="5">
        <f t="shared" si="222"/>
        <v>7610.4</v>
      </c>
    </row>
    <row r="2848" spans="1:9" x14ac:dyDescent="0.35">
      <c r="A2848" s="1">
        <v>45291</v>
      </c>
      <c r="B2848" s="1" t="str">
        <f t="shared" si="220"/>
        <v>December</v>
      </c>
      <c r="C2848" s="3" t="s">
        <v>8</v>
      </c>
      <c r="D2848" s="4">
        <v>19</v>
      </c>
      <c r="E2848" t="str">
        <f t="shared" si="223"/>
        <v>No</v>
      </c>
      <c r="F2848" s="4">
        <f t="shared" si="221"/>
        <v>19</v>
      </c>
      <c r="G2848" s="5">
        <v>933.76</v>
      </c>
      <c r="H2848" t="str">
        <f t="shared" si="224"/>
        <v>No</v>
      </c>
      <c r="I2848" s="5">
        <f t="shared" si="222"/>
        <v>17741.439999999999</v>
      </c>
    </row>
    <row r="2849" spans="1:9" x14ac:dyDescent="0.35">
      <c r="A2849" s="1">
        <v>45046</v>
      </c>
      <c r="B2849" s="1" t="str">
        <f t="shared" si="220"/>
        <v>April</v>
      </c>
      <c r="C2849" s="3" t="s">
        <v>5</v>
      </c>
      <c r="D2849" s="4">
        <v>20</v>
      </c>
      <c r="E2849" t="str">
        <f t="shared" si="223"/>
        <v>No</v>
      </c>
      <c r="F2849" s="4">
        <f t="shared" si="221"/>
        <v>20</v>
      </c>
      <c r="G2849" s="5">
        <v>454.96</v>
      </c>
      <c r="H2849" t="str">
        <f t="shared" si="224"/>
        <v>No</v>
      </c>
      <c r="I2849" s="5">
        <f t="shared" si="222"/>
        <v>9099.1999999999989</v>
      </c>
    </row>
    <row r="2850" spans="1:9" x14ac:dyDescent="0.35">
      <c r="A2850" s="1">
        <v>45046</v>
      </c>
      <c r="B2850" s="1" t="str">
        <f t="shared" si="220"/>
        <v>April</v>
      </c>
      <c r="C2850" s="3" t="s">
        <v>5</v>
      </c>
      <c r="D2850" s="4">
        <v>18</v>
      </c>
      <c r="E2850" t="str">
        <f t="shared" si="223"/>
        <v>No</v>
      </c>
      <c r="F2850" s="4">
        <f t="shared" si="221"/>
        <v>18</v>
      </c>
      <c r="G2850" s="5">
        <v>330.7</v>
      </c>
      <c r="H2850" t="str">
        <f t="shared" si="224"/>
        <v>No</v>
      </c>
      <c r="I2850" s="5">
        <f t="shared" si="222"/>
        <v>5952.5999999999995</v>
      </c>
    </row>
    <row r="2851" spans="1:9" x14ac:dyDescent="0.35">
      <c r="A2851" s="1">
        <v>45138</v>
      </c>
      <c r="B2851" s="1" t="str">
        <f t="shared" si="220"/>
        <v>July</v>
      </c>
      <c r="C2851" s="3" t="s">
        <v>6</v>
      </c>
      <c r="D2851" s="4">
        <v>24</v>
      </c>
      <c r="E2851" t="str">
        <f t="shared" si="223"/>
        <v>No</v>
      </c>
      <c r="F2851" s="4">
        <f t="shared" si="221"/>
        <v>24</v>
      </c>
      <c r="G2851" s="5">
        <v>581.42999999999995</v>
      </c>
      <c r="H2851" t="str">
        <f t="shared" si="224"/>
        <v>No</v>
      </c>
      <c r="I2851" s="5">
        <f t="shared" si="222"/>
        <v>13954.32</v>
      </c>
    </row>
    <row r="2852" spans="1:9" x14ac:dyDescent="0.35">
      <c r="A2852" s="1">
        <v>45169</v>
      </c>
      <c r="B2852" s="1" t="str">
        <f t="shared" si="220"/>
        <v>August</v>
      </c>
      <c r="C2852" s="3" t="s">
        <v>6</v>
      </c>
      <c r="D2852" s="4">
        <v>15</v>
      </c>
      <c r="E2852" t="str">
        <f t="shared" si="223"/>
        <v>No</v>
      </c>
      <c r="F2852" s="4">
        <f t="shared" si="221"/>
        <v>15</v>
      </c>
      <c r="G2852" s="5">
        <v>647.29999999999995</v>
      </c>
      <c r="H2852" t="str">
        <f t="shared" si="224"/>
        <v>No</v>
      </c>
      <c r="I2852" s="5">
        <f t="shared" si="222"/>
        <v>9709.5</v>
      </c>
    </row>
    <row r="2853" spans="1:9" x14ac:dyDescent="0.35">
      <c r="A2853" s="1">
        <v>45230</v>
      </c>
      <c r="B2853" s="1" t="str">
        <f t="shared" si="220"/>
        <v>October</v>
      </c>
      <c r="C2853" s="3" t="s">
        <v>6</v>
      </c>
      <c r="D2853" s="4">
        <v>16</v>
      </c>
      <c r="E2853" t="str">
        <f t="shared" si="223"/>
        <v>No</v>
      </c>
      <c r="F2853" s="4">
        <f t="shared" si="221"/>
        <v>16</v>
      </c>
      <c r="G2853" s="5">
        <v>887.02</v>
      </c>
      <c r="H2853" t="str">
        <f t="shared" si="224"/>
        <v>No</v>
      </c>
      <c r="I2853" s="5">
        <f t="shared" si="222"/>
        <v>14192.32</v>
      </c>
    </row>
    <row r="2854" spans="1:9" x14ac:dyDescent="0.35">
      <c r="A2854" s="1">
        <v>44985</v>
      </c>
      <c r="B2854" s="1" t="str">
        <f t="shared" si="220"/>
        <v>February</v>
      </c>
      <c r="C2854" s="3" t="s">
        <v>5</v>
      </c>
      <c r="D2854" s="4">
        <v>22</v>
      </c>
      <c r="E2854" t="str">
        <f t="shared" si="223"/>
        <v>No</v>
      </c>
      <c r="F2854" s="4">
        <f t="shared" si="221"/>
        <v>22</v>
      </c>
      <c r="G2854" s="5">
        <v>168.91</v>
      </c>
      <c r="H2854" t="str">
        <f t="shared" si="224"/>
        <v>No</v>
      </c>
      <c r="I2854" s="5">
        <f t="shared" si="222"/>
        <v>3716.02</v>
      </c>
    </row>
    <row r="2855" spans="1:9" x14ac:dyDescent="0.35">
      <c r="A2855" s="1">
        <v>45199</v>
      </c>
      <c r="B2855" s="1" t="str">
        <f t="shared" si="220"/>
        <v>September</v>
      </c>
      <c r="C2855" s="3" t="s">
        <v>5</v>
      </c>
      <c r="D2855" s="4">
        <v>15</v>
      </c>
      <c r="E2855" t="str">
        <f t="shared" si="223"/>
        <v>No</v>
      </c>
      <c r="F2855" s="4">
        <f t="shared" si="221"/>
        <v>15</v>
      </c>
      <c r="G2855" s="5">
        <v>877.72</v>
      </c>
      <c r="H2855" t="str">
        <f t="shared" si="224"/>
        <v>No</v>
      </c>
      <c r="I2855" s="5">
        <f t="shared" si="222"/>
        <v>13165.800000000001</v>
      </c>
    </row>
    <row r="2856" spans="1:9" x14ac:dyDescent="0.35">
      <c r="A2856" s="1">
        <v>45291</v>
      </c>
      <c r="B2856" s="1" t="str">
        <f t="shared" si="220"/>
        <v>December</v>
      </c>
      <c r="C2856" s="3" t="s">
        <v>6</v>
      </c>
      <c r="D2856" s="4">
        <v>15</v>
      </c>
      <c r="E2856" t="str">
        <f t="shared" si="223"/>
        <v>No</v>
      </c>
      <c r="F2856" s="4">
        <f t="shared" si="221"/>
        <v>15</v>
      </c>
      <c r="G2856" s="5">
        <v>613.42999999999995</v>
      </c>
      <c r="H2856" t="str">
        <f t="shared" si="224"/>
        <v>No</v>
      </c>
      <c r="I2856" s="5">
        <f t="shared" si="222"/>
        <v>9201.4499999999989</v>
      </c>
    </row>
    <row r="2857" spans="1:9" x14ac:dyDescent="0.35">
      <c r="A2857" s="1">
        <v>45169</v>
      </c>
      <c r="B2857" s="1" t="str">
        <f t="shared" si="220"/>
        <v>August</v>
      </c>
      <c r="C2857" s="3" t="s">
        <v>6</v>
      </c>
      <c r="D2857" s="4">
        <v>14</v>
      </c>
      <c r="E2857" t="str">
        <f t="shared" si="223"/>
        <v>No</v>
      </c>
      <c r="F2857" s="4">
        <f t="shared" si="221"/>
        <v>14</v>
      </c>
      <c r="G2857" s="5">
        <v>506.23</v>
      </c>
      <c r="H2857" t="str">
        <f t="shared" si="224"/>
        <v>No</v>
      </c>
      <c r="I2857" s="5">
        <f t="shared" si="222"/>
        <v>7087.22</v>
      </c>
    </row>
    <row r="2858" spans="1:9" x14ac:dyDescent="0.35">
      <c r="A2858" s="1">
        <v>44985</v>
      </c>
      <c r="B2858" s="1" t="str">
        <f t="shared" si="220"/>
        <v>February</v>
      </c>
      <c r="C2858" s="3" t="s">
        <v>8</v>
      </c>
      <c r="D2858" s="4">
        <v>13</v>
      </c>
      <c r="E2858" t="str">
        <f t="shared" si="223"/>
        <v>No</v>
      </c>
      <c r="F2858" s="4">
        <f t="shared" si="221"/>
        <v>13</v>
      </c>
      <c r="G2858" s="5">
        <v>412.47</v>
      </c>
      <c r="H2858" t="str">
        <f t="shared" si="224"/>
        <v>No</v>
      </c>
      <c r="I2858" s="5">
        <f t="shared" si="222"/>
        <v>5362.1100000000006</v>
      </c>
    </row>
    <row r="2859" spans="1:9" x14ac:dyDescent="0.35">
      <c r="A2859" s="1">
        <v>45291</v>
      </c>
      <c r="B2859" s="1" t="str">
        <f t="shared" si="220"/>
        <v>December</v>
      </c>
      <c r="C2859" s="3" t="s">
        <v>8</v>
      </c>
      <c r="D2859" s="4">
        <v>23</v>
      </c>
      <c r="E2859" t="str">
        <f t="shared" si="223"/>
        <v>No</v>
      </c>
      <c r="F2859" s="4">
        <f t="shared" si="221"/>
        <v>23</v>
      </c>
      <c r="G2859" s="5">
        <v>35.72</v>
      </c>
      <c r="H2859" t="str">
        <f t="shared" si="224"/>
        <v>No</v>
      </c>
      <c r="I2859" s="5">
        <f t="shared" si="222"/>
        <v>821.56</v>
      </c>
    </row>
    <row r="2860" spans="1:9" x14ac:dyDescent="0.35">
      <c r="A2860" s="1">
        <v>45169</v>
      </c>
      <c r="B2860" s="1" t="str">
        <f t="shared" si="220"/>
        <v>August</v>
      </c>
      <c r="C2860" s="3" t="s">
        <v>4</v>
      </c>
      <c r="D2860" s="4">
        <v>20</v>
      </c>
      <c r="E2860" t="str">
        <f t="shared" si="223"/>
        <v>No</v>
      </c>
      <c r="F2860" s="4">
        <f t="shared" si="221"/>
        <v>20</v>
      </c>
      <c r="G2860" s="5">
        <v>280.95999999999998</v>
      </c>
      <c r="H2860" t="str">
        <f t="shared" si="224"/>
        <v>No</v>
      </c>
      <c r="I2860" s="5">
        <f t="shared" si="222"/>
        <v>5619.2</v>
      </c>
    </row>
    <row r="2861" spans="1:9" x14ac:dyDescent="0.35">
      <c r="A2861" s="1">
        <v>45077</v>
      </c>
      <c r="B2861" s="1" t="str">
        <f t="shared" si="220"/>
        <v>May</v>
      </c>
      <c r="C2861" s="3" t="s">
        <v>5</v>
      </c>
      <c r="D2861" s="4">
        <v>29</v>
      </c>
      <c r="E2861" t="str">
        <f t="shared" si="223"/>
        <v>No</v>
      </c>
      <c r="F2861" s="4">
        <f t="shared" si="221"/>
        <v>29</v>
      </c>
      <c r="G2861" s="5">
        <v>424.91</v>
      </c>
      <c r="H2861" t="str">
        <f t="shared" si="224"/>
        <v>No</v>
      </c>
      <c r="I2861" s="5">
        <f t="shared" si="222"/>
        <v>12322.390000000001</v>
      </c>
    </row>
    <row r="2862" spans="1:9" x14ac:dyDescent="0.35">
      <c r="A2862" s="1">
        <v>45199</v>
      </c>
      <c r="B2862" s="1" t="str">
        <f t="shared" si="220"/>
        <v>September</v>
      </c>
      <c r="C2862" s="3" t="s">
        <v>5</v>
      </c>
      <c r="D2862" s="4">
        <v>19</v>
      </c>
      <c r="E2862" t="str">
        <f t="shared" si="223"/>
        <v>No</v>
      </c>
      <c r="F2862" s="4">
        <f t="shared" si="221"/>
        <v>19</v>
      </c>
      <c r="G2862" s="5">
        <v>440.94</v>
      </c>
      <c r="H2862" t="str">
        <f t="shared" si="224"/>
        <v>No</v>
      </c>
      <c r="I2862" s="5">
        <f t="shared" si="222"/>
        <v>8377.86</v>
      </c>
    </row>
    <row r="2863" spans="1:9" x14ac:dyDescent="0.35">
      <c r="A2863" s="1">
        <v>44957</v>
      </c>
      <c r="B2863" s="1" t="str">
        <f t="shared" si="220"/>
        <v>January</v>
      </c>
      <c r="C2863" s="3" t="s">
        <v>8</v>
      </c>
      <c r="D2863" s="4">
        <v>17</v>
      </c>
      <c r="E2863" t="str">
        <f t="shared" si="223"/>
        <v>No</v>
      </c>
      <c r="F2863" s="4">
        <f t="shared" si="221"/>
        <v>17</v>
      </c>
      <c r="G2863" s="5">
        <v>422.47</v>
      </c>
      <c r="H2863" t="str">
        <f t="shared" si="224"/>
        <v>No</v>
      </c>
      <c r="I2863" s="5">
        <f t="shared" si="222"/>
        <v>7181.9900000000007</v>
      </c>
    </row>
    <row r="2864" spans="1:9" x14ac:dyDescent="0.35">
      <c r="A2864" s="1">
        <v>45107</v>
      </c>
      <c r="B2864" s="1" t="str">
        <f t="shared" si="220"/>
        <v>June</v>
      </c>
      <c r="C2864" s="3" t="s">
        <v>6</v>
      </c>
      <c r="D2864" s="4">
        <v>19</v>
      </c>
      <c r="E2864" t="str">
        <f t="shared" si="223"/>
        <v>No</v>
      </c>
      <c r="F2864" s="4">
        <f t="shared" si="221"/>
        <v>19</v>
      </c>
      <c r="G2864" s="5">
        <v>415.25</v>
      </c>
      <c r="H2864" t="str">
        <f t="shared" si="224"/>
        <v>No</v>
      </c>
      <c r="I2864" s="5">
        <f t="shared" si="222"/>
        <v>7889.75</v>
      </c>
    </row>
    <row r="2865" spans="1:9" x14ac:dyDescent="0.35">
      <c r="A2865" s="1">
        <v>45016</v>
      </c>
      <c r="B2865" s="1" t="str">
        <f t="shared" si="220"/>
        <v>March</v>
      </c>
      <c r="C2865" s="3" t="s">
        <v>7</v>
      </c>
      <c r="D2865" s="4">
        <v>26</v>
      </c>
      <c r="E2865" t="str">
        <f t="shared" si="223"/>
        <v>No</v>
      </c>
      <c r="F2865" s="4">
        <f t="shared" si="221"/>
        <v>26</v>
      </c>
      <c r="G2865" s="5">
        <v>962.64</v>
      </c>
      <c r="H2865" t="str">
        <f t="shared" si="224"/>
        <v>No</v>
      </c>
      <c r="I2865" s="5">
        <f t="shared" si="222"/>
        <v>25028.639999999999</v>
      </c>
    </row>
    <row r="2866" spans="1:9" x14ac:dyDescent="0.35">
      <c r="A2866" s="1">
        <v>45046</v>
      </c>
      <c r="B2866" s="1" t="str">
        <f t="shared" si="220"/>
        <v>April</v>
      </c>
      <c r="C2866" s="3" t="s">
        <v>4</v>
      </c>
      <c r="D2866" s="4">
        <v>11</v>
      </c>
      <c r="E2866" t="str">
        <f t="shared" si="223"/>
        <v>No</v>
      </c>
      <c r="F2866" s="4">
        <f t="shared" si="221"/>
        <v>11</v>
      </c>
      <c r="G2866" s="5">
        <v>335.03</v>
      </c>
      <c r="H2866" t="str">
        <f t="shared" si="224"/>
        <v>No</v>
      </c>
      <c r="I2866" s="5">
        <f t="shared" si="222"/>
        <v>3685.33</v>
      </c>
    </row>
    <row r="2867" spans="1:9" x14ac:dyDescent="0.35">
      <c r="A2867" s="1">
        <v>45291</v>
      </c>
      <c r="B2867" s="1" t="str">
        <f t="shared" si="220"/>
        <v>December</v>
      </c>
      <c r="C2867" s="3" t="s">
        <v>8</v>
      </c>
      <c r="D2867" s="4">
        <v>18</v>
      </c>
      <c r="E2867" t="str">
        <f t="shared" si="223"/>
        <v>No</v>
      </c>
      <c r="F2867" s="4">
        <f t="shared" si="221"/>
        <v>18</v>
      </c>
      <c r="G2867" s="5">
        <v>852.22</v>
      </c>
      <c r="H2867" t="str">
        <f t="shared" si="224"/>
        <v>No</v>
      </c>
      <c r="I2867" s="5">
        <f t="shared" si="222"/>
        <v>15339.960000000001</v>
      </c>
    </row>
    <row r="2868" spans="1:9" x14ac:dyDescent="0.35">
      <c r="A2868" s="1">
        <v>45169</v>
      </c>
      <c r="B2868" s="1" t="str">
        <f t="shared" si="220"/>
        <v>August</v>
      </c>
      <c r="C2868" s="3" t="s">
        <v>8</v>
      </c>
      <c r="D2868" s="4">
        <v>19</v>
      </c>
      <c r="E2868" t="str">
        <f t="shared" si="223"/>
        <v>No</v>
      </c>
      <c r="F2868" s="4">
        <f t="shared" si="221"/>
        <v>19</v>
      </c>
      <c r="G2868" s="5">
        <v>414.18</v>
      </c>
      <c r="H2868" t="str">
        <f t="shared" si="224"/>
        <v>No</v>
      </c>
      <c r="I2868" s="5">
        <f t="shared" si="222"/>
        <v>7869.42</v>
      </c>
    </row>
    <row r="2869" spans="1:9" x14ac:dyDescent="0.35">
      <c r="A2869" s="1">
        <v>44957</v>
      </c>
      <c r="B2869" s="1" t="str">
        <f t="shared" si="220"/>
        <v>January</v>
      </c>
      <c r="C2869" s="3" t="s">
        <v>7</v>
      </c>
      <c r="D2869" s="4">
        <v>25</v>
      </c>
      <c r="E2869" t="str">
        <f t="shared" si="223"/>
        <v>No</v>
      </c>
      <c r="F2869" s="4">
        <f t="shared" si="221"/>
        <v>25</v>
      </c>
      <c r="G2869" s="5">
        <v>930.73</v>
      </c>
      <c r="H2869" t="str">
        <f t="shared" si="224"/>
        <v>No</v>
      </c>
      <c r="I2869" s="5">
        <f t="shared" si="222"/>
        <v>23268.25</v>
      </c>
    </row>
    <row r="2870" spans="1:9" x14ac:dyDescent="0.35">
      <c r="A2870" s="1">
        <v>45169</v>
      </c>
      <c r="B2870" s="1" t="str">
        <f t="shared" si="220"/>
        <v>August</v>
      </c>
      <c r="C2870" s="3" t="s">
        <v>5</v>
      </c>
      <c r="D2870" s="4">
        <v>17</v>
      </c>
      <c r="E2870" t="str">
        <f t="shared" si="223"/>
        <v>No</v>
      </c>
      <c r="F2870" s="4">
        <f t="shared" si="221"/>
        <v>17</v>
      </c>
      <c r="G2870" s="5">
        <v>773.6</v>
      </c>
      <c r="H2870" t="str">
        <f t="shared" si="224"/>
        <v>No</v>
      </c>
      <c r="I2870" s="5">
        <f t="shared" si="222"/>
        <v>13151.2</v>
      </c>
    </row>
    <row r="2871" spans="1:9" x14ac:dyDescent="0.35">
      <c r="A2871" s="1">
        <v>44957</v>
      </c>
      <c r="B2871" s="1" t="str">
        <f t="shared" si="220"/>
        <v>January</v>
      </c>
      <c r="C2871" s="3" t="s">
        <v>5</v>
      </c>
      <c r="D2871" s="4">
        <v>20</v>
      </c>
      <c r="E2871" t="str">
        <f t="shared" si="223"/>
        <v>No</v>
      </c>
      <c r="F2871" s="4">
        <f t="shared" si="221"/>
        <v>20</v>
      </c>
      <c r="G2871" s="5">
        <v>940.94</v>
      </c>
      <c r="H2871" t="str">
        <f t="shared" si="224"/>
        <v>No</v>
      </c>
      <c r="I2871" s="5">
        <f t="shared" si="222"/>
        <v>18818.800000000003</v>
      </c>
    </row>
    <row r="2872" spans="1:9" x14ac:dyDescent="0.35">
      <c r="A2872" s="1">
        <v>45107</v>
      </c>
      <c r="B2872" s="1" t="str">
        <f t="shared" si="220"/>
        <v>June</v>
      </c>
      <c r="C2872" s="3" t="s">
        <v>7</v>
      </c>
      <c r="D2872" s="4">
        <v>21</v>
      </c>
      <c r="E2872" t="str">
        <f t="shared" si="223"/>
        <v>No</v>
      </c>
      <c r="F2872" s="4">
        <f t="shared" si="221"/>
        <v>21</v>
      </c>
      <c r="G2872" s="5">
        <v>649.04</v>
      </c>
      <c r="H2872" t="str">
        <f t="shared" si="224"/>
        <v>No</v>
      </c>
      <c r="I2872" s="5">
        <f t="shared" si="222"/>
        <v>13629.84</v>
      </c>
    </row>
    <row r="2873" spans="1:9" x14ac:dyDescent="0.35">
      <c r="A2873" s="1">
        <v>45291</v>
      </c>
      <c r="B2873" s="1" t="str">
        <f t="shared" si="220"/>
        <v>December</v>
      </c>
      <c r="C2873" s="3" t="s">
        <v>8</v>
      </c>
      <c r="D2873" s="4">
        <v>18</v>
      </c>
      <c r="E2873" t="str">
        <f t="shared" si="223"/>
        <v>No</v>
      </c>
      <c r="F2873" s="4">
        <f t="shared" si="221"/>
        <v>18</v>
      </c>
      <c r="G2873" s="5">
        <v>176.42</v>
      </c>
      <c r="H2873" t="str">
        <f t="shared" si="224"/>
        <v>No</v>
      </c>
      <c r="I2873" s="5">
        <f t="shared" si="222"/>
        <v>3175.56</v>
      </c>
    </row>
    <row r="2874" spans="1:9" x14ac:dyDescent="0.35">
      <c r="A2874" s="1">
        <v>45077</v>
      </c>
      <c r="B2874" s="1" t="str">
        <f t="shared" si="220"/>
        <v>May</v>
      </c>
      <c r="C2874" s="3" t="s">
        <v>6</v>
      </c>
      <c r="D2874" s="4">
        <v>24</v>
      </c>
      <c r="E2874" t="str">
        <f t="shared" si="223"/>
        <v>No</v>
      </c>
      <c r="F2874" s="4">
        <f t="shared" si="221"/>
        <v>24</v>
      </c>
      <c r="G2874" s="5">
        <v>935.99</v>
      </c>
      <c r="H2874" t="str">
        <f t="shared" si="224"/>
        <v>No</v>
      </c>
      <c r="I2874" s="5">
        <f t="shared" si="222"/>
        <v>22463.760000000002</v>
      </c>
    </row>
    <row r="2875" spans="1:9" x14ac:dyDescent="0.35">
      <c r="A2875" s="1">
        <v>45077</v>
      </c>
      <c r="B2875" s="1" t="str">
        <f t="shared" si="220"/>
        <v>May</v>
      </c>
      <c r="C2875" s="3" t="s">
        <v>8</v>
      </c>
      <c r="D2875" s="4">
        <v>18</v>
      </c>
      <c r="E2875" t="str">
        <f t="shared" si="223"/>
        <v>No</v>
      </c>
      <c r="F2875" s="4">
        <f t="shared" si="221"/>
        <v>18</v>
      </c>
      <c r="G2875" s="5">
        <v>473.86</v>
      </c>
      <c r="H2875" t="str">
        <f t="shared" si="224"/>
        <v>No</v>
      </c>
      <c r="I2875" s="5">
        <f t="shared" si="222"/>
        <v>8529.48</v>
      </c>
    </row>
    <row r="2876" spans="1:9" x14ac:dyDescent="0.35">
      <c r="A2876" s="1">
        <v>45016</v>
      </c>
      <c r="B2876" s="1" t="str">
        <f t="shared" si="220"/>
        <v>March</v>
      </c>
      <c r="C2876" s="3" t="s">
        <v>6</v>
      </c>
      <c r="D2876" s="4">
        <v>16</v>
      </c>
      <c r="E2876" t="str">
        <f t="shared" si="223"/>
        <v>No</v>
      </c>
      <c r="F2876" s="4">
        <f t="shared" si="221"/>
        <v>16</v>
      </c>
      <c r="G2876" s="5">
        <v>815.5</v>
      </c>
      <c r="H2876" t="str">
        <f t="shared" si="224"/>
        <v>No</v>
      </c>
      <c r="I2876" s="5">
        <f t="shared" si="222"/>
        <v>13048</v>
      </c>
    </row>
    <row r="2877" spans="1:9" x14ac:dyDescent="0.35">
      <c r="A2877" s="1">
        <v>44985</v>
      </c>
      <c r="B2877" s="1" t="str">
        <f t="shared" si="220"/>
        <v>February</v>
      </c>
      <c r="C2877" s="3" t="s">
        <v>8</v>
      </c>
      <c r="D2877" s="4">
        <v>26</v>
      </c>
      <c r="E2877" t="str">
        <f t="shared" si="223"/>
        <v>No</v>
      </c>
      <c r="F2877" s="4">
        <f t="shared" si="221"/>
        <v>26</v>
      </c>
      <c r="G2877" s="5">
        <v>71.599999999999994</v>
      </c>
      <c r="H2877" t="str">
        <f t="shared" si="224"/>
        <v>No</v>
      </c>
      <c r="I2877" s="5">
        <f t="shared" si="222"/>
        <v>1861.6</v>
      </c>
    </row>
    <row r="2878" spans="1:9" x14ac:dyDescent="0.35">
      <c r="A2878" s="1">
        <v>45077</v>
      </c>
      <c r="B2878" s="1" t="str">
        <f t="shared" si="220"/>
        <v>May</v>
      </c>
      <c r="C2878" s="3" t="s">
        <v>4</v>
      </c>
      <c r="D2878" s="4">
        <v>29</v>
      </c>
      <c r="E2878" t="str">
        <f t="shared" si="223"/>
        <v>No</v>
      </c>
      <c r="F2878" s="4">
        <f t="shared" si="221"/>
        <v>29</v>
      </c>
      <c r="G2878" s="5">
        <v>573.08000000000004</v>
      </c>
      <c r="H2878" t="str">
        <f t="shared" si="224"/>
        <v>No</v>
      </c>
      <c r="I2878" s="5">
        <f t="shared" si="222"/>
        <v>16619.32</v>
      </c>
    </row>
    <row r="2879" spans="1:9" x14ac:dyDescent="0.35">
      <c r="A2879" s="1">
        <v>44985</v>
      </c>
      <c r="B2879" s="1" t="str">
        <f t="shared" si="220"/>
        <v>February</v>
      </c>
      <c r="C2879" s="3" t="s">
        <v>4</v>
      </c>
      <c r="D2879" s="4">
        <v>24</v>
      </c>
      <c r="E2879" t="str">
        <f t="shared" si="223"/>
        <v>No</v>
      </c>
      <c r="F2879" s="4">
        <f t="shared" si="221"/>
        <v>24</v>
      </c>
      <c r="G2879" s="5">
        <v>584.03</v>
      </c>
      <c r="H2879" t="str">
        <f t="shared" si="224"/>
        <v>No</v>
      </c>
      <c r="I2879" s="5">
        <f t="shared" si="222"/>
        <v>14016.72</v>
      </c>
    </row>
    <row r="2880" spans="1:9" x14ac:dyDescent="0.35">
      <c r="A2880" s="1">
        <v>45230</v>
      </c>
      <c r="B2880" s="1" t="str">
        <f t="shared" si="220"/>
        <v>October</v>
      </c>
      <c r="C2880" s="3" t="s">
        <v>7</v>
      </c>
      <c r="D2880" s="4">
        <v>20</v>
      </c>
      <c r="E2880" t="str">
        <f t="shared" si="223"/>
        <v>No</v>
      </c>
      <c r="F2880" s="4">
        <f t="shared" si="221"/>
        <v>20</v>
      </c>
      <c r="G2880" s="5">
        <v>954.04</v>
      </c>
      <c r="H2880" t="str">
        <f t="shared" si="224"/>
        <v>No</v>
      </c>
      <c r="I2880" s="5">
        <f t="shared" si="222"/>
        <v>19080.8</v>
      </c>
    </row>
    <row r="2881" spans="1:9" x14ac:dyDescent="0.35">
      <c r="A2881" s="1">
        <v>45016</v>
      </c>
      <c r="B2881" s="1" t="str">
        <f t="shared" si="220"/>
        <v>March</v>
      </c>
      <c r="C2881" s="3" t="s">
        <v>7</v>
      </c>
      <c r="D2881" s="4">
        <v>24</v>
      </c>
      <c r="E2881" t="str">
        <f t="shared" si="223"/>
        <v>No</v>
      </c>
      <c r="F2881" s="4">
        <f t="shared" si="221"/>
        <v>24</v>
      </c>
      <c r="G2881" s="5">
        <v>260.97000000000003</v>
      </c>
      <c r="H2881" t="str">
        <f t="shared" si="224"/>
        <v>No</v>
      </c>
      <c r="I2881" s="5">
        <f t="shared" si="222"/>
        <v>6263.2800000000007</v>
      </c>
    </row>
    <row r="2882" spans="1:9" x14ac:dyDescent="0.35">
      <c r="A2882" s="1">
        <v>44957</v>
      </c>
      <c r="B2882" s="1" t="str">
        <f t="shared" ref="B2882:B2945" si="225">TEXT(A2882, "mmmm")</f>
        <v>January</v>
      </c>
      <c r="C2882" s="3" t="s">
        <v>7</v>
      </c>
      <c r="D2882" s="4">
        <v>26</v>
      </c>
      <c r="E2882" t="str">
        <f t="shared" si="223"/>
        <v>No</v>
      </c>
      <c r="F2882" s="4">
        <f t="shared" ref="F2882:F2945" si="226" xml:space="preserve"> IF(OR(D2882 &lt; 8,D2882 &gt; 32), 22, D2882)</f>
        <v>26</v>
      </c>
      <c r="G2882" s="5">
        <v>269.69</v>
      </c>
      <c r="H2882" t="str">
        <f t="shared" si="224"/>
        <v>No</v>
      </c>
      <c r="I2882" s="5">
        <f t="shared" ref="I2882:I2945" si="227">PRODUCT(F2882,G2882)</f>
        <v>7011.94</v>
      </c>
    </row>
    <row r="2883" spans="1:9" x14ac:dyDescent="0.35">
      <c r="A2883" s="1">
        <v>44957</v>
      </c>
      <c r="B2883" s="1" t="str">
        <f t="shared" si="225"/>
        <v>January</v>
      </c>
      <c r="C2883" s="3" t="s">
        <v>8</v>
      </c>
      <c r="D2883" s="4">
        <v>230</v>
      </c>
      <c r="E2883" t="str">
        <f t="shared" ref="E2883:E2946" si="228" xml:space="preserve"> IF(OR(D2883 &lt; 8,D2883 &gt; 32), "Yes", "No")</f>
        <v>Yes</v>
      </c>
      <c r="F2883" s="4">
        <f t="shared" si="226"/>
        <v>22</v>
      </c>
      <c r="G2883" s="5">
        <v>731.42</v>
      </c>
      <c r="H2883" t="str">
        <f t="shared" ref="H2883:H2946" si="229" xml:space="preserve"> IF(OR(G2883 &lt; -466.22,G2883 &gt; 1486.92), "Yes", "No")</f>
        <v>No</v>
      </c>
      <c r="I2883" s="5">
        <f t="shared" si="227"/>
        <v>16091.24</v>
      </c>
    </row>
    <row r="2884" spans="1:9" x14ac:dyDescent="0.35">
      <c r="A2884" s="1">
        <v>45107</v>
      </c>
      <c r="B2884" s="1" t="str">
        <f t="shared" si="225"/>
        <v>June</v>
      </c>
      <c r="C2884" s="3" t="s">
        <v>8</v>
      </c>
      <c r="D2884" s="4">
        <v>21</v>
      </c>
      <c r="E2884" t="str">
        <f t="shared" si="228"/>
        <v>No</v>
      </c>
      <c r="F2884" s="4">
        <f t="shared" si="226"/>
        <v>21</v>
      </c>
      <c r="G2884" s="5">
        <v>297.04000000000002</v>
      </c>
      <c r="H2884" t="str">
        <f t="shared" si="229"/>
        <v>No</v>
      </c>
      <c r="I2884" s="5">
        <f t="shared" si="227"/>
        <v>6237.84</v>
      </c>
    </row>
    <row r="2885" spans="1:9" x14ac:dyDescent="0.35">
      <c r="A2885" s="1">
        <v>45046</v>
      </c>
      <c r="B2885" s="1" t="str">
        <f t="shared" si="225"/>
        <v>April</v>
      </c>
      <c r="C2885" s="3" t="s">
        <v>6</v>
      </c>
      <c r="D2885" s="4">
        <v>18</v>
      </c>
      <c r="E2885" t="str">
        <f t="shared" si="228"/>
        <v>No</v>
      </c>
      <c r="F2885" s="4">
        <f t="shared" si="226"/>
        <v>18</v>
      </c>
      <c r="G2885" s="5">
        <v>237.12</v>
      </c>
      <c r="H2885" t="str">
        <f t="shared" si="229"/>
        <v>No</v>
      </c>
      <c r="I2885" s="5">
        <f t="shared" si="227"/>
        <v>4268.16</v>
      </c>
    </row>
    <row r="2886" spans="1:9" x14ac:dyDescent="0.35">
      <c r="A2886" s="1">
        <v>45260</v>
      </c>
      <c r="B2886" s="1" t="str">
        <f t="shared" si="225"/>
        <v>November</v>
      </c>
      <c r="C2886" s="3" t="s">
        <v>8</v>
      </c>
      <c r="D2886" s="4">
        <v>22</v>
      </c>
      <c r="E2886" t="str">
        <f t="shared" si="228"/>
        <v>No</v>
      </c>
      <c r="F2886" s="4">
        <f t="shared" si="226"/>
        <v>22</v>
      </c>
      <c r="G2886" s="5">
        <v>670.93</v>
      </c>
      <c r="H2886" t="str">
        <f t="shared" si="229"/>
        <v>No</v>
      </c>
      <c r="I2886" s="5">
        <f t="shared" si="227"/>
        <v>14760.46</v>
      </c>
    </row>
    <row r="2887" spans="1:9" x14ac:dyDescent="0.35">
      <c r="A2887" s="1">
        <v>45016</v>
      </c>
      <c r="B2887" s="1" t="str">
        <f t="shared" si="225"/>
        <v>March</v>
      </c>
      <c r="C2887" s="3" t="s">
        <v>4</v>
      </c>
      <c r="D2887" s="4">
        <v>23</v>
      </c>
      <c r="E2887" t="str">
        <f t="shared" si="228"/>
        <v>No</v>
      </c>
      <c r="F2887" s="4">
        <f t="shared" si="226"/>
        <v>23</v>
      </c>
      <c r="G2887" s="5">
        <v>673.03</v>
      </c>
      <c r="H2887" t="str">
        <f t="shared" si="229"/>
        <v>No</v>
      </c>
      <c r="I2887" s="5">
        <f t="shared" si="227"/>
        <v>15479.689999999999</v>
      </c>
    </row>
    <row r="2888" spans="1:9" x14ac:dyDescent="0.35">
      <c r="A2888" s="1">
        <v>44957</v>
      </c>
      <c r="B2888" s="1" t="str">
        <f t="shared" si="225"/>
        <v>January</v>
      </c>
      <c r="C2888" s="3" t="s">
        <v>6</v>
      </c>
      <c r="D2888" s="4">
        <v>26</v>
      </c>
      <c r="E2888" t="str">
        <f t="shared" si="228"/>
        <v>No</v>
      </c>
      <c r="F2888" s="4">
        <f t="shared" si="226"/>
        <v>26</v>
      </c>
      <c r="G2888" s="5">
        <v>267.32</v>
      </c>
      <c r="H2888" t="str">
        <f t="shared" si="229"/>
        <v>No</v>
      </c>
      <c r="I2888" s="5">
        <f t="shared" si="227"/>
        <v>6950.32</v>
      </c>
    </row>
    <row r="2889" spans="1:9" x14ac:dyDescent="0.35">
      <c r="A2889" s="1">
        <v>45169</v>
      </c>
      <c r="B2889" s="1" t="str">
        <f t="shared" si="225"/>
        <v>August</v>
      </c>
      <c r="C2889" s="3" t="s">
        <v>6</v>
      </c>
      <c r="D2889" s="4">
        <v>25</v>
      </c>
      <c r="E2889" t="str">
        <f t="shared" si="228"/>
        <v>No</v>
      </c>
      <c r="F2889" s="4">
        <f t="shared" si="226"/>
        <v>25</v>
      </c>
      <c r="G2889" s="5">
        <v>297.8</v>
      </c>
      <c r="H2889" t="str">
        <f t="shared" si="229"/>
        <v>No</v>
      </c>
      <c r="I2889" s="5">
        <f t="shared" si="227"/>
        <v>7445</v>
      </c>
    </row>
    <row r="2890" spans="1:9" x14ac:dyDescent="0.35">
      <c r="A2890" s="1">
        <v>45260</v>
      </c>
      <c r="B2890" s="1" t="str">
        <f t="shared" si="225"/>
        <v>November</v>
      </c>
      <c r="C2890" s="3" t="s">
        <v>6</v>
      </c>
      <c r="D2890" s="4">
        <v>19</v>
      </c>
      <c r="E2890" t="str">
        <f t="shared" si="228"/>
        <v>No</v>
      </c>
      <c r="F2890" s="4">
        <f t="shared" si="226"/>
        <v>19</v>
      </c>
      <c r="G2890" s="5">
        <v>155.69</v>
      </c>
      <c r="H2890" t="str">
        <f t="shared" si="229"/>
        <v>No</v>
      </c>
      <c r="I2890" s="5">
        <f t="shared" si="227"/>
        <v>2958.11</v>
      </c>
    </row>
    <row r="2891" spans="1:9" x14ac:dyDescent="0.35">
      <c r="A2891" s="1">
        <v>45016</v>
      </c>
      <c r="B2891" s="1" t="str">
        <f t="shared" si="225"/>
        <v>March</v>
      </c>
      <c r="C2891" s="3" t="s">
        <v>5</v>
      </c>
      <c r="D2891" s="4">
        <v>16</v>
      </c>
      <c r="E2891" t="str">
        <f t="shared" si="228"/>
        <v>No</v>
      </c>
      <c r="F2891" s="4">
        <f t="shared" si="226"/>
        <v>16</v>
      </c>
      <c r="G2891" s="5">
        <v>307.57</v>
      </c>
      <c r="H2891" t="str">
        <f t="shared" si="229"/>
        <v>No</v>
      </c>
      <c r="I2891" s="5">
        <f t="shared" si="227"/>
        <v>4921.12</v>
      </c>
    </row>
    <row r="2892" spans="1:9" x14ac:dyDescent="0.35">
      <c r="A2892" s="1">
        <v>45046</v>
      </c>
      <c r="B2892" s="1" t="str">
        <f t="shared" si="225"/>
        <v>April</v>
      </c>
      <c r="C2892" s="3" t="s">
        <v>7</v>
      </c>
      <c r="D2892" s="4">
        <v>24</v>
      </c>
      <c r="E2892" t="str">
        <f t="shared" si="228"/>
        <v>No</v>
      </c>
      <c r="F2892" s="4">
        <f t="shared" si="226"/>
        <v>24</v>
      </c>
      <c r="G2892" s="5">
        <v>223.35</v>
      </c>
      <c r="H2892" t="str">
        <f t="shared" si="229"/>
        <v>No</v>
      </c>
      <c r="I2892" s="5">
        <f t="shared" si="227"/>
        <v>5360.4</v>
      </c>
    </row>
    <row r="2893" spans="1:9" x14ac:dyDescent="0.35">
      <c r="A2893" s="1">
        <v>45107</v>
      </c>
      <c r="B2893" s="1" t="str">
        <f t="shared" si="225"/>
        <v>June</v>
      </c>
      <c r="C2893" s="3" t="s">
        <v>5</v>
      </c>
      <c r="D2893" s="4">
        <v>20</v>
      </c>
      <c r="E2893" t="str">
        <f t="shared" si="228"/>
        <v>No</v>
      </c>
      <c r="F2893" s="4">
        <f t="shared" si="226"/>
        <v>20</v>
      </c>
      <c r="G2893" s="5">
        <v>851.95</v>
      </c>
      <c r="H2893" t="str">
        <f t="shared" si="229"/>
        <v>No</v>
      </c>
      <c r="I2893" s="5">
        <f t="shared" si="227"/>
        <v>17039</v>
      </c>
    </row>
    <row r="2894" spans="1:9" x14ac:dyDescent="0.35">
      <c r="A2894" s="1">
        <v>45107</v>
      </c>
      <c r="B2894" s="1" t="str">
        <f t="shared" si="225"/>
        <v>June</v>
      </c>
      <c r="C2894" s="3" t="s">
        <v>4</v>
      </c>
      <c r="D2894" s="4">
        <v>13</v>
      </c>
      <c r="E2894" t="str">
        <f t="shared" si="228"/>
        <v>No</v>
      </c>
      <c r="F2894" s="4">
        <f t="shared" si="226"/>
        <v>13</v>
      </c>
      <c r="G2894" s="5">
        <v>40.42</v>
      </c>
      <c r="H2894" t="str">
        <f t="shared" si="229"/>
        <v>No</v>
      </c>
      <c r="I2894" s="5">
        <f t="shared" si="227"/>
        <v>525.46</v>
      </c>
    </row>
    <row r="2895" spans="1:9" x14ac:dyDescent="0.35">
      <c r="A2895" s="1">
        <v>45291</v>
      </c>
      <c r="B2895" s="1" t="str">
        <f t="shared" si="225"/>
        <v>December</v>
      </c>
      <c r="C2895" s="3" t="s">
        <v>8</v>
      </c>
      <c r="D2895" s="4">
        <v>21</v>
      </c>
      <c r="E2895" t="str">
        <f t="shared" si="228"/>
        <v>No</v>
      </c>
      <c r="F2895" s="4">
        <f t="shared" si="226"/>
        <v>21</v>
      </c>
      <c r="G2895" s="5">
        <v>370.72</v>
      </c>
      <c r="H2895" t="str">
        <f t="shared" si="229"/>
        <v>No</v>
      </c>
      <c r="I2895" s="5">
        <f t="shared" si="227"/>
        <v>7785.1200000000008</v>
      </c>
    </row>
    <row r="2896" spans="1:9" x14ac:dyDescent="0.35">
      <c r="A2896" s="1">
        <v>45107</v>
      </c>
      <c r="B2896" s="1" t="str">
        <f t="shared" si="225"/>
        <v>June</v>
      </c>
      <c r="C2896" s="3" t="s">
        <v>5</v>
      </c>
      <c r="D2896" s="4">
        <v>15</v>
      </c>
      <c r="E2896" t="str">
        <f t="shared" si="228"/>
        <v>No</v>
      </c>
      <c r="F2896" s="4">
        <f t="shared" si="226"/>
        <v>15</v>
      </c>
      <c r="G2896" s="5">
        <v>28.28</v>
      </c>
      <c r="H2896" t="str">
        <f t="shared" si="229"/>
        <v>No</v>
      </c>
      <c r="I2896" s="5">
        <f t="shared" si="227"/>
        <v>424.20000000000005</v>
      </c>
    </row>
    <row r="2897" spans="1:9" x14ac:dyDescent="0.35">
      <c r="A2897" s="1">
        <v>45016</v>
      </c>
      <c r="B2897" s="1" t="str">
        <f t="shared" si="225"/>
        <v>March</v>
      </c>
      <c r="C2897" s="3" t="s">
        <v>6</v>
      </c>
      <c r="D2897" s="4">
        <v>21</v>
      </c>
      <c r="E2897" t="str">
        <f t="shared" si="228"/>
        <v>No</v>
      </c>
      <c r="F2897" s="4">
        <f t="shared" si="226"/>
        <v>21</v>
      </c>
      <c r="G2897" s="5">
        <v>469.98</v>
      </c>
      <c r="H2897" t="str">
        <f t="shared" si="229"/>
        <v>No</v>
      </c>
      <c r="I2897" s="5">
        <f t="shared" si="227"/>
        <v>9869.58</v>
      </c>
    </row>
    <row r="2898" spans="1:9" x14ac:dyDescent="0.35">
      <c r="A2898" s="1">
        <v>45138</v>
      </c>
      <c r="B2898" s="1" t="str">
        <f t="shared" si="225"/>
        <v>July</v>
      </c>
      <c r="C2898" s="3" t="s">
        <v>8</v>
      </c>
      <c r="D2898" s="4">
        <v>19</v>
      </c>
      <c r="E2898" t="str">
        <f t="shared" si="228"/>
        <v>No</v>
      </c>
      <c r="F2898" s="4">
        <f t="shared" si="226"/>
        <v>19</v>
      </c>
      <c r="G2898" s="5">
        <v>13.35</v>
      </c>
      <c r="H2898" t="str">
        <f t="shared" si="229"/>
        <v>No</v>
      </c>
      <c r="I2898" s="5">
        <f t="shared" si="227"/>
        <v>253.65</v>
      </c>
    </row>
    <row r="2899" spans="1:9" x14ac:dyDescent="0.35">
      <c r="A2899" s="1">
        <v>45199</v>
      </c>
      <c r="B2899" s="1" t="str">
        <f t="shared" si="225"/>
        <v>September</v>
      </c>
      <c r="C2899" s="3" t="s">
        <v>7</v>
      </c>
      <c r="D2899" s="4">
        <v>18</v>
      </c>
      <c r="E2899" t="str">
        <f t="shared" si="228"/>
        <v>No</v>
      </c>
      <c r="F2899" s="4">
        <f t="shared" si="226"/>
        <v>18</v>
      </c>
      <c r="G2899" s="5">
        <v>954.83</v>
      </c>
      <c r="H2899" t="str">
        <f t="shared" si="229"/>
        <v>No</v>
      </c>
      <c r="I2899" s="5">
        <f t="shared" si="227"/>
        <v>17186.940000000002</v>
      </c>
    </row>
    <row r="2900" spans="1:9" x14ac:dyDescent="0.35">
      <c r="A2900" s="1">
        <v>45077</v>
      </c>
      <c r="B2900" s="1" t="str">
        <f t="shared" si="225"/>
        <v>May</v>
      </c>
      <c r="C2900" s="3" t="s">
        <v>8</v>
      </c>
      <c r="D2900" s="4">
        <v>21</v>
      </c>
      <c r="E2900" t="str">
        <f t="shared" si="228"/>
        <v>No</v>
      </c>
      <c r="F2900" s="4">
        <f t="shared" si="226"/>
        <v>21</v>
      </c>
      <c r="G2900" s="5">
        <v>984.41</v>
      </c>
      <c r="H2900" t="str">
        <f t="shared" si="229"/>
        <v>No</v>
      </c>
      <c r="I2900" s="5">
        <f t="shared" si="227"/>
        <v>20672.61</v>
      </c>
    </row>
    <row r="2901" spans="1:9" x14ac:dyDescent="0.35">
      <c r="A2901" s="1">
        <v>45260</v>
      </c>
      <c r="B2901" s="1" t="str">
        <f t="shared" si="225"/>
        <v>November</v>
      </c>
      <c r="C2901" s="3" t="s">
        <v>5</v>
      </c>
      <c r="D2901" s="4">
        <v>17</v>
      </c>
      <c r="E2901" t="str">
        <f t="shared" si="228"/>
        <v>No</v>
      </c>
      <c r="F2901" s="4">
        <f t="shared" si="226"/>
        <v>17</v>
      </c>
      <c r="G2901" s="5">
        <v>65.28</v>
      </c>
      <c r="H2901" t="str">
        <f t="shared" si="229"/>
        <v>No</v>
      </c>
      <c r="I2901" s="5">
        <f t="shared" si="227"/>
        <v>1109.76</v>
      </c>
    </row>
    <row r="2902" spans="1:9" x14ac:dyDescent="0.35">
      <c r="A2902" s="1">
        <v>45077</v>
      </c>
      <c r="B2902" s="1" t="str">
        <f t="shared" si="225"/>
        <v>May</v>
      </c>
      <c r="C2902" s="3" t="s">
        <v>5</v>
      </c>
      <c r="D2902" s="4">
        <v>20</v>
      </c>
      <c r="E2902" t="str">
        <f t="shared" si="228"/>
        <v>No</v>
      </c>
      <c r="F2902" s="4">
        <f t="shared" si="226"/>
        <v>20</v>
      </c>
      <c r="G2902" s="5">
        <v>972.43</v>
      </c>
      <c r="H2902" t="str">
        <f t="shared" si="229"/>
        <v>No</v>
      </c>
      <c r="I2902" s="5">
        <f t="shared" si="227"/>
        <v>19448.599999999999</v>
      </c>
    </row>
    <row r="2903" spans="1:9" x14ac:dyDescent="0.35">
      <c r="A2903" s="1">
        <v>45046</v>
      </c>
      <c r="B2903" s="1" t="str">
        <f t="shared" si="225"/>
        <v>April</v>
      </c>
      <c r="C2903" s="3" t="s">
        <v>8</v>
      </c>
      <c r="D2903" s="4">
        <v>22</v>
      </c>
      <c r="E2903" t="str">
        <f t="shared" si="228"/>
        <v>No</v>
      </c>
      <c r="F2903" s="4">
        <f t="shared" si="226"/>
        <v>22</v>
      </c>
      <c r="G2903" s="5">
        <v>267.88</v>
      </c>
      <c r="H2903" t="str">
        <f t="shared" si="229"/>
        <v>No</v>
      </c>
      <c r="I2903" s="5">
        <f t="shared" si="227"/>
        <v>5893.36</v>
      </c>
    </row>
    <row r="2904" spans="1:9" x14ac:dyDescent="0.35">
      <c r="A2904" s="1">
        <v>45199</v>
      </c>
      <c r="B2904" s="1" t="str">
        <f t="shared" si="225"/>
        <v>September</v>
      </c>
      <c r="C2904" s="3" t="s">
        <v>4</v>
      </c>
      <c r="D2904" s="4">
        <v>25</v>
      </c>
      <c r="E2904" t="str">
        <f t="shared" si="228"/>
        <v>No</v>
      </c>
      <c r="F2904" s="4">
        <f t="shared" si="226"/>
        <v>25</v>
      </c>
      <c r="G2904" s="5">
        <v>971.27</v>
      </c>
      <c r="H2904" t="str">
        <f t="shared" si="229"/>
        <v>No</v>
      </c>
      <c r="I2904" s="5">
        <f t="shared" si="227"/>
        <v>24281.75</v>
      </c>
    </row>
    <row r="2905" spans="1:9" x14ac:dyDescent="0.35">
      <c r="A2905" s="1">
        <v>45016</v>
      </c>
      <c r="B2905" s="1" t="str">
        <f t="shared" si="225"/>
        <v>March</v>
      </c>
      <c r="C2905" s="3" t="s">
        <v>4</v>
      </c>
      <c r="D2905" s="4">
        <v>20</v>
      </c>
      <c r="E2905" t="str">
        <f t="shared" si="228"/>
        <v>No</v>
      </c>
      <c r="F2905" s="4">
        <f t="shared" si="226"/>
        <v>20</v>
      </c>
      <c r="G2905" s="5">
        <v>585.57000000000005</v>
      </c>
      <c r="H2905" t="str">
        <f t="shared" si="229"/>
        <v>No</v>
      </c>
      <c r="I2905" s="5">
        <f t="shared" si="227"/>
        <v>11711.400000000001</v>
      </c>
    </row>
    <row r="2906" spans="1:9" x14ac:dyDescent="0.35">
      <c r="A2906" s="1">
        <v>45077</v>
      </c>
      <c r="B2906" s="1" t="str">
        <f t="shared" si="225"/>
        <v>May</v>
      </c>
      <c r="C2906" s="3" t="s">
        <v>8</v>
      </c>
      <c r="D2906" s="4">
        <v>18</v>
      </c>
      <c r="E2906" t="str">
        <f t="shared" si="228"/>
        <v>No</v>
      </c>
      <c r="F2906" s="4">
        <f t="shared" si="226"/>
        <v>18</v>
      </c>
      <c r="G2906" s="5">
        <v>77.91</v>
      </c>
      <c r="H2906" t="str">
        <f t="shared" si="229"/>
        <v>No</v>
      </c>
      <c r="I2906" s="5">
        <f t="shared" si="227"/>
        <v>1402.3799999999999</v>
      </c>
    </row>
    <row r="2907" spans="1:9" x14ac:dyDescent="0.35">
      <c r="A2907" s="1">
        <v>45260</v>
      </c>
      <c r="B2907" s="1" t="str">
        <f t="shared" si="225"/>
        <v>November</v>
      </c>
      <c r="C2907" s="3" t="s">
        <v>5</v>
      </c>
      <c r="D2907" s="4">
        <v>21</v>
      </c>
      <c r="E2907" t="str">
        <f t="shared" si="228"/>
        <v>No</v>
      </c>
      <c r="F2907" s="4">
        <f t="shared" si="226"/>
        <v>21</v>
      </c>
      <c r="G2907" s="5">
        <v>96.58</v>
      </c>
      <c r="H2907" t="str">
        <f t="shared" si="229"/>
        <v>No</v>
      </c>
      <c r="I2907" s="5">
        <f t="shared" si="227"/>
        <v>2028.18</v>
      </c>
    </row>
    <row r="2908" spans="1:9" x14ac:dyDescent="0.35">
      <c r="A2908" s="1">
        <v>45169</v>
      </c>
      <c r="B2908" s="1" t="str">
        <f t="shared" si="225"/>
        <v>August</v>
      </c>
      <c r="C2908" s="3" t="s">
        <v>6</v>
      </c>
      <c r="D2908" s="4">
        <v>24</v>
      </c>
      <c r="E2908" t="str">
        <f t="shared" si="228"/>
        <v>No</v>
      </c>
      <c r="F2908" s="4">
        <f t="shared" si="226"/>
        <v>24</v>
      </c>
      <c r="G2908" s="5">
        <v>965.04</v>
      </c>
      <c r="H2908" t="str">
        <f t="shared" si="229"/>
        <v>No</v>
      </c>
      <c r="I2908" s="5">
        <f t="shared" si="227"/>
        <v>23160.959999999999</v>
      </c>
    </row>
    <row r="2909" spans="1:9" x14ac:dyDescent="0.35">
      <c r="A2909" s="1">
        <v>45046</v>
      </c>
      <c r="B2909" s="1" t="str">
        <f t="shared" si="225"/>
        <v>April</v>
      </c>
      <c r="C2909" s="3" t="s">
        <v>5</v>
      </c>
      <c r="D2909" s="4">
        <v>23</v>
      </c>
      <c r="E2909" t="str">
        <f t="shared" si="228"/>
        <v>No</v>
      </c>
      <c r="F2909" s="4">
        <f t="shared" si="226"/>
        <v>23</v>
      </c>
      <c r="G2909" s="5">
        <v>161.36000000000001</v>
      </c>
      <c r="H2909" t="str">
        <f t="shared" si="229"/>
        <v>No</v>
      </c>
      <c r="I2909" s="5">
        <f t="shared" si="227"/>
        <v>3711.28</v>
      </c>
    </row>
    <row r="2910" spans="1:9" x14ac:dyDescent="0.35">
      <c r="A2910" s="1">
        <v>45077</v>
      </c>
      <c r="B2910" s="1" t="str">
        <f t="shared" si="225"/>
        <v>May</v>
      </c>
      <c r="C2910" s="3" t="s">
        <v>4</v>
      </c>
      <c r="D2910" s="4">
        <v>20</v>
      </c>
      <c r="E2910" t="str">
        <f t="shared" si="228"/>
        <v>No</v>
      </c>
      <c r="F2910" s="4">
        <f t="shared" si="226"/>
        <v>20</v>
      </c>
      <c r="G2910" s="5">
        <v>692.39</v>
      </c>
      <c r="H2910" t="str">
        <f t="shared" si="229"/>
        <v>No</v>
      </c>
      <c r="I2910" s="5">
        <f t="shared" si="227"/>
        <v>13847.8</v>
      </c>
    </row>
    <row r="2911" spans="1:9" x14ac:dyDescent="0.35">
      <c r="A2911" s="1">
        <v>45077</v>
      </c>
      <c r="B2911" s="1" t="str">
        <f t="shared" si="225"/>
        <v>May</v>
      </c>
      <c r="C2911" s="3" t="s">
        <v>4</v>
      </c>
      <c r="D2911" s="4">
        <v>21</v>
      </c>
      <c r="E2911" t="str">
        <f t="shared" si="228"/>
        <v>No</v>
      </c>
      <c r="F2911" s="4">
        <f t="shared" si="226"/>
        <v>21</v>
      </c>
      <c r="G2911" s="5">
        <v>49.84</v>
      </c>
      <c r="H2911" t="str">
        <f t="shared" si="229"/>
        <v>No</v>
      </c>
      <c r="I2911" s="5">
        <f t="shared" si="227"/>
        <v>1046.6400000000001</v>
      </c>
    </row>
    <row r="2912" spans="1:9" x14ac:dyDescent="0.35">
      <c r="A2912" s="1">
        <v>45169</v>
      </c>
      <c r="B2912" s="1" t="str">
        <f t="shared" si="225"/>
        <v>August</v>
      </c>
      <c r="C2912" s="3" t="s">
        <v>5</v>
      </c>
      <c r="D2912" s="4">
        <v>19</v>
      </c>
      <c r="E2912" t="str">
        <f t="shared" si="228"/>
        <v>No</v>
      </c>
      <c r="F2912" s="4">
        <f t="shared" si="226"/>
        <v>19</v>
      </c>
      <c r="G2912" s="5">
        <v>947.32</v>
      </c>
      <c r="H2912" t="str">
        <f t="shared" si="229"/>
        <v>No</v>
      </c>
      <c r="I2912" s="5">
        <f t="shared" si="227"/>
        <v>17999.080000000002</v>
      </c>
    </row>
    <row r="2913" spans="1:9" x14ac:dyDescent="0.35">
      <c r="A2913" s="1">
        <v>45169</v>
      </c>
      <c r="B2913" s="1" t="str">
        <f t="shared" si="225"/>
        <v>August</v>
      </c>
      <c r="C2913" s="3" t="s">
        <v>6</v>
      </c>
      <c r="D2913" s="4">
        <v>25</v>
      </c>
      <c r="E2913" t="str">
        <f t="shared" si="228"/>
        <v>No</v>
      </c>
      <c r="F2913" s="4">
        <f t="shared" si="226"/>
        <v>25</v>
      </c>
      <c r="G2913" s="5">
        <v>255.4</v>
      </c>
      <c r="H2913" t="str">
        <f t="shared" si="229"/>
        <v>No</v>
      </c>
      <c r="I2913" s="5">
        <f t="shared" si="227"/>
        <v>6385</v>
      </c>
    </row>
    <row r="2914" spans="1:9" x14ac:dyDescent="0.35">
      <c r="A2914" s="1">
        <v>45291</v>
      </c>
      <c r="B2914" s="1" t="str">
        <f t="shared" si="225"/>
        <v>December</v>
      </c>
      <c r="C2914" s="3" t="s">
        <v>6</v>
      </c>
      <c r="D2914" s="4">
        <v>28</v>
      </c>
      <c r="E2914" t="str">
        <f t="shared" si="228"/>
        <v>No</v>
      </c>
      <c r="F2914" s="4">
        <f t="shared" si="226"/>
        <v>28</v>
      </c>
      <c r="G2914" s="5">
        <v>381.42</v>
      </c>
      <c r="H2914" t="str">
        <f t="shared" si="229"/>
        <v>No</v>
      </c>
      <c r="I2914" s="5">
        <f t="shared" si="227"/>
        <v>10679.76</v>
      </c>
    </row>
    <row r="2915" spans="1:9" x14ac:dyDescent="0.35">
      <c r="A2915" s="1">
        <v>45138</v>
      </c>
      <c r="B2915" s="1" t="str">
        <f t="shared" si="225"/>
        <v>July</v>
      </c>
      <c r="C2915" s="3" t="s">
        <v>4</v>
      </c>
      <c r="D2915" s="4">
        <v>21</v>
      </c>
      <c r="E2915" t="str">
        <f t="shared" si="228"/>
        <v>No</v>
      </c>
      <c r="F2915" s="4">
        <f t="shared" si="226"/>
        <v>21</v>
      </c>
      <c r="G2915" s="5">
        <v>963.48</v>
      </c>
      <c r="H2915" t="str">
        <f t="shared" si="229"/>
        <v>No</v>
      </c>
      <c r="I2915" s="5">
        <f t="shared" si="227"/>
        <v>20233.080000000002</v>
      </c>
    </row>
    <row r="2916" spans="1:9" x14ac:dyDescent="0.35">
      <c r="A2916" s="1">
        <v>45291</v>
      </c>
      <c r="B2916" s="1" t="str">
        <f t="shared" si="225"/>
        <v>December</v>
      </c>
      <c r="C2916" s="3" t="s">
        <v>7</v>
      </c>
      <c r="D2916" s="4">
        <v>21</v>
      </c>
      <c r="E2916" t="str">
        <f t="shared" si="228"/>
        <v>No</v>
      </c>
      <c r="F2916" s="4">
        <f t="shared" si="226"/>
        <v>21</v>
      </c>
      <c r="G2916" s="5">
        <v>26.66</v>
      </c>
      <c r="H2916" t="str">
        <f t="shared" si="229"/>
        <v>No</v>
      </c>
      <c r="I2916" s="5">
        <f t="shared" si="227"/>
        <v>559.86</v>
      </c>
    </row>
    <row r="2917" spans="1:9" x14ac:dyDescent="0.35">
      <c r="A2917" s="1">
        <v>45230</v>
      </c>
      <c r="B2917" s="1" t="str">
        <f t="shared" si="225"/>
        <v>October</v>
      </c>
      <c r="C2917" s="3" t="s">
        <v>8</v>
      </c>
      <c r="D2917" s="4">
        <v>18</v>
      </c>
      <c r="E2917" t="str">
        <f t="shared" si="228"/>
        <v>No</v>
      </c>
      <c r="F2917" s="4">
        <f t="shared" si="226"/>
        <v>18</v>
      </c>
      <c r="G2917" s="5">
        <v>596.19000000000005</v>
      </c>
      <c r="H2917" t="str">
        <f t="shared" si="229"/>
        <v>No</v>
      </c>
      <c r="I2917" s="5">
        <f t="shared" si="227"/>
        <v>10731.420000000002</v>
      </c>
    </row>
    <row r="2918" spans="1:9" x14ac:dyDescent="0.35">
      <c r="A2918" s="1">
        <v>45077</v>
      </c>
      <c r="B2918" s="1" t="str">
        <f t="shared" si="225"/>
        <v>May</v>
      </c>
      <c r="C2918" s="3" t="s">
        <v>8</v>
      </c>
      <c r="D2918" s="4">
        <v>14</v>
      </c>
      <c r="E2918" t="str">
        <f t="shared" si="228"/>
        <v>No</v>
      </c>
      <c r="F2918" s="4">
        <f t="shared" si="226"/>
        <v>14</v>
      </c>
      <c r="G2918" s="5">
        <v>722.29</v>
      </c>
      <c r="H2918" t="str">
        <f t="shared" si="229"/>
        <v>No</v>
      </c>
      <c r="I2918" s="5">
        <f t="shared" si="227"/>
        <v>10112.06</v>
      </c>
    </row>
    <row r="2919" spans="1:9" x14ac:dyDescent="0.35">
      <c r="A2919" s="1">
        <v>45046</v>
      </c>
      <c r="B2919" s="1" t="str">
        <f t="shared" si="225"/>
        <v>April</v>
      </c>
      <c r="C2919" s="3" t="s">
        <v>6</v>
      </c>
      <c r="D2919" s="4">
        <v>15</v>
      </c>
      <c r="E2919" t="str">
        <f t="shared" si="228"/>
        <v>No</v>
      </c>
      <c r="F2919" s="4">
        <f t="shared" si="226"/>
        <v>15</v>
      </c>
      <c r="G2919" s="5">
        <v>934.17</v>
      </c>
      <c r="H2919" t="str">
        <f t="shared" si="229"/>
        <v>No</v>
      </c>
      <c r="I2919" s="5">
        <f t="shared" si="227"/>
        <v>14012.55</v>
      </c>
    </row>
    <row r="2920" spans="1:9" x14ac:dyDescent="0.35">
      <c r="A2920" s="1">
        <v>45169</v>
      </c>
      <c r="B2920" s="1" t="str">
        <f t="shared" si="225"/>
        <v>August</v>
      </c>
      <c r="C2920" s="3" t="s">
        <v>8</v>
      </c>
      <c r="D2920" s="4">
        <v>16</v>
      </c>
      <c r="E2920" t="str">
        <f t="shared" si="228"/>
        <v>No</v>
      </c>
      <c r="F2920" s="4">
        <f t="shared" si="226"/>
        <v>16</v>
      </c>
      <c r="G2920" s="5">
        <v>942.49</v>
      </c>
      <c r="H2920" t="str">
        <f t="shared" si="229"/>
        <v>No</v>
      </c>
      <c r="I2920" s="5">
        <f t="shared" si="227"/>
        <v>15079.84</v>
      </c>
    </row>
    <row r="2921" spans="1:9" x14ac:dyDescent="0.35">
      <c r="A2921" s="1">
        <v>45138</v>
      </c>
      <c r="B2921" s="1" t="str">
        <f t="shared" si="225"/>
        <v>July</v>
      </c>
      <c r="C2921" s="3" t="s">
        <v>8</v>
      </c>
      <c r="D2921" s="4">
        <v>22</v>
      </c>
      <c r="E2921" t="str">
        <f t="shared" si="228"/>
        <v>No</v>
      </c>
      <c r="F2921" s="4">
        <f t="shared" si="226"/>
        <v>22</v>
      </c>
      <c r="G2921" s="5">
        <v>49.74</v>
      </c>
      <c r="H2921" t="str">
        <f t="shared" si="229"/>
        <v>No</v>
      </c>
      <c r="I2921" s="5">
        <f t="shared" si="227"/>
        <v>1094.28</v>
      </c>
    </row>
    <row r="2922" spans="1:9" x14ac:dyDescent="0.35">
      <c r="A2922" s="1">
        <v>44957</v>
      </c>
      <c r="B2922" s="1" t="str">
        <f t="shared" si="225"/>
        <v>January</v>
      </c>
      <c r="C2922" s="3" t="s">
        <v>8</v>
      </c>
      <c r="D2922" s="4">
        <v>10</v>
      </c>
      <c r="E2922" t="str">
        <f t="shared" si="228"/>
        <v>No</v>
      </c>
      <c r="F2922" s="4">
        <f t="shared" si="226"/>
        <v>10</v>
      </c>
      <c r="G2922" s="5">
        <v>19.41</v>
      </c>
      <c r="H2922" t="str">
        <f t="shared" si="229"/>
        <v>No</v>
      </c>
      <c r="I2922" s="5">
        <f t="shared" si="227"/>
        <v>194.1</v>
      </c>
    </row>
    <row r="2923" spans="1:9" x14ac:dyDescent="0.35">
      <c r="A2923" s="1">
        <v>45260</v>
      </c>
      <c r="B2923" s="1" t="str">
        <f t="shared" si="225"/>
        <v>November</v>
      </c>
      <c r="C2923" s="3" t="s">
        <v>4</v>
      </c>
      <c r="D2923" s="4">
        <v>20</v>
      </c>
      <c r="E2923" t="str">
        <f t="shared" si="228"/>
        <v>No</v>
      </c>
      <c r="F2923" s="4">
        <f t="shared" si="226"/>
        <v>20</v>
      </c>
      <c r="G2923" s="5">
        <v>136.32</v>
      </c>
      <c r="H2923" t="str">
        <f t="shared" si="229"/>
        <v>No</v>
      </c>
      <c r="I2923" s="5">
        <f t="shared" si="227"/>
        <v>2726.3999999999996</v>
      </c>
    </row>
    <row r="2924" spans="1:9" x14ac:dyDescent="0.35">
      <c r="A2924" s="1">
        <v>45230</v>
      </c>
      <c r="B2924" s="1" t="str">
        <f t="shared" si="225"/>
        <v>October</v>
      </c>
      <c r="C2924" s="3" t="s">
        <v>8</v>
      </c>
      <c r="D2924" s="4">
        <v>17</v>
      </c>
      <c r="E2924" t="str">
        <f t="shared" si="228"/>
        <v>No</v>
      </c>
      <c r="F2924" s="4">
        <f t="shared" si="226"/>
        <v>17</v>
      </c>
      <c r="G2924" s="5">
        <v>543.09</v>
      </c>
      <c r="H2924" t="str">
        <f t="shared" si="229"/>
        <v>No</v>
      </c>
      <c r="I2924" s="5">
        <f t="shared" si="227"/>
        <v>9232.5300000000007</v>
      </c>
    </row>
    <row r="2925" spans="1:9" x14ac:dyDescent="0.35">
      <c r="A2925" s="1">
        <v>45169</v>
      </c>
      <c r="B2925" s="1" t="str">
        <f t="shared" si="225"/>
        <v>August</v>
      </c>
      <c r="C2925" s="3" t="s">
        <v>5</v>
      </c>
      <c r="D2925" s="4">
        <v>26</v>
      </c>
      <c r="E2925" t="str">
        <f t="shared" si="228"/>
        <v>No</v>
      </c>
      <c r="F2925" s="4">
        <f t="shared" si="226"/>
        <v>26</v>
      </c>
      <c r="G2925" s="5">
        <v>892.95</v>
      </c>
      <c r="H2925" t="str">
        <f t="shared" si="229"/>
        <v>No</v>
      </c>
      <c r="I2925" s="5">
        <f t="shared" si="227"/>
        <v>23216.7</v>
      </c>
    </row>
    <row r="2926" spans="1:9" x14ac:dyDescent="0.35">
      <c r="A2926" s="1">
        <v>44985</v>
      </c>
      <c r="B2926" s="1" t="str">
        <f t="shared" si="225"/>
        <v>February</v>
      </c>
      <c r="C2926" s="3" t="s">
        <v>6</v>
      </c>
      <c r="D2926" s="4">
        <v>18</v>
      </c>
      <c r="E2926" t="str">
        <f t="shared" si="228"/>
        <v>No</v>
      </c>
      <c r="F2926" s="4">
        <f t="shared" si="226"/>
        <v>18</v>
      </c>
      <c r="G2926" s="5">
        <v>527.6</v>
      </c>
      <c r="H2926" t="str">
        <f t="shared" si="229"/>
        <v>No</v>
      </c>
      <c r="I2926" s="5">
        <f t="shared" si="227"/>
        <v>9496.8000000000011</v>
      </c>
    </row>
    <row r="2927" spans="1:9" x14ac:dyDescent="0.35">
      <c r="A2927" s="1">
        <v>45230</v>
      </c>
      <c r="B2927" s="1" t="str">
        <f t="shared" si="225"/>
        <v>October</v>
      </c>
      <c r="C2927" s="3" t="s">
        <v>6</v>
      </c>
      <c r="D2927" s="4">
        <v>19</v>
      </c>
      <c r="E2927" t="str">
        <f t="shared" si="228"/>
        <v>No</v>
      </c>
      <c r="F2927" s="4">
        <f t="shared" si="226"/>
        <v>19</v>
      </c>
      <c r="G2927" s="5">
        <v>618.76</v>
      </c>
      <c r="H2927" t="str">
        <f t="shared" si="229"/>
        <v>No</v>
      </c>
      <c r="I2927" s="5">
        <f t="shared" si="227"/>
        <v>11756.44</v>
      </c>
    </row>
    <row r="2928" spans="1:9" x14ac:dyDescent="0.35">
      <c r="A2928" s="1">
        <v>45199</v>
      </c>
      <c r="B2928" s="1" t="str">
        <f t="shared" si="225"/>
        <v>September</v>
      </c>
      <c r="C2928" s="3" t="s">
        <v>5</v>
      </c>
      <c r="D2928" s="4">
        <v>23</v>
      </c>
      <c r="E2928" t="str">
        <f t="shared" si="228"/>
        <v>No</v>
      </c>
      <c r="F2928" s="4">
        <f t="shared" si="226"/>
        <v>23</v>
      </c>
      <c r="G2928" s="5">
        <v>895.72</v>
      </c>
      <c r="H2928" t="str">
        <f t="shared" si="229"/>
        <v>No</v>
      </c>
      <c r="I2928" s="5">
        <f t="shared" si="227"/>
        <v>20601.560000000001</v>
      </c>
    </row>
    <row r="2929" spans="1:9" x14ac:dyDescent="0.35">
      <c r="A2929" s="1">
        <v>45046</v>
      </c>
      <c r="B2929" s="1" t="str">
        <f t="shared" si="225"/>
        <v>April</v>
      </c>
      <c r="C2929" s="3" t="s">
        <v>6</v>
      </c>
      <c r="D2929" s="4">
        <v>27</v>
      </c>
      <c r="E2929" t="str">
        <f t="shared" si="228"/>
        <v>No</v>
      </c>
      <c r="F2929" s="4">
        <f t="shared" si="226"/>
        <v>27</v>
      </c>
      <c r="G2929" s="5">
        <v>415.99</v>
      </c>
      <c r="H2929" t="str">
        <f t="shared" si="229"/>
        <v>No</v>
      </c>
      <c r="I2929" s="5">
        <f t="shared" si="227"/>
        <v>11231.73</v>
      </c>
    </row>
    <row r="2930" spans="1:9" x14ac:dyDescent="0.35">
      <c r="A2930" s="1">
        <v>44985</v>
      </c>
      <c r="B2930" s="1" t="str">
        <f t="shared" si="225"/>
        <v>February</v>
      </c>
      <c r="C2930" s="3" t="s">
        <v>5</v>
      </c>
      <c r="D2930" s="4">
        <v>20</v>
      </c>
      <c r="E2930" t="str">
        <f t="shared" si="228"/>
        <v>No</v>
      </c>
      <c r="F2930" s="4">
        <f t="shared" si="226"/>
        <v>20</v>
      </c>
      <c r="G2930" s="5">
        <v>954.69</v>
      </c>
      <c r="H2930" t="str">
        <f t="shared" si="229"/>
        <v>No</v>
      </c>
      <c r="I2930" s="5">
        <f t="shared" si="227"/>
        <v>19093.800000000003</v>
      </c>
    </row>
    <row r="2931" spans="1:9" x14ac:dyDescent="0.35">
      <c r="A2931" s="1">
        <v>45230</v>
      </c>
      <c r="B2931" s="1" t="str">
        <f t="shared" si="225"/>
        <v>October</v>
      </c>
      <c r="C2931" s="3" t="s">
        <v>8</v>
      </c>
      <c r="D2931" s="4">
        <v>20</v>
      </c>
      <c r="E2931" t="str">
        <f t="shared" si="228"/>
        <v>No</v>
      </c>
      <c r="F2931" s="4">
        <f t="shared" si="226"/>
        <v>20</v>
      </c>
      <c r="G2931" s="5">
        <v>163.85</v>
      </c>
      <c r="H2931" t="str">
        <f t="shared" si="229"/>
        <v>No</v>
      </c>
      <c r="I2931" s="5">
        <f t="shared" si="227"/>
        <v>3277</v>
      </c>
    </row>
    <row r="2932" spans="1:9" x14ac:dyDescent="0.35">
      <c r="A2932" s="1">
        <v>45291</v>
      </c>
      <c r="B2932" s="1" t="str">
        <f t="shared" si="225"/>
        <v>December</v>
      </c>
      <c r="C2932" s="3" t="s">
        <v>4</v>
      </c>
      <c r="D2932" s="4">
        <v>16</v>
      </c>
      <c r="E2932" t="str">
        <f t="shared" si="228"/>
        <v>No</v>
      </c>
      <c r="F2932" s="4">
        <f t="shared" si="226"/>
        <v>16</v>
      </c>
      <c r="G2932" s="5">
        <v>771.69</v>
      </c>
      <c r="H2932" t="str">
        <f t="shared" si="229"/>
        <v>No</v>
      </c>
      <c r="I2932" s="5">
        <f t="shared" si="227"/>
        <v>12347.04</v>
      </c>
    </row>
    <row r="2933" spans="1:9" x14ac:dyDescent="0.35">
      <c r="A2933" s="1">
        <v>45230</v>
      </c>
      <c r="B2933" s="1" t="str">
        <f t="shared" si="225"/>
        <v>October</v>
      </c>
      <c r="C2933" s="3" t="s">
        <v>7</v>
      </c>
      <c r="D2933" s="4">
        <v>15</v>
      </c>
      <c r="E2933" t="str">
        <f t="shared" si="228"/>
        <v>No</v>
      </c>
      <c r="F2933" s="4">
        <f t="shared" si="226"/>
        <v>15</v>
      </c>
      <c r="G2933" s="5">
        <v>755.85</v>
      </c>
      <c r="H2933" t="str">
        <f t="shared" si="229"/>
        <v>No</v>
      </c>
      <c r="I2933" s="5">
        <f t="shared" si="227"/>
        <v>11337.75</v>
      </c>
    </row>
    <row r="2934" spans="1:9" x14ac:dyDescent="0.35">
      <c r="A2934" s="1">
        <v>45169</v>
      </c>
      <c r="B2934" s="1" t="str">
        <f t="shared" si="225"/>
        <v>August</v>
      </c>
      <c r="C2934" s="3" t="s">
        <v>6</v>
      </c>
      <c r="D2934" s="4">
        <v>15</v>
      </c>
      <c r="E2934" t="str">
        <f t="shared" si="228"/>
        <v>No</v>
      </c>
      <c r="F2934" s="4">
        <f t="shared" si="226"/>
        <v>15</v>
      </c>
      <c r="G2934" s="5">
        <v>35.770000000000003</v>
      </c>
      <c r="H2934" t="str">
        <f t="shared" si="229"/>
        <v>No</v>
      </c>
      <c r="I2934" s="5">
        <f t="shared" si="227"/>
        <v>536.55000000000007</v>
      </c>
    </row>
    <row r="2935" spans="1:9" x14ac:dyDescent="0.35">
      <c r="A2935" s="1">
        <v>45260</v>
      </c>
      <c r="B2935" s="1" t="str">
        <f t="shared" si="225"/>
        <v>November</v>
      </c>
      <c r="C2935" s="3" t="s">
        <v>7</v>
      </c>
      <c r="D2935" s="4">
        <v>23</v>
      </c>
      <c r="E2935" t="str">
        <f t="shared" si="228"/>
        <v>No</v>
      </c>
      <c r="F2935" s="4">
        <f t="shared" si="226"/>
        <v>23</v>
      </c>
      <c r="G2935" s="5">
        <v>214.32</v>
      </c>
      <c r="H2935" t="str">
        <f t="shared" si="229"/>
        <v>No</v>
      </c>
      <c r="I2935" s="5">
        <f t="shared" si="227"/>
        <v>4929.3599999999997</v>
      </c>
    </row>
    <row r="2936" spans="1:9" x14ac:dyDescent="0.35">
      <c r="A2936" s="1">
        <v>45077</v>
      </c>
      <c r="B2936" s="1" t="str">
        <f t="shared" si="225"/>
        <v>May</v>
      </c>
      <c r="C2936" s="3" t="s">
        <v>8</v>
      </c>
      <c r="D2936" s="4">
        <v>15</v>
      </c>
      <c r="E2936" t="str">
        <f t="shared" si="228"/>
        <v>No</v>
      </c>
      <c r="F2936" s="4">
        <f t="shared" si="226"/>
        <v>15</v>
      </c>
      <c r="G2936" s="5">
        <v>729.74</v>
      </c>
      <c r="H2936" t="str">
        <f t="shared" si="229"/>
        <v>No</v>
      </c>
      <c r="I2936" s="5">
        <f t="shared" si="227"/>
        <v>10946.1</v>
      </c>
    </row>
    <row r="2937" spans="1:9" x14ac:dyDescent="0.35">
      <c r="A2937" s="1">
        <v>45291</v>
      </c>
      <c r="B2937" s="1" t="str">
        <f t="shared" si="225"/>
        <v>December</v>
      </c>
      <c r="C2937" s="3" t="s">
        <v>6</v>
      </c>
      <c r="D2937" s="4">
        <v>29</v>
      </c>
      <c r="E2937" t="str">
        <f t="shared" si="228"/>
        <v>No</v>
      </c>
      <c r="F2937" s="4">
        <f t="shared" si="226"/>
        <v>29</v>
      </c>
      <c r="G2937" s="5">
        <v>633.88</v>
      </c>
      <c r="H2937" t="str">
        <f t="shared" si="229"/>
        <v>No</v>
      </c>
      <c r="I2937" s="5">
        <f t="shared" si="227"/>
        <v>18382.52</v>
      </c>
    </row>
    <row r="2938" spans="1:9" x14ac:dyDescent="0.35">
      <c r="A2938" s="1">
        <v>45138</v>
      </c>
      <c r="B2938" s="1" t="str">
        <f t="shared" si="225"/>
        <v>July</v>
      </c>
      <c r="C2938" s="3" t="s">
        <v>7</v>
      </c>
      <c r="D2938" s="4">
        <v>17</v>
      </c>
      <c r="E2938" t="str">
        <f t="shared" si="228"/>
        <v>No</v>
      </c>
      <c r="F2938" s="4">
        <f t="shared" si="226"/>
        <v>17</v>
      </c>
      <c r="G2938" s="5">
        <v>67.069999999999993</v>
      </c>
      <c r="H2938" t="str">
        <f t="shared" si="229"/>
        <v>No</v>
      </c>
      <c r="I2938" s="5">
        <f t="shared" si="227"/>
        <v>1140.1899999999998</v>
      </c>
    </row>
    <row r="2939" spans="1:9" x14ac:dyDescent="0.35">
      <c r="A2939" s="1">
        <v>45230</v>
      </c>
      <c r="B2939" s="1" t="str">
        <f t="shared" si="225"/>
        <v>October</v>
      </c>
      <c r="C2939" s="3" t="s">
        <v>7</v>
      </c>
      <c r="D2939" s="4">
        <v>13</v>
      </c>
      <c r="E2939" t="str">
        <f t="shared" si="228"/>
        <v>No</v>
      </c>
      <c r="F2939" s="4">
        <f t="shared" si="226"/>
        <v>13</v>
      </c>
      <c r="G2939" s="5">
        <v>831.23</v>
      </c>
      <c r="H2939" t="str">
        <f t="shared" si="229"/>
        <v>No</v>
      </c>
      <c r="I2939" s="5">
        <f t="shared" si="227"/>
        <v>10805.99</v>
      </c>
    </row>
    <row r="2940" spans="1:9" x14ac:dyDescent="0.35">
      <c r="A2940" s="1">
        <v>45199</v>
      </c>
      <c r="B2940" s="1" t="str">
        <f t="shared" si="225"/>
        <v>September</v>
      </c>
      <c r="C2940" s="3" t="s">
        <v>5</v>
      </c>
      <c r="D2940" s="4">
        <v>18</v>
      </c>
      <c r="E2940" t="str">
        <f t="shared" si="228"/>
        <v>No</v>
      </c>
      <c r="F2940" s="4">
        <f t="shared" si="226"/>
        <v>18</v>
      </c>
      <c r="G2940" s="5">
        <v>345.36</v>
      </c>
      <c r="H2940" t="str">
        <f t="shared" si="229"/>
        <v>No</v>
      </c>
      <c r="I2940" s="5">
        <f t="shared" si="227"/>
        <v>6216.4800000000005</v>
      </c>
    </row>
    <row r="2941" spans="1:9" x14ac:dyDescent="0.35">
      <c r="A2941" s="1">
        <v>45230</v>
      </c>
      <c r="B2941" s="1" t="str">
        <f t="shared" si="225"/>
        <v>October</v>
      </c>
      <c r="C2941" s="3" t="s">
        <v>4</v>
      </c>
      <c r="D2941" s="4">
        <v>22</v>
      </c>
      <c r="E2941" t="str">
        <f t="shared" si="228"/>
        <v>No</v>
      </c>
      <c r="F2941" s="4">
        <f t="shared" si="226"/>
        <v>22</v>
      </c>
      <c r="G2941" s="5">
        <v>836.87</v>
      </c>
      <c r="H2941" t="str">
        <f t="shared" si="229"/>
        <v>No</v>
      </c>
      <c r="I2941" s="5">
        <f t="shared" si="227"/>
        <v>18411.14</v>
      </c>
    </row>
    <row r="2942" spans="1:9" x14ac:dyDescent="0.35">
      <c r="A2942" s="1">
        <v>44985</v>
      </c>
      <c r="B2942" s="1" t="str">
        <f t="shared" si="225"/>
        <v>February</v>
      </c>
      <c r="C2942" s="3" t="s">
        <v>8</v>
      </c>
      <c r="D2942" s="4">
        <v>19</v>
      </c>
      <c r="E2942" t="str">
        <f t="shared" si="228"/>
        <v>No</v>
      </c>
      <c r="F2942" s="4">
        <f t="shared" si="226"/>
        <v>19</v>
      </c>
      <c r="G2942" s="5">
        <v>400.23</v>
      </c>
      <c r="H2942" t="str">
        <f t="shared" si="229"/>
        <v>No</v>
      </c>
      <c r="I2942" s="5">
        <f t="shared" si="227"/>
        <v>7604.3700000000008</v>
      </c>
    </row>
    <row r="2943" spans="1:9" x14ac:dyDescent="0.35">
      <c r="A2943" s="1">
        <v>45016</v>
      </c>
      <c r="B2943" s="1" t="str">
        <f t="shared" si="225"/>
        <v>March</v>
      </c>
      <c r="C2943" s="3" t="s">
        <v>7</v>
      </c>
      <c r="D2943" s="4">
        <v>14</v>
      </c>
      <c r="E2943" t="str">
        <f t="shared" si="228"/>
        <v>No</v>
      </c>
      <c r="F2943" s="4">
        <f t="shared" si="226"/>
        <v>14</v>
      </c>
      <c r="G2943" s="5">
        <v>828.74</v>
      </c>
      <c r="H2943" t="str">
        <f t="shared" si="229"/>
        <v>No</v>
      </c>
      <c r="I2943" s="5">
        <f t="shared" si="227"/>
        <v>11602.36</v>
      </c>
    </row>
    <row r="2944" spans="1:9" x14ac:dyDescent="0.35">
      <c r="A2944" s="1">
        <v>45016</v>
      </c>
      <c r="B2944" s="1" t="str">
        <f t="shared" si="225"/>
        <v>March</v>
      </c>
      <c r="C2944" s="3" t="s">
        <v>6</v>
      </c>
      <c r="D2944" s="4">
        <v>18</v>
      </c>
      <c r="E2944" t="str">
        <f t="shared" si="228"/>
        <v>No</v>
      </c>
      <c r="F2944" s="4">
        <f t="shared" si="226"/>
        <v>18</v>
      </c>
      <c r="G2944" s="5">
        <v>715.53</v>
      </c>
      <c r="H2944" t="str">
        <f t="shared" si="229"/>
        <v>No</v>
      </c>
      <c r="I2944" s="5">
        <f t="shared" si="227"/>
        <v>12879.539999999999</v>
      </c>
    </row>
    <row r="2945" spans="1:9" x14ac:dyDescent="0.35">
      <c r="A2945" s="1">
        <v>45046</v>
      </c>
      <c r="B2945" s="1" t="str">
        <f t="shared" si="225"/>
        <v>April</v>
      </c>
      <c r="C2945" s="3" t="s">
        <v>6</v>
      </c>
      <c r="D2945" s="4">
        <v>22</v>
      </c>
      <c r="E2945" t="str">
        <f t="shared" si="228"/>
        <v>No</v>
      </c>
      <c r="F2945" s="4">
        <f t="shared" si="226"/>
        <v>22</v>
      </c>
      <c r="G2945" s="5">
        <v>509.48</v>
      </c>
      <c r="H2945" t="str">
        <f t="shared" si="229"/>
        <v>No</v>
      </c>
      <c r="I2945" s="5">
        <f t="shared" si="227"/>
        <v>11208.560000000001</v>
      </c>
    </row>
    <row r="2946" spans="1:9" x14ac:dyDescent="0.35">
      <c r="A2946" s="1">
        <v>45260</v>
      </c>
      <c r="B2946" s="1" t="str">
        <f t="shared" ref="B2946:B3009" si="230">TEXT(A2946, "mmmm")</f>
        <v>November</v>
      </c>
      <c r="C2946" s="3" t="s">
        <v>5</v>
      </c>
      <c r="D2946" s="4">
        <v>200</v>
      </c>
      <c r="E2946" t="str">
        <f t="shared" si="228"/>
        <v>Yes</v>
      </c>
      <c r="F2946" s="4">
        <f t="shared" ref="F2946:F3009" si="231" xml:space="preserve"> IF(OR(D2946 &lt; 8,D2946 &gt; 32), 22, D2946)</f>
        <v>22</v>
      </c>
      <c r="G2946" s="5">
        <v>615.32000000000005</v>
      </c>
      <c r="H2946" t="str">
        <f t="shared" si="229"/>
        <v>No</v>
      </c>
      <c r="I2946" s="5">
        <f t="shared" ref="I2946:I3009" si="232">PRODUCT(F2946,G2946)</f>
        <v>13537.04</v>
      </c>
    </row>
    <row r="2947" spans="1:9" x14ac:dyDescent="0.35">
      <c r="A2947" s="1">
        <v>45107</v>
      </c>
      <c r="B2947" s="1" t="str">
        <f t="shared" si="230"/>
        <v>June</v>
      </c>
      <c r="C2947" s="3" t="s">
        <v>6</v>
      </c>
      <c r="D2947" s="4">
        <v>15</v>
      </c>
      <c r="E2947" t="str">
        <f t="shared" ref="E2947:E3010" si="233" xml:space="preserve"> IF(OR(D2947 &lt; 8,D2947 &gt; 32), "Yes", "No")</f>
        <v>No</v>
      </c>
      <c r="F2947" s="4">
        <f t="shared" si="231"/>
        <v>15</v>
      </c>
      <c r="G2947" s="5">
        <v>265.45999999999998</v>
      </c>
      <c r="H2947" t="str">
        <f t="shared" ref="H2947:H3010" si="234" xml:space="preserve"> IF(OR(G2947 &lt; -466.22,G2947 &gt; 1486.92), "Yes", "No")</f>
        <v>No</v>
      </c>
      <c r="I2947" s="5">
        <f t="shared" si="232"/>
        <v>3981.8999999999996</v>
      </c>
    </row>
    <row r="2948" spans="1:9" x14ac:dyDescent="0.35">
      <c r="A2948" s="1">
        <v>45107</v>
      </c>
      <c r="B2948" s="1" t="str">
        <f t="shared" si="230"/>
        <v>June</v>
      </c>
      <c r="C2948" s="3" t="s">
        <v>6</v>
      </c>
      <c r="D2948" s="4">
        <v>21</v>
      </c>
      <c r="E2948" t="str">
        <f t="shared" si="233"/>
        <v>No</v>
      </c>
      <c r="F2948" s="4">
        <f t="shared" si="231"/>
        <v>21</v>
      </c>
      <c r="G2948" s="5">
        <v>398.21</v>
      </c>
      <c r="H2948" t="str">
        <f t="shared" si="234"/>
        <v>No</v>
      </c>
      <c r="I2948" s="5">
        <f t="shared" si="232"/>
        <v>8362.41</v>
      </c>
    </row>
    <row r="2949" spans="1:9" x14ac:dyDescent="0.35">
      <c r="A2949" s="1">
        <v>45169</v>
      </c>
      <c r="B2949" s="1" t="str">
        <f t="shared" si="230"/>
        <v>August</v>
      </c>
      <c r="C2949" s="3" t="s">
        <v>6</v>
      </c>
      <c r="D2949" s="4">
        <v>10</v>
      </c>
      <c r="E2949" t="str">
        <f t="shared" si="233"/>
        <v>No</v>
      </c>
      <c r="F2949" s="4">
        <f t="shared" si="231"/>
        <v>10</v>
      </c>
      <c r="G2949" s="5">
        <v>509.91</v>
      </c>
      <c r="H2949" t="str">
        <f t="shared" si="234"/>
        <v>No</v>
      </c>
      <c r="I2949" s="5">
        <f t="shared" si="232"/>
        <v>5099.1000000000004</v>
      </c>
    </row>
    <row r="2950" spans="1:9" x14ac:dyDescent="0.35">
      <c r="A2950" s="1">
        <v>45016</v>
      </c>
      <c r="B2950" s="1" t="str">
        <f t="shared" si="230"/>
        <v>March</v>
      </c>
      <c r="C2950" s="3" t="s">
        <v>8</v>
      </c>
      <c r="D2950" s="4">
        <v>16</v>
      </c>
      <c r="E2950" t="str">
        <f t="shared" si="233"/>
        <v>No</v>
      </c>
      <c r="F2950" s="4">
        <f t="shared" si="231"/>
        <v>16</v>
      </c>
      <c r="G2950" s="5">
        <v>842.9</v>
      </c>
      <c r="H2950" t="str">
        <f t="shared" si="234"/>
        <v>No</v>
      </c>
      <c r="I2950" s="5">
        <f t="shared" si="232"/>
        <v>13486.4</v>
      </c>
    </row>
    <row r="2951" spans="1:9" x14ac:dyDescent="0.35">
      <c r="A2951" s="1">
        <v>45230</v>
      </c>
      <c r="B2951" s="1" t="str">
        <f t="shared" si="230"/>
        <v>October</v>
      </c>
      <c r="C2951" s="3" t="s">
        <v>7</v>
      </c>
      <c r="D2951" s="4">
        <v>21</v>
      </c>
      <c r="E2951" t="str">
        <f t="shared" si="233"/>
        <v>No</v>
      </c>
      <c r="F2951" s="4">
        <f t="shared" si="231"/>
        <v>21</v>
      </c>
      <c r="G2951" s="5">
        <v>263.92</v>
      </c>
      <c r="H2951" t="str">
        <f t="shared" si="234"/>
        <v>No</v>
      </c>
      <c r="I2951" s="5">
        <f t="shared" si="232"/>
        <v>5542.3200000000006</v>
      </c>
    </row>
    <row r="2952" spans="1:9" x14ac:dyDescent="0.35">
      <c r="A2952" s="1">
        <v>45138</v>
      </c>
      <c r="B2952" s="1" t="str">
        <f t="shared" si="230"/>
        <v>July</v>
      </c>
      <c r="C2952" s="3" t="s">
        <v>8</v>
      </c>
      <c r="D2952" s="4">
        <v>19</v>
      </c>
      <c r="E2952" t="str">
        <f t="shared" si="233"/>
        <v>No</v>
      </c>
      <c r="F2952" s="4">
        <f t="shared" si="231"/>
        <v>19</v>
      </c>
      <c r="G2952" s="5">
        <v>261.70999999999998</v>
      </c>
      <c r="H2952" t="str">
        <f t="shared" si="234"/>
        <v>No</v>
      </c>
      <c r="I2952" s="5">
        <f t="shared" si="232"/>
        <v>4972.49</v>
      </c>
    </row>
    <row r="2953" spans="1:9" x14ac:dyDescent="0.35">
      <c r="A2953" s="1">
        <v>45046</v>
      </c>
      <c r="B2953" s="1" t="str">
        <f t="shared" si="230"/>
        <v>April</v>
      </c>
      <c r="C2953" s="3" t="s">
        <v>7</v>
      </c>
      <c r="D2953" s="4">
        <v>30</v>
      </c>
      <c r="E2953" t="str">
        <f t="shared" si="233"/>
        <v>No</v>
      </c>
      <c r="F2953" s="4">
        <f t="shared" si="231"/>
        <v>30</v>
      </c>
      <c r="G2953" s="5">
        <v>362.27</v>
      </c>
      <c r="H2953" t="str">
        <f t="shared" si="234"/>
        <v>No</v>
      </c>
      <c r="I2953" s="5">
        <f t="shared" si="232"/>
        <v>10868.099999999999</v>
      </c>
    </row>
    <row r="2954" spans="1:9" x14ac:dyDescent="0.35">
      <c r="A2954" s="1">
        <v>45291</v>
      </c>
      <c r="B2954" s="1" t="str">
        <f t="shared" si="230"/>
        <v>December</v>
      </c>
      <c r="C2954" s="3" t="s">
        <v>4</v>
      </c>
      <c r="D2954" s="4">
        <v>22</v>
      </c>
      <c r="E2954" t="str">
        <f t="shared" si="233"/>
        <v>No</v>
      </c>
      <c r="F2954" s="4">
        <f t="shared" si="231"/>
        <v>22</v>
      </c>
      <c r="G2954" s="5">
        <v>509.48</v>
      </c>
      <c r="H2954" t="str">
        <f t="shared" si="234"/>
        <v>No</v>
      </c>
      <c r="I2954" s="5">
        <f t="shared" si="232"/>
        <v>11208.560000000001</v>
      </c>
    </row>
    <row r="2955" spans="1:9" x14ac:dyDescent="0.35">
      <c r="A2955" s="1">
        <v>45016</v>
      </c>
      <c r="B2955" s="1" t="str">
        <f t="shared" si="230"/>
        <v>March</v>
      </c>
      <c r="C2955" s="3" t="s">
        <v>4</v>
      </c>
      <c r="D2955" s="4">
        <v>18</v>
      </c>
      <c r="E2955" t="str">
        <f t="shared" si="233"/>
        <v>No</v>
      </c>
      <c r="F2955" s="4">
        <f t="shared" si="231"/>
        <v>18</v>
      </c>
      <c r="G2955" s="5">
        <v>917.03</v>
      </c>
      <c r="H2955" t="str">
        <f t="shared" si="234"/>
        <v>No</v>
      </c>
      <c r="I2955" s="5">
        <f t="shared" si="232"/>
        <v>16506.54</v>
      </c>
    </row>
    <row r="2956" spans="1:9" x14ac:dyDescent="0.35">
      <c r="A2956" s="1">
        <v>45046</v>
      </c>
      <c r="B2956" s="1" t="str">
        <f t="shared" si="230"/>
        <v>April</v>
      </c>
      <c r="C2956" s="3" t="s">
        <v>7</v>
      </c>
      <c r="D2956" s="4">
        <v>12</v>
      </c>
      <c r="E2956" t="str">
        <f t="shared" si="233"/>
        <v>No</v>
      </c>
      <c r="F2956" s="4">
        <f t="shared" si="231"/>
        <v>12</v>
      </c>
      <c r="G2956" s="5">
        <v>311.16000000000003</v>
      </c>
      <c r="H2956" t="str">
        <f t="shared" si="234"/>
        <v>No</v>
      </c>
      <c r="I2956" s="5">
        <f t="shared" si="232"/>
        <v>3733.92</v>
      </c>
    </row>
    <row r="2957" spans="1:9" x14ac:dyDescent="0.35">
      <c r="A2957" s="1">
        <v>45260</v>
      </c>
      <c r="B2957" s="1" t="str">
        <f t="shared" si="230"/>
        <v>November</v>
      </c>
      <c r="C2957" s="3" t="s">
        <v>7</v>
      </c>
      <c r="D2957" s="4">
        <v>25</v>
      </c>
      <c r="E2957" t="str">
        <f t="shared" si="233"/>
        <v>No</v>
      </c>
      <c r="F2957" s="4">
        <f t="shared" si="231"/>
        <v>25</v>
      </c>
      <c r="G2957" s="5">
        <v>880.48</v>
      </c>
      <c r="H2957" t="str">
        <f t="shared" si="234"/>
        <v>No</v>
      </c>
      <c r="I2957" s="5">
        <f t="shared" si="232"/>
        <v>22012</v>
      </c>
    </row>
    <row r="2958" spans="1:9" x14ac:dyDescent="0.35">
      <c r="A2958" s="1">
        <v>45016</v>
      </c>
      <c r="B2958" s="1" t="str">
        <f t="shared" si="230"/>
        <v>March</v>
      </c>
      <c r="C2958" s="3" t="s">
        <v>5</v>
      </c>
      <c r="D2958" s="4">
        <v>23</v>
      </c>
      <c r="E2958" t="str">
        <f t="shared" si="233"/>
        <v>No</v>
      </c>
      <c r="F2958" s="4">
        <f t="shared" si="231"/>
        <v>23</v>
      </c>
      <c r="G2958" s="5">
        <v>724.7</v>
      </c>
      <c r="H2958" t="str">
        <f t="shared" si="234"/>
        <v>No</v>
      </c>
      <c r="I2958" s="5">
        <f t="shared" si="232"/>
        <v>16668.100000000002</v>
      </c>
    </row>
    <row r="2959" spans="1:9" x14ac:dyDescent="0.35">
      <c r="A2959" s="1">
        <v>44957</v>
      </c>
      <c r="B2959" s="1" t="str">
        <f t="shared" si="230"/>
        <v>January</v>
      </c>
      <c r="C2959" s="3" t="s">
        <v>8</v>
      </c>
      <c r="D2959" s="4">
        <v>23</v>
      </c>
      <c r="E2959" t="str">
        <f t="shared" si="233"/>
        <v>No</v>
      </c>
      <c r="F2959" s="4">
        <f t="shared" si="231"/>
        <v>23</v>
      </c>
      <c r="G2959" s="5">
        <v>437.34</v>
      </c>
      <c r="H2959" t="str">
        <f t="shared" si="234"/>
        <v>No</v>
      </c>
      <c r="I2959" s="5">
        <f t="shared" si="232"/>
        <v>10058.82</v>
      </c>
    </row>
    <row r="2960" spans="1:9" x14ac:dyDescent="0.35">
      <c r="A2960" s="1">
        <v>45260</v>
      </c>
      <c r="B2960" s="1" t="str">
        <f t="shared" si="230"/>
        <v>November</v>
      </c>
      <c r="C2960" s="3" t="s">
        <v>7</v>
      </c>
      <c r="D2960" s="4">
        <v>26</v>
      </c>
      <c r="E2960" t="str">
        <f t="shared" si="233"/>
        <v>No</v>
      </c>
      <c r="F2960" s="4">
        <f t="shared" si="231"/>
        <v>26</v>
      </c>
      <c r="G2960" s="5">
        <v>655.45</v>
      </c>
      <c r="H2960" t="str">
        <f t="shared" si="234"/>
        <v>No</v>
      </c>
      <c r="I2960" s="5">
        <f t="shared" si="232"/>
        <v>17041.7</v>
      </c>
    </row>
    <row r="2961" spans="1:9" x14ac:dyDescent="0.35">
      <c r="A2961" s="1">
        <v>45107</v>
      </c>
      <c r="B2961" s="1" t="str">
        <f t="shared" si="230"/>
        <v>June</v>
      </c>
      <c r="C2961" s="3" t="s">
        <v>6</v>
      </c>
      <c r="D2961" s="4">
        <v>18</v>
      </c>
      <c r="E2961" t="str">
        <f t="shared" si="233"/>
        <v>No</v>
      </c>
      <c r="F2961" s="4">
        <f t="shared" si="231"/>
        <v>18</v>
      </c>
      <c r="G2961" s="5">
        <v>438.29</v>
      </c>
      <c r="H2961" t="str">
        <f t="shared" si="234"/>
        <v>No</v>
      </c>
      <c r="I2961" s="5">
        <f t="shared" si="232"/>
        <v>7889.22</v>
      </c>
    </row>
    <row r="2962" spans="1:9" x14ac:dyDescent="0.35">
      <c r="A2962" s="1">
        <v>45291</v>
      </c>
      <c r="B2962" s="1" t="str">
        <f t="shared" si="230"/>
        <v>December</v>
      </c>
      <c r="C2962" s="3" t="s">
        <v>5</v>
      </c>
      <c r="D2962" s="4">
        <v>16</v>
      </c>
      <c r="E2962" t="str">
        <f t="shared" si="233"/>
        <v>No</v>
      </c>
      <c r="F2962" s="4">
        <f t="shared" si="231"/>
        <v>16</v>
      </c>
      <c r="G2962" s="5">
        <v>848.23</v>
      </c>
      <c r="H2962" t="str">
        <f t="shared" si="234"/>
        <v>No</v>
      </c>
      <c r="I2962" s="5">
        <f t="shared" si="232"/>
        <v>13571.68</v>
      </c>
    </row>
    <row r="2963" spans="1:9" x14ac:dyDescent="0.35">
      <c r="A2963" s="1">
        <v>45230</v>
      </c>
      <c r="B2963" s="1" t="str">
        <f t="shared" si="230"/>
        <v>October</v>
      </c>
      <c r="C2963" s="3" t="s">
        <v>7</v>
      </c>
      <c r="D2963" s="4">
        <v>21</v>
      </c>
      <c r="E2963" t="str">
        <f t="shared" si="233"/>
        <v>No</v>
      </c>
      <c r="F2963" s="4">
        <f t="shared" si="231"/>
        <v>21</v>
      </c>
      <c r="G2963" s="5">
        <v>564.9</v>
      </c>
      <c r="H2963" t="str">
        <f t="shared" si="234"/>
        <v>No</v>
      </c>
      <c r="I2963" s="5">
        <f t="shared" si="232"/>
        <v>11862.9</v>
      </c>
    </row>
    <row r="2964" spans="1:9" x14ac:dyDescent="0.35">
      <c r="A2964" s="1">
        <v>44957</v>
      </c>
      <c r="B2964" s="1" t="str">
        <f t="shared" si="230"/>
        <v>January</v>
      </c>
      <c r="C2964" s="3" t="s">
        <v>5</v>
      </c>
      <c r="D2964" s="4">
        <v>22</v>
      </c>
      <c r="E2964" t="str">
        <f t="shared" si="233"/>
        <v>No</v>
      </c>
      <c r="F2964" s="4">
        <f t="shared" si="231"/>
        <v>22</v>
      </c>
      <c r="G2964" s="5">
        <v>754.79</v>
      </c>
      <c r="H2964" t="str">
        <f t="shared" si="234"/>
        <v>No</v>
      </c>
      <c r="I2964" s="5">
        <f t="shared" si="232"/>
        <v>16605.379999999997</v>
      </c>
    </row>
    <row r="2965" spans="1:9" x14ac:dyDescent="0.35">
      <c r="A2965" s="1">
        <v>45107</v>
      </c>
      <c r="B2965" s="1" t="str">
        <f t="shared" si="230"/>
        <v>June</v>
      </c>
      <c r="C2965" s="3" t="s">
        <v>5</v>
      </c>
      <c r="D2965" s="4">
        <v>23</v>
      </c>
      <c r="E2965" t="str">
        <f t="shared" si="233"/>
        <v>No</v>
      </c>
      <c r="F2965" s="4">
        <f t="shared" si="231"/>
        <v>23</v>
      </c>
      <c r="G2965" s="5">
        <v>425.86</v>
      </c>
      <c r="H2965" t="str">
        <f t="shared" si="234"/>
        <v>No</v>
      </c>
      <c r="I2965" s="5">
        <f t="shared" si="232"/>
        <v>9794.7800000000007</v>
      </c>
    </row>
    <row r="2966" spans="1:9" x14ac:dyDescent="0.35">
      <c r="A2966" s="1">
        <v>45138</v>
      </c>
      <c r="B2966" s="1" t="str">
        <f t="shared" si="230"/>
        <v>July</v>
      </c>
      <c r="C2966" s="3" t="s">
        <v>5</v>
      </c>
      <c r="D2966" s="4">
        <v>23</v>
      </c>
      <c r="E2966" t="str">
        <f t="shared" si="233"/>
        <v>No</v>
      </c>
      <c r="F2966" s="4">
        <f t="shared" si="231"/>
        <v>23</v>
      </c>
      <c r="G2966" s="5">
        <v>188.84</v>
      </c>
      <c r="H2966" t="str">
        <f t="shared" si="234"/>
        <v>No</v>
      </c>
      <c r="I2966" s="5">
        <f t="shared" si="232"/>
        <v>4343.32</v>
      </c>
    </row>
    <row r="2967" spans="1:9" x14ac:dyDescent="0.35">
      <c r="A2967" s="1">
        <v>44957</v>
      </c>
      <c r="B2967" s="1" t="str">
        <f t="shared" si="230"/>
        <v>January</v>
      </c>
      <c r="C2967" s="3" t="s">
        <v>6</v>
      </c>
      <c r="D2967" s="4">
        <v>26</v>
      </c>
      <c r="E2967" t="str">
        <f t="shared" si="233"/>
        <v>No</v>
      </c>
      <c r="F2967" s="4">
        <f t="shared" si="231"/>
        <v>26</v>
      </c>
      <c r="G2967" s="5">
        <v>81.55</v>
      </c>
      <c r="H2967" t="str">
        <f t="shared" si="234"/>
        <v>No</v>
      </c>
      <c r="I2967" s="5">
        <f t="shared" si="232"/>
        <v>2120.2999999999997</v>
      </c>
    </row>
    <row r="2968" spans="1:9" x14ac:dyDescent="0.35">
      <c r="A2968" s="1">
        <v>45199</v>
      </c>
      <c r="B2968" s="1" t="str">
        <f t="shared" si="230"/>
        <v>September</v>
      </c>
      <c r="C2968" s="3" t="s">
        <v>8</v>
      </c>
      <c r="D2968" s="4">
        <v>28</v>
      </c>
      <c r="E2968" t="str">
        <f t="shared" si="233"/>
        <v>No</v>
      </c>
      <c r="F2968" s="4">
        <f t="shared" si="231"/>
        <v>28</v>
      </c>
      <c r="G2968" s="5">
        <v>996.28</v>
      </c>
      <c r="H2968" t="str">
        <f t="shared" si="234"/>
        <v>No</v>
      </c>
      <c r="I2968" s="5">
        <f t="shared" si="232"/>
        <v>27895.84</v>
      </c>
    </row>
    <row r="2969" spans="1:9" x14ac:dyDescent="0.35">
      <c r="A2969" s="1">
        <v>45169</v>
      </c>
      <c r="B2969" s="1" t="str">
        <f t="shared" si="230"/>
        <v>August</v>
      </c>
      <c r="C2969" s="3" t="s">
        <v>4</v>
      </c>
      <c r="D2969" s="4">
        <v>17</v>
      </c>
      <c r="E2969" t="str">
        <f t="shared" si="233"/>
        <v>No</v>
      </c>
      <c r="F2969" s="4">
        <f t="shared" si="231"/>
        <v>17</v>
      </c>
      <c r="G2969" s="5">
        <v>702.2</v>
      </c>
      <c r="H2969" t="str">
        <f t="shared" si="234"/>
        <v>No</v>
      </c>
      <c r="I2969" s="5">
        <f t="shared" si="232"/>
        <v>11937.400000000001</v>
      </c>
    </row>
    <row r="2970" spans="1:9" x14ac:dyDescent="0.35">
      <c r="A2970" s="1">
        <v>45230</v>
      </c>
      <c r="B2970" s="1" t="str">
        <f t="shared" si="230"/>
        <v>October</v>
      </c>
      <c r="C2970" s="3" t="s">
        <v>6</v>
      </c>
      <c r="D2970" s="4">
        <v>23</v>
      </c>
      <c r="E2970" t="str">
        <f t="shared" si="233"/>
        <v>No</v>
      </c>
      <c r="F2970" s="4">
        <f t="shared" si="231"/>
        <v>23</v>
      </c>
      <c r="G2970" s="5">
        <v>373.2</v>
      </c>
      <c r="H2970" t="str">
        <f t="shared" si="234"/>
        <v>No</v>
      </c>
      <c r="I2970" s="5">
        <f t="shared" si="232"/>
        <v>8583.6</v>
      </c>
    </row>
    <row r="2971" spans="1:9" x14ac:dyDescent="0.35">
      <c r="A2971" s="1">
        <v>45199</v>
      </c>
      <c r="B2971" s="1" t="str">
        <f t="shared" si="230"/>
        <v>September</v>
      </c>
      <c r="C2971" s="3" t="s">
        <v>6</v>
      </c>
      <c r="D2971" s="4">
        <v>15</v>
      </c>
      <c r="E2971" t="str">
        <f t="shared" si="233"/>
        <v>No</v>
      </c>
      <c r="F2971" s="4">
        <f t="shared" si="231"/>
        <v>15</v>
      </c>
      <c r="G2971" s="5">
        <v>40.799999999999997</v>
      </c>
      <c r="H2971" t="str">
        <f t="shared" si="234"/>
        <v>No</v>
      </c>
      <c r="I2971" s="5">
        <f t="shared" si="232"/>
        <v>612</v>
      </c>
    </row>
    <row r="2972" spans="1:9" x14ac:dyDescent="0.35">
      <c r="A2972" s="1">
        <v>45077</v>
      </c>
      <c r="B2972" s="1" t="str">
        <f t="shared" si="230"/>
        <v>May</v>
      </c>
      <c r="C2972" s="3" t="s">
        <v>4</v>
      </c>
      <c r="D2972" s="4">
        <v>26</v>
      </c>
      <c r="E2972" t="str">
        <f t="shared" si="233"/>
        <v>No</v>
      </c>
      <c r="F2972" s="4">
        <f t="shared" si="231"/>
        <v>26</v>
      </c>
      <c r="G2972" s="5">
        <v>850.78</v>
      </c>
      <c r="H2972" t="str">
        <f t="shared" si="234"/>
        <v>No</v>
      </c>
      <c r="I2972" s="5">
        <f t="shared" si="232"/>
        <v>22120.28</v>
      </c>
    </row>
    <row r="2973" spans="1:9" x14ac:dyDescent="0.35">
      <c r="A2973" s="1">
        <v>45046</v>
      </c>
      <c r="B2973" s="1" t="str">
        <f t="shared" si="230"/>
        <v>April</v>
      </c>
      <c r="C2973" s="3" t="s">
        <v>8</v>
      </c>
      <c r="D2973" s="4">
        <v>24</v>
      </c>
      <c r="E2973" t="str">
        <f t="shared" si="233"/>
        <v>No</v>
      </c>
      <c r="F2973" s="4">
        <f t="shared" si="231"/>
        <v>24</v>
      </c>
      <c r="G2973" s="5">
        <v>266.02999999999997</v>
      </c>
      <c r="H2973" t="str">
        <f t="shared" si="234"/>
        <v>No</v>
      </c>
      <c r="I2973" s="5">
        <f t="shared" si="232"/>
        <v>6384.7199999999993</v>
      </c>
    </row>
    <row r="2974" spans="1:9" x14ac:dyDescent="0.35">
      <c r="A2974" s="1">
        <v>45260</v>
      </c>
      <c r="B2974" s="1" t="str">
        <f t="shared" si="230"/>
        <v>November</v>
      </c>
      <c r="C2974" s="3" t="s">
        <v>4</v>
      </c>
      <c r="D2974" s="4">
        <v>29</v>
      </c>
      <c r="E2974" t="str">
        <f t="shared" si="233"/>
        <v>No</v>
      </c>
      <c r="F2974" s="4">
        <f t="shared" si="231"/>
        <v>29</v>
      </c>
      <c r="G2974" s="5">
        <v>327.16000000000003</v>
      </c>
      <c r="H2974" t="str">
        <f t="shared" si="234"/>
        <v>No</v>
      </c>
      <c r="I2974" s="5">
        <f t="shared" si="232"/>
        <v>9487.6400000000012</v>
      </c>
    </row>
    <row r="2975" spans="1:9" x14ac:dyDescent="0.35">
      <c r="A2975" s="1">
        <v>44985</v>
      </c>
      <c r="B2975" s="1" t="str">
        <f t="shared" si="230"/>
        <v>February</v>
      </c>
      <c r="C2975" s="3" t="s">
        <v>7</v>
      </c>
      <c r="D2975" s="4">
        <v>14</v>
      </c>
      <c r="E2975" t="str">
        <f t="shared" si="233"/>
        <v>No</v>
      </c>
      <c r="F2975" s="4">
        <f t="shared" si="231"/>
        <v>14</v>
      </c>
      <c r="G2975" s="5">
        <v>121.28</v>
      </c>
      <c r="H2975" t="str">
        <f t="shared" si="234"/>
        <v>No</v>
      </c>
      <c r="I2975" s="5">
        <f t="shared" si="232"/>
        <v>1697.92</v>
      </c>
    </row>
    <row r="2976" spans="1:9" x14ac:dyDescent="0.35">
      <c r="A2976" s="1">
        <v>45199</v>
      </c>
      <c r="B2976" s="1" t="str">
        <f t="shared" si="230"/>
        <v>September</v>
      </c>
      <c r="C2976" s="3" t="s">
        <v>6</v>
      </c>
      <c r="D2976" s="4">
        <v>25</v>
      </c>
      <c r="E2976" t="str">
        <f t="shared" si="233"/>
        <v>No</v>
      </c>
      <c r="F2976" s="4">
        <f t="shared" si="231"/>
        <v>25</v>
      </c>
      <c r="G2976" s="5">
        <v>406.15</v>
      </c>
      <c r="H2976" t="str">
        <f t="shared" si="234"/>
        <v>No</v>
      </c>
      <c r="I2976" s="5">
        <f t="shared" si="232"/>
        <v>10153.75</v>
      </c>
    </row>
    <row r="2977" spans="1:9" x14ac:dyDescent="0.35">
      <c r="A2977" s="1">
        <v>45260</v>
      </c>
      <c r="B2977" s="1" t="str">
        <f t="shared" si="230"/>
        <v>November</v>
      </c>
      <c r="C2977" s="3" t="s">
        <v>7</v>
      </c>
      <c r="D2977" s="4">
        <v>14</v>
      </c>
      <c r="E2977" t="str">
        <f t="shared" si="233"/>
        <v>No</v>
      </c>
      <c r="F2977" s="4">
        <f t="shared" si="231"/>
        <v>14</v>
      </c>
      <c r="G2977" s="5">
        <v>659.39</v>
      </c>
      <c r="H2977" t="str">
        <f t="shared" si="234"/>
        <v>No</v>
      </c>
      <c r="I2977" s="5">
        <f t="shared" si="232"/>
        <v>9231.4599999999991</v>
      </c>
    </row>
    <row r="2978" spans="1:9" x14ac:dyDescent="0.35">
      <c r="A2978" s="1">
        <v>45199</v>
      </c>
      <c r="B2978" s="1" t="str">
        <f t="shared" si="230"/>
        <v>September</v>
      </c>
      <c r="C2978" s="3" t="s">
        <v>7</v>
      </c>
      <c r="D2978" s="4">
        <v>24</v>
      </c>
      <c r="E2978" t="str">
        <f t="shared" si="233"/>
        <v>No</v>
      </c>
      <c r="F2978" s="4">
        <f t="shared" si="231"/>
        <v>24</v>
      </c>
      <c r="G2978" s="5">
        <v>821.15</v>
      </c>
      <c r="H2978" t="str">
        <f t="shared" si="234"/>
        <v>No</v>
      </c>
      <c r="I2978" s="5">
        <f t="shared" si="232"/>
        <v>19707.599999999999</v>
      </c>
    </row>
    <row r="2979" spans="1:9" x14ac:dyDescent="0.35">
      <c r="A2979" s="1">
        <v>45230</v>
      </c>
      <c r="B2979" s="1" t="str">
        <f t="shared" si="230"/>
        <v>October</v>
      </c>
      <c r="C2979" s="3" t="s">
        <v>4</v>
      </c>
      <c r="D2979" s="4">
        <v>22</v>
      </c>
      <c r="E2979" t="str">
        <f t="shared" si="233"/>
        <v>No</v>
      </c>
      <c r="F2979" s="4">
        <f t="shared" si="231"/>
        <v>22</v>
      </c>
      <c r="G2979" s="5">
        <v>530.29</v>
      </c>
      <c r="H2979" t="str">
        <f t="shared" si="234"/>
        <v>No</v>
      </c>
      <c r="I2979" s="5">
        <f t="shared" si="232"/>
        <v>11666.38</v>
      </c>
    </row>
    <row r="2980" spans="1:9" x14ac:dyDescent="0.35">
      <c r="A2980" s="1">
        <v>44957</v>
      </c>
      <c r="B2980" s="1" t="str">
        <f t="shared" si="230"/>
        <v>January</v>
      </c>
      <c r="C2980" s="3" t="s">
        <v>6</v>
      </c>
      <c r="D2980" s="4">
        <v>20</v>
      </c>
      <c r="E2980" t="str">
        <f t="shared" si="233"/>
        <v>No</v>
      </c>
      <c r="F2980" s="4">
        <f t="shared" si="231"/>
        <v>20</v>
      </c>
      <c r="G2980" s="5">
        <v>31.57</v>
      </c>
      <c r="H2980" t="str">
        <f t="shared" si="234"/>
        <v>No</v>
      </c>
      <c r="I2980" s="5">
        <f t="shared" si="232"/>
        <v>631.4</v>
      </c>
    </row>
    <row r="2981" spans="1:9" x14ac:dyDescent="0.35">
      <c r="A2981" s="1">
        <v>44957</v>
      </c>
      <c r="B2981" s="1" t="str">
        <f t="shared" si="230"/>
        <v>January</v>
      </c>
      <c r="C2981" s="3" t="s">
        <v>4</v>
      </c>
      <c r="D2981" s="4">
        <v>20</v>
      </c>
      <c r="E2981" t="str">
        <f t="shared" si="233"/>
        <v>No</v>
      </c>
      <c r="F2981" s="4">
        <f t="shared" si="231"/>
        <v>20</v>
      </c>
      <c r="G2981" s="5">
        <v>537.99</v>
      </c>
      <c r="H2981" t="str">
        <f t="shared" si="234"/>
        <v>No</v>
      </c>
      <c r="I2981" s="5">
        <f t="shared" si="232"/>
        <v>10759.8</v>
      </c>
    </row>
    <row r="2982" spans="1:9" x14ac:dyDescent="0.35">
      <c r="A2982" s="1">
        <v>45107</v>
      </c>
      <c r="B2982" s="1" t="str">
        <f t="shared" si="230"/>
        <v>June</v>
      </c>
      <c r="C2982" s="3" t="s">
        <v>4</v>
      </c>
      <c r="D2982" s="4">
        <v>19</v>
      </c>
      <c r="E2982" t="str">
        <f t="shared" si="233"/>
        <v>No</v>
      </c>
      <c r="F2982" s="4">
        <f t="shared" si="231"/>
        <v>19</v>
      </c>
      <c r="G2982" s="5">
        <v>559.53</v>
      </c>
      <c r="H2982" t="str">
        <f t="shared" si="234"/>
        <v>No</v>
      </c>
      <c r="I2982" s="5">
        <f t="shared" si="232"/>
        <v>10631.07</v>
      </c>
    </row>
    <row r="2983" spans="1:9" x14ac:dyDescent="0.35">
      <c r="A2983" s="1">
        <v>45046</v>
      </c>
      <c r="B2983" s="1" t="str">
        <f t="shared" si="230"/>
        <v>April</v>
      </c>
      <c r="C2983" s="3" t="s">
        <v>4</v>
      </c>
      <c r="D2983" s="4">
        <v>15</v>
      </c>
      <c r="E2983" t="str">
        <f t="shared" si="233"/>
        <v>No</v>
      </c>
      <c r="F2983" s="4">
        <f t="shared" si="231"/>
        <v>15</v>
      </c>
      <c r="G2983" s="5">
        <v>650.30999999999995</v>
      </c>
      <c r="H2983" t="str">
        <f t="shared" si="234"/>
        <v>No</v>
      </c>
      <c r="I2983" s="5">
        <f t="shared" si="232"/>
        <v>9754.65</v>
      </c>
    </row>
    <row r="2984" spans="1:9" x14ac:dyDescent="0.35">
      <c r="A2984" s="1">
        <v>45016</v>
      </c>
      <c r="B2984" s="1" t="str">
        <f t="shared" si="230"/>
        <v>March</v>
      </c>
      <c r="C2984" s="3" t="s">
        <v>5</v>
      </c>
      <c r="D2984" s="4">
        <v>24</v>
      </c>
      <c r="E2984" t="str">
        <f t="shared" si="233"/>
        <v>No</v>
      </c>
      <c r="F2984" s="4">
        <f t="shared" si="231"/>
        <v>24</v>
      </c>
      <c r="G2984" s="5">
        <v>751.35</v>
      </c>
      <c r="H2984" t="str">
        <f t="shared" si="234"/>
        <v>No</v>
      </c>
      <c r="I2984" s="5">
        <f t="shared" si="232"/>
        <v>18032.400000000001</v>
      </c>
    </row>
    <row r="2985" spans="1:9" x14ac:dyDescent="0.35">
      <c r="A2985" s="1">
        <v>44985</v>
      </c>
      <c r="B2985" s="1" t="str">
        <f t="shared" si="230"/>
        <v>February</v>
      </c>
      <c r="C2985" s="3" t="s">
        <v>7</v>
      </c>
      <c r="D2985" s="4">
        <v>22</v>
      </c>
      <c r="E2985" t="str">
        <f t="shared" si="233"/>
        <v>No</v>
      </c>
      <c r="F2985" s="4">
        <f t="shared" si="231"/>
        <v>22</v>
      </c>
      <c r="G2985" s="5">
        <v>701.94</v>
      </c>
      <c r="H2985" t="str">
        <f t="shared" si="234"/>
        <v>No</v>
      </c>
      <c r="I2985" s="5">
        <f t="shared" si="232"/>
        <v>15442.68</v>
      </c>
    </row>
    <row r="2986" spans="1:9" x14ac:dyDescent="0.35">
      <c r="A2986" s="1">
        <v>45260</v>
      </c>
      <c r="B2986" s="1" t="str">
        <f t="shared" si="230"/>
        <v>November</v>
      </c>
      <c r="C2986" s="3" t="s">
        <v>4</v>
      </c>
      <c r="D2986" s="4">
        <v>26</v>
      </c>
      <c r="E2986" t="str">
        <f t="shared" si="233"/>
        <v>No</v>
      </c>
      <c r="F2986" s="4">
        <f t="shared" si="231"/>
        <v>26</v>
      </c>
      <c r="G2986" s="5">
        <v>540.15</v>
      </c>
      <c r="H2986" t="str">
        <f t="shared" si="234"/>
        <v>No</v>
      </c>
      <c r="I2986" s="5">
        <f t="shared" si="232"/>
        <v>14043.9</v>
      </c>
    </row>
    <row r="2987" spans="1:9" x14ac:dyDescent="0.35">
      <c r="A2987" s="1">
        <v>45230</v>
      </c>
      <c r="B2987" s="1" t="str">
        <f t="shared" si="230"/>
        <v>October</v>
      </c>
      <c r="C2987" s="3" t="s">
        <v>4</v>
      </c>
      <c r="D2987" s="4">
        <v>23</v>
      </c>
      <c r="E2987" t="str">
        <f t="shared" si="233"/>
        <v>No</v>
      </c>
      <c r="F2987" s="4">
        <f t="shared" si="231"/>
        <v>23</v>
      </c>
      <c r="G2987" s="5">
        <v>753.28</v>
      </c>
      <c r="H2987" t="str">
        <f t="shared" si="234"/>
        <v>No</v>
      </c>
      <c r="I2987" s="5">
        <f t="shared" si="232"/>
        <v>17325.439999999999</v>
      </c>
    </row>
    <row r="2988" spans="1:9" x14ac:dyDescent="0.35">
      <c r="A2988" s="1">
        <v>45016</v>
      </c>
      <c r="B2988" s="1" t="str">
        <f t="shared" si="230"/>
        <v>March</v>
      </c>
      <c r="C2988" s="3" t="s">
        <v>6</v>
      </c>
      <c r="D2988" s="4">
        <v>23</v>
      </c>
      <c r="E2988" t="str">
        <f t="shared" si="233"/>
        <v>No</v>
      </c>
      <c r="F2988" s="4">
        <f t="shared" si="231"/>
        <v>23</v>
      </c>
      <c r="G2988" s="5">
        <v>390.56</v>
      </c>
      <c r="H2988" t="str">
        <f t="shared" si="234"/>
        <v>No</v>
      </c>
      <c r="I2988" s="5">
        <f t="shared" si="232"/>
        <v>8982.8799999999992</v>
      </c>
    </row>
    <row r="2989" spans="1:9" x14ac:dyDescent="0.35">
      <c r="A2989" s="1">
        <v>45260</v>
      </c>
      <c r="B2989" s="1" t="str">
        <f t="shared" si="230"/>
        <v>November</v>
      </c>
      <c r="C2989" s="3" t="s">
        <v>4</v>
      </c>
      <c r="D2989" s="4">
        <v>20</v>
      </c>
      <c r="E2989" t="str">
        <f t="shared" si="233"/>
        <v>No</v>
      </c>
      <c r="F2989" s="4">
        <f t="shared" si="231"/>
        <v>20</v>
      </c>
      <c r="G2989" s="5">
        <v>363.7</v>
      </c>
      <c r="H2989" t="str">
        <f t="shared" si="234"/>
        <v>No</v>
      </c>
      <c r="I2989" s="5">
        <f t="shared" si="232"/>
        <v>7274</v>
      </c>
    </row>
    <row r="2990" spans="1:9" x14ac:dyDescent="0.35">
      <c r="A2990" s="1">
        <v>45291</v>
      </c>
      <c r="B2990" s="1" t="str">
        <f t="shared" si="230"/>
        <v>December</v>
      </c>
      <c r="C2990" s="3" t="s">
        <v>4</v>
      </c>
      <c r="D2990" s="4">
        <v>17</v>
      </c>
      <c r="E2990" t="str">
        <f t="shared" si="233"/>
        <v>No</v>
      </c>
      <c r="F2990" s="4">
        <f t="shared" si="231"/>
        <v>17</v>
      </c>
      <c r="G2990" s="5">
        <v>295.94</v>
      </c>
      <c r="H2990" t="str">
        <f t="shared" si="234"/>
        <v>No</v>
      </c>
      <c r="I2990" s="5">
        <f t="shared" si="232"/>
        <v>5030.9799999999996</v>
      </c>
    </row>
    <row r="2991" spans="1:9" x14ac:dyDescent="0.35">
      <c r="A2991" s="1">
        <v>45199</v>
      </c>
      <c r="B2991" s="1" t="str">
        <f t="shared" si="230"/>
        <v>September</v>
      </c>
      <c r="C2991" s="3" t="s">
        <v>7</v>
      </c>
      <c r="D2991" s="4">
        <v>18</v>
      </c>
      <c r="E2991" t="str">
        <f t="shared" si="233"/>
        <v>No</v>
      </c>
      <c r="F2991" s="4">
        <f t="shared" si="231"/>
        <v>18</v>
      </c>
      <c r="G2991" s="5">
        <v>315.76</v>
      </c>
      <c r="H2991" t="str">
        <f t="shared" si="234"/>
        <v>No</v>
      </c>
      <c r="I2991" s="5">
        <f t="shared" si="232"/>
        <v>5683.68</v>
      </c>
    </row>
    <row r="2992" spans="1:9" x14ac:dyDescent="0.35">
      <c r="A2992" s="1">
        <v>44957</v>
      </c>
      <c r="B2992" s="1" t="str">
        <f t="shared" si="230"/>
        <v>January</v>
      </c>
      <c r="C2992" s="3" t="s">
        <v>6</v>
      </c>
      <c r="D2992" s="4">
        <v>17</v>
      </c>
      <c r="E2992" t="str">
        <f t="shared" si="233"/>
        <v>No</v>
      </c>
      <c r="F2992" s="4">
        <f t="shared" si="231"/>
        <v>17</v>
      </c>
      <c r="G2992" s="5">
        <v>271.95</v>
      </c>
      <c r="H2992" t="str">
        <f t="shared" si="234"/>
        <v>No</v>
      </c>
      <c r="I2992" s="5">
        <f t="shared" si="232"/>
        <v>4623.1499999999996</v>
      </c>
    </row>
    <row r="2993" spans="1:9" x14ac:dyDescent="0.35">
      <c r="A2993" s="1">
        <v>45077</v>
      </c>
      <c r="B2993" s="1" t="str">
        <f t="shared" si="230"/>
        <v>May</v>
      </c>
      <c r="C2993" s="3" t="s">
        <v>7</v>
      </c>
      <c r="D2993" s="4">
        <v>16</v>
      </c>
      <c r="E2993" t="str">
        <f t="shared" si="233"/>
        <v>No</v>
      </c>
      <c r="F2993" s="4">
        <f t="shared" si="231"/>
        <v>16</v>
      </c>
      <c r="G2993" s="5">
        <v>502.96</v>
      </c>
      <c r="H2993" t="str">
        <f t="shared" si="234"/>
        <v>No</v>
      </c>
      <c r="I2993" s="5">
        <f t="shared" si="232"/>
        <v>8047.36</v>
      </c>
    </row>
    <row r="2994" spans="1:9" x14ac:dyDescent="0.35">
      <c r="A2994" s="1">
        <v>45077</v>
      </c>
      <c r="B2994" s="1" t="str">
        <f t="shared" si="230"/>
        <v>May</v>
      </c>
      <c r="C2994" s="3" t="s">
        <v>7</v>
      </c>
      <c r="D2994" s="4">
        <v>20</v>
      </c>
      <c r="E2994" t="str">
        <f t="shared" si="233"/>
        <v>No</v>
      </c>
      <c r="F2994" s="4">
        <f t="shared" si="231"/>
        <v>20</v>
      </c>
      <c r="G2994" s="5">
        <v>252.49</v>
      </c>
      <c r="H2994" t="str">
        <f t="shared" si="234"/>
        <v>No</v>
      </c>
      <c r="I2994" s="5">
        <f t="shared" si="232"/>
        <v>5049.8</v>
      </c>
    </row>
    <row r="2995" spans="1:9" x14ac:dyDescent="0.35">
      <c r="A2995" s="1">
        <v>45199</v>
      </c>
      <c r="B2995" s="1" t="str">
        <f t="shared" si="230"/>
        <v>September</v>
      </c>
      <c r="C2995" s="3" t="s">
        <v>5</v>
      </c>
      <c r="D2995" s="4">
        <v>20</v>
      </c>
      <c r="E2995" t="str">
        <f t="shared" si="233"/>
        <v>No</v>
      </c>
      <c r="F2995" s="4">
        <f t="shared" si="231"/>
        <v>20</v>
      </c>
      <c r="G2995" s="5">
        <v>786.45</v>
      </c>
      <c r="H2995" t="str">
        <f t="shared" si="234"/>
        <v>No</v>
      </c>
      <c r="I2995" s="5">
        <f t="shared" si="232"/>
        <v>15729</v>
      </c>
    </row>
    <row r="2996" spans="1:9" x14ac:dyDescent="0.35">
      <c r="A2996" s="1">
        <v>44957</v>
      </c>
      <c r="B2996" s="1" t="str">
        <f t="shared" si="230"/>
        <v>January</v>
      </c>
      <c r="C2996" s="3" t="s">
        <v>6</v>
      </c>
      <c r="D2996" s="4">
        <v>24</v>
      </c>
      <c r="E2996" t="str">
        <f t="shared" si="233"/>
        <v>No</v>
      </c>
      <c r="F2996" s="4">
        <f t="shared" si="231"/>
        <v>24</v>
      </c>
      <c r="G2996" s="5">
        <v>809.93</v>
      </c>
      <c r="H2996" t="str">
        <f t="shared" si="234"/>
        <v>No</v>
      </c>
      <c r="I2996" s="5">
        <f t="shared" si="232"/>
        <v>19438.32</v>
      </c>
    </row>
    <row r="2997" spans="1:9" x14ac:dyDescent="0.35">
      <c r="A2997" s="1">
        <v>45199</v>
      </c>
      <c r="B2997" s="1" t="str">
        <f t="shared" si="230"/>
        <v>September</v>
      </c>
      <c r="C2997" s="3" t="s">
        <v>6</v>
      </c>
      <c r="D2997" s="4">
        <v>22</v>
      </c>
      <c r="E2997" t="str">
        <f t="shared" si="233"/>
        <v>No</v>
      </c>
      <c r="F2997" s="4">
        <f t="shared" si="231"/>
        <v>22</v>
      </c>
      <c r="G2997" s="5">
        <v>765.75</v>
      </c>
      <c r="H2997" t="str">
        <f t="shared" si="234"/>
        <v>No</v>
      </c>
      <c r="I2997" s="5">
        <f t="shared" si="232"/>
        <v>16846.5</v>
      </c>
    </row>
    <row r="2998" spans="1:9" x14ac:dyDescent="0.35">
      <c r="A2998" s="1">
        <v>45169</v>
      </c>
      <c r="B2998" s="1" t="str">
        <f t="shared" si="230"/>
        <v>August</v>
      </c>
      <c r="C2998" s="3" t="s">
        <v>7</v>
      </c>
      <c r="D2998" s="4">
        <v>19</v>
      </c>
      <c r="E2998" t="str">
        <f t="shared" si="233"/>
        <v>No</v>
      </c>
      <c r="F2998" s="4">
        <f t="shared" si="231"/>
        <v>19</v>
      </c>
      <c r="G2998" s="5">
        <v>509.48</v>
      </c>
      <c r="H2998" t="str">
        <f t="shared" si="234"/>
        <v>No</v>
      </c>
      <c r="I2998" s="5">
        <f t="shared" si="232"/>
        <v>9680.1200000000008</v>
      </c>
    </row>
    <row r="2999" spans="1:9" x14ac:dyDescent="0.35">
      <c r="A2999" s="1">
        <v>45107</v>
      </c>
      <c r="B2999" s="1" t="str">
        <f t="shared" si="230"/>
        <v>June</v>
      </c>
      <c r="C2999" s="3" t="s">
        <v>5</v>
      </c>
      <c r="D2999" s="4">
        <v>25</v>
      </c>
      <c r="E2999" t="str">
        <f t="shared" si="233"/>
        <v>No</v>
      </c>
      <c r="F2999" s="4">
        <f t="shared" si="231"/>
        <v>25</v>
      </c>
      <c r="G2999" s="5">
        <v>838.08</v>
      </c>
      <c r="H2999" t="str">
        <f t="shared" si="234"/>
        <v>No</v>
      </c>
      <c r="I2999" s="5">
        <f t="shared" si="232"/>
        <v>20952</v>
      </c>
    </row>
    <row r="3000" spans="1:9" x14ac:dyDescent="0.35">
      <c r="A3000" s="1">
        <v>45199</v>
      </c>
      <c r="B3000" s="1" t="str">
        <f t="shared" si="230"/>
        <v>September</v>
      </c>
      <c r="C3000" s="3" t="s">
        <v>5</v>
      </c>
      <c r="D3000" s="4">
        <v>19</v>
      </c>
      <c r="E3000" t="str">
        <f t="shared" si="233"/>
        <v>No</v>
      </c>
      <c r="F3000" s="4">
        <f t="shared" si="231"/>
        <v>19</v>
      </c>
      <c r="G3000" s="5">
        <v>589.25</v>
      </c>
      <c r="H3000" t="str">
        <f t="shared" si="234"/>
        <v>No</v>
      </c>
      <c r="I3000" s="5">
        <f t="shared" si="232"/>
        <v>11195.75</v>
      </c>
    </row>
    <row r="3001" spans="1:9" x14ac:dyDescent="0.35">
      <c r="A3001" s="1">
        <v>44985</v>
      </c>
      <c r="B3001" s="1" t="str">
        <f t="shared" si="230"/>
        <v>February</v>
      </c>
      <c r="C3001" s="3" t="s">
        <v>6</v>
      </c>
      <c r="D3001" s="4">
        <v>23</v>
      </c>
      <c r="E3001" t="str">
        <f t="shared" si="233"/>
        <v>No</v>
      </c>
      <c r="F3001" s="4">
        <f t="shared" si="231"/>
        <v>23</v>
      </c>
      <c r="G3001" s="5">
        <v>920.8</v>
      </c>
      <c r="H3001" t="str">
        <f t="shared" si="234"/>
        <v>No</v>
      </c>
      <c r="I3001" s="5">
        <f t="shared" si="232"/>
        <v>21178.399999999998</v>
      </c>
    </row>
    <row r="3002" spans="1:9" x14ac:dyDescent="0.35">
      <c r="A3002" s="1">
        <v>45046</v>
      </c>
      <c r="B3002" s="1" t="str">
        <f t="shared" si="230"/>
        <v>April</v>
      </c>
      <c r="C3002" s="3" t="s">
        <v>7</v>
      </c>
      <c r="D3002" s="4">
        <v>25</v>
      </c>
      <c r="E3002" t="str">
        <f t="shared" si="233"/>
        <v>No</v>
      </c>
      <c r="F3002" s="4">
        <f t="shared" si="231"/>
        <v>25</v>
      </c>
      <c r="G3002" s="5">
        <v>833.25</v>
      </c>
      <c r="H3002" t="str">
        <f t="shared" si="234"/>
        <v>No</v>
      </c>
      <c r="I3002" s="5">
        <f t="shared" si="232"/>
        <v>20831.25</v>
      </c>
    </row>
    <row r="3003" spans="1:9" x14ac:dyDescent="0.35">
      <c r="A3003" s="1">
        <v>45138</v>
      </c>
      <c r="B3003" s="1" t="str">
        <f t="shared" si="230"/>
        <v>July</v>
      </c>
      <c r="C3003" s="3" t="s">
        <v>4</v>
      </c>
      <c r="D3003" s="4">
        <v>14</v>
      </c>
      <c r="E3003" t="str">
        <f t="shared" si="233"/>
        <v>No</v>
      </c>
      <c r="F3003" s="4">
        <f t="shared" si="231"/>
        <v>14</v>
      </c>
      <c r="G3003" s="5">
        <v>108.39</v>
      </c>
      <c r="H3003" t="str">
        <f t="shared" si="234"/>
        <v>No</v>
      </c>
      <c r="I3003" s="5">
        <f t="shared" si="232"/>
        <v>1517.46</v>
      </c>
    </row>
    <row r="3004" spans="1:9" x14ac:dyDescent="0.35">
      <c r="A3004" s="1">
        <v>45138</v>
      </c>
      <c r="B3004" s="1" t="str">
        <f t="shared" si="230"/>
        <v>July</v>
      </c>
      <c r="C3004" s="3" t="s">
        <v>8</v>
      </c>
      <c r="D3004" s="4">
        <v>17</v>
      </c>
      <c r="E3004" t="str">
        <f t="shared" si="233"/>
        <v>No</v>
      </c>
      <c r="F3004" s="4">
        <f t="shared" si="231"/>
        <v>17</v>
      </c>
      <c r="G3004" s="5">
        <v>444.8</v>
      </c>
      <c r="H3004" t="str">
        <f t="shared" si="234"/>
        <v>No</v>
      </c>
      <c r="I3004" s="5">
        <f t="shared" si="232"/>
        <v>7561.6</v>
      </c>
    </row>
    <row r="3005" spans="1:9" x14ac:dyDescent="0.35">
      <c r="A3005" s="1">
        <v>44957</v>
      </c>
      <c r="B3005" s="1" t="str">
        <f t="shared" si="230"/>
        <v>January</v>
      </c>
      <c r="C3005" s="3" t="s">
        <v>7</v>
      </c>
      <c r="D3005" s="4">
        <v>28</v>
      </c>
      <c r="E3005" t="str">
        <f t="shared" si="233"/>
        <v>No</v>
      </c>
      <c r="F3005" s="4">
        <f t="shared" si="231"/>
        <v>28</v>
      </c>
      <c r="G3005" s="5">
        <v>361.39</v>
      </c>
      <c r="H3005" t="str">
        <f t="shared" si="234"/>
        <v>No</v>
      </c>
      <c r="I3005" s="5">
        <f t="shared" si="232"/>
        <v>10118.92</v>
      </c>
    </row>
    <row r="3006" spans="1:9" x14ac:dyDescent="0.35">
      <c r="A3006" s="1">
        <v>45199</v>
      </c>
      <c r="B3006" s="1" t="str">
        <f t="shared" si="230"/>
        <v>September</v>
      </c>
      <c r="C3006" s="3" t="s">
        <v>6</v>
      </c>
      <c r="D3006" s="4">
        <v>18</v>
      </c>
      <c r="E3006" t="str">
        <f t="shared" si="233"/>
        <v>No</v>
      </c>
      <c r="F3006" s="4">
        <f t="shared" si="231"/>
        <v>18</v>
      </c>
      <c r="G3006" s="5">
        <v>528.46</v>
      </c>
      <c r="H3006" t="str">
        <f t="shared" si="234"/>
        <v>No</v>
      </c>
      <c r="I3006" s="5">
        <f t="shared" si="232"/>
        <v>9512.2800000000007</v>
      </c>
    </row>
    <row r="3007" spans="1:9" x14ac:dyDescent="0.35">
      <c r="A3007" s="1">
        <v>45230</v>
      </c>
      <c r="B3007" s="1" t="str">
        <f t="shared" si="230"/>
        <v>October</v>
      </c>
      <c r="C3007" s="3" t="s">
        <v>6</v>
      </c>
      <c r="D3007" s="4">
        <v>32</v>
      </c>
      <c r="E3007" t="str">
        <f t="shared" si="233"/>
        <v>No</v>
      </c>
      <c r="F3007" s="4">
        <f t="shared" si="231"/>
        <v>32</v>
      </c>
      <c r="G3007" s="5">
        <v>771.33</v>
      </c>
      <c r="H3007" t="str">
        <f t="shared" si="234"/>
        <v>No</v>
      </c>
      <c r="I3007" s="5">
        <f t="shared" si="232"/>
        <v>24682.560000000001</v>
      </c>
    </row>
    <row r="3008" spans="1:9" x14ac:dyDescent="0.35">
      <c r="A3008" s="1">
        <v>45046</v>
      </c>
      <c r="B3008" s="1" t="str">
        <f t="shared" si="230"/>
        <v>April</v>
      </c>
      <c r="C3008" s="3" t="s">
        <v>8</v>
      </c>
      <c r="D3008" s="4">
        <v>27</v>
      </c>
      <c r="E3008" t="str">
        <f t="shared" si="233"/>
        <v>No</v>
      </c>
      <c r="F3008" s="4">
        <f t="shared" si="231"/>
        <v>27</v>
      </c>
      <c r="G3008" s="5">
        <v>628.30999999999995</v>
      </c>
      <c r="H3008" t="str">
        <f t="shared" si="234"/>
        <v>No</v>
      </c>
      <c r="I3008" s="5">
        <f t="shared" si="232"/>
        <v>16964.37</v>
      </c>
    </row>
    <row r="3009" spans="1:9" x14ac:dyDescent="0.35">
      <c r="A3009" s="1">
        <v>44957</v>
      </c>
      <c r="B3009" s="1" t="str">
        <f t="shared" si="230"/>
        <v>January</v>
      </c>
      <c r="C3009" s="3" t="s">
        <v>8</v>
      </c>
      <c r="D3009" s="4">
        <v>18</v>
      </c>
      <c r="E3009" t="str">
        <f t="shared" si="233"/>
        <v>No</v>
      </c>
      <c r="F3009" s="4">
        <f t="shared" si="231"/>
        <v>18</v>
      </c>
      <c r="G3009" s="5">
        <v>247.64</v>
      </c>
      <c r="H3009" t="str">
        <f t="shared" si="234"/>
        <v>No</v>
      </c>
      <c r="I3009" s="5">
        <f t="shared" si="232"/>
        <v>4457.5199999999995</v>
      </c>
    </row>
    <row r="3010" spans="1:9" x14ac:dyDescent="0.35">
      <c r="A3010" s="1">
        <v>44957</v>
      </c>
      <c r="B3010" s="1" t="str">
        <f t="shared" ref="B3010:B3073" si="235">TEXT(A3010, "mmmm")</f>
        <v>January</v>
      </c>
      <c r="C3010" s="3" t="s">
        <v>8</v>
      </c>
      <c r="D3010" s="4">
        <v>21</v>
      </c>
      <c r="E3010" t="str">
        <f t="shared" si="233"/>
        <v>No</v>
      </c>
      <c r="F3010" s="4">
        <f t="shared" ref="F3010:F3073" si="236" xml:space="preserve"> IF(OR(D3010 &lt; 8,D3010 &gt; 32), 22, D3010)</f>
        <v>21</v>
      </c>
      <c r="G3010" s="5">
        <v>969.88</v>
      </c>
      <c r="H3010" t="str">
        <f t="shared" si="234"/>
        <v>No</v>
      </c>
      <c r="I3010" s="5">
        <f t="shared" ref="I3010:I3073" si="237">PRODUCT(F3010,G3010)</f>
        <v>20367.48</v>
      </c>
    </row>
    <row r="3011" spans="1:9" x14ac:dyDescent="0.35">
      <c r="A3011" s="1">
        <v>45077</v>
      </c>
      <c r="B3011" s="1" t="str">
        <f t="shared" si="235"/>
        <v>May</v>
      </c>
      <c r="C3011" s="3" t="s">
        <v>5</v>
      </c>
      <c r="D3011" s="4">
        <v>17</v>
      </c>
      <c r="E3011" t="str">
        <f t="shared" ref="E3011:E3074" si="238" xml:space="preserve"> IF(OR(D3011 &lt; 8,D3011 &gt; 32), "Yes", "No")</f>
        <v>No</v>
      </c>
      <c r="F3011" s="4">
        <f t="shared" si="236"/>
        <v>17</v>
      </c>
      <c r="G3011" s="5">
        <v>473.73</v>
      </c>
      <c r="H3011" t="str">
        <f t="shared" ref="H3011:H3074" si="239" xml:space="preserve"> IF(OR(G3011 &lt; -466.22,G3011 &gt; 1486.92), "Yes", "No")</f>
        <v>No</v>
      </c>
      <c r="I3011" s="5">
        <f t="shared" si="237"/>
        <v>8053.41</v>
      </c>
    </row>
    <row r="3012" spans="1:9" x14ac:dyDescent="0.35">
      <c r="A3012" s="1">
        <v>45291</v>
      </c>
      <c r="B3012" s="1" t="str">
        <f t="shared" si="235"/>
        <v>December</v>
      </c>
      <c r="C3012" s="3" t="s">
        <v>5</v>
      </c>
      <c r="D3012" s="4">
        <v>25</v>
      </c>
      <c r="E3012" t="str">
        <f t="shared" si="238"/>
        <v>No</v>
      </c>
      <c r="F3012" s="4">
        <f t="shared" si="236"/>
        <v>25</v>
      </c>
      <c r="G3012" s="5">
        <v>44.63</v>
      </c>
      <c r="H3012" t="str">
        <f t="shared" si="239"/>
        <v>No</v>
      </c>
      <c r="I3012" s="5">
        <f t="shared" si="237"/>
        <v>1115.75</v>
      </c>
    </row>
    <row r="3013" spans="1:9" x14ac:dyDescent="0.35">
      <c r="A3013" s="1">
        <v>45138</v>
      </c>
      <c r="B3013" s="1" t="str">
        <f t="shared" si="235"/>
        <v>July</v>
      </c>
      <c r="C3013" s="3" t="s">
        <v>5</v>
      </c>
      <c r="D3013" s="4">
        <v>23</v>
      </c>
      <c r="E3013" t="str">
        <f t="shared" si="238"/>
        <v>No</v>
      </c>
      <c r="F3013" s="4">
        <f t="shared" si="236"/>
        <v>23</v>
      </c>
      <c r="G3013" s="5">
        <v>942.84</v>
      </c>
      <c r="H3013" t="str">
        <f t="shared" si="239"/>
        <v>No</v>
      </c>
      <c r="I3013" s="5">
        <f t="shared" si="237"/>
        <v>21685.32</v>
      </c>
    </row>
    <row r="3014" spans="1:9" x14ac:dyDescent="0.35">
      <c r="A3014" s="1">
        <v>45169</v>
      </c>
      <c r="B3014" s="1" t="str">
        <f t="shared" si="235"/>
        <v>August</v>
      </c>
      <c r="C3014" s="3" t="s">
        <v>8</v>
      </c>
      <c r="D3014" s="4">
        <v>28</v>
      </c>
      <c r="E3014" t="str">
        <f t="shared" si="238"/>
        <v>No</v>
      </c>
      <c r="F3014" s="4">
        <f t="shared" si="236"/>
        <v>28</v>
      </c>
      <c r="G3014" s="5">
        <v>892.14</v>
      </c>
      <c r="H3014" t="str">
        <f t="shared" si="239"/>
        <v>No</v>
      </c>
      <c r="I3014" s="5">
        <f t="shared" si="237"/>
        <v>24979.919999999998</v>
      </c>
    </row>
    <row r="3015" spans="1:9" x14ac:dyDescent="0.35">
      <c r="A3015" s="1">
        <v>45107</v>
      </c>
      <c r="B3015" s="1" t="str">
        <f t="shared" si="235"/>
        <v>June</v>
      </c>
      <c r="C3015" s="3" t="s">
        <v>5</v>
      </c>
      <c r="D3015" s="4">
        <v>17</v>
      </c>
      <c r="E3015" t="str">
        <f t="shared" si="238"/>
        <v>No</v>
      </c>
      <c r="F3015" s="4">
        <f t="shared" si="236"/>
        <v>17</v>
      </c>
      <c r="G3015" s="5">
        <v>749.43</v>
      </c>
      <c r="H3015" t="str">
        <f t="shared" si="239"/>
        <v>No</v>
      </c>
      <c r="I3015" s="5">
        <f t="shared" si="237"/>
        <v>12740.31</v>
      </c>
    </row>
    <row r="3016" spans="1:9" x14ac:dyDescent="0.35">
      <c r="A3016" s="1">
        <v>45230</v>
      </c>
      <c r="B3016" s="1" t="str">
        <f t="shared" si="235"/>
        <v>October</v>
      </c>
      <c r="C3016" s="3" t="s">
        <v>8</v>
      </c>
      <c r="D3016" s="4">
        <v>13</v>
      </c>
      <c r="E3016" t="str">
        <f t="shared" si="238"/>
        <v>No</v>
      </c>
      <c r="F3016" s="4">
        <f t="shared" si="236"/>
        <v>13</v>
      </c>
      <c r="G3016" s="5">
        <v>634.86</v>
      </c>
      <c r="H3016" t="str">
        <f t="shared" si="239"/>
        <v>No</v>
      </c>
      <c r="I3016" s="5">
        <f t="shared" si="237"/>
        <v>8253.18</v>
      </c>
    </row>
    <row r="3017" spans="1:9" x14ac:dyDescent="0.35">
      <c r="A3017" s="1">
        <v>45077</v>
      </c>
      <c r="B3017" s="1" t="str">
        <f t="shared" si="235"/>
        <v>May</v>
      </c>
      <c r="C3017" s="3" t="s">
        <v>4</v>
      </c>
      <c r="D3017" s="4">
        <v>19</v>
      </c>
      <c r="E3017" t="str">
        <f t="shared" si="238"/>
        <v>No</v>
      </c>
      <c r="F3017" s="4">
        <f t="shared" si="236"/>
        <v>19</v>
      </c>
      <c r="G3017" s="5">
        <v>795.41</v>
      </c>
      <c r="H3017" t="str">
        <f t="shared" si="239"/>
        <v>No</v>
      </c>
      <c r="I3017" s="5">
        <f t="shared" si="237"/>
        <v>15112.789999999999</v>
      </c>
    </row>
    <row r="3018" spans="1:9" x14ac:dyDescent="0.35">
      <c r="A3018" s="1">
        <v>44985</v>
      </c>
      <c r="B3018" s="1" t="str">
        <f t="shared" si="235"/>
        <v>February</v>
      </c>
      <c r="C3018" s="3" t="s">
        <v>4</v>
      </c>
      <c r="D3018" s="4">
        <v>21</v>
      </c>
      <c r="E3018" t="str">
        <f t="shared" si="238"/>
        <v>No</v>
      </c>
      <c r="F3018" s="4">
        <f t="shared" si="236"/>
        <v>21</v>
      </c>
      <c r="G3018" s="5">
        <v>906.9</v>
      </c>
      <c r="H3018" t="str">
        <f t="shared" si="239"/>
        <v>No</v>
      </c>
      <c r="I3018" s="5">
        <f t="shared" si="237"/>
        <v>19044.899999999998</v>
      </c>
    </row>
    <row r="3019" spans="1:9" x14ac:dyDescent="0.35">
      <c r="A3019" s="1">
        <v>44957</v>
      </c>
      <c r="B3019" s="1" t="str">
        <f t="shared" si="235"/>
        <v>January</v>
      </c>
      <c r="C3019" s="3" t="s">
        <v>8</v>
      </c>
      <c r="D3019" s="4">
        <v>13</v>
      </c>
      <c r="E3019" t="str">
        <f t="shared" si="238"/>
        <v>No</v>
      </c>
      <c r="F3019" s="4">
        <f t="shared" si="236"/>
        <v>13</v>
      </c>
      <c r="G3019" s="5">
        <v>539.62</v>
      </c>
      <c r="H3019" t="str">
        <f t="shared" si="239"/>
        <v>No</v>
      </c>
      <c r="I3019" s="5">
        <f t="shared" si="237"/>
        <v>7015.06</v>
      </c>
    </row>
    <row r="3020" spans="1:9" x14ac:dyDescent="0.35">
      <c r="A3020" s="1">
        <v>45016</v>
      </c>
      <c r="B3020" s="1" t="str">
        <f t="shared" si="235"/>
        <v>March</v>
      </c>
      <c r="C3020" s="3" t="s">
        <v>4</v>
      </c>
      <c r="D3020" s="4">
        <v>21</v>
      </c>
      <c r="E3020" t="str">
        <f t="shared" si="238"/>
        <v>No</v>
      </c>
      <c r="F3020" s="4">
        <f t="shared" si="236"/>
        <v>21</v>
      </c>
      <c r="G3020" s="5">
        <v>760.27</v>
      </c>
      <c r="H3020" t="str">
        <f t="shared" si="239"/>
        <v>No</v>
      </c>
      <c r="I3020" s="5">
        <f t="shared" si="237"/>
        <v>15965.67</v>
      </c>
    </row>
    <row r="3021" spans="1:9" x14ac:dyDescent="0.35">
      <c r="A3021" s="1">
        <v>45199</v>
      </c>
      <c r="B3021" s="1" t="str">
        <f t="shared" si="235"/>
        <v>September</v>
      </c>
      <c r="C3021" s="3" t="s">
        <v>4</v>
      </c>
      <c r="D3021" s="4">
        <v>24</v>
      </c>
      <c r="E3021" t="str">
        <f t="shared" si="238"/>
        <v>No</v>
      </c>
      <c r="F3021" s="4">
        <f t="shared" si="236"/>
        <v>24</v>
      </c>
      <c r="G3021" s="5">
        <v>548.80999999999995</v>
      </c>
      <c r="H3021" t="str">
        <f t="shared" si="239"/>
        <v>No</v>
      </c>
      <c r="I3021" s="5">
        <f t="shared" si="237"/>
        <v>13171.439999999999</v>
      </c>
    </row>
    <row r="3022" spans="1:9" x14ac:dyDescent="0.35">
      <c r="A3022" s="1">
        <v>44957</v>
      </c>
      <c r="B3022" s="1" t="str">
        <f t="shared" si="235"/>
        <v>January</v>
      </c>
      <c r="C3022" s="3" t="s">
        <v>8</v>
      </c>
      <c r="D3022" s="4">
        <v>20</v>
      </c>
      <c r="E3022" t="str">
        <f t="shared" si="238"/>
        <v>No</v>
      </c>
      <c r="F3022" s="4">
        <f t="shared" si="236"/>
        <v>20</v>
      </c>
      <c r="G3022" s="5">
        <v>394.91</v>
      </c>
      <c r="H3022" t="str">
        <f t="shared" si="239"/>
        <v>No</v>
      </c>
      <c r="I3022" s="5">
        <f t="shared" si="237"/>
        <v>7898.2000000000007</v>
      </c>
    </row>
    <row r="3023" spans="1:9" x14ac:dyDescent="0.35">
      <c r="A3023" s="1">
        <v>45230</v>
      </c>
      <c r="B3023" s="1" t="str">
        <f t="shared" si="235"/>
        <v>October</v>
      </c>
      <c r="C3023" s="3" t="s">
        <v>8</v>
      </c>
      <c r="D3023" s="4">
        <v>17</v>
      </c>
      <c r="E3023" t="str">
        <f t="shared" si="238"/>
        <v>No</v>
      </c>
      <c r="F3023" s="4">
        <f t="shared" si="236"/>
        <v>17</v>
      </c>
      <c r="G3023" s="5">
        <v>956.1</v>
      </c>
      <c r="H3023" t="str">
        <f t="shared" si="239"/>
        <v>No</v>
      </c>
      <c r="I3023" s="5">
        <f t="shared" si="237"/>
        <v>16253.7</v>
      </c>
    </row>
    <row r="3024" spans="1:9" x14ac:dyDescent="0.35">
      <c r="A3024" s="1">
        <v>45169</v>
      </c>
      <c r="B3024" s="1" t="str">
        <f t="shared" si="235"/>
        <v>August</v>
      </c>
      <c r="C3024" s="3" t="s">
        <v>7</v>
      </c>
      <c r="D3024" s="4">
        <v>27</v>
      </c>
      <c r="E3024" t="str">
        <f t="shared" si="238"/>
        <v>No</v>
      </c>
      <c r="F3024" s="4">
        <f t="shared" si="236"/>
        <v>27</v>
      </c>
      <c r="G3024" s="5">
        <v>211.85</v>
      </c>
      <c r="H3024" t="str">
        <f t="shared" si="239"/>
        <v>No</v>
      </c>
      <c r="I3024" s="5">
        <f t="shared" si="237"/>
        <v>5719.95</v>
      </c>
    </row>
    <row r="3025" spans="1:9" x14ac:dyDescent="0.35">
      <c r="A3025" s="1">
        <v>45046</v>
      </c>
      <c r="B3025" s="1" t="str">
        <f t="shared" si="235"/>
        <v>April</v>
      </c>
      <c r="C3025" s="3" t="s">
        <v>4</v>
      </c>
      <c r="D3025" s="4">
        <v>18</v>
      </c>
      <c r="E3025" t="str">
        <f t="shared" si="238"/>
        <v>No</v>
      </c>
      <c r="F3025" s="4">
        <f t="shared" si="236"/>
        <v>18</v>
      </c>
      <c r="G3025" s="5">
        <v>238.33</v>
      </c>
      <c r="H3025" t="str">
        <f t="shared" si="239"/>
        <v>No</v>
      </c>
      <c r="I3025" s="5">
        <f t="shared" si="237"/>
        <v>4289.9400000000005</v>
      </c>
    </row>
    <row r="3026" spans="1:9" x14ac:dyDescent="0.35">
      <c r="A3026" s="1">
        <v>45077</v>
      </c>
      <c r="B3026" s="1" t="str">
        <f t="shared" si="235"/>
        <v>May</v>
      </c>
      <c r="C3026" s="3" t="s">
        <v>5</v>
      </c>
      <c r="D3026" s="4">
        <v>23</v>
      </c>
      <c r="E3026" t="str">
        <f t="shared" si="238"/>
        <v>No</v>
      </c>
      <c r="F3026" s="4">
        <f t="shared" si="236"/>
        <v>23</v>
      </c>
      <c r="G3026" s="5">
        <v>546.99</v>
      </c>
      <c r="H3026" t="str">
        <f t="shared" si="239"/>
        <v>No</v>
      </c>
      <c r="I3026" s="5">
        <f t="shared" si="237"/>
        <v>12580.77</v>
      </c>
    </row>
    <row r="3027" spans="1:9" x14ac:dyDescent="0.35">
      <c r="A3027" s="1">
        <v>45077</v>
      </c>
      <c r="B3027" s="1" t="str">
        <f t="shared" si="235"/>
        <v>May</v>
      </c>
      <c r="C3027" s="3" t="s">
        <v>6</v>
      </c>
      <c r="D3027" s="4">
        <v>23</v>
      </c>
      <c r="E3027" t="str">
        <f t="shared" si="238"/>
        <v>No</v>
      </c>
      <c r="F3027" s="4">
        <f t="shared" si="236"/>
        <v>23</v>
      </c>
      <c r="G3027" s="5">
        <v>902.57</v>
      </c>
      <c r="H3027" t="str">
        <f t="shared" si="239"/>
        <v>No</v>
      </c>
      <c r="I3027" s="5">
        <f t="shared" si="237"/>
        <v>20759.11</v>
      </c>
    </row>
    <row r="3028" spans="1:9" x14ac:dyDescent="0.35">
      <c r="A3028" s="1">
        <v>44985</v>
      </c>
      <c r="B3028" s="1" t="str">
        <f t="shared" si="235"/>
        <v>February</v>
      </c>
      <c r="C3028" s="3" t="s">
        <v>6</v>
      </c>
      <c r="D3028" s="4">
        <v>16</v>
      </c>
      <c r="E3028" t="str">
        <f t="shared" si="238"/>
        <v>No</v>
      </c>
      <c r="F3028" s="4">
        <f t="shared" si="236"/>
        <v>16</v>
      </c>
      <c r="G3028" s="5">
        <v>401.98</v>
      </c>
      <c r="H3028" t="str">
        <f t="shared" si="239"/>
        <v>No</v>
      </c>
      <c r="I3028" s="5">
        <f t="shared" si="237"/>
        <v>6431.68</v>
      </c>
    </row>
    <row r="3029" spans="1:9" x14ac:dyDescent="0.35">
      <c r="A3029" s="1">
        <v>45046</v>
      </c>
      <c r="B3029" s="1" t="str">
        <f t="shared" si="235"/>
        <v>April</v>
      </c>
      <c r="C3029" s="3" t="s">
        <v>4</v>
      </c>
      <c r="D3029" s="4">
        <v>26</v>
      </c>
      <c r="E3029" t="str">
        <f t="shared" si="238"/>
        <v>No</v>
      </c>
      <c r="F3029" s="4">
        <f t="shared" si="236"/>
        <v>26</v>
      </c>
      <c r="G3029" s="5">
        <v>91.15</v>
      </c>
      <c r="H3029" t="str">
        <f t="shared" si="239"/>
        <v>No</v>
      </c>
      <c r="I3029" s="5">
        <f t="shared" si="237"/>
        <v>2369.9</v>
      </c>
    </row>
    <row r="3030" spans="1:9" x14ac:dyDescent="0.35">
      <c r="A3030" s="1">
        <v>45199</v>
      </c>
      <c r="B3030" s="1" t="str">
        <f t="shared" si="235"/>
        <v>September</v>
      </c>
      <c r="C3030" s="3" t="s">
        <v>7</v>
      </c>
      <c r="D3030" s="4">
        <v>21</v>
      </c>
      <c r="E3030" t="str">
        <f t="shared" si="238"/>
        <v>No</v>
      </c>
      <c r="F3030" s="4">
        <f t="shared" si="236"/>
        <v>21</v>
      </c>
      <c r="G3030" s="5">
        <v>127.97</v>
      </c>
      <c r="H3030" t="str">
        <f t="shared" si="239"/>
        <v>No</v>
      </c>
      <c r="I3030" s="5">
        <f t="shared" si="237"/>
        <v>2687.37</v>
      </c>
    </row>
    <row r="3031" spans="1:9" x14ac:dyDescent="0.35">
      <c r="A3031" s="1">
        <v>45016</v>
      </c>
      <c r="B3031" s="1" t="str">
        <f t="shared" si="235"/>
        <v>March</v>
      </c>
      <c r="C3031" s="3" t="s">
        <v>6</v>
      </c>
      <c r="D3031" s="4">
        <v>20</v>
      </c>
      <c r="E3031" t="str">
        <f t="shared" si="238"/>
        <v>No</v>
      </c>
      <c r="F3031" s="4">
        <f t="shared" si="236"/>
        <v>20</v>
      </c>
      <c r="G3031" s="5">
        <v>659.29</v>
      </c>
      <c r="H3031" t="str">
        <f t="shared" si="239"/>
        <v>No</v>
      </c>
      <c r="I3031" s="5">
        <f t="shared" si="237"/>
        <v>13185.8</v>
      </c>
    </row>
    <row r="3032" spans="1:9" x14ac:dyDescent="0.35">
      <c r="A3032" s="1">
        <v>45199</v>
      </c>
      <c r="B3032" s="1" t="str">
        <f t="shared" si="235"/>
        <v>September</v>
      </c>
      <c r="C3032" s="3" t="s">
        <v>5</v>
      </c>
      <c r="D3032" s="4">
        <v>20</v>
      </c>
      <c r="E3032" t="str">
        <f t="shared" si="238"/>
        <v>No</v>
      </c>
      <c r="F3032" s="4">
        <f t="shared" si="236"/>
        <v>20</v>
      </c>
      <c r="G3032" s="5">
        <v>676.93</v>
      </c>
      <c r="H3032" t="str">
        <f t="shared" si="239"/>
        <v>No</v>
      </c>
      <c r="I3032" s="5">
        <f t="shared" si="237"/>
        <v>13538.599999999999</v>
      </c>
    </row>
    <row r="3033" spans="1:9" x14ac:dyDescent="0.35">
      <c r="A3033" s="1">
        <v>45230</v>
      </c>
      <c r="B3033" s="1" t="str">
        <f t="shared" si="235"/>
        <v>October</v>
      </c>
      <c r="C3033" s="3" t="s">
        <v>6</v>
      </c>
      <c r="D3033" s="4">
        <v>21</v>
      </c>
      <c r="E3033" t="str">
        <f t="shared" si="238"/>
        <v>No</v>
      </c>
      <c r="F3033" s="4">
        <f t="shared" si="236"/>
        <v>21</v>
      </c>
      <c r="G3033" s="5">
        <v>871.35</v>
      </c>
      <c r="H3033" t="str">
        <f t="shared" si="239"/>
        <v>No</v>
      </c>
      <c r="I3033" s="5">
        <f t="shared" si="237"/>
        <v>18298.350000000002</v>
      </c>
    </row>
    <row r="3034" spans="1:9" x14ac:dyDescent="0.35">
      <c r="A3034" s="1">
        <v>45107</v>
      </c>
      <c r="B3034" s="1" t="str">
        <f t="shared" si="235"/>
        <v>June</v>
      </c>
      <c r="C3034" s="3" t="s">
        <v>7</v>
      </c>
      <c r="D3034" s="4">
        <v>21</v>
      </c>
      <c r="E3034" t="str">
        <f t="shared" si="238"/>
        <v>No</v>
      </c>
      <c r="F3034" s="4">
        <f t="shared" si="236"/>
        <v>21</v>
      </c>
      <c r="G3034" s="5">
        <v>353.7</v>
      </c>
      <c r="H3034" t="str">
        <f t="shared" si="239"/>
        <v>No</v>
      </c>
      <c r="I3034" s="5">
        <f t="shared" si="237"/>
        <v>7427.7</v>
      </c>
    </row>
    <row r="3035" spans="1:9" x14ac:dyDescent="0.35">
      <c r="A3035" s="1">
        <v>45046</v>
      </c>
      <c r="B3035" s="1" t="str">
        <f t="shared" si="235"/>
        <v>April</v>
      </c>
      <c r="C3035" s="3" t="s">
        <v>8</v>
      </c>
      <c r="D3035" s="4">
        <v>31</v>
      </c>
      <c r="E3035" t="str">
        <f t="shared" si="238"/>
        <v>No</v>
      </c>
      <c r="F3035" s="4">
        <f t="shared" si="236"/>
        <v>31</v>
      </c>
      <c r="G3035" s="5">
        <v>204.02</v>
      </c>
      <c r="H3035" t="str">
        <f t="shared" si="239"/>
        <v>No</v>
      </c>
      <c r="I3035" s="5">
        <f t="shared" si="237"/>
        <v>6324.62</v>
      </c>
    </row>
    <row r="3036" spans="1:9" x14ac:dyDescent="0.35">
      <c r="A3036" s="1">
        <v>44957</v>
      </c>
      <c r="B3036" s="1" t="str">
        <f t="shared" si="235"/>
        <v>January</v>
      </c>
      <c r="C3036" s="3" t="s">
        <v>4</v>
      </c>
      <c r="D3036" s="4">
        <v>210</v>
      </c>
      <c r="E3036" t="str">
        <f t="shared" si="238"/>
        <v>Yes</v>
      </c>
      <c r="F3036" s="4">
        <f t="shared" si="236"/>
        <v>22</v>
      </c>
      <c r="G3036" s="5">
        <v>157.13999999999999</v>
      </c>
      <c r="H3036" t="str">
        <f t="shared" si="239"/>
        <v>No</v>
      </c>
      <c r="I3036" s="5">
        <f t="shared" si="237"/>
        <v>3457.08</v>
      </c>
    </row>
    <row r="3037" spans="1:9" x14ac:dyDescent="0.35">
      <c r="A3037" s="1">
        <v>44957</v>
      </c>
      <c r="B3037" s="1" t="str">
        <f t="shared" si="235"/>
        <v>January</v>
      </c>
      <c r="C3037" s="3" t="s">
        <v>5</v>
      </c>
      <c r="D3037" s="4">
        <v>13</v>
      </c>
      <c r="E3037" t="str">
        <f t="shared" si="238"/>
        <v>No</v>
      </c>
      <c r="F3037" s="4">
        <f t="shared" si="236"/>
        <v>13</v>
      </c>
      <c r="G3037" s="5">
        <v>303.74</v>
      </c>
      <c r="H3037" t="str">
        <f t="shared" si="239"/>
        <v>No</v>
      </c>
      <c r="I3037" s="5">
        <f t="shared" si="237"/>
        <v>3948.62</v>
      </c>
    </row>
    <row r="3038" spans="1:9" x14ac:dyDescent="0.35">
      <c r="A3038" s="1">
        <v>45046</v>
      </c>
      <c r="B3038" s="1" t="str">
        <f t="shared" si="235"/>
        <v>April</v>
      </c>
      <c r="C3038" s="3" t="s">
        <v>5</v>
      </c>
      <c r="D3038" s="4">
        <v>29</v>
      </c>
      <c r="E3038" t="str">
        <f t="shared" si="238"/>
        <v>No</v>
      </c>
      <c r="F3038" s="4">
        <f t="shared" si="236"/>
        <v>29</v>
      </c>
      <c r="G3038" s="5">
        <v>536.91</v>
      </c>
      <c r="H3038" t="str">
        <f t="shared" si="239"/>
        <v>No</v>
      </c>
      <c r="I3038" s="5">
        <f t="shared" si="237"/>
        <v>15570.39</v>
      </c>
    </row>
    <row r="3039" spans="1:9" x14ac:dyDescent="0.35">
      <c r="A3039" s="1">
        <v>45230</v>
      </c>
      <c r="B3039" s="1" t="str">
        <f t="shared" si="235"/>
        <v>October</v>
      </c>
      <c r="C3039" s="3" t="s">
        <v>8</v>
      </c>
      <c r="D3039" s="4">
        <v>15</v>
      </c>
      <c r="E3039" t="str">
        <f t="shared" si="238"/>
        <v>No</v>
      </c>
      <c r="F3039" s="4">
        <f t="shared" si="236"/>
        <v>15</v>
      </c>
      <c r="G3039" s="5">
        <v>265.22000000000003</v>
      </c>
      <c r="H3039" t="str">
        <f t="shared" si="239"/>
        <v>No</v>
      </c>
      <c r="I3039" s="5">
        <f t="shared" si="237"/>
        <v>3978.3</v>
      </c>
    </row>
    <row r="3040" spans="1:9" x14ac:dyDescent="0.35">
      <c r="A3040" s="1">
        <v>45199</v>
      </c>
      <c r="B3040" s="1" t="str">
        <f t="shared" si="235"/>
        <v>September</v>
      </c>
      <c r="C3040" s="3" t="s">
        <v>6</v>
      </c>
      <c r="D3040" s="4">
        <v>16</v>
      </c>
      <c r="E3040" t="str">
        <f t="shared" si="238"/>
        <v>No</v>
      </c>
      <c r="F3040" s="4">
        <f t="shared" si="236"/>
        <v>16</v>
      </c>
      <c r="G3040" s="5">
        <v>909.3</v>
      </c>
      <c r="H3040" t="str">
        <f t="shared" si="239"/>
        <v>No</v>
      </c>
      <c r="I3040" s="5">
        <f t="shared" si="237"/>
        <v>14548.8</v>
      </c>
    </row>
    <row r="3041" spans="1:9" x14ac:dyDescent="0.35">
      <c r="A3041" s="1">
        <v>44957</v>
      </c>
      <c r="B3041" s="1" t="str">
        <f t="shared" si="235"/>
        <v>January</v>
      </c>
      <c r="C3041" s="3" t="s">
        <v>5</v>
      </c>
      <c r="D3041" s="4">
        <v>25</v>
      </c>
      <c r="E3041" t="str">
        <f t="shared" si="238"/>
        <v>No</v>
      </c>
      <c r="F3041" s="4">
        <f t="shared" si="236"/>
        <v>25</v>
      </c>
      <c r="G3041" s="5">
        <v>52.41</v>
      </c>
      <c r="H3041" t="str">
        <f t="shared" si="239"/>
        <v>No</v>
      </c>
      <c r="I3041" s="5">
        <f t="shared" si="237"/>
        <v>1310.25</v>
      </c>
    </row>
    <row r="3042" spans="1:9" x14ac:dyDescent="0.35">
      <c r="A3042" s="1">
        <v>44985</v>
      </c>
      <c r="B3042" s="1" t="str">
        <f t="shared" si="235"/>
        <v>February</v>
      </c>
      <c r="C3042" s="3" t="s">
        <v>7</v>
      </c>
      <c r="D3042" s="4">
        <v>23</v>
      </c>
      <c r="E3042" t="str">
        <f t="shared" si="238"/>
        <v>No</v>
      </c>
      <c r="F3042" s="4">
        <f t="shared" si="236"/>
        <v>23</v>
      </c>
      <c r="G3042" s="5">
        <v>515.74</v>
      </c>
      <c r="H3042" t="str">
        <f t="shared" si="239"/>
        <v>No</v>
      </c>
      <c r="I3042" s="5">
        <f t="shared" si="237"/>
        <v>11862.02</v>
      </c>
    </row>
    <row r="3043" spans="1:9" x14ac:dyDescent="0.35">
      <c r="A3043" s="1">
        <v>45107</v>
      </c>
      <c r="B3043" s="1" t="str">
        <f t="shared" si="235"/>
        <v>June</v>
      </c>
      <c r="C3043" s="3" t="s">
        <v>6</v>
      </c>
      <c r="D3043" s="4">
        <v>21</v>
      </c>
      <c r="E3043" t="str">
        <f t="shared" si="238"/>
        <v>No</v>
      </c>
      <c r="F3043" s="4">
        <f t="shared" si="236"/>
        <v>21</v>
      </c>
      <c r="G3043" s="5">
        <v>384.9</v>
      </c>
      <c r="H3043" t="str">
        <f t="shared" si="239"/>
        <v>No</v>
      </c>
      <c r="I3043" s="5">
        <f t="shared" si="237"/>
        <v>8082.9</v>
      </c>
    </row>
    <row r="3044" spans="1:9" x14ac:dyDescent="0.35">
      <c r="A3044" s="1">
        <v>45077</v>
      </c>
      <c r="B3044" s="1" t="str">
        <f t="shared" si="235"/>
        <v>May</v>
      </c>
      <c r="C3044" s="3" t="s">
        <v>4</v>
      </c>
      <c r="D3044" s="4">
        <v>20</v>
      </c>
      <c r="E3044" t="str">
        <f t="shared" si="238"/>
        <v>No</v>
      </c>
      <c r="F3044" s="4">
        <f t="shared" si="236"/>
        <v>20</v>
      </c>
      <c r="G3044" s="5">
        <v>114.53</v>
      </c>
      <c r="H3044" t="str">
        <f t="shared" si="239"/>
        <v>No</v>
      </c>
      <c r="I3044" s="5">
        <f t="shared" si="237"/>
        <v>2290.6</v>
      </c>
    </row>
    <row r="3045" spans="1:9" x14ac:dyDescent="0.35">
      <c r="A3045" s="1">
        <v>45107</v>
      </c>
      <c r="B3045" s="1" t="str">
        <f t="shared" si="235"/>
        <v>June</v>
      </c>
      <c r="C3045" s="3" t="s">
        <v>4</v>
      </c>
      <c r="D3045" s="4">
        <v>21</v>
      </c>
      <c r="E3045" t="str">
        <f t="shared" si="238"/>
        <v>No</v>
      </c>
      <c r="F3045" s="4">
        <f t="shared" si="236"/>
        <v>21</v>
      </c>
      <c r="G3045" s="5">
        <v>48.74</v>
      </c>
      <c r="H3045" t="str">
        <f t="shared" si="239"/>
        <v>No</v>
      </c>
      <c r="I3045" s="5">
        <f t="shared" si="237"/>
        <v>1023.5400000000001</v>
      </c>
    </row>
    <row r="3046" spans="1:9" x14ac:dyDescent="0.35">
      <c r="A3046" s="1">
        <v>45077</v>
      </c>
      <c r="B3046" s="1" t="str">
        <f t="shared" si="235"/>
        <v>May</v>
      </c>
      <c r="C3046" s="3" t="s">
        <v>8</v>
      </c>
      <c r="D3046" s="4">
        <v>20</v>
      </c>
      <c r="E3046" t="str">
        <f t="shared" si="238"/>
        <v>No</v>
      </c>
      <c r="F3046" s="4">
        <f t="shared" si="236"/>
        <v>20</v>
      </c>
      <c r="G3046" s="5">
        <v>388.81</v>
      </c>
      <c r="H3046" t="str">
        <f t="shared" si="239"/>
        <v>No</v>
      </c>
      <c r="I3046" s="5">
        <f t="shared" si="237"/>
        <v>7776.2</v>
      </c>
    </row>
    <row r="3047" spans="1:9" x14ac:dyDescent="0.35">
      <c r="A3047" s="1">
        <v>45138</v>
      </c>
      <c r="B3047" s="1" t="str">
        <f t="shared" si="235"/>
        <v>July</v>
      </c>
      <c r="C3047" s="3" t="s">
        <v>8</v>
      </c>
      <c r="D3047" s="4">
        <v>18</v>
      </c>
      <c r="E3047" t="str">
        <f t="shared" si="238"/>
        <v>No</v>
      </c>
      <c r="F3047" s="4">
        <f t="shared" si="236"/>
        <v>18</v>
      </c>
      <c r="G3047" s="5">
        <v>689.85</v>
      </c>
      <c r="H3047" t="str">
        <f t="shared" si="239"/>
        <v>No</v>
      </c>
      <c r="I3047" s="5">
        <f t="shared" si="237"/>
        <v>12417.300000000001</v>
      </c>
    </row>
    <row r="3048" spans="1:9" x14ac:dyDescent="0.35">
      <c r="A3048" s="1">
        <v>45107</v>
      </c>
      <c r="B3048" s="1" t="str">
        <f t="shared" si="235"/>
        <v>June</v>
      </c>
      <c r="C3048" s="3" t="s">
        <v>5</v>
      </c>
      <c r="D3048" s="4">
        <v>19</v>
      </c>
      <c r="E3048" t="str">
        <f t="shared" si="238"/>
        <v>No</v>
      </c>
      <c r="F3048" s="4">
        <f t="shared" si="236"/>
        <v>19</v>
      </c>
      <c r="G3048" s="5">
        <v>511.49</v>
      </c>
      <c r="H3048" t="str">
        <f t="shared" si="239"/>
        <v>No</v>
      </c>
      <c r="I3048" s="5">
        <f t="shared" si="237"/>
        <v>9718.31</v>
      </c>
    </row>
    <row r="3049" spans="1:9" x14ac:dyDescent="0.35">
      <c r="A3049" s="1">
        <v>44985</v>
      </c>
      <c r="B3049" s="1" t="str">
        <f t="shared" si="235"/>
        <v>February</v>
      </c>
      <c r="C3049" s="3" t="s">
        <v>6</v>
      </c>
      <c r="D3049" s="4">
        <v>21</v>
      </c>
      <c r="E3049" t="str">
        <f t="shared" si="238"/>
        <v>No</v>
      </c>
      <c r="F3049" s="4">
        <f t="shared" si="236"/>
        <v>21</v>
      </c>
      <c r="G3049" s="5">
        <v>92.36</v>
      </c>
      <c r="H3049" t="str">
        <f t="shared" si="239"/>
        <v>No</v>
      </c>
      <c r="I3049" s="5">
        <f t="shared" si="237"/>
        <v>1939.56</v>
      </c>
    </row>
    <row r="3050" spans="1:9" x14ac:dyDescent="0.35">
      <c r="A3050" s="1">
        <v>45107</v>
      </c>
      <c r="B3050" s="1" t="str">
        <f t="shared" si="235"/>
        <v>June</v>
      </c>
      <c r="C3050" s="3" t="s">
        <v>6</v>
      </c>
      <c r="D3050" s="4">
        <v>12</v>
      </c>
      <c r="E3050" t="str">
        <f t="shared" si="238"/>
        <v>No</v>
      </c>
      <c r="F3050" s="4">
        <f t="shared" si="236"/>
        <v>12</v>
      </c>
      <c r="G3050" s="5">
        <v>450.16</v>
      </c>
      <c r="H3050" t="str">
        <f t="shared" si="239"/>
        <v>No</v>
      </c>
      <c r="I3050" s="5">
        <f t="shared" si="237"/>
        <v>5401.92</v>
      </c>
    </row>
    <row r="3051" spans="1:9" x14ac:dyDescent="0.35">
      <c r="A3051" s="1">
        <v>45291</v>
      </c>
      <c r="B3051" s="1" t="str">
        <f t="shared" si="235"/>
        <v>December</v>
      </c>
      <c r="C3051" s="3" t="s">
        <v>6</v>
      </c>
      <c r="D3051" s="4">
        <v>22</v>
      </c>
      <c r="E3051" t="str">
        <f t="shared" si="238"/>
        <v>No</v>
      </c>
      <c r="F3051" s="4">
        <f t="shared" si="236"/>
        <v>22</v>
      </c>
      <c r="G3051" s="5">
        <v>439.03</v>
      </c>
      <c r="H3051" t="str">
        <f t="shared" si="239"/>
        <v>No</v>
      </c>
      <c r="I3051" s="5">
        <f t="shared" si="237"/>
        <v>9658.66</v>
      </c>
    </row>
    <row r="3052" spans="1:9" x14ac:dyDescent="0.35">
      <c r="A3052" s="1">
        <v>45016</v>
      </c>
      <c r="B3052" s="1" t="str">
        <f t="shared" si="235"/>
        <v>March</v>
      </c>
      <c r="C3052" s="3" t="s">
        <v>8</v>
      </c>
      <c r="D3052" s="4">
        <v>20</v>
      </c>
      <c r="E3052" t="str">
        <f t="shared" si="238"/>
        <v>No</v>
      </c>
      <c r="F3052" s="4">
        <f t="shared" si="236"/>
        <v>20</v>
      </c>
      <c r="G3052" s="5">
        <v>269.82</v>
      </c>
      <c r="H3052" t="str">
        <f t="shared" si="239"/>
        <v>No</v>
      </c>
      <c r="I3052" s="5">
        <f t="shared" si="237"/>
        <v>5396.4</v>
      </c>
    </row>
    <row r="3053" spans="1:9" x14ac:dyDescent="0.35">
      <c r="A3053" s="1">
        <v>45107</v>
      </c>
      <c r="B3053" s="1" t="str">
        <f t="shared" si="235"/>
        <v>June</v>
      </c>
      <c r="C3053" s="3" t="s">
        <v>8</v>
      </c>
      <c r="D3053" s="4">
        <v>25</v>
      </c>
      <c r="E3053" t="str">
        <f t="shared" si="238"/>
        <v>No</v>
      </c>
      <c r="F3053" s="4">
        <f t="shared" si="236"/>
        <v>25</v>
      </c>
      <c r="G3053" s="5">
        <v>576.26</v>
      </c>
      <c r="H3053" t="str">
        <f t="shared" si="239"/>
        <v>No</v>
      </c>
      <c r="I3053" s="5">
        <f t="shared" si="237"/>
        <v>14406.5</v>
      </c>
    </row>
    <row r="3054" spans="1:9" x14ac:dyDescent="0.35">
      <c r="A3054" s="1">
        <v>45138</v>
      </c>
      <c r="B3054" s="1" t="str">
        <f t="shared" si="235"/>
        <v>July</v>
      </c>
      <c r="C3054" s="3" t="s">
        <v>8</v>
      </c>
      <c r="D3054" s="4">
        <v>16</v>
      </c>
      <c r="E3054" t="str">
        <f t="shared" si="238"/>
        <v>No</v>
      </c>
      <c r="F3054" s="4">
        <f t="shared" si="236"/>
        <v>16</v>
      </c>
      <c r="G3054" s="5">
        <v>862.12</v>
      </c>
      <c r="H3054" t="str">
        <f t="shared" si="239"/>
        <v>No</v>
      </c>
      <c r="I3054" s="5">
        <f t="shared" si="237"/>
        <v>13793.92</v>
      </c>
    </row>
    <row r="3055" spans="1:9" x14ac:dyDescent="0.35">
      <c r="A3055" s="1">
        <v>45046</v>
      </c>
      <c r="B3055" s="1" t="str">
        <f t="shared" si="235"/>
        <v>April</v>
      </c>
      <c r="C3055" s="3" t="s">
        <v>5</v>
      </c>
      <c r="D3055" s="4">
        <v>23</v>
      </c>
      <c r="E3055" t="str">
        <f t="shared" si="238"/>
        <v>No</v>
      </c>
      <c r="F3055" s="4">
        <f t="shared" si="236"/>
        <v>23</v>
      </c>
      <c r="G3055" s="5">
        <v>951.58</v>
      </c>
      <c r="H3055" t="str">
        <f t="shared" si="239"/>
        <v>No</v>
      </c>
      <c r="I3055" s="5">
        <f t="shared" si="237"/>
        <v>21886.34</v>
      </c>
    </row>
    <row r="3056" spans="1:9" x14ac:dyDescent="0.35">
      <c r="A3056" s="1">
        <v>44957</v>
      </c>
      <c r="B3056" s="1" t="str">
        <f t="shared" si="235"/>
        <v>January</v>
      </c>
      <c r="C3056" s="3" t="s">
        <v>4</v>
      </c>
      <c r="D3056" s="4">
        <v>25</v>
      </c>
      <c r="E3056" t="str">
        <f t="shared" si="238"/>
        <v>No</v>
      </c>
      <c r="F3056" s="4">
        <f t="shared" si="236"/>
        <v>25</v>
      </c>
      <c r="G3056" s="5">
        <v>652.70000000000005</v>
      </c>
      <c r="H3056" t="str">
        <f t="shared" si="239"/>
        <v>No</v>
      </c>
      <c r="I3056" s="5">
        <f t="shared" si="237"/>
        <v>16317.500000000002</v>
      </c>
    </row>
    <row r="3057" spans="1:9" x14ac:dyDescent="0.35">
      <c r="A3057" s="1">
        <v>45199</v>
      </c>
      <c r="B3057" s="1" t="str">
        <f t="shared" si="235"/>
        <v>September</v>
      </c>
      <c r="C3057" s="3" t="s">
        <v>6</v>
      </c>
      <c r="D3057" s="4">
        <v>26</v>
      </c>
      <c r="E3057" t="str">
        <f t="shared" si="238"/>
        <v>No</v>
      </c>
      <c r="F3057" s="4">
        <f t="shared" si="236"/>
        <v>26</v>
      </c>
      <c r="G3057" s="5">
        <v>612.24</v>
      </c>
      <c r="H3057" t="str">
        <f t="shared" si="239"/>
        <v>No</v>
      </c>
      <c r="I3057" s="5">
        <f t="shared" si="237"/>
        <v>15918.24</v>
      </c>
    </row>
    <row r="3058" spans="1:9" x14ac:dyDescent="0.35">
      <c r="A3058" s="1">
        <v>45169</v>
      </c>
      <c r="B3058" s="1" t="str">
        <f t="shared" si="235"/>
        <v>August</v>
      </c>
      <c r="C3058" s="3" t="s">
        <v>8</v>
      </c>
      <c r="D3058" s="4">
        <v>15</v>
      </c>
      <c r="E3058" t="str">
        <f t="shared" si="238"/>
        <v>No</v>
      </c>
      <c r="F3058" s="4">
        <f t="shared" si="236"/>
        <v>15</v>
      </c>
      <c r="G3058" s="5">
        <v>574.94000000000005</v>
      </c>
      <c r="H3058" t="str">
        <f t="shared" si="239"/>
        <v>No</v>
      </c>
      <c r="I3058" s="5">
        <f t="shared" si="237"/>
        <v>8624.1</v>
      </c>
    </row>
    <row r="3059" spans="1:9" x14ac:dyDescent="0.35">
      <c r="A3059" s="1">
        <v>45230</v>
      </c>
      <c r="B3059" s="1" t="str">
        <f t="shared" si="235"/>
        <v>October</v>
      </c>
      <c r="C3059" s="3" t="s">
        <v>5</v>
      </c>
      <c r="D3059" s="4">
        <v>17</v>
      </c>
      <c r="E3059" t="str">
        <f t="shared" si="238"/>
        <v>No</v>
      </c>
      <c r="F3059" s="4">
        <f t="shared" si="236"/>
        <v>17</v>
      </c>
      <c r="G3059" s="5">
        <v>622.41</v>
      </c>
      <c r="H3059" t="str">
        <f t="shared" si="239"/>
        <v>No</v>
      </c>
      <c r="I3059" s="5">
        <f t="shared" si="237"/>
        <v>10580.97</v>
      </c>
    </row>
    <row r="3060" spans="1:9" x14ac:dyDescent="0.35">
      <c r="A3060" s="1">
        <v>45016</v>
      </c>
      <c r="B3060" s="1" t="str">
        <f t="shared" si="235"/>
        <v>March</v>
      </c>
      <c r="C3060" s="3" t="s">
        <v>4</v>
      </c>
      <c r="D3060" s="4">
        <v>16</v>
      </c>
      <c r="E3060" t="str">
        <f t="shared" si="238"/>
        <v>No</v>
      </c>
      <c r="F3060" s="4">
        <f t="shared" si="236"/>
        <v>16</v>
      </c>
      <c r="G3060" s="5">
        <v>697.68</v>
      </c>
      <c r="H3060" t="str">
        <f t="shared" si="239"/>
        <v>No</v>
      </c>
      <c r="I3060" s="5">
        <f t="shared" si="237"/>
        <v>11162.88</v>
      </c>
    </row>
    <row r="3061" spans="1:9" x14ac:dyDescent="0.35">
      <c r="A3061" s="1">
        <v>45260</v>
      </c>
      <c r="B3061" s="1" t="str">
        <f t="shared" si="235"/>
        <v>November</v>
      </c>
      <c r="C3061" s="3" t="s">
        <v>8</v>
      </c>
      <c r="D3061" s="4">
        <v>21</v>
      </c>
      <c r="E3061" t="str">
        <f t="shared" si="238"/>
        <v>No</v>
      </c>
      <c r="F3061" s="4">
        <f t="shared" si="236"/>
        <v>21</v>
      </c>
      <c r="G3061" s="5">
        <v>751.78</v>
      </c>
      <c r="H3061" t="str">
        <f t="shared" si="239"/>
        <v>No</v>
      </c>
      <c r="I3061" s="5">
        <f t="shared" si="237"/>
        <v>15787.38</v>
      </c>
    </row>
    <row r="3062" spans="1:9" x14ac:dyDescent="0.35">
      <c r="A3062" s="1">
        <v>45016</v>
      </c>
      <c r="B3062" s="1" t="str">
        <f t="shared" si="235"/>
        <v>March</v>
      </c>
      <c r="C3062" s="3" t="s">
        <v>7</v>
      </c>
      <c r="D3062" s="4">
        <v>16</v>
      </c>
      <c r="E3062" t="str">
        <f t="shared" si="238"/>
        <v>No</v>
      </c>
      <c r="F3062" s="4">
        <f t="shared" si="236"/>
        <v>16</v>
      </c>
      <c r="G3062" s="5">
        <v>144.87</v>
      </c>
      <c r="H3062" t="str">
        <f t="shared" si="239"/>
        <v>No</v>
      </c>
      <c r="I3062" s="5">
        <f t="shared" si="237"/>
        <v>2317.92</v>
      </c>
    </row>
    <row r="3063" spans="1:9" x14ac:dyDescent="0.35">
      <c r="A3063" s="1">
        <v>45046</v>
      </c>
      <c r="B3063" s="1" t="str">
        <f t="shared" si="235"/>
        <v>April</v>
      </c>
      <c r="C3063" s="3" t="s">
        <v>6</v>
      </c>
      <c r="D3063" s="4">
        <v>25</v>
      </c>
      <c r="E3063" t="str">
        <f t="shared" si="238"/>
        <v>No</v>
      </c>
      <c r="F3063" s="4">
        <f t="shared" si="236"/>
        <v>25</v>
      </c>
      <c r="G3063" s="5">
        <v>885.06</v>
      </c>
      <c r="H3063" t="str">
        <f t="shared" si="239"/>
        <v>No</v>
      </c>
      <c r="I3063" s="5">
        <f t="shared" si="237"/>
        <v>22126.5</v>
      </c>
    </row>
    <row r="3064" spans="1:9" x14ac:dyDescent="0.35">
      <c r="A3064" s="1">
        <v>45016</v>
      </c>
      <c r="B3064" s="1" t="str">
        <f t="shared" si="235"/>
        <v>March</v>
      </c>
      <c r="C3064" s="3" t="s">
        <v>4</v>
      </c>
      <c r="D3064" s="4">
        <v>20</v>
      </c>
      <c r="E3064" t="str">
        <f t="shared" si="238"/>
        <v>No</v>
      </c>
      <c r="F3064" s="4">
        <f t="shared" si="236"/>
        <v>20</v>
      </c>
      <c r="G3064" s="5">
        <v>566.20000000000005</v>
      </c>
      <c r="H3064" t="str">
        <f t="shared" si="239"/>
        <v>No</v>
      </c>
      <c r="I3064" s="5">
        <f t="shared" si="237"/>
        <v>11324</v>
      </c>
    </row>
    <row r="3065" spans="1:9" x14ac:dyDescent="0.35">
      <c r="A3065" s="1">
        <v>45016</v>
      </c>
      <c r="B3065" s="1" t="str">
        <f t="shared" si="235"/>
        <v>March</v>
      </c>
      <c r="C3065" s="3" t="s">
        <v>7</v>
      </c>
      <c r="D3065" s="4">
        <v>12</v>
      </c>
      <c r="E3065" t="str">
        <f t="shared" si="238"/>
        <v>No</v>
      </c>
      <c r="F3065" s="4">
        <f t="shared" si="236"/>
        <v>12</v>
      </c>
      <c r="G3065" s="5">
        <v>797.61</v>
      </c>
      <c r="H3065" t="str">
        <f t="shared" si="239"/>
        <v>No</v>
      </c>
      <c r="I3065" s="5">
        <f t="shared" si="237"/>
        <v>9571.32</v>
      </c>
    </row>
    <row r="3066" spans="1:9" x14ac:dyDescent="0.35">
      <c r="A3066" s="1">
        <v>45077</v>
      </c>
      <c r="B3066" s="1" t="str">
        <f t="shared" si="235"/>
        <v>May</v>
      </c>
      <c r="C3066" s="3" t="s">
        <v>7</v>
      </c>
      <c r="D3066" s="4">
        <v>20</v>
      </c>
      <c r="E3066" t="str">
        <f t="shared" si="238"/>
        <v>No</v>
      </c>
      <c r="F3066" s="4">
        <f t="shared" si="236"/>
        <v>20</v>
      </c>
      <c r="G3066" s="5">
        <v>154.19</v>
      </c>
      <c r="H3066" t="str">
        <f t="shared" si="239"/>
        <v>No</v>
      </c>
      <c r="I3066" s="5">
        <f t="shared" si="237"/>
        <v>3083.8</v>
      </c>
    </row>
    <row r="3067" spans="1:9" x14ac:dyDescent="0.35">
      <c r="A3067" s="1">
        <v>45199</v>
      </c>
      <c r="B3067" s="1" t="str">
        <f t="shared" si="235"/>
        <v>September</v>
      </c>
      <c r="C3067" s="3" t="s">
        <v>7</v>
      </c>
      <c r="D3067" s="4">
        <v>28</v>
      </c>
      <c r="E3067" t="str">
        <f t="shared" si="238"/>
        <v>No</v>
      </c>
      <c r="F3067" s="4">
        <f t="shared" si="236"/>
        <v>28</v>
      </c>
      <c r="G3067" s="5">
        <v>656.81</v>
      </c>
      <c r="H3067" t="str">
        <f t="shared" si="239"/>
        <v>No</v>
      </c>
      <c r="I3067" s="5">
        <f t="shared" si="237"/>
        <v>18390.68</v>
      </c>
    </row>
    <row r="3068" spans="1:9" x14ac:dyDescent="0.35">
      <c r="A3068" s="1">
        <v>45291</v>
      </c>
      <c r="B3068" s="1" t="str">
        <f t="shared" si="235"/>
        <v>December</v>
      </c>
      <c r="C3068" s="3" t="s">
        <v>4</v>
      </c>
      <c r="D3068" s="4">
        <v>26</v>
      </c>
      <c r="E3068" t="str">
        <f t="shared" si="238"/>
        <v>No</v>
      </c>
      <c r="F3068" s="4">
        <f t="shared" si="236"/>
        <v>26</v>
      </c>
      <c r="G3068" s="5">
        <v>269.54000000000002</v>
      </c>
      <c r="H3068" t="str">
        <f t="shared" si="239"/>
        <v>No</v>
      </c>
      <c r="I3068" s="5">
        <f t="shared" si="237"/>
        <v>7008.0400000000009</v>
      </c>
    </row>
    <row r="3069" spans="1:9" x14ac:dyDescent="0.35">
      <c r="A3069" s="1">
        <v>45169</v>
      </c>
      <c r="B3069" s="1" t="str">
        <f t="shared" si="235"/>
        <v>August</v>
      </c>
      <c r="C3069" s="3" t="s">
        <v>6</v>
      </c>
      <c r="D3069" s="4">
        <v>19</v>
      </c>
      <c r="E3069" t="str">
        <f t="shared" si="238"/>
        <v>No</v>
      </c>
      <c r="F3069" s="4">
        <f t="shared" si="236"/>
        <v>19</v>
      </c>
      <c r="G3069" s="5">
        <v>987.9</v>
      </c>
      <c r="H3069" t="str">
        <f t="shared" si="239"/>
        <v>No</v>
      </c>
      <c r="I3069" s="5">
        <f t="shared" si="237"/>
        <v>18770.099999999999</v>
      </c>
    </row>
    <row r="3070" spans="1:9" x14ac:dyDescent="0.35">
      <c r="A3070" s="1">
        <v>45107</v>
      </c>
      <c r="B3070" s="1" t="str">
        <f t="shared" si="235"/>
        <v>June</v>
      </c>
      <c r="C3070" s="3" t="s">
        <v>8</v>
      </c>
      <c r="D3070" s="4">
        <v>21</v>
      </c>
      <c r="E3070" t="str">
        <f t="shared" si="238"/>
        <v>No</v>
      </c>
      <c r="F3070" s="4">
        <f t="shared" si="236"/>
        <v>21</v>
      </c>
      <c r="G3070" s="5">
        <v>42.8</v>
      </c>
      <c r="H3070" t="str">
        <f t="shared" si="239"/>
        <v>No</v>
      </c>
      <c r="I3070" s="5">
        <f t="shared" si="237"/>
        <v>898.8</v>
      </c>
    </row>
    <row r="3071" spans="1:9" x14ac:dyDescent="0.35">
      <c r="A3071" s="1">
        <v>45169</v>
      </c>
      <c r="B3071" s="1" t="str">
        <f t="shared" si="235"/>
        <v>August</v>
      </c>
      <c r="C3071" s="3" t="s">
        <v>7</v>
      </c>
      <c r="D3071" s="4">
        <v>22</v>
      </c>
      <c r="E3071" t="str">
        <f t="shared" si="238"/>
        <v>No</v>
      </c>
      <c r="F3071" s="4">
        <f t="shared" si="236"/>
        <v>22</v>
      </c>
      <c r="G3071" s="5">
        <v>644.55999999999995</v>
      </c>
      <c r="H3071" t="str">
        <f t="shared" si="239"/>
        <v>No</v>
      </c>
      <c r="I3071" s="5">
        <f t="shared" si="237"/>
        <v>14180.32</v>
      </c>
    </row>
    <row r="3072" spans="1:9" x14ac:dyDescent="0.35">
      <c r="A3072" s="1">
        <v>44957</v>
      </c>
      <c r="B3072" s="1" t="str">
        <f t="shared" si="235"/>
        <v>January</v>
      </c>
      <c r="C3072" s="3" t="s">
        <v>6</v>
      </c>
      <c r="D3072" s="4">
        <v>21</v>
      </c>
      <c r="E3072" t="str">
        <f t="shared" si="238"/>
        <v>No</v>
      </c>
      <c r="F3072" s="4">
        <f t="shared" si="236"/>
        <v>21</v>
      </c>
      <c r="G3072" s="5">
        <v>776.32</v>
      </c>
      <c r="H3072" t="str">
        <f t="shared" si="239"/>
        <v>No</v>
      </c>
      <c r="I3072" s="5">
        <f t="shared" si="237"/>
        <v>16302.720000000001</v>
      </c>
    </row>
    <row r="3073" spans="1:9" x14ac:dyDescent="0.35">
      <c r="A3073" s="1">
        <v>45016</v>
      </c>
      <c r="B3073" s="1" t="str">
        <f t="shared" si="235"/>
        <v>March</v>
      </c>
      <c r="C3073" s="3" t="s">
        <v>8</v>
      </c>
      <c r="D3073" s="4">
        <v>20</v>
      </c>
      <c r="E3073" t="str">
        <f t="shared" si="238"/>
        <v>No</v>
      </c>
      <c r="F3073" s="4">
        <f t="shared" si="236"/>
        <v>20</v>
      </c>
      <c r="G3073" s="5">
        <v>550.82000000000005</v>
      </c>
      <c r="H3073" t="str">
        <f t="shared" si="239"/>
        <v>No</v>
      </c>
      <c r="I3073" s="5">
        <f t="shared" si="237"/>
        <v>11016.400000000001</v>
      </c>
    </row>
    <row r="3074" spans="1:9" x14ac:dyDescent="0.35">
      <c r="A3074" s="1">
        <v>44985</v>
      </c>
      <c r="B3074" s="1" t="str">
        <f t="shared" ref="B3074:B3137" si="240">TEXT(A3074, "mmmm")</f>
        <v>February</v>
      </c>
      <c r="C3074" s="3" t="s">
        <v>4</v>
      </c>
      <c r="D3074" s="4">
        <v>26</v>
      </c>
      <c r="E3074" t="str">
        <f t="shared" si="238"/>
        <v>No</v>
      </c>
      <c r="F3074" s="4">
        <f t="shared" ref="F3074:F3137" si="241" xml:space="preserve"> IF(OR(D3074 &lt; 8,D3074 &gt; 32), 22, D3074)</f>
        <v>26</v>
      </c>
      <c r="G3074" s="5">
        <v>331.8</v>
      </c>
      <c r="H3074" t="str">
        <f t="shared" si="239"/>
        <v>No</v>
      </c>
      <c r="I3074" s="5">
        <f t="shared" ref="I3074:I3137" si="242">PRODUCT(F3074,G3074)</f>
        <v>8626.8000000000011</v>
      </c>
    </row>
    <row r="3075" spans="1:9" x14ac:dyDescent="0.35">
      <c r="A3075" s="1">
        <v>45046</v>
      </c>
      <c r="B3075" s="1" t="str">
        <f t="shared" si="240"/>
        <v>April</v>
      </c>
      <c r="C3075" s="3" t="s">
        <v>5</v>
      </c>
      <c r="D3075" s="4">
        <v>14</v>
      </c>
      <c r="E3075" t="str">
        <f t="shared" ref="E3075:E3138" si="243" xml:space="preserve"> IF(OR(D3075 &lt; 8,D3075 &gt; 32), "Yes", "No")</f>
        <v>No</v>
      </c>
      <c r="F3075" s="4">
        <f t="shared" si="241"/>
        <v>14</v>
      </c>
      <c r="G3075" s="5">
        <v>413.17</v>
      </c>
      <c r="H3075" t="str">
        <f t="shared" ref="H3075:H3138" si="244" xml:space="preserve"> IF(OR(G3075 &lt; -466.22,G3075 &gt; 1486.92), "Yes", "No")</f>
        <v>No</v>
      </c>
      <c r="I3075" s="5">
        <f t="shared" si="242"/>
        <v>5784.38</v>
      </c>
    </row>
    <row r="3076" spans="1:9" x14ac:dyDescent="0.35">
      <c r="A3076" s="1">
        <v>45199</v>
      </c>
      <c r="B3076" s="1" t="str">
        <f t="shared" si="240"/>
        <v>September</v>
      </c>
      <c r="C3076" s="3" t="s">
        <v>7</v>
      </c>
      <c r="D3076" s="4">
        <v>23</v>
      </c>
      <c r="E3076" t="str">
        <f t="shared" si="243"/>
        <v>No</v>
      </c>
      <c r="F3076" s="4">
        <f t="shared" si="241"/>
        <v>23</v>
      </c>
      <c r="G3076" s="5">
        <v>458.2</v>
      </c>
      <c r="H3076" t="str">
        <f t="shared" si="244"/>
        <v>No</v>
      </c>
      <c r="I3076" s="5">
        <f t="shared" si="242"/>
        <v>10538.6</v>
      </c>
    </row>
    <row r="3077" spans="1:9" x14ac:dyDescent="0.35">
      <c r="A3077" s="1">
        <v>45169</v>
      </c>
      <c r="B3077" s="1" t="str">
        <f t="shared" si="240"/>
        <v>August</v>
      </c>
      <c r="C3077" s="3" t="s">
        <v>7</v>
      </c>
      <c r="D3077" s="4">
        <v>20</v>
      </c>
      <c r="E3077" t="str">
        <f t="shared" si="243"/>
        <v>No</v>
      </c>
      <c r="F3077" s="4">
        <f t="shared" si="241"/>
        <v>20</v>
      </c>
      <c r="G3077" s="5">
        <v>698.38</v>
      </c>
      <c r="H3077" t="str">
        <f t="shared" si="244"/>
        <v>No</v>
      </c>
      <c r="I3077" s="5">
        <f t="shared" si="242"/>
        <v>13967.6</v>
      </c>
    </row>
    <row r="3078" spans="1:9" x14ac:dyDescent="0.35">
      <c r="A3078" s="1">
        <v>45138</v>
      </c>
      <c r="B3078" s="1" t="str">
        <f t="shared" si="240"/>
        <v>July</v>
      </c>
      <c r="C3078" s="3" t="s">
        <v>8</v>
      </c>
      <c r="D3078" s="4">
        <v>18</v>
      </c>
      <c r="E3078" t="str">
        <f t="shared" si="243"/>
        <v>No</v>
      </c>
      <c r="F3078" s="4">
        <f t="shared" si="241"/>
        <v>18</v>
      </c>
      <c r="G3078" s="5">
        <v>362.13</v>
      </c>
      <c r="H3078" t="str">
        <f t="shared" si="244"/>
        <v>No</v>
      </c>
      <c r="I3078" s="5">
        <f t="shared" si="242"/>
        <v>6518.34</v>
      </c>
    </row>
    <row r="3079" spans="1:9" x14ac:dyDescent="0.35">
      <c r="A3079" s="1">
        <v>45260</v>
      </c>
      <c r="B3079" s="1" t="str">
        <f t="shared" si="240"/>
        <v>November</v>
      </c>
      <c r="C3079" s="3" t="s">
        <v>6</v>
      </c>
      <c r="D3079" s="4">
        <v>20</v>
      </c>
      <c r="E3079" t="str">
        <f t="shared" si="243"/>
        <v>No</v>
      </c>
      <c r="F3079" s="4">
        <f t="shared" si="241"/>
        <v>20</v>
      </c>
      <c r="G3079" s="5">
        <v>749.1</v>
      </c>
      <c r="H3079" t="str">
        <f t="shared" si="244"/>
        <v>No</v>
      </c>
      <c r="I3079" s="5">
        <f t="shared" si="242"/>
        <v>14982</v>
      </c>
    </row>
    <row r="3080" spans="1:9" x14ac:dyDescent="0.35">
      <c r="A3080" s="1">
        <v>45291</v>
      </c>
      <c r="B3080" s="1" t="str">
        <f t="shared" si="240"/>
        <v>December</v>
      </c>
      <c r="C3080" s="3" t="s">
        <v>4</v>
      </c>
      <c r="D3080" s="4">
        <v>16</v>
      </c>
      <c r="E3080" t="str">
        <f t="shared" si="243"/>
        <v>No</v>
      </c>
      <c r="F3080" s="4">
        <f t="shared" si="241"/>
        <v>16</v>
      </c>
      <c r="G3080" s="5">
        <v>367.97</v>
      </c>
      <c r="H3080" t="str">
        <f t="shared" si="244"/>
        <v>No</v>
      </c>
      <c r="I3080" s="5">
        <f t="shared" si="242"/>
        <v>5887.52</v>
      </c>
    </row>
    <row r="3081" spans="1:9" x14ac:dyDescent="0.35">
      <c r="A3081" s="1">
        <v>44957</v>
      </c>
      <c r="B3081" s="1" t="str">
        <f t="shared" si="240"/>
        <v>January</v>
      </c>
      <c r="C3081" s="3" t="s">
        <v>8</v>
      </c>
      <c r="D3081" s="4">
        <v>21</v>
      </c>
      <c r="E3081" t="str">
        <f t="shared" si="243"/>
        <v>No</v>
      </c>
      <c r="F3081" s="4">
        <f t="shared" si="241"/>
        <v>21</v>
      </c>
      <c r="G3081" s="5">
        <v>89.12</v>
      </c>
      <c r="H3081" t="str">
        <f t="shared" si="244"/>
        <v>No</v>
      </c>
      <c r="I3081" s="5">
        <f t="shared" si="242"/>
        <v>1871.52</v>
      </c>
    </row>
    <row r="3082" spans="1:9" x14ac:dyDescent="0.35">
      <c r="A3082" s="1">
        <v>45046</v>
      </c>
      <c r="B3082" s="1" t="str">
        <f t="shared" si="240"/>
        <v>April</v>
      </c>
      <c r="C3082" s="3" t="s">
        <v>8</v>
      </c>
      <c r="D3082" s="4">
        <v>27</v>
      </c>
      <c r="E3082" t="str">
        <f t="shared" si="243"/>
        <v>No</v>
      </c>
      <c r="F3082" s="4">
        <f t="shared" si="241"/>
        <v>27</v>
      </c>
      <c r="G3082" s="5">
        <v>231.26</v>
      </c>
      <c r="H3082" t="str">
        <f t="shared" si="244"/>
        <v>No</v>
      </c>
      <c r="I3082" s="5">
        <f t="shared" si="242"/>
        <v>6244.0199999999995</v>
      </c>
    </row>
    <row r="3083" spans="1:9" x14ac:dyDescent="0.35">
      <c r="A3083" s="1">
        <v>45016</v>
      </c>
      <c r="B3083" s="1" t="str">
        <f t="shared" si="240"/>
        <v>March</v>
      </c>
      <c r="C3083" s="3" t="s">
        <v>5</v>
      </c>
      <c r="D3083" s="4">
        <v>20</v>
      </c>
      <c r="E3083" t="str">
        <f t="shared" si="243"/>
        <v>No</v>
      </c>
      <c r="F3083" s="4">
        <f t="shared" si="241"/>
        <v>20</v>
      </c>
      <c r="G3083" s="5">
        <v>508.17</v>
      </c>
      <c r="H3083" t="str">
        <f t="shared" si="244"/>
        <v>No</v>
      </c>
      <c r="I3083" s="5">
        <f t="shared" si="242"/>
        <v>10163.4</v>
      </c>
    </row>
    <row r="3084" spans="1:9" x14ac:dyDescent="0.35">
      <c r="A3084" s="1">
        <v>45138</v>
      </c>
      <c r="B3084" s="1" t="str">
        <f t="shared" si="240"/>
        <v>July</v>
      </c>
      <c r="C3084" s="3" t="s">
        <v>5</v>
      </c>
      <c r="D3084" s="4">
        <v>24</v>
      </c>
      <c r="E3084" t="str">
        <f t="shared" si="243"/>
        <v>No</v>
      </c>
      <c r="F3084" s="4">
        <f t="shared" si="241"/>
        <v>24</v>
      </c>
      <c r="G3084" s="5">
        <v>364.95</v>
      </c>
      <c r="H3084" t="str">
        <f t="shared" si="244"/>
        <v>No</v>
      </c>
      <c r="I3084" s="5">
        <f t="shared" si="242"/>
        <v>8758.7999999999993</v>
      </c>
    </row>
    <row r="3085" spans="1:9" x14ac:dyDescent="0.35">
      <c r="A3085" s="1">
        <v>45260</v>
      </c>
      <c r="B3085" s="1" t="str">
        <f t="shared" si="240"/>
        <v>November</v>
      </c>
      <c r="C3085" s="3" t="s">
        <v>6</v>
      </c>
      <c r="D3085" s="4">
        <v>17</v>
      </c>
      <c r="E3085" t="str">
        <f t="shared" si="243"/>
        <v>No</v>
      </c>
      <c r="F3085" s="4">
        <f t="shared" si="241"/>
        <v>17</v>
      </c>
      <c r="G3085" s="5">
        <v>857.59</v>
      </c>
      <c r="H3085" t="str">
        <f t="shared" si="244"/>
        <v>No</v>
      </c>
      <c r="I3085" s="5">
        <f t="shared" si="242"/>
        <v>14579.03</v>
      </c>
    </row>
    <row r="3086" spans="1:9" x14ac:dyDescent="0.35">
      <c r="A3086" s="1">
        <v>45169</v>
      </c>
      <c r="B3086" s="1" t="str">
        <f t="shared" si="240"/>
        <v>August</v>
      </c>
      <c r="C3086" s="3" t="s">
        <v>7</v>
      </c>
      <c r="D3086" s="4">
        <v>21</v>
      </c>
      <c r="E3086" t="str">
        <f t="shared" si="243"/>
        <v>No</v>
      </c>
      <c r="F3086" s="4">
        <f t="shared" si="241"/>
        <v>21</v>
      </c>
      <c r="G3086" s="5">
        <v>967.35</v>
      </c>
      <c r="H3086" t="str">
        <f t="shared" si="244"/>
        <v>No</v>
      </c>
      <c r="I3086" s="5">
        <f t="shared" si="242"/>
        <v>20314.350000000002</v>
      </c>
    </row>
    <row r="3087" spans="1:9" x14ac:dyDescent="0.35">
      <c r="A3087" s="1">
        <v>45169</v>
      </c>
      <c r="B3087" s="1" t="str">
        <f t="shared" si="240"/>
        <v>August</v>
      </c>
      <c r="C3087" s="3" t="s">
        <v>6</v>
      </c>
      <c r="D3087" s="4">
        <v>20</v>
      </c>
      <c r="E3087" t="str">
        <f t="shared" si="243"/>
        <v>No</v>
      </c>
      <c r="F3087" s="4">
        <f t="shared" si="241"/>
        <v>20</v>
      </c>
      <c r="G3087" s="5">
        <v>919.66</v>
      </c>
      <c r="H3087" t="str">
        <f t="shared" si="244"/>
        <v>No</v>
      </c>
      <c r="I3087" s="5">
        <f t="shared" si="242"/>
        <v>18393.2</v>
      </c>
    </row>
    <row r="3088" spans="1:9" x14ac:dyDescent="0.35">
      <c r="A3088" s="1">
        <v>45046</v>
      </c>
      <c r="B3088" s="1" t="str">
        <f t="shared" si="240"/>
        <v>April</v>
      </c>
      <c r="C3088" s="3" t="s">
        <v>5</v>
      </c>
      <c r="D3088" s="4">
        <v>17</v>
      </c>
      <c r="E3088" t="str">
        <f t="shared" si="243"/>
        <v>No</v>
      </c>
      <c r="F3088" s="4">
        <f t="shared" si="241"/>
        <v>17</v>
      </c>
      <c r="G3088" s="5">
        <v>127.14</v>
      </c>
      <c r="H3088" t="str">
        <f t="shared" si="244"/>
        <v>No</v>
      </c>
      <c r="I3088" s="5">
        <f t="shared" si="242"/>
        <v>2161.38</v>
      </c>
    </row>
    <row r="3089" spans="1:9" x14ac:dyDescent="0.35">
      <c r="A3089" s="1">
        <v>45260</v>
      </c>
      <c r="B3089" s="1" t="str">
        <f t="shared" si="240"/>
        <v>November</v>
      </c>
      <c r="C3089" s="3" t="s">
        <v>4</v>
      </c>
      <c r="D3089" s="4">
        <v>26</v>
      </c>
      <c r="E3089" t="str">
        <f t="shared" si="243"/>
        <v>No</v>
      </c>
      <c r="F3089" s="4">
        <f t="shared" si="241"/>
        <v>26</v>
      </c>
      <c r="G3089" s="5">
        <v>997.91</v>
      </c>
      <c r="H3089" t="str">
        <f t="shared" si="244"/>
        <v>No</v>
      </c>
      <c r="I3089" s="5">
        <f t="shared" si="242"/>
        <v>25945.66</v>
      </c>
    </row>
    <row r="3090" spans="1:9" x14ac:dyDescent="0.35">
      <c r="A3090" s="1">
        <v>45077</v>
      </c>
      <c r="B3090" s="1" t="str">
        <f t="shared" si="240"/>
        <v>May</v>
      </c>
      <c r="C3090" s="3" t="s">
        <v>8</v>
      </c>
      <c r="D3090" s="4">
        <v>19</v>
      </c>
      <c r="E3090" t="str">
        <f t="shared" si="243"/>
        <v>No</v>
      </c>
      <c r="F3090" s="4">
        <f t="shared" si="241"/>
        <v>19</v>
      </c>
      <c r="G3090" s="5">
        <v>742.53</v>
      </c>
      <c r="H3090" t="str">
        <f t="shared" si="244"/>
        <v>No</v>
      </c>
      <c r="I3090" s="5">
        <f t="shared" si="242"/>
        <v>14108.07</v>
      </c>
    </row>
    <row r="3091" spans="1:9" x14ac:dyDescent="0.35">
      <c r="A3091" s="1">
        <v>44957</v>
      </c>
      <c r="B3091" s="1" t="str">
        <f t="shared" si="240"/>
        <v>January</v>
      </c>
      <c r="C3091" s="3" t="s">
        <v>7</v>
      </c>
      <c r="D3091" s="4">
        <v>24</v>
      </c>
      <c r="E3091" t="str">
        <f t="shared" si="243"/>
        <v>No</v>
      </c>
      <c r="F3091" s="4">
        <f t="shared" si="241"/>
        <v>24</v>
      </c>
      <c r="G3091" s="5">
        <v>800.14</v>
      </c>
      <c r="H3091" t="str">
        <f t="shared" si="244"/>
        <v>No</v>
      </c>
      <c r="I3091" s="5">
        <f t="shared" si="242"/>
        <v>19203.36</v>
      </c>
    </row>
    <row r="3092" spans="1:9" x14ac:dyDescent="0.35">
      <c r="A3092" s="1">
        <v>44985</v>
      </c>
      <c r="B3092" s="1" t="str">
        <f t="shared" si="240"/>
        <v>February</v>
      </c>
      <c r="C3092" s="3" t="s">
        <v>7</v>
      </c>
      <c r="D3092" s="4">
        <v>16</v>
      </c>
      <c r="E3092" t="str">
        <f t="shared" si="243"/>
        <v>No</v>
      </c>
      <c r="F3092" s="4">
        <f t="shared" si="241"/>
        <v>16</v>
      </c>
      <c r="G3092" s="5">
        <v>246.79</v>
      </c>
      <c r="H3092" t="str">
        <f t="shared" si="244"/>
        <v>No</v>
      </c>
      <c r="I3092" s="5">
        <f t="shared" si="242"/>
        <v>3948.64</v>
      </c>
    </row>
    <row r="3093" spans="1:9" x14ac:dyDescent="0.35">
      <c r="A3093" s="1">
        <v>45260</v>
      </c>
      <c r="B3093" s="1" t="str">
        <f t="shared" si="240"/>
        <v>November</v>
      </c>
      <c r="C3093" s="3" t="s">
        <v>4</v>
      </c>
      <c r="D3093" s="4">
        <v>14</v>
      </c>
      <c r="E3093" t="str">
        <f t="shared" si="243"/>
        <v>No</v>
      </c>
      <c r="F3093" s="4">
        <f t="shared" si="241"/>
        <v>14</v>
      </c>
      <c r="G3093" s="5">
        <v>596.91999999999996</v>
      </c>
      <c r="H3093" t="str">
        <f t="shared" si="244"/>
        <v>No</v>
      </c>
      <c r="I3093" s="5">
        <f t="shared" si="242"/>
        <v>8356.8799999999992</v>
      </c>
    </row>
    <row r="3094" spans="1:9" x14ac:dyDescent="0.35">
      <c r="A3094" s="1">
        <v>45016</v>
      </c>
      <c r="B3094" s="1" t="str">
        <f t="shared" si="240"/>
        <v>March</v>
      </c>
      <c r="C3094" s="3" t="s">
        <v>8</v>
      </c>
      <c r="D3094" s="4">
        <v>18</v>
      </c>
      <c r="E3094" t="str">
        <f t="shared" si="243"/>
        <v>No</v>
      </c>
      <c r="F3094" s="4">
        <f t="shared" si="241"/>
        <v>18</v>
      </c>
      <c r="G3094" s="5">
        <v>341.94</v>
      </c>
      <c r="H3094" t="str">
        <f t="shared" si="244"/>
        <v>No</v>
      </c>
      <c r="I3094" s="5">
        <f t="shared" si="242"/>
        <v>6154.92</v>
      </c>
    </row>
    <row r="3095" spans="1:9" x14ac:dyDescent="0.35">
      <c r="A3095" s="1">
        <v>45107</v>
      </c>
      <c r="B3095" s="1" t="str">
        <f t="shared" si="240"/>
        <v>June</v>
      </c>
      <c r="C3095" s="3" t="s">
        <v>6</v>
      </c>
      <c r="D3095" s="4">
        <v>19</v>
      </c>
      <c r="E3095" t="str">
        <f t="shared" si="243"/>
        <v>No</v>
      </c>
      <c r="F3095" s="4">
        <f t="shared" si="241"/>
        <v>19</v>
      </c>
      <c r="G3095" s="5">
        <v>487.99</v>
      </c>
      <c r="H3095" t="str">
        <f t="shared" si="244"/>
        <v>No</v>
      </c>
      <c r="I3095" s="5">
        <f t="shared" si="242"/>
        <v>9271.81</v>
      </c>
    </row>
    <row r="3096" spans="1:9" x14ac:dyDescent="0.35">
      <c r="A3096" s="1">
        <v>45107</v>
      </c>
      <c r="B3096" s="1" t="str">
        <f t="shared" si="240"/>
        <v>June</v>
      </c>
      <c r="C3096" s="3" t="s">
        <v>6</v>
      </c>
      <c r="D3096" s="4">
        <v>31</v>
      </c>
      <c r="E3096" t="str">
        <f t="shared" si="243"/>
        <v>No</v>
      </c>
      <c r="F3096" s="4">
        <f t="shared" si="241"/>
        <v>31</v>
      </c>
      <c r="G3096" s="5">
        <v>908.55</v>
      </c>
      <c r="H3096" t="str">
        <f t="shared" si="244"/>
        <v>No</v>
      </c>
      <c r="I3096" s="5">
        <f t="shared" si="242"/>
        <v>28165.05</v>
      </c>
    </row>
    <row r="3097" spans="1:9" x14ac:dyDescent="0.35">
      <c r="A3097" s="1">
        <v>45260</v>
      </c>
      <c r="B3097" s="1" t="str">
        <f t="shared" si="240"/>
        <v>November</v>
      </c>
      <c r="C3097" s="3" t="s">
        <v>6</v>
      </c>
      <c r="D3097" s="4">
        <v>16</v>
      </c>
      <c r="E3097" t="str">
        <f t="shared" si="243"/>
        <v>No</v>
      </c>
      <c r="F3097" s="4">
        <f t="shared" si="241"/>
        <v>16</v>
      </c>
      <c r="G3097" s="5">
        <v>493.76</v>
      </c>
      <c r="H3097" t="str">
        <f t="shared" si="244"/>
        <v>No</v>
      </c>
      <c r="I3097" s="5">
        <f t="shared" si="242"/>
        <v>7900.16</v>
      </c>
    </row>
    <row r="3098" spans="1:9" x14ac:dyDescent="0.35">
      <c r="A3098" s="1">
        <v>45169</v>
      </c>
      <c r="B3098" s="1" t="str">
        <f t="shared" si="240"/>
        <v>August</v>
      </c>
      <c r="C3098" s="3" t="s">
        <v>7</v>
      </c>
      <c r="D3098" s="4">
        <v>17</v>
      </c>
      <c r="E3098" t="str">
        <f t="shared" si="243"/>
        <v>No</v>
      </c>
      <c r="F3098" s="4">
        <f t="shared" si="241"/>
        <v>17</v>
      </c>
      <c r="G3098" s="5">
        <v>102.26</v>
      </c>
      <c r="H3098" t="str">
        <f t="shared" si="244"/>
        <v>No</v>
      </c>
      <c r="I3098" s="5">
        <f t="shared" si="242"/>
        <v>1738.42</v>
      </c>
    </row>
    <row r="3099" spans="1:9" x14ac:dyDescent="0.35">
      <c r="A3099" s="1">
        <v>45291</v>
      </c>
      <c r="B3099" s="1" t="str">
        <f t="shared" si="240"/>
        <v>December</v>
      </c>
      <c r="C3099" s="3" t="s">
        <v>5</v>
      </c>
      <c r="D3099" s="4">
        <v>19</v>
      </c>
      <c r="E3099" t="str">
        <f t="shared" si="243"/>
        <v>No</v>
      </c>
      <c r="F3099" s="4">
        <f t="shared" si="241"/>
        <v>19</v>
      </c>
      <c r="G3099" s="5">
        <v>921.56</v>
      </c>
      <c r="H3099" t="str">
        <f t="shared" si="244"/>
        <v>No</v>
      </c>
      <c r="I3099" s="5">
        <f t="shared" si="242"/>
        <v>17509.64</v>
      </c>
    </row>
    <row r="3100" spans="1:9" x14ac:dyDescent="0.35">
      <c r="A3100" s="1">
        <v>45199</v>
      </c>
      <c r="B3100" s="1" t="str">
        <f t="shared" si="240"/>
        <v>September</v>
      </c>
      <c r="C3100" s="3" t="s">
        <v>7</v>
      </c>
      <c r="D3100" s="4">
        <v>24</v>
      </c>
      <c r="E3100" t="str">
        <f t="shared" si="243"/>
        <v>No</v>
      </c>
      <c r="F3100" s="4">
        <f t="shared" si="241"/>
        <v>24</v>
      </c>
      <c r="G3100" s="5">
        <v>374.89</v>
      </c>
      <c r="H3100" t="str">
        <f t="shared" si="244"/>
        <v>No</v>
      </c>
      <c r="I3100" s="5">
        <f t="shared" si="242"/>
        <v>8997.36</v>
      </c>
    </row>
    <row r="3101" spans="1:9" x14ac:dyDescent="0.35">
      <c r="A3101" s="1">
        <v>45230</v>
      </c>
      <c r="B3101" s="1" t="str">
        <f t="shared" si="240"/>
        <v>October</v>
      </c>
      <c r="C3101" s="3" t="s">
        <v>4</v>
      </c>
      <c r="D3101" s="4">
        <v>14</v>
      </c>
      <c r="E3101" t="str">
        <f t="shared" si="243"/>
        <v>No</v>
      </c>
      <c r="F3101" s="4">
        <f t="shared" si="241"/>
        <v>14</v>
      </c>
      <c r="G3101" s="5">
        <v>791.49</v>
      </c>
      <c r="H3101" t="str">
        <f t="shared" si="244"/>
        <v>No</v>
      </c>
      <c r="I3101" s="5">
        <f t="shared" si="242"/>
        <v>11080.86</v>
      </c>
    </row>
    <row r="3102" spans="1:9" x14ac:dyDescent="0.35">
      <c r="A3102" s="1">
        <v>44985</v>
      </c>
      <c r="B3102" s="1" t="str">
        <f t="shared" si="240"/>
        <v>February</v>
      </c>
      <c r="C3102" s="3" t="s">
        <v>7</v>
      </c>
      <c r="D3102" s="4">
        <v>21</v>
      </c>
      <c r="E3102" t="str">
        <f t="shared" si="243"/>
        <v>No</v>
      </c>
      <c r="F3102" s="4">
        <f t="shared" si="241"/>
        <v>21</v>
      </c>
      <c r="G3102" s="5">
        <v>699.18</v>
      </c>
      <c r="H3102" t="str">
        <f t="shared" si="244"/>
        <v>No</v>
      </c>
      <c r="I3102" s="5">
        <f t="shared" si="242"/>
        <v>14682.779999999999</v>
      </c>
    </row>
    <row r="3103" spans="1:9" x14ac:dyDescent="0.35">
      <c r="A3103" s="1">
        <v>44957</v>
      </c>
      <c r="B3103" s="1" t="str">
        <f t="shared" si="240"/>
        <v>January</v>
      </c>
      <c r="C3103" s="3" t="s">
        <v>4</v>
      </c>
      <c r="D3103" s="4">
        <v>23</v>
      </c>
      <c r="E3103" t="str">
        <f t="shared" si="243"/>
        <v>No</v>
      </c>
      <c r="F3103" s="4">
        <f t="shared" si="241"/>
        <v>23</v>
      </c>
      <c r="G3103" s="5">
        <v>266.8</v>
      </c>
      <c r="H3103" t="str">
        <f t="shared" si="244"/>
        <v>No</v>
      </c>
      <c r="I3103" s="5">
        <f t="shared" si="242"/>
        <v>6136.4000000000005</v>
      </c>
    </row>
    <row r="3104" spans="1:9" x14ac:dyDescent="0.35">
      <c r="A3104" s="1">
        <v>45107</v>
      </c>
      <c r="B3104" s="1" t="str">
        <f t="shared" si="240"/>
        <v>June</v>
      </c>
      <c r="C3104" s="3" t="s">
        <v>8</v>
      </c>
      <c r="D3104" s="4">
        <v>15</v>
      </c>
      <c r="E3104" t="str">
        <f t="shared" si="243"/>
        <v>No</v>
      </c>
      <c r="F3104" s="4">
        <f t="shared" si="241"/>
        <v>15</v>
      </c>
      <c r="G3104" s="5">
        <v>265.29000000000002</v>
      </c>
      <c r="H3104" t="str">
        <f t="shared" si="244"/>
        <v>No</v>
      </c>
      <c r="I3104" s="5">
        <f t="shared" si="242"/>
        <v>3979.3500000000004</v>
      </c>
    </row>
    <row r="3105" spans="1:9" x14ac:dyDescent="0.35">
      <c r="A3105" s="1">
        <v>45107</v>
      </c>
      <c r="B3105" s="1" t="str">
        <f t="shared" si="240"/>
        <v>June</v>
      </c>
      <c r="C3105" s="3" t="s">
        <v>5</v>
      </c>
      <c r="D3105" s="4">
        <v>22</v>
      </c>
      <c r="E3105" t="str">
        <f t="shared" si="243"/>
        <v>No</v>
      </c>
      <c r="F3105" s="4">
        <f t="shared" si="241"/>
        <v>22</v>
      </c>
      <c r="G3105" s="5">
        <v>739.13</v>
      </c>
      <c r="H3105" t="str">
        <f t="shared" si="244"/>
        <v>No</v>
      </c>
      <c r="I3105" s="5">
        <f t="shared" si="242"/>
        <v>16260.86</v>
      </c>
    </row>
    <row r="3106" spans="1:9" x14ac:dyDescent="0.35">
      <c r="A3106" s="1">
        <v>44957</v>
      </c>
      <c r="B3106" s="1" t="str">
        <f t="shared" si="240"/>
        <v>January</v>
      </c>
      <c r="C3106" s="3" t="s">
        <v>5</v>
      </c>
      <c r="D3106" s="4">
        <v>27</v>
      </c>
      <c r="E3106" t="str">
        <f t="shared" si="243"/>
        <v>No</v>
      </c>
      <c r="F3106" s="4">
        <f t="shared" si="241"/>
        <v>27</v>
      </c>
      <c r="G3106" s="5">
        <v>775.41</v>
      </c>
      <c r="H3106" t="str">
        <f t="shared" si="244"/>
        <v>No</v>
      </c>
      <c r="I3106" s="5">
        <f t="shared" si="242"/>
        <v>20936.07</v>
      </c>
    </row>
    <row r="3107" spans="1:9" x14ac:dyDescent="0.35">
      <c r="A3107" s="1">
        <v>45169</v>
      </c>
      <c r="B3107" s="1" t="str">
        <f t="shared" si="240"/>
        <v>August</v>
      </c>
      <c r="C3107" s="3" t="s">
        <v>7</v>
      </c>
      <c r="D3107" s="4">
        <v>24</v>
      </c>
      <c r="E3107" t="str">
        <f t="shared" si="243"/>
        <v>No</v>
      </c>
      <c r="F3107" s="4">
        <f t="shared" si="241"/>
        <v>24</v>
      </c>
      <c r="G3107" s="5">
        <v>348.2</v>
      </c>
      <c r="H3107" t="str">
        <f t="shared" si="244"/>
        <v>No</v>
      </c>
      <c r="I3107" s="5">
        <f t="shared" si="242"/>
        <v>8356.7999999999993</v>
      </c>
    </row>
    <row r="3108" spans="1:9" x14ac:dyDescent="0.35">
      <c r="A3108" s="1">
        <v>44985</v>
      </c>
      <c r="B3108" s="1" t="str">
        <f t="shared" si="240"/>
        <v>February</v>
      </c>
      <c r="C3108" s="3" t="s">
        <v>6</v>
      </c>
      <c r="D3108" s="4">
        <v>18</v>
      </c>
      <c r="E3108" t="str">
        <f t="shared" si="243"/>
        <v>No</v>
      </c>
      <c r="F3108" s="4">
        <f t="shared" si="241"/>
        <v>18</v>
      </c>
      <c r="G3108" s="5">
        <v>682.57</v>
      </c>
      <c r="H3108" t="str">
        <f t="shared" si="244"/>
        <v>No</v>
      </c>
      <c r="I3108" s="5">
        <f t="shared" si="242"/>
        <v>12286.26</v>
      </c>
    </row>
    <row r="3109" spans="1:9" x14ac:dyDescent="0.35">
      <c r="A3109" s="1">
        <v>45138</v>
      </c>
      <c r="B3109" s="1" t="str">
        <f t="shared" si="240"/>
        <v>July</v>
      </c>
      <c r="C3109" s="3" t="s">
        <v>8</v>
      </c>
      <c r="D3109" s="4">
        <v>22</v>
      </c>
      <c r="E3109" t="str">
        <f t="shared" si="243"/>
        <v>No</v>
      </c>
      <c r="F3109" s="4">
        <f t="shared" si="241"/>
        <v>22</v>
      </c>
      <c r="G3109" s="5">
        <v>554.5</v>
      </c>
      <c r="H3109" t="str">
        <f t="shared" si="244"/>
        <v>No</v>
      </c>
      <c r="I3109" s="5">
        <f t="shared" si="242"/>
        <v>12199</v>
      </c>
    </row>
    <row r="3110" spans="1:9" x14ac:dyDescent="0.35">
      <c r="A3110" s="1">
        <v>45230</v>
      </c>
      <c r="B3110" s="1" t="str">
        <f t="shared" si="240"/>
        <v>October</v>
      </c>
      <c r="C3110" s="3" t="s">
        <v>7</v>
      </c>
      <c r="D3110" s="4">
        <v>21</v>
      </c>
      <c r="E3110" t="str">
        <f t="shared" si="243"/>
        <v>No</v>
      </c>
      <c r="F3110" s="4">
        <f t="shared" si="241"/>
        <v>21</v>
      </c>
      <c r="G3110" s="5">
        <v>192.11</v>
      </c>
      <c r="H3110" t="str">
        <f t="shared" si="244"/>
        <v>No</v>
      </c>
      <c r="I3110" s="5">
        <f t="shared" si="242"/>
        <v>4034.3100000000004</v>
      </c>
    </row>
    <row r="3111" spans="1:9" x14ac:dyDescent="0.35">
      <c r="A3111" s="1">
        <v>45291</v>
      </c>
      <c r="B3111" s="1" t="str">
        <f t="shared" si="240"/>
        <v>December</v>
      </c>
      <c r="C3111" s="3" t="s">
        <v>6</v>
      </c>
      <c r="D3111" s="4">
        <v>20</v>
      </c>
      <c r="E3111" t="str">
        <f t="shared" si="243"/>
        <v>No</v>
      </c>
      <c r="F3111" s="4">
        <f t="shared" si="241"/>
        <v>20</v>
      </c>
      <c r="G3111" s="5">
        <v>23.47</v>
      </c>
      <c r="H3111" t="str">
        <f t="shared" si="244"/>
        <v>No</v>
      </c>
      <c r="I3111" s="5">
        <f t="shared" si="242"/>
        <v>469.4</v>
      </c>
    </row>
    <row r="3112" spans="1:9" x14ac:dyDescent="0.35">
      <c r="A3112" s="1">
        <v>44985</v>
      </c>
      <c r="B3112" s="1" t="str">
        <f t="shared" si="240"/>
        <v>February</v>
      </c>
      <c r="C3112" s="3" t="s">
        <v>6</v>
      </c>
      <c r="D3112" s="4">
        <v>18</v>
      </c>
      <c r="E3112" t="str">
        <f t="shared" si="243"/>
        <v>No</v>
      </c>
      <c r="F3112" s="4">
        <f t="shared" si="241"/>
        <v>18</v>
      </c>
      <c r="G3112" s="5">
        <v>938.31</v>
      </c>
      <c r="H3112" t="str">
        <f t="shared" si="244"/>
        <v>No</v>
      </c>
      <c r="I3112" s="5">
        <f t="shared" si="242"/>
        <v>16889.579999999998</v>
      </c>
    </row>
    <row r="3113" spans="1:9" x14ac:dyDescent="0.35">
      <c r="A3113" s="1">
        <v>45230</v>
      </c>
      <c r="B3113" s="1" t="str">
        <f t="shared" si="240"/>
        <v>October</v>
      </c>
      <c r="C3113" s="3" t="s">
        <v>5</v>
      </c>
      <c r="D3113" s="4">
        <v>21</v>
      </c>
      <c r="E3113" t="str">
        <f t="shared" si="243"/>
        <v>No</v>
      </c>
      <c r="F3113" s="4">
        <f t="shared" si="241"/>
        <v>21</v>
      </c>
      <c r="G3113" s="5">
        <v>41.3</v>
      </c>
      <c r="H3113" t="str">
        <f t="shared" si="244"/>
        <v>No</v>
      </c>
      <c r="I3113" s="5">
        <f t="shared" si="242"/>
        <v>867.3</v>
      </c>
    </row>
    <row r="3114" spans="1:9" x14ac:dyDescent="0.35">
      <c r="A3114" s="1">
        <v>45107</v>
      </c>
      <c r="B3114" s="1" t="str">
        <f t="shared" si="240"/>
        <v>June</v>
      </c>
      <c r="C3114" s="3" t="s">
        <v>8</v>
      </c>
      <c r="D3114" s="4">
        <v>22</v>
      </c>
      <c r="E3114" t="str">
        <f t="shared" si="243"/>
        <v>No</v>
      </c>
      <c r="F3114" s="4">
        <f t="shared" si="241"/>
        <v>22</v>
      </c>
      <c r="G3114" s="5">
        <v>516.4</v>
      </c>
      <c r="H3114" t="str">
        <f t="shared" si="244"/>
        <v>No</v>
      </c>
      <c r="I3114" s="5">
        <f t="shared" si="242"/>
        <v>11360.8</v>
      </c>
    </row>
    <row r="3115" spans="1:9" x14ac:dyDescent="0.35">
      <c r="A3115" s="1">
        <v>45169</v>
      </c>
      <c r="B3115" s="1" t="str">
        <f t="shared" si="240"/>
        <v>August</v>
      </c>
      <c r="C3115" s="3" t="s">
        <v>5</v>
      </c>
      <c r="D3115" s="4">
        <v>27</v>
      </c>
      <c r="E3115" t="str">
        <f t="shared" si="243"/>
        <v>No</v>
      </c>
      <c r="F3115" s="4">
        <f t="shared" si="241"/>
        <v>27</v>
      </c>
      <c r="G3115" s="5">
        <v>854.21</v>
      </c>
      <c r="H3115" t="str">
        <f t="shared" si="244"/>
        <v>No</v>
      </c>
      <c r="I3115" s="5">
        <f t="shared" si="242"/>
        <v>23063.670000000002</v>
      </c>
    </row>
    <row r="3116" spans="1:9" x14ac:dyDescent="0.35">
      <c r="A3116" s="1">
        <v>45169</v>
      </c>
      <c r="B3116" s="1" t="str">
        <f t="shared" si="240"/>
        <v>August</v>
      </c>
      <c r="C3116" s="3" t="s">
        <v>4</v>
      </c>
      <c r="D3116" s="4">
        <v>16</v>
      </c>
      <c r="E3116" t="str">
        <f t="shared" si="243"/>
        <v>No</v>
      </c>
      <c r="F3116" s="4">
        <f t="shared" si="241"/>
        <v>16</v>
      </c>
      <c r="G3116" s="5">
        <v>933.48</v>
      </c>
      <c r="H3116" t="str">
        <f t="shared" si="244"/>
        <v>No</v>
      </c>
      <c r="I3116" s="5">
        <f t="shared" si="242"/>
        <v>14935.68</v>
      </c>
    </row>
    <row r="3117" spans="1:9" x14ac:dyDescent="0.35">
      <c r="A3117" s="1">
        <v>45016</v>
      </c>
      <c r="B3117" s="1" t="str">
        <f t="shared" si="240"/>
        <v>March</v>
      </c>
      <c r="C3117" s="3" t="s">
        <v>7</v>
      </c>
      <c r="D3117" s="4">
        <v>20</v>
      </c>
      <c r="E3117" t="str">
        <f t="shared" si="243"/>
        <v>No</v>
      </c>
      <c r="F3117" s="4">
        <f t="shared" si="241"/>
        <v>20</v>
      </c>
      <c r="G3117" s="5">
        <v>396.61</v>
      </c>
      <c r="H3117" t="str">
        <f t="shared" si="244"/>
        <v>No</v>
      </c>
      <c r="I3117" s="5">
        <f t="shared" si="242"/>
        <v>7932.2000000000007</v>
      </c>
    </row>
    <row r="3118" spans="1:9" x14ac:dyDescent="0.35">
      <c r="A3118" s="1">
        <v>45138</v>
      </c>
      <c r="B3118" s="1" t="str">
        <f t="shared" si="240"/>
        <v>July</v>
      </c>
      <c r="C3118" s="3" t="s">
        <v>5</v>
      </c>
      <c r="D3118" s="4">
        <v>20</v>
      </c>
      <c r="E3118" t="str">
        <f t="shared" si="243"/>
        <v>No</v>
      </c>
      <c r="F3118" s="4">
        <f t="shared" si="241"/>
        <v>20</v>
      </c>
      <c r="G3118" s="5">
        <v>679.03</v>
      </c>
      <c r="H3118" t="str">
        <f t="shared" si="244"/>
        <v>No</v>
      </c>
      <c r="I3118" s="5">
        <f t="shared" si="242"/>
        <v>13580.599999999999</v>
      </c>
    </row>
    <row r="3119" spans="1:9" x14ac:dyDescent="0.35">
      <c r="A3119" s="1">
        <v>44957</v>
      </c>
      <c r="B3119" s="1" t="str">
        <f t="shared" si="240"/>
        <v>January</v>
      </c>
      <c r="C3119" s="3" t="s">
        <v>7</v>
      </c>
      <c r="D3119" s="4">
        <v>22</v>
      </c>
      <c r="E3119" t="str">
        <f t="shared" si="243"/>
        <v>No</v>
      </c>
      <c r="F3119" s="4">
        <f t="shared" si="241"/>
        <v>22</v>
      </c>
      <c r="G3119" s="5">
        <v>831.66</v>
      </c>
      <c r="H3119" t="str">
        <f t="shared" si="244"/>
        <v>No</v>
      </c>
      <c r="I3119" s="5">
        <f t="shared" si="242"/>
        <v>18296.52</v>
      </c>
    </row>
    <row r="3120" spans="1:9" x14ac:dyDescent="0.35">
      <c r="A3120" s="1">
        <v>44985</v>
      </c>
      <c r="B3120" s="1" t="str">
        <f t="shared" si="240"/>
        <v>February</v>
      </c>
      <c r="C3120" s="3" t="s">
        <v>6</v>
      </c>
      <c r="D3120" s="4">
        <v>26</v>
      </c>
      <c r="E3120" t="str">
        <f t="shared" si="243"/>
        <v>No</v>
      </c>
      <c r="F3120" s="4">
        <f t="shared" si="241"/>
        <v>26</v>
      </c>
      <c r="G3120" s="5">
        <v>924.37</v>
      </c>
      <c r="H3120" t="str">
        <f t="shared" si="244"/>
        <v>No</v>
      </c>
      <c r="I3120" s="5">
        <f t="shared" si="242"/>
        <v>24033.62</v>
      </c>
    </row>
    <row r="3121" spans="1:9" x14ac:dyDescent="0.35">
      <c r="A3121" s="1">
        <v>45291</v>
      </c>
      <c r="B3121" s="1" t="str">
        <f t="shared" si="240"/>
        <v>December</v>
      </c>
      <c r="C3121" s="3" t="s">
        <v>5</v>
      </c>
      <c r="D3121" s="4">
        <v>29</v>
      </c>
      <c r="E3121" t="str">
        <f t="shared" si="243"/>
        <v>No</v>
      </c>
      <c r="F3121" s="4">
        <f t="shared" si="241"/>
        <v>29</v>
      </c>
      <c r="G3121" s="5">
        <v>614.15</v>
      </c>
      <c r="H3121" t="str">
        <f t="shared" si="244"/>
        <v>No</v>
      </c>
      <c r="I3121" s="5">
        <f t="shared" si="242"/>
        <v>17810.349999999999</v>
      </c>
    </row>
    <row r="3122" spans="1:9" x14ac:dyDescent="0.35">
      <c r="A3122" s="1">
        <v>45199</v>
      </c>
      <c r="B3122" s="1" t="str">
        <f t="shared" si="240"/>
        <v>September</v>
      </c>
      <c r="C3122" s="3" t="s">
        <v>8</v>
      </c>
      <c r="D3122" s="4">
        <v>23</v>
      </c>
      <c r="E3122" t="str">
        <f t="shared" si="243"/>
        <v>No</v>
      </c>
      <c r="F3122" s="4">
        <f t="shared" si="241"/>
        <v>23</v>
      </c>
      <c r="G3122" s="5">
        <v>734.45</v>
      </c>
      <c r="H3122" t="str">
        <f t="shared" si="244"/>
        <v>No</v>
      </c>
      <c r="I3122" s="5">
        <f t="shared" si="242"/>
        <v>16892.350000000002</v>
      </c>
    </row>
    <row r="3123" spans="1:9" x14ac:dyDescent="0.35">
      <c r="A3123" s="1">
        <v>45016</v>
      </c>
      <c r="B3123" s="1" t="str">
        <f t="shared" si="240"/>
        <v>March</v>
      </c>
      <c r="C3123" s="3" t="s">
        <v>4</v>
      </c>
      <c r="D3123" s="4">
        <v>17</v>
      </c>
      <c r="E3123" t="str">
        <f t="shared" si="243"/>
        <v>No</v>
      </c>
      <c r="F3123" s="4">
        <f t="shared" si="241"/>
        <v>17</v>
      </c>
      <c r="G3123" s="5">
        <v>814.92</v>
      </c>
      <c r="H3123" t="str">
        <f t="shared" si="244"/>
        <v>No</v>
      </c>
      <c r="I3123" s="5">
        <f t="shared" si="242"/>
        <v>13853.64</v>
      </c>
    </row>
    <row r="3124" spans="1:9" x14ac:dyDescent="0.35">
      <c r="A3124" s="1">
        <v>45107</v>
      </c>
      <c r="B3124" s="1" t="str">
        <f t="shared" si="240"/>
        <v>June</v>
      </c>
      <c r="C3124" s="3" t="s">
        <v>5</v>
      </c>
      <c r="D3124" s="4">
        <v>21</v>
      </c>
      <c r="E3124" t="str">
        <f t="shared" si="243"/>
        <v>No</v>
      </c>
      <c r="F3124" s="4">
        <f t="shared" si="241"/>
        <v>21</v>
      </c>
      <c r="G3124" s="5">
        <v>951.98</v>
      </c>
      <c r="H3124" t="str">
        <f t="shared" si="244"/>
        <v>No</v>
      </c>
      <c r="I3124" s="5">
        <f t="shared" si="242"/>
        <v>19991.580000000002</v>
      </c>
    </row>
    <row r="3125" spans="1:9" x14ac:dyDescent="0.35">
      <c r="A3125" s="1">
        <v>45046</v>
      </c>
      <c r="B3125" s="1" t="str">
        <f t="shared" si="240"/>
        <v>April</v>
      </c>
      <c r="C3125" s="3" t="s">
        <v>5</v>
      </c>
      <c r="D3125" s="4">
        <v>14</v>
      </c>
      <c r="E3125" t="str">
        <f t="shared" si="243"/>
        <v>No</v>
      </c>
      <c r="F3125" s="4">
        <f t="shared" si="241"/>
        <v>14</v>
      </c>
      <c r="G3125" s="5">
        <v>427.02</v>
      </c>
      <c r="H3125" t="str">
        <f t="shared" si="244"/>
        <v>No</v>
      </c>
      <c r="I3125" s="5">
        <f t="shared" si="242"/>
        <v>5978.28</v>
      </c>
    </row>
    <row r="3126" spans="1:9" x14ac:dyDescent="0.35">
      <c r="A3126" s="1">
        <v>44957</v>
      </c>
      <c r="B3126" s="1" t="str">
        <f t="shared" si="240"/>
        <v>January</v>
      </c>
      <c r="C3126" s="3" t="s">
        <v>4</v>
      </c>
      <c r="D3126" s="4">
        <v>31</v>
      </c>
      <c r="E3126" t="str">
        <f t="shared" si="243"/>
        <v>No</v>
      </c>
      <c r="F3126" s="4">
        <f t="shared" si="241"/>
        <v>31</v>
      </c>
      <c r="G3126" s="5">
        <v>368.44</v>
      </c>
      <c r="H3126" t="str">
        <f t="shared" si="244"/>
        <v>No</v>
      </c>
      <c r="I3126" s="5">
        <f t="shared" si="242"/>
        <v>11421.64</v>
      </c>
    </row>
    <row r="3127" spans="1:9" x14ac:dyDescent="0.35">
      <c r="A3127" s="1">
        <v>44957</v>
      </c>
      <c r="B3127" s="1" t="str">
        <f t="shared" si="240"/>
        <v>January</v>
      </c>
      <c r="C3127" s="3" t="s">
        <v>5</v>
      </c>
      <c r="D3127" s="4">
        <v>16</v>
      </c>
      <c r="E3127" t="str">
        <f t="shared" si="243"/>
        <v>No</v>
      </c>
      <c r="F3127" s="4">
        <f t="shared" si="241"/>
        <v>16</v>
      </c>
      <c r="G3127" s="5">
        <v>437.3</v>
      </c>
      <c r="H3127" t="str">
        <f t="shared" si="244"/>
        <v>No</v>
      </c>
      <c r="I3127" s="5">
        <f t="shared" si="242"/>
        <v>6996.8</v>
      </c>
    </row>
    <row r="3128" spans="1:9" x14ac:dyDescent="0.35">
      <c r="A3128" s="1">
        <v>45138</v>
      </c>
      <c r="B3128" s="1" t="str">
        <f t="shared" si="240"/>
        <v>July</v>
      </c>
      <c r="C3128" s="3" t="s">
        <v>4</v>
      </c>
      <c r="D3128" s="4">
        <v>25</v>
      </c>
      <c r="E3128" t="str">
        <f t="shared" si="243"/>
        <v>No</v>
      </c>
      <c r="F3128" s="4">
        <f t="shared" si="241"/>
        <v>25</v>
      </c>
      <c r="G3128" s="5">
        <v>435.52</v>
      </c>
      <c r="H3128" t="str">
        <f t="shared" si="244"/>
        <v>No</v>
      </c>
      <c r="I3128" s="5">
        <f t="shared" si="242"/>
        <v>10888</v>
      </c>
    </row>
    <row r="3129" spans="1:9" x14ac:dyDescent="0.35">
      <c r="A3129" s="1">
        <v>45291</v>
      </c>
      <c r="B3129" s="1" t="str">
        <f t="shared" si="240"/>
        <v>December</v>
      </c>
      <c r="C3129" s="3" t="s">
        <v>7</v>
      </c>
      <c r="D3129" s="4">
        <v>23</v>
      </c>
      <c r="E3129" t="str">
        <f t="shared" si="243"/>
        <v>No</v>
      </c>
      <c r="F3129" s="4">
        <f t="shared" si="241"/>
        <v>23</v>
      </c>
      <c r="G3129" s="5">
        <v>62.84</v>
      </c>
      <c r="H3129" t="str">
        <f t="shared" si="244"/>
        <v>No</v>
      </c>
      <c r="I3129" s="5">
        <f t="shared" si="242"/>
        <v>1445.3200000000002</v>
      </c>
    </row>
    <row r="3130" spans="1:9" x14ac:dyDescent="0.35">
      <c r="A3130" s="1">
        <v>45077</v>
      </c>
      <c r="B3130" s="1" t="str">
        <f t="shared" si="240"/>
        <v>May</v>
      </c>
      <c r="C3130" s="3" t="s">
        <v>6</v>
      </c>
      <c r="D3130" s="4">
        <v>22</v>
      </c>
      <c r="E3130" t="str">
        <f t="shared" si="243"/>
        <v>No</v>
      </c>
      <c r="F3130" s="4">
        <f t="shared" si="241"/>
        <v>22</v>
      </c>
      <c r="G3130" s="5">
        <v>107.77</v>
      </c>
      <c r="H3130" t="str">
        <f t="shared" si="244"/>
        <v>No</v>
      </c>
      <c r="I3130" s="5">
        <f t="shared" si="242"/>
        <v>2370.94</v>
      </c>
    </row>
    <row r="3131" spans="1:9" x14ac:dyDescent="0.35">
      <c r="A3131" s="1">
        <v>45169</v>
      </c>
      <c r="B3131" s="1" t="str">
        <f t="shared" si="240"/>
        <v>August</v>
      </c>
      <c r="C3131" s="3" t="s">
        <v>7</v>
      </c>
      <c r="D3131" s="4">
        <v>26</v>
      </c>
      <c r="E3131" t="str">
        <f t="shared" si="243"/>
        <v>No</v>
      </c>
      <c r="F3131" s="4">
        <f t="shared" si="241"/>
        <v>26</v>
      </c>
      <c r="G3131" s="5">
        <v>574.54999999999995</v>
      </c>
      <c r="H3131" t="str">
        <f t="shared" si="244"/>
        <v>No</v>
      </c>
      <c r="I3131" s="5">
        <f t="shared" si="242"/>
        <v>14938.3</v>
      </c>
    </row>
    <row r="3132" spans="1:9" x14ac:dyDescent="0.35">
      <c r="A3132" s="1">
        <v>45230</v>
      </c>
      <c r="B3132" s="1" t="str">
        <f t="shared" si="240"/>
        <v>October</v>
      </c>
      <c r="C3132" s="3" t="s">
        <v>6</v>
      </c>
      <c r="D3132" s="4">
        <v>25</v>
      </c>
      <c r="E3132" t="str">
        <f t="shared" si="243"/>
        <v>No</v>
      </c>
      <c r="F3132" s="4">
        <f t="shared" si="241"/>
        <v>25</v>
      </c>
      <c r="G3132" s="5">
        <v>539.76</v>
      </c>
      <c r="H3132" t="str">
        <f t="shared" si="244"/>
        <v>No</v>
      </c>
      <c r="I3132" s="5">
        <f t="shared" si="242"/>
        <v>13494</v>
      </c>
    </row>
    <row r="3133" spans="1:9" x14ac:dyDescent="0.35">
      <c r="A3133" s="1">
        <v>45138</v>
      </c>
      <c r="B3133" s="1" t="str">
        <f t="shared" si="240"/>
        <v>July</v>
      </c>
      <c r="C3133" s="3" t="s">
        <v>4</v>
      </c>
      <c r="D3133" s="4">
        <v>15</v>
      </c>
      <c r="E3133" t="str">
        <f t="shared" si="243"/>
        <v>No</v>
      </c>
      <c r="F3133" s="4">
        <f t="shared" si="241"/>
        <v>15</v>
      </c>
      <c r="G3133" s="5">
        <v>778.36</v>
      </c>
      <c r="H3133" t="str">
        <f t="shared" si="244"/>
        <v>No</v>
      </c>
      <c r="I3133" s="5">
        <f t="shared" si="242"/>
        <v>11675.4</v>
      </c>
    </row>
    <row r="3134" spans="1:9" x14ac:dyDescent="0.35">
      <c r="A3134" s="1">
        <v>45107</v>
      </c>
      <c r="B3134" s="1" t="str">
        <f t="shared" si="240"/>
        <v>June</v>
      </c>
      <c r="C3134" s="3" t="s">
        <v>8</v>
      </c>
      <c r="D3134" s="4">
        <v>20</v>
      </c>
      <c r="E3134" t="str">
        <f t="shared" si="243"/>
        <v>No</v>
      </c>
      <c r="F3134" s="4">
        <f t="shared" si="241"/>
        <v>20</v>
      </c>
      <c r="G3134" s="5">
        <v>603.64</v>
      </c>
      <c r="H3134" t="str">
        <f t="shared" si="244"/>
        <v>No</v>
      </c>
      <c r="I3134" s="5">
        <f t="shared" si="242"/>
        <v>12072.8</v>
      </c>
    </row>
    <row r="3135" spans="1:9" x14ac:dyDescent="0.35">
      <c r="A3135" s="1">
        <v>45199</v>
      </c>
      <c r="B3135" s="1" t="str">
        <f t="shared" si="240"/>
        <v>September</v>
      </c>
      <c r="C3135" s="3" t="s">
        <v>5</v>
      </c>
      <c r="D3135" s="4">
        <v>25</v>
      </c>
      <c r="E3135" t="str">
        <f t="shared" si="243"/>
        <v>No</v>
      </c>
      <c r="F3135" s="4">
        <f t="shared" si="241"/>
        <v>25</v>
      </c>
      <c r="G3135" s="5">
        <v>863.21</v>
      </c>
      <c r="H3135" t="str">
        <f t="shared" si="244"/>
        <v>No</v>
      </c>
      <c r="I3135" s="5">
        <f t="shared" si="242"/>
        <v>21580.25</v>
      </c>
    </row>
    <row r="3136" spans="1:9" x14ac:dyDescent="0.35">
      <c r="A3136" s="1">
        <v>45107</v>
      </c>
      <c r="B3136" s="1" t="str">
        <f t="shared" si="240"/>
        <v>June</v>
      </c>
      <c r="C3136" s="3" t="s">
        <v>4</v>
      </c>
      <c r="D3136" s="4">
        <v>25</v>
      </c>
      <c r="E3136" t="str">
        <f t="shared" si="243"/>
        <v>No</v>
      </c>
      <c r="F3136" s="4">
        <f t="shared" si="241"/>
        <v>25</v>
      </c>
      <c r="G3136" s="5">
        <v>977.55</v>
      </c>
      <c r="H3136" t="str">
        <f t="shared" si="244"/>
        <v>No</v>
      </c>
      <c r="I3136" s="5">
        <f t="shared" si="242"/>
        <v>24438.75</v>
      </c>
    </row>
    <row r="3137" spans="1:9" x14ac:dyDescent="0.35">
      <c r="A3137" s="1">
        <v>45291</v>
      </c>
      <c r="B3137" s="1" t="str">
        <f t="shared" si="240"/>
        <v>December</v>
      </c>
      <c r="C3137" s="3" t="s">
        <v>8</v>
      </c>
      <c r="D3137" s="4">
        <v>20</v>
      </c>
      <c r="E3137" t="str">
        <f t="shared" si="243"/>
        <v>No</v>
      </c>
      <c r="F3137" s="4">
        <f t="shared" si="241"/>
        <v>20</v>
      </c>
      <c r="G3137" s="5">
        <v>330.23</v>
      </c>
      <c r="H3137" t="str">
        <f t="shared" si="244"/>
        <v>No</v>
      </c>
      <c r="I3137" s="5">
        <f t="shared" si="242"/>
        <v>6604.6</v>
      </c>
    </row>
    <row r="3138" spans="1:9" x14ac:dyDescent="0.35">
      <c r="A3138" s="1">
        <v>45138</v>
      </c>
      <c r="B3138" s="1" t="str">
        <f t="shared" ref="B3138:B3201" si="245">TEXT(A3138, "mmmm")</f>
        <v>July</v>
      </c>
      <c r="C3138" s="3" t="s">
        <v>6</v>
      </c>
      <c r="D3138" s="4">
        <v>23</v>
      </c>
      <c r="E3138" t="str">
        <f t="shared" si="243"/>
        <v>No</v>
      </c>
      <c r="F3138" s="4">
        <f t="shared" ref="F3138:F3201" si="246" xml:space="preserve"> IF(OR(D3138 &lt; 8,D3138 &gt; 32), 22, D3138)</f>
        <v>23</v>
      </c>
      <c r="G3138" s="5">
        <v>317.60000000000002</v>
      </c>
      <c r="H3138" t="str">
        <f t="shared" si="244"/>
        <v>No</v>
      </c>
      <c r="I3138" s="5">
        <f t="shared" ref="I3138:I3201" si="247">PRODUCT(F3138,G3138)</f>
        <v>7304.8</v>
      </c>
    </row>
    <row r="3139" spans="1:9" x14ac:dyDescent="0.35">
      <c r="A3139" s="1">
        <v>45260</v>
      </c>
      <c r="B3139" s="1" t="str">
        <f t="shared" si="245"/>
        <v>November</v>
      </c>
      <c r="C3139" s="3" t="s">
        <v>8</v>
      </c>
      <c r="D3139" s="4">
        <v>24</v>
      </c>
      <c r="E3139" t="str">
        <f t="shared" ref="E3139:E3202" si="248" xml:space="preserve"> IF(OR(D3139 &lt; 8,D3139 &gt; 32), "Yes", "No")</f>
        <v>No</v>
      </c>
      <c r="F3139" s="4">
        <f t="shared" si="246"/>
        <v>24</v>
      </c>
      <c r="G3139" s="5">
        <v>682.76</v>
      </c>
      <c r="H3139" t="str">
        <f t="shared" ref="H3139:H3202" si="249" xml:space="preserve"> IF(OR(G3139 &lt; -466.22,G3139 &gt; 1486.92), "Yes", "No")</f>
        <v>No</v>
      </c>
      <c r="I3139" s="5">
        <f t="shared" si="247"/>
        <v>16386.239999999998</v>
      </c>
    </row>
    <row r="3140" spans="1:9" x14ac:dyDescent="0.35">
      <c r="A3140" s="1">
        <v>44957</v>
      </c>
      <c r="B3140" s="1" t="str">
        <f t="shared" si="245"/>
        <v>January</v>
      </c>
      <c r="C3140" s="3" t="s">
        <v>6</v>
      </c>
      <c r="D3140" s="4">
        <v>18</v>
      </c>
      <c r="E3140" t="str">
        <f t="shared" si="248"/>
        <v>No</v>
      </c>
      <c r="F3140" s="4">
        <f t="shared" si="246"/>
        <v>18</v>
      </c>
      <c r="G3140" s="5">
        <v>159.65</v>
      </c>
      <c r="H3140" t="str">
        <f t="shared" si="249"/>
        <v>No</v>
      </c>
      <c r="I3140" s="5">
        <f t="shared" si="247"/>
        <v>2873.7000000000003</v>
      </c>
    </row>
    <row r="3141" spans="1:9" x14ac:dyDescent="0.35">
      <c r="A3141" s="1">
        <v>45291</v>
      </c>
      <c r="B3141" s="1" t="str">
        <f t="shared" si="245"/>
        <v>December</v>
      </c>
      <c r="C3141" s="3" t="s">
        <v>5</v>
      </c>
      <c r="D3141" s="4">
        <v>23</v>
      </c>
      <c r="E3141" t="str">
        <f t="shared" si="248"/>
        <v>No</v>
      </c>
      <c r="F3141" s="4">
        <f t="shared" si="246"/>
        <v>23</v>
      </c>
      <c r="G3141" s="5">
        <v>911.57</v>
      </c>
      <c r="H3141" t="str">
        <f t="shared" si="249"/>
        <v>No</v>
      </c>
      <c r="I3141" s="5">
        <f t="shared" si="247"/>
        <v>20966.11</v>
      </c>
    </row>
    <row r="3142" spans="1:9" x14ac:dyDescent="0.35">
      <c r="A3142" s="1">
        <v>45077</v>
      </c>
      <c r="B3142" s="1" t="str">
        <f t="shared" si="245"/>
        <v>May</v>
      </c>
      <c r="C3142" s="3" t="s">
        <v>5</v>
      </c>
      <c r="D3142" s="4">
        <v>16</v>
      </c>
      <c r="E3142" t="str">
        <f t="shared" si="248"/>
        <v>No</v>
      </c>
      <c r="F3142" s="4">
        <f t="shared" si="246"/>
        <v>16</v>
      </c>
      <c r="G3142" s="5">
        <v>572.53</v>
      </c>
      <c r="H3142" t="str">
        <f t="shared" si="249"/>
        <v>No</v>
      </c>
      <c r="I3142" s="5">
        <f t="shared" si="247"/>
        <v>9160.48</v>
      </c>
    </row>
    <row r="3143" spans="1:9" x14ac:dyDescent="0.35">
      <c r="A3143" s="1">
        <v>45077</v>
      </c>
      <c r="B3143" s="1" t="str">
        <f t="shared" si="245"/>
        <v>May</v>
      </c>
      <c r="C3143" s="3" t="s">
        <v>7</v>
      </c>
      <c r="D3143" s="4">
        <v>27</v>
      </c>
      <c r="E3143" t="str">
        <f t="shared" si="248"/>
        <v>No</v>
      </c>
      <c r="F3143" s="4">
        <f t="shared" si="246"/>
        <v>27</v>
      </c>
      <c r="G3143" s="5">
        <v>84.05</v>
      </c>
      <c r="H3143" t="str">
        <f t="shared" si="249"/>
        <v>No</v>
      </c>
      <c r="I3143" s="5">
        <f t="shared" si="247"/>
        <v>2269.35</v>
      </c>
    </row>
    <row r="3144" spans="1:9" x14ac:dyDescent="0.35">
      <c r="A3144" s="1">
        <v>45230</v>
      </c>
      <c r="B3144" s="1" t="str">
        <f t="shared" si="245"/>
        <v>October</v>
      </c>
      <c r="C3144" s="3" t="s">
        <v>7</v>
      </c>
      <c r="D3144" s="4">
        <v>23</v>
      </c>
      <c r="E3144" t="str">
        <f t="shared" si="248"/>
        <v>No</v>
      </c>
      <c r="F3144" s="4">
        <f t="shared" si="246"/>
        <v>23</v>
      </c>
      <c r="G3144" s="5">
        <v>632.70000000000005</v>
      </c>
      <c r="H3144" t="str">
        <f t="shared" si="249"/>
        <v>No</v>
      </c>
      <c r="I3144" s="5">
        <f t="shared" si="247"/>
        <v>14552.1</v>
      </c>
    </row>
    <row r="3145" spans="1:9" x14ac:dyDescent="0.35">
      <c r="A3145" s="1">
        <v>45169</v>
      </c>
      <c r="B3145" s="1" t="str">
        <f t="shared" si="245"/>
        <v>August</v>
      </c>
      <c r="C3145" s="3" t="s">
        <v>8</v>
      </c>
      <c r="D3145" s="4">
        <v>16</v>
      </c>
      <c r="E3145" t="str">
        <f t="shared" si="248"/>
        <v>No</v>
      </c>
      <c r="F3145" s="4">
        <f t="shared" si="246"/>
        <v>16</v>
      </c>
      <c r="G3145" s="5">
        <v>642.34</v>
      </c>
      <c r="H3145" t="str">
        <f t="shared" si="249"/>
        <v>No</v>
      </c>
      <c r="I3145" s="5">
        <f t="shared" si="247"/>
        <v>10277.44</v>
      </c>
    </row>
    <row r="3146" spans="1:9" x14ac:dyDescent="0.35">
      <c r="A3146" s="1">
        <v>45169</v>
      </c>
      <c r="B3146" s="1" t="str">
        <f t="shared" si="245"/>
        <v>August</v>
      </c>
      <c r="C3146" s="3" t="s">
        <v>6</v>
      </c>
      <c r="D3146" s="4">
        <v>23</v>
      </c>
      <c r="E3146" t="str">
        <f t="shared" si="248"/>
        <v>No</v>
      </c>
      <c r="F3146" s="4">
        <f t="shared" si="246"/>
        <v>23</v>
      </c>
      <c r="G3146" s="5">
        <v>44.74</v>
      </c>
      <c r="H3146" t="str">
        <f t="shared" si="249"/>
        <v>No</v>
      </c>
      <c r="I3146" s="5">
        <f t="shared" si="247"/>
        <v>1029.02</v>
      </c>
    </row>
    <row r="3147" spans="1:9" x14ac:dyDescent="0.35">
      <c r="A3147" s="1">
        <v>45291</v>
      </c>
      <c r="B3147" s="1" t="str">
        <f t="shared" si="245"/>
        <v>December</v>
      </c>
      <c r="C3147" s="3" t="s">
        <v>6</v>
      </c>
      <c r="D3147" s="4">
        <v>20</v>
      </c>
      <c r="E3147" t="str">
        <f t="shared" si="248"/>
        <v>No</v>
      </c>
      <c r="F3147" s="4">
        <f t="shared" si="246"/>
        <v>20</v>
      </c>
      <c r="G3147" s="5">
        <v>164.94</v>
      </c>
      <c r="H3147" t="str">
        <f t="shared" si="249"/>
        <v>No</v>
      </c>
      <c r="I3147" s="5">
        <f t="shared" si="247"/>
        <v>3298.8</v>
      </c>
    </row>
    <row r="3148" spans="1:9" x14ac:dyDescent="0.35">
      <c r="A3148" s="1">
        <v>44985</v>
      </c>
      <c r="B3148" s="1" t="str">
        <f t="shared" si="245"/>
        <v>February</v>
      </c>
      <c r="C3148" s="3" t="s">
        <v>8</v>
      </c>
      <c r="D3148" s="4">
        <v>26</v>
      </c>
      <c r="E3148" t="str">
        <f t="shared" si="248"/>
        <v>No</v>
      </c>
      <c r="F3148" s="4">
        <f t="shared" si="246"/>
        <v>26</v>
      </c>
      <c r="G3148" s="5">
        <v>699.41</v>
      </c>
      <c r="H3148" t="str">
        <f t="shared" si="249"/>
        <v>No</v>
      </c>
      <c r="I3148" s="5">
        <f t="shared" si="247"/>
        <v>18184.66</v>
      </c>
    </row>
    <row r="3149" spans="1:9" x14ac:dyDescent="0.35">
      <c r="A3149" s="1">
        <v>45260</v>
      </c>
      <c r="B3149" s="1" t="str">
        <f t="shared" si="245"/>
        <v>November</v>
      </c>
      <c r="C3149" s="3" t="s">
        <v>6</v>
      </c>
      <c r="D3149" s="4">
        <v>17</v>
      </c>
      <c r="E3149" t="str">
        <f t="shared" si="248"/>
        <v>No</v>
      </c>
      <c r="F3149" s="4">
        <f t="shared" si="246"/>
        <v>17</v>
      </c>
      <c r="G3149" s="5">
        <v>568.08000000000004</v>
      </c>
      <c r="H3149" t="str">
        <f t="shared" si="249"/>
        <v>No</v>
      </c>
      <c r="I3149" s="5">
        <f t="shared" si="247"/>
        <v>9657.36</v>
      </c>
    </row>
    <row r="3150" spans="1:9" x14ac:dyDescent="0.35">
      <c r="A3150" s="1">
        <v>45046</v>
      </c>
      <c r="B3150" s="1" t="str">
        <f t="shared" si="245"/>
        <v>April</v>
      </c>
      <c r="C3150" s="3" t="s">
        <v>5</v>
      </c>
      <c r="D3150" s="4">
        <v>21</v>
      </c>
      <c r="E3150" t="str">
        <f t="shared" si="248"/>
        <v>No</v>
      </c>
      <c r="F3150" s="4">
        <f t="shared" si="246"/>
        <v>21</v>
      </c>
      <c r="G3150" s="5">
        <v>595.15</v>
      </c>
      <c r="H3150" t="str">
        <f t="shared" si="249"/>
        <v>No</v>
      </c>
      <c r="I3150" s="5">
        <f t="shared" si="247"/>
        <v>12498.15</v>
      </c>
    </row>
    <row r="3151" spans="1:9" x14ac:dyDescent="0.35">
      <c r="A3151" s="1">
        <v>44985</v>
      </c>
      <c r="B3151" s="1" t="str">
        <f t="shared" si="245"/>
        <v>February</v>
      </c>
      <c r="C3151" s="3" t="s">
        <v>4</v>
      </c>
      <c r="D3151" s="4">
        <v>18</v>
      </c>
      <c r="E3151" t="str">
        <f t="shared" si="248"/>
        <v>No</v>
      </c>
      <c r="F3151" s="4">
        <f t="shared" si="246"/>
        <v>18</v>
      </c>
      <c r="G3151" s="5">
        <v>474.95</v>
      </c>
      <c r="H3151" t="str">
        <f t="shared" si="249"/>
        <v>No</v>
      </c>
      <c r="I3151" s="5">
        <f t="shared" si="247"/>
        <v>8549.1</v>
      </c>
    </row>
    <row r="3152" spans="1:9" x14ac:dyDescent="0.35">
      <c r="A3152" s="1">
        <v>45107</v>
      </c>
      <c r="B3152" s="1" t="str">
        <f t="shared" si="245"/>
        <v>June</v>
      </c>
      <c r="C3152" s="3" t="s">
        <v>5</v>
      </c>
      <c r="D3152" s="4">
        <v>18</v>
      </c>
      <c r="E3152" t="str">
        <f t="shared" si="248"/>
        <v>No</v>
      </c>
      <c r="F3152" s="4">
        <f t="shared" si="246"/>
        <v>18</v>
      </c>
      <c r="G3152" s="5">
        <v>807.85</v>
      </c>
      <c r="H3152" t="str">
        <f t="shared" si="249"/>
        <v>No</v>
      </c>
      <c r="I3152" s="5">
        <f t="shared" si="247"/>
        <v>14541.300000000001</v>
      </c>
    </row>
    <row r="3153" spans="1:9" x14ac:dyDescent="0.35">
      <c r="A3153" s="1">
        <v>45046</v>
      </c>
      <c r="B3153" s="1" t="str">
        <f t="shared" si="245"/>
        <v>April</v>
      </c>
      <c r="C3153" s="3" t="s">
        <v>5</v>
      </c>
      <c r="D3153" s="4">
        <v>16</v>
      </c>
      <c r="E3153" t="str">
        <f t="shared" si="248"/>
        <v>No</v>
      </c>
      <c r="F3153" s="4">
        <f t="shared" si="246"/>
        <v>16</v>
      </c>
      <c r="G3153" s="5">
        <v>276.19</v>
      </c>
      <c r="H3153" t="str">
        <f t="shared" si="249"/>
        <v>No</v>
      </c>
      <c r="I3153" s="5">
        <f t="shared" si="247"/>
        <v>4419.04</v>
      </c>
    </row>
    <row r="3154" spans="1:9" x14ac:dyDescent="0.35">
      <c r="A3154" s="1">
        <v>45169</v>
      </c>
      <c r="B3154" s="1" t="str">
        <f t="shared" si="245"/>
        <v>August</v>
      </c>
      <c r="C3154" s="3" t="s">
        <v>6</v>
      </c>
      <c r="D3154" s="4">
        <v>20</v>
      </c>
      <c r="E3154" t="str">
        <f t="shared" si="248"/>
        <v>No</v>
      </c>
      <c r="F3154" s="4">
        <f t="shared" si="246"/>
        <v>20</v>
      </c>
      <c r="G3154" s="5">
        <v>509.48</v>
      </c>
      <c r="H3154" t="str">
        <f t="shared" si="249"/>
        <v>No</v>
      </c>
      <c r="I3154" s="5">
        <f t="shared" si="247"/>
        <v>10189.6</v>
      </c>
    </row>
    <row r="3155" spans="1:9" x14ac:dyDescent="0.35">
      <c r="A3155" s="1">
        <v>45138</v>
      </c>
      <c r="B3155" s="1" t="str">
        <f t="shared" si="245"/>
        <v>July</v>
      </c>
      <c r="C3155" s="3" t="s">
        <v>8</v>
      </c>
      <c r="D3155" s="4">
        <v>16</v>
      </c>
      <c r="E3155" t="str">
        <f t="shared" si="248"/>
        <v>No</v>
      </c>
      <c r="F3155" s="4">
        <f t="shared" si="246"/>
        <v>16</v>
      </c>
      <c r="G3155" s="5">
        <v>590.41</v>
      </c>
      <c r="H3155" t="str">
        <f t="shared" si="249"/>
        <v>No</v>
      </c>
      <c r="I3155" s="5">
        <f t="shared" si="247"/>
        <v>9446.56</v>
      </c>
    </row>
    <row r="3156" spans="1:9" x14ac:dyDescent="0.35">
      <c r="A3156" s="1">
        <v>45077</v>
      </c>
      <c r="B3156" s="1" t="str">
        <f t="shared" si="245"/>
        <v>May</v>
      </c>
      <c r="C3156" s="3" t="s">
        <v>7</v>
      </c>
      <c r="D3156" s="4">
        <v>20</v>
      </c>
      <c r="E3156" t="str">
        <f t="shared" si="248"/>
        <v>No</v>
      </c>
      <c r="F3156" s="4">
        <f t="shared" si="246"/>
        <v>20</v>
      </c>
      <c r="G3156" s="5">
        <v>246.3</v>
      </c>
      <c r="H3156" t="str">
        <f t="shared" si="249"/>
        <v>No</v>
      </c>
      <c r="I3156" s="5">
        <f t="shared" si="247"/>
        <v>4926</v>
      </c>
    </row>
    <row r="3157" spans="1:9" x14ac:dyDescent="0.35">
      <c r="A3157" s="1">
        <v>45046</v>
      </c>
      <c r="B3157" s="1" t="str">
        <f t="shared" si="245"/>
        <v>April</v>
      </c>
      <c r="C3157" s="3" t="s">
        <v>5</v>
      </c>
      <c r="D3157" s="4">
        <v>11</v>
      </c>
      <c r="E3157" t="str">
        <f t="shared" si="248"/>
        <v>No</v>
      </c>
      <c r="F3157" s="4">
        <f t="shared" si="246"/>
        <v>11</v>
      </c>
      <c r="G3157" s="5">
        <v>586.12</v>
      </c>
      <c r="H3157" t="str">
        <f t="shared" si="249"/>
        <v>No</v>
      </c>
      <c r="I3157" s="5">
        <f t="shared" si="247"/>
        <v>6447.32</v>
      </c>
    </row>
    <row r="3158" spans="1:9" x14ac:dyDescent="0.35">
      <c r="A3158" s="1">
        <v>45077</v>
      </c>
      <c r="B3158" s="1" t="str">
        <f t="shared" si="245"/>
        <v>May</v>
      </c>
      <c r="C3158" s="3" t="s">
        <v>5</v>
      </c>
      <c r="D3158" s="4">
        <v>18</v>
      </c>
      <c r="E3158" t="str">
        <f t="shared" si="248"/>
        <v>No</v>
      </c>
      <c r="F3158" s="4">
        <f t="shared" si="246"/>
        <v>18</v>
      </c>
      <c r="G3158" s="5">
        <v>505.42</v>
      </c>
      <c r="H3158" t="str">
        <f t="shared" si="249"/>
        <v>No</v>
      </c>
      <c r="I3158" s="5">
        <f t="shared" si="247"/>
        <v>9097.56</v>
      </c>
    </row>
    <row r="3159" spans="1:9" x14ac:dyDescent="0.35">
      <c r="A3159" s="1">
        <v>45199</v>
      </c>
      <c r="B3159" s="1" t="str">
        <f t="shared" si="245"/>
        <v>September</v>
      </c>
      <c r="C3159" s="3" t="s">
        <v>7</v>
      </c>
      <c r="D3159" s="4">
        <v>28</v>
      </c>
      <c r="E3159" t="str">
        <f t="shared" si="248"/>
        <v>No</v>
      </c>
      <c r="F3159" s="4">
        <f t="shared" si="246"/>
        <v>28</v>
      </c>
      <c r="G3159" s="5">
        <v>750.41</v>
      </c>
      <c r="H3159" t="str">
        <f t="shared" si="249"/>
        <v>No</v>
      </c>
      <c r="I3159" s="5">
        <f t="shared" si="247"/>
        <v>21011.48</v>
      </c>
    </row>
    <row r="3160" spans="1:9" x14ac:dyDescent="0.35">
      <c r="A3160" s="1">
        <v>45077</v>
      </c>
      <c r="B3160" s="1" t="str">
        <f t="shared" si="245"/>
        <v>May</v>
      </c>
      <c r="C3160" s="3" t="s">
        <v>6</v>
      </c>
      <c r="D3160" s="4">
        <v>21</v>
      </c>
      <c r="E3160" t="str">
        <f t="shared" si="248"/>
        <v>No</v>
      </c>
      <c r="F3160" s="4">
        <f t="shared" si="246"/>
        <v>21</v>
      </c>
      <c r="G3160" s="5">
        <v>965.17</v>
      </c>
      <c r="H3160" t="str">
        <f t="shared" si="249"/>
        <v>No</v>
      </c>
      <c r="I3160" s="5">
        <f t="shared" si="247"/>
        <v>20268.57</v>
      </c>
    </row>
    <row r="3161" spans="1:9" x14ac:dyDescent="0.35">
      <c r="A3161" s="1">
        <v>45138</v>
      </c>
      <c r="B3161" s="1" t="str">
        <f t="shared" si="245"/>
        <v>July</v>
      </c>
      <c r="C3161" s="3" t="s">
        <v>4</v>
      </c>
      <c r="D3161" s="4">
        <v>13</v>
      </c>
      <c r="E3161" t="str">
        <f t="shared" si="248"/>
        <v>No</v>
      </c>
      <c r="F3161" s="4">
        <f t="shared" si="246"/>
        <v>13</v>
      </c>
      <c r="G3161" s="5">
        <v>304.11</v>
      </c>
      <c r="H3161" t="str">
        <f t="shared" si="249"/>
        <v>No</v>
      </c>
      <c r="I3161" s="5">
        <f t="shared" si="247"/>
        <v>3953.4300000000003</v>
      </c>
    </row>
    <row r="3162" spans="1:9" x14ac:dyDescent="0.35">
      <c r="A3162" s="1">
        <v>45260</v>
      </c>
      <c r="B3162" s="1" t="str">
        <f t="shared" si="245"/>
        <v>November</v>
      </c>
      <c r="C3162" s="3" t="s">
        <v>8</v>
      </c>
      <c r="D3162" s="4">
        <v>26</v>
      </c>
      <c r="E3162" t="str">
        <f t="shared" si="248"/>
        <v>No</v>
      </c>
      <c r="F3162" s="4">
        <f t="shared" si="246"/>
        <v>26</v>
      </c>
      <c r="G3162" s="5">
        <v>898.64</v>
      </c>
      <c r="H3162" t="str">
        <f t="shared" si="249"/>
        <v>No</v>
      </c>
      <c r="I3162" s="5">
        <f t="shared" si="247"/>
        <v>23364.639999999999</v>
      </c>
    </row>
    <row r="3163" spans="1:9" x14ac:dyDescent="0.35">
      <c r="A3163" s="1">
        <v>45260</v>
      </c>
      <c r="B3163" s="1" t="str">
        <f t="shared" si="245"/>
        <v>November</v>
      </c>
      <c r="C3163" s="3" t="s">
        <v>5</v>
      </c>
      <c r="D3163" s="4">
        <v>10</v>
      </c>
      <c r="E3163" t="str">
        <f t="shared" si="248"/>
        <v>No</v>
      </c>
      <c r="F3163" s="4">
        <f t="shared" si="246"/>
        <v>10</v>
      </c>
      <c r="G3163" s="5">
        <v>760.01</v>
      </c>
      <c r="H3163" t="str">
        <f t="shared" si="249"/>
        <v>No</v>
      </c>
      <c r="I3163" s="5">
        <f t="shared" si="247"/>
        <v>7600.1</v>
      </c>
    </row>
    <row r="3164" spans="1:9" x14ac:dyDescent="0.35">
      <c r="A3164" s="1">
        <v>45107</v>
      </c>
      <c r="B3164" s="1" t="str">
        <f t="shared" si="245"/>
        <v>June</v>
      </c>
      <c r="C3164" s="3" t="s">
        <v>5</v>
      </c>
      <c r="D3164" s="4">
        <v>15</v>
      </c>
      <c r="E3164" t="str">
        <f t="shared" si="248"/>
        <v>No</v>
      </c>
      <c r="F3164" s="4">
        <f t="shared" si="246"/>
        <v>15</v>
      </c>
      <c r="G3164" s="5">
        <v>569.75</v>
      </c>
      <c r="H3164" t="str">
        <f t="shared" si="249"/>
        <v>No</v>
      </c>
      <c r="I3164" s="5">
        <f t="shared" si="247"/>
        <v>8546.25</v>
      </c>
    </row>
    <row r="3165" spans="1:9" x14ac:dyDescent="0.35">
      <c r="A3165" s="1">
        <v>44957</v>
      </c>
      <c r="B3165" s="1" t="str">
        <f t="shared" si="245"/>
        <v>January</v>
      </c>
      <c r="C3165" s="3" t="s">
        <v>7</v>
      </c>
      <c r="D3165" s="4">
        <v>19</v>
      </c>
      <c r="E3165" t="str">
        <f t="shared" si="248"/>
        <v>No</v>
      </c>
      <c r="F3165" s="4">
        <f t="shared" si="246"/>
        <v>19</v>
      </c>
      <c r="G3165" s="5">
        <v>439.21</v>
      </c>
      <c r="H3165" t="str">
        <f t="shared" si="249"/>
        <v>No</v>
      </c>
      <c r="I3165" s="5">
        <f t="shared" si="247"/>
        <v>8344.99</v>
      </c>
    </row>
    <row r="3166" spans="1:9" x14ac:dyDescent="0.35">
      <c r="A3166" s="1">
        <v>45138</v>
      </c>
      <c r="B3166" s="1" t="str">
        <f t="shared" si="245"/>
        <v>July</v>
      </c>
      <c r="C3166" s="3" t="s">
        <v>5</v>
      </c>
      <c r="D3166" s="4">
        <v>21</v>
      </c>
      <c r="E3166" t="str">
        <f t="shared" si="248"/>
        <v>No</v>
      </c>
      <c r="F3166" s="4">
        <f t="shared" si="246"/>
        <v>21</v>
      </c>
      <c r="G3166" s="5">
        <v>332.58</v>
      </c>
      <c r="H3166" t="str">
        <f t="shared" si="249"/>
        <v>No</v>
      </c>
      <c r="I3166" s="5">
        <f t="shared" si="247"/>
        <v>6984.1799999999994</v>
      </c>
    </row>
    <row r="3167" spans="1:9" x14ac:dyDescent="0.35">
      <c r="A3167" s="1">
        <v>45230</v>
      </c>
      <c r="B3167" s="1" t="str">
        <f t="shared" si="245"/>
        <v>October</v>
      </c>
      <c r="C3167" s="3" t="s">
        <v>8</v>
      </c>
      <c r="D3167" s="4">
        <v>27</v>
      </c>
      <c r="E3167" t="str">
        <f t="shared" si="248"/>
        <v>No</v>
      </c>
      <c r="F3167" s="4">
        <f t="shared" si="246"/>
        <v>27</v>
      </c>
      <c r="G3167" s="5">
        <v>995.9</v>
      </c>
      <c r="H3167" t="str">
        <f t="shared" si="249"/>
        <v>No</v>
      </c>
      <c r="I3167" s="5">
        <f t="shared" si="247"/>
        <v>26889.3</v>
      </c>
    </row>
    <row r="3168" spans="1:9" x14ac:dyDescent="0.35">
      <c r="A3168" s="1">
        <v>45169</v>
      </c>
      <c r="B3168" s="1" t="str">
        <f t="shared" si="245"/>
        <v>August</v>
      </c>
      <c r="C3168" s="3" t="s">
        <v>7</v>
      </c>
      <c r="D3168" s="4">
        <v>19</v>
      </c>
      <c r="E3168" t="str">
        <f t="shared" si="248"/>
        <v>No</v>
      </c>
      <c r="F3168" s="4">
        <f t="shared" si="246"/>
        <v>19</v>
      </c>
      <c r="G3168" s="5">
        <v>291.72000000000003</v>
      </c>
      <c r="H3168" t="str">
        <f t="shared" si="249"/>
        <v>No</v>
      </c>
      <c r="I3168" s="5">
        <f t="shared" si="247"/>
        <v>5542.68</v>
      </c>
    </row>
    <row r="3169" spans="1:9" x14ac:dyDescent="0.35">
      <c r="A3169" s="1">
        <v>45199</v>
      </c>
      <c r="B3169" s="1" t="str">
        <f t="shared" si="245"/>
        <v>September</v>
      </c>
      <c r="C3169" s="3" t="s">
        <v>5</v>
      </c>
      <c r="D3169" s="4">
        <v>20</v>
      </c>
      <c r="E3169" t="str">
        <f t="shared" si="248"/>
        <v>No</v>
      </c>
      <c r="F3169" s="4">
        <f t="shared" si="246"/>
        <v>20</v>
      </c>
      <c r="G3169" s="5">
        <v>834.67</v>
      </c>
      <c r="H3169" t="str">
        <f t="shared" si="249"/>
        <v>No</v>
      </c>
      <c r="I3169" s="5">
        <f t="shared" si="247"/>
        <v>16693.399999999998</v>
      </c>
    </row>
    <row r="3170" spans="1:9" x14ac:dyDescent="0.35">
      <c r="A3170" s="1">
        <v>45077</v>
      </c>
      <c r="B3170" s="1" t="str">
        <f t="shared" si="245"/>
        <v>May</v>
      </c>
      <c r="C3170" s="3" t="s">
        <v>4</v>
      </c>
      <c r="D3170" s="4">
        <v>22</v>
      </c>
      <c r="E3170" t="str">
        <f t="shared" si="248"/>
        <v>No</v>
      </c>
      <c r="F3170" s="4">
        <f t="shared" si="246"/>
        <v>22</v>
      </c>
      <c r="G3170" s="5">
        <v>523</v>
      </c>
      <c r="H3170" t="str">
        <f t="shared" si="249"/>
        <v>No</v>
      </c>
      <c r="I3170" s="5">
        <f t="shared" si="247"/>
        <v>11506</v>
      </c>
    </row>
    <row r="3171" spans="1:9" x14ac:dyDescent="0.35">
      <c r="A3171" s="1">
        <v>45199</v>
      </c>
      <c r="B3171" s="1" t="str">
        <f t="shared" si="245"/>
        <v>September</v>
      </c>
      <c r="C3171" s="3" t="s">
        <v>4</v>
      </c>
      <c r="D3171" s="4">
        <v>22</v>
      </c>
      <c r="E3171" t="str">
        <f t="shared" si="248"/>
        <v>No</v>
      </c>
      <c r="F3171" s="4">
        <f t="shared" si="246"/>
        <v>22</v>
      </c>
      <c r="G3171" s="5">
        <v>132.86000000000001</v>
      </c>
      <c r="H3171" t="str">
        <f t="shared" si="249"/>
        <v>No</v>
      </c>
      <c r="I3171" s="5">
        <f t="shared" si="247"/>
        <v>2922.92</v>
      </c>
    </row>
    <row r="3172" spans="1:9" x14ac:dyDescent="0.35">
      <c r="A3172" s="1">
        <v>45230</v>
      </c>
      <c r="B3172" s="1" t="str">
        <f t="shared" si="245"/>
        <v>October</v>
      </c>
      <c r="C3172" s="3" t="s">
        <v>6</v>
      </c>
      <c r="D3172" s="4">
        <v>22</v>
      </c>
      <c r="E3172" t="str">
        <f t="shared" si="248"/>
        <v>No</v>
      </c>
      <c r="F3172" s="4">
        <f t="shared" si="246"/>
        <v>22</v>
      </c>
      <c r="G3172" s="5">
        <v>476.94</v>
      </c>
      <c r="H3172" t="str">
        <f t="shared" si="249"/>
        <v>No</v>
      </c>
      <c r="I3172" s="5">
        <f t="shared" si="247"/>
        <v>10492.68</v>
      </c>
    </row>
    <row r="3173" spans="1:9" x14ac:dyDescent="0.35">
      <c r="A3173" s="1">
        <v>45077</v>
      </c>
      <c r="B3173" s="1" t="str">
        <f t="shared" si="245"/>
        <v>May</v>
      </c>
      <c r="C3173" s="3" t="s">
        <v>6</v>
      </c>
      <c r="D3173" s="4">
        <v>20</v>
      </c>
      <c r="E3173" t="str">
        <f t="shared" si="248"/>
        <v>No</v>
      </c>
      <c r="F3173" s="4">
        <f t="shared" si="246"/>
        <v>20</v>
      </c>
      <c r="G3173" s="5">
        <v>866.76</v>
      </c>
      <c r="H3173" t="str">
        <f t="shared" si="249"/>
        <v>No</v>
      </c>
      <c r="I3173" s="5">
        <f t="shared" si="247"/>
        <v>17335.2</v>
      </c>
    </row>
    <row r="3174" spans="1:9" x14ac:dyDescent="0.35">
      <c r="A3174" s="1">
        <v>45260</v>
      </c>
      <c r="B3174" s="1" t="str">
        <f t="shared" si="245"/>
        <v>November</v>
      </c>
      <c r="C3174" s="3" t="s">
        <v>4</v>
      </c>
      <c r="D3174" s="4">
        <v>21</v>
      </c>
      <c r="E3174" t="str">
        <f t="shared" si="248"/>
        <v>No</v>
      </c>
      <c r="F3174" s="4">
        <f t="shared" si="246"/>
        <v>21</v>
      </c>
      <c r="G3174" s="5">
        <v>387.36</v>
      </c>
      <c r="H3174" t="str">
        <f t="shared" si="249"/>
        <v>No</v>
      </c>
      <c r="I3174" s="5">
        <f t="shared" si="247"/>
        <v>8134.56</v>
      </c>
    </row>
    <row r="3175" spans="1:9" x14ac:dyDescent="0.35">
      <c r="A3175" s="1">
        <v>45199</v>
      </c>
      <c r="B3175" s="1" t="str">
        <f t="shared" si="245"/>
        <v>September</v>
      </c>
      <c r="C3175" s="3" t="s">
        <v>7</v>
      </c>
      <c r="D3175" s="4">
        <v>19</v>
      </c>
      <c r="E3175" t="str">
        <f t="shared" si="248"/>
        <v>No</v>
      </c>
      <c r="F3175" s="4">
        <f t="shared" si="246"/>
        <v>19</v>
      </c>
      <c r="G3175" s="5">
        <v>980.52</v>
      </c>
      <c r="H3175" t="str">
        <f t="shared" si="249"/>
        <v>No</v>
      </c>
      <c r="I3175" s="5">
        <f t="shared" si="247"/>
        <v>18629.88</v>
      </c>
    </row>
    <row r="3176" spans="1:9" x14ac:dyDescent="0.35">
      <c r="A3176" s="1">
        <v>45199</v>
      </c>
      <c r="B3176" s="1" t="str">
        <f t="shared" si="245"/>
        <v>September</v>
      </c>
      <c r="C3176" s="3" t="s">
        <v>6</v>
      </c>
      <c r="D3176" s="4">
        <v>25</v>
      </c>
      <c r="E3176" t="str">
        <f t="shared" si="248"/>
        <v>No</v>
      </c>
      <c r="F3176" s="4">
        <f t="shared" si="246"/>
        <v>25</v>
      </c>
      <c r="G3176" s="5">
        <v>148.37</v>
      </c>
      <c r="H3176" t="str">
        <f t="shared" si="249"/>
        <v>No</v>
      </c>
      <c r="I3176" s="5">
        <f t="shared" si="247"/>
        <v>3709.25</v>
      </c>
    </row>
    <row r="3177" spans="1:9" x14ac:dyDescent="0.35">
      <c r="A3177" s="1">
        <v>45107</v>
      </c>
      <c r="B3177" s="1" t="str">
        <f t="shared" si="245"/>
        <v>June</v>
      </c>
      <c r="C3177" s="3" t="s">
        <v>8</v>
      </c>
      <c r="D3177" s="4">
        <v>18</v>
      </c>
      <c r="E3177" t="str">
        <f t="shared" si="248"/>
        <v>No</v>
      </c>
      <c r="F3177" s="4">
        <f t="shared" si="246"/>
        <v>18</v>
      </c>
      <c r="G3177" s="5">
        <v>248.04</v>
      </c>
      <c r="H3177" t="str">
        <f t="shared" si="249"/>
        <v>No</v>
      </c>
      <c r="I3177" s="5">
        <f t="shared" si="247"/>
        <v>4464.72</v>
      </c>
    </row>
    <row r="3178" spans="1:9" x14ac:dyDescent="0.35">
      <c r="A3178" s="1">
        <v>45077</v>
      </c>
      <c r="B3178" s="1" t="str">
        <f t="shared" si="245"/>
        <v>May</v>
      </c>
      <c r="C3178" s="3" t="s">
        <v>7</v>
      </c>
      <c r="D3178" s="4">
        <v>28</v>
      </c>
      <c r="E3178" t="str">
        <f t="shared" si="248"/>
        <v>No</v>
      </c>
      <c r="F3178" s="4">
        <f t="shared" si="246"/>
        <v>28</v>
      </c>
      <c r="G3178" s="5">
        <v>640.27</v>
      </c>
      <c r="H3178" t="str">
        <f t="shared" si="249"/>
        <v>No</v>
      </c>
      <c r="I3178" s="5">
        <f t="shared" si="247"/>
        <v>17927.559999999998</v>
      </c>
    </row>
    <row r="3179" spans="1:9" x14ac:dyDescent="0.35">
      <c r="A3179" s="1">
        <v>45016</v>
      </c>
      <c r="B3179" s="1" t="str">
        <f t="shared" si="245"/>
        <v>March</v>
      </c>
      <c r="C3179" s="3" t="s">
        <v>7</v>
      </c>
      <c r="D3179" s="4">
        <v>19</v>
      </c>
      <c r="E3179" t="str">
        <f t="shared" si="248"/>
        <v>No</v>
      </c>
      <c r="F3179" s="4">
        <f t="shared" si="246"/>
        <v>19</v>
      </c>
      <c r="G3179" s="5">
        <v>727.46</v>
      </c>
      <c r="H3179" t="str">
        <f t="shared" si="249"/>
        <v>No</v>
      </c>
      <c r="I3179" s="5">
        <f t="shared" si="247"/>
        <v>13821.740000000002</v>
      </c>
    </row>
    <row r="3180" spans="1:9" x14ac:dyDescent="0.35">
      <c r="A3180" s="1">
        <v>45077</v>
      </c>
      <c r="B3180" s="1" t="str">
        <f t="shared" si="245"/>
        <v>May</v>
      </c>
      <c r="C3180" s="3" t="s">
        <v>5</v>
      </c>
      <c r="D3180" s="4">
        <v>18</v>
      </c>
      <c r="E3180" t="str">
        <f t="shared" si="248"/>
        <v>No</v>
      </c>
      <c r="F3180" s="4">
        <f t="shared" si="246"/>
        <v>18</v>
      </c>
      <c r="G3180" s="5">
        <v>298.17</v>
      </c>
      <c r="H3180" t="str">
        <f t="shared" si="249"/>
        <v>No</v>
      </c>
      <c r="I3180" s="5">
        <f t="shared" si="247"/>
        <v>5367.06</v>
      </c>
    </row>
    <row r="3181" spans="1:9" x14ac:dyDescent="0.35">
      <c r="A3181" s="1">
        <v>45260</v>
      </c>
      <c r="B3181" s="1" t="str">
        <f t="shared" si="245"/>
        <v>November</v>
      </c>
      <c r="C3181" s="3" t="s">
        <v>8</v>
      </c>
      <c r="D3181" s="4">
        <v>16</v>
      </c>
      <c r="E3181" t="str">
        <f t="shared" si="248"/>
        <v>No</v>
      </c>
      <c r="F3181" s="4">
        <f t="shared" si="246"/>
        <v>16</v>
      </c>
      <c r="G3181" s="5">
        <v>404.64</v>
      </c>
      <c r="H3181" t="str">
        <f t="shared" si="249"/>
        <v>No</v>
      </c>
      <c r="I3181" s="5">
        <f t="shared" si="247"/>
        <v>6474.24</v>
      </c>
    </row>
    <row r="3182" spans="1:9" x14ac:dyDescent="0.35">
      <c r="A3182" s="1">
        <v>45260</v>
      </c>
      <c r="B3182" s="1" t="str">
        <f t="shared" si="245"/>
        <v>November</v>
      </c>
      <c r="C3182" s="3" t="s">
        <v>5</v>
      </c>
      <c r="D3182" s="4">
        <v>17</v>
      </c>
      <c r="E3182" t="str">
        <f t="shared" si="248"/>
        <v>No</v>
      </c>
      <c r="F3182" s="4">
        <f t="shared" si="246"/>
        <v>17</v>
      </c>
      <c r="G3182" s="5">
        <v>912.62</v>
      </c>
      <c r="H3182" t="str">
        <f t="shared" si="249"/>
        <v>No</v>
      </c>
      <c r="I3182" s="5">
        <f t="shared" si="247"/>
        <v>15514.54</v>
      </c>
    </row>
    <row r="3183" spans="1:9" x14ac:dyDescent="0.35">
      <c r="A3183" s="1">
        <v>45046</v>
      </c>
      <c r="B3183" s="1" t="str">
        <f t="shared" si="245"/>
        <v>April</v>
      </c>
      <c r="C3183" s="3" t="s">
        <v>8</v>
      </c>
      <c r="D3183" s="4">
        <v>19</v>
      </c>
      <c r="E3183" t="str">
        <f t="shared" si="248"/>
        <v>No</v>
      </c>
      <c r="F3183" s="4">
        <f t="shared" si="246"/>
        <v>19</v>
      </c>
      <c r="G3183" s="5">
        <v>151.97999999999999</v>
      </c>
      <c r="H3183" t="str">
        <f t="shared" si="249"/>
        <v>No</v>
      </c>
      <c r="I3183" s="5">
        <f t="shared" si="247"/>
        <v>2887.62</v>
      </c>
    </row>
    <row r="3184" spans="1:9" x14ac:dyDescent="0.35">
      <c r="A3184" s="1">
        <v>45138</v>
      </c>
      <c r="B3184" s="1" t="str">
        <f t="shared" si="245"/>
        <v>July</v>
      </c>
      <c r="C3184" s="3" t="s">
        <v>4</v>
      </c>
      <c r="D3184" s="4">
        <v>25</v>
      </c>
      <c r="E3184" t="str">
        <f t="shared" si="248"/>
        <v>No</v>
      </c>
      <c r="F3184" s="4">
        <f t="shared" si="246"/>
        <v>25</v>
      </c>
      <c r="G3184" s="5">
        <v>547.23</v>
      </c>
      <c r="H3184" t="str">
        <f t="shared" si="249"/>
        <v>No</v>
      </c>
      <c r="I3184" s="5">
        <f t="shared" si="247"/>
        <v>13680.75</v>
      </c>
    </row>
    <row r="3185" spans="1:9" x14ac:dyDescent="0.35">
      <c r="A3185" s="1">
        <v>45291</v>
      </c>
      <c r="B3185" s="1" t="str">
        <f t="shared" si="245"/>
        <v>December</v>
      </c>
      <c r="C3185" s="3" t="s">
        <v>8</v>
      </c>
      <c r="D3185" s="4">
        <v>15</v>
      </c>
      <c r="E3185" t="str">
        <f t="shared" si="248"/>
        <v>No</v>
      </c>
      <c r="F3185" s="4">
        <f t="shared" si="246"/>
        <v>15</v>
      </c>
      <c r="G3185" s="5">
        <v>768.42</v>
      </c>
      <c r="H3185" t="str">
        <f t="shared" si="249"/>
        <v>No</v>
      </c>
      <c r="I3185" s="5">
        <f t="shared" si="247"/>
        <v>11526.3</v>
      </c>
    </row>
    <row r="3186" spans="1:9" x14ac:dyDescent="0.35">
      <c r="A3186" s="1">
        <v>44957</v>
      </c>
      <c r="B3186" s="1" t="str">
        <f t="shared" si="245"/>
        <v>January</v>
      </c>
      <c r="C3186" s="3" t="s">
        <v>5</v>
      </c>
      <c r="D3186" s="4">
        <v>21</v>
      </c>
      <c r="E3186" t="str">
        <f t="shared" si="248"/>
        <v>No</v>
      </c>
      <c r="F3186" s="4">
        <f t="shared" si="246"/>
        <v>21</v>
      </c>
      <c r="G3186" s="5">
        <v>525.20000000000005</v>
      </c>
      <c r="H3186" t="str">
        <f t="shared" si="249"/>
        <v>No</v>
      </c>
      <c r="I3186" s="5">
        <f t="shared" si="247"/>
        <v>11029.2</v>
      </c>
    </row>
    <row r="3187" spans="1:9" x14ac:dyDescent="0.35">
      <c r="A3187" s="1">
        <v>45077</v>
      </c>
      <c r="B3187" s="1" t="str">
        <f t="shared" si="245"/>
        <v>May</v>
      </c>
      <c r="C3187" s="3" t="s">
        <v>7</v>
      </c>
      <c r="D3187" s="4">
        <v>29</v>
      </c>
      <c r="E3187" t="str">
        <f t="shared" si="248"/>
        <v>No</v>
      </c>
      <c r="F3187" s="4">
        <f t="shared" si="246"/>
        <v>29</v>
      </c>
      <c r="G3187" s="5">
        <v>966.95</v>
      </c>
      <c r="H3187" t="str">
        <f t="shared" si="249"/>
        <v>No</v>
      </c>
      <c r="I3187" s="5">
        <f t="shared" si="247"/>
        <v>28041.550000000003</v>
      </c>
    </row>
    <row r="3188" spans="1:9" x14ac:dyDescent="0.35">
      <c r="A3188" s="1">
        <v>45291</v>
      </c>
      <c r="B3188" s="1" t="str">
        <f t="shared" si="245"/>
        <v>December</v>
      </c>
      <c r="C3188" s="3" t="s">
        <v>4</v>
      </c>
      <c r="D3188" s="4">
        <v>19</v>
      </c>
      <c r="E3188" t="str">
        <f t="shared" si="248"/>
        <v>No</v>
      </c>
      <c r="F3188" s="4">
        <f t="shared" si="246"/>
        <v>19</v>
      </c>
      <c r="G3188" s="5">
        <v>251.28</v>
      </c>
      <c r="H3188" t="str">
        <f t="shared" si="249"/>
        <v>No</v>
      </c>
      <c r="I3188" s="5">
        <f t="shared" si="247"/>
        <v>4774.32</v>
      </c>
    </row>
    <row r="3189" spans="1:9" x14ac:dyDescent="0.35">
      <c r="A3189" s="1">
        <v>45291</v>
      </c>
      <c r="B3189" s="1" t="str">
        <f t="shared" si="245"/>
        <v>December</v>
      </c>
      <c r="C3189" s="3" t="s">
        <v>8</v>
      </c>
      <c r="D3189" s="4">
        <v>22</v>
      </c>
      <c r="E3189" t="str">
        <f t="shared" si="248"/>
        <v>No</v>
      </c>
      <c r="F3189" s="4">
        <f t="shared" si="246"/>
        <v>22</v>
      </c>
      <c r="G3189" s="5">
        <v>42.86</v>
      </c>
      <c r="H3189" t="str">
        <f t="shared" si="249"/>
        <v>No</v>
      </c>
      <c r="I3189" s="5">
        <f t="shared" si="247"/>
        <v>942.92</v>
      </c>
    </row>
    <row r="3190" spans="1:9" x14ac:dyDescent="0.35">
      <c r="A3190" s="1">
        <v>45046</v>
      </c>
      <c r="B3190" s="1" t="str">
        <f t="shared" si="245"/>
        <v>April</v>
      </c>
      <c r="C3190" s="3" t="s">
        <v>5</v>
      </c>
      <c r="D3190" s="4">
        <v>19</v>
      </c>
      <c r="E3190" t="str">
        <f t="shared" si="248"/>
        <v>No</v>
      </c>
      <c r="F3190" s="4">
        <f t="shared" si="246"/>
        <v>19</v>
      </c>
      <c r="G3190" s="5">
        <v>509.48</v>
      </c>
      <c r="H3190" t="str">
        <f t="shared" si="249"/>
        <v>No</v>
      </c>
      <c r="I3190" s="5">
        <f t="shared" si="247"/>
        <v>9680.1200000000008</v>
      </c>
    </row>
    <row r="3191" spans="1:9" x14ac:dyDescent="0.35">
      <c r="A3191" s="1">
        <v>45077</v>
      </c>
      <c r="B3191" s="1" t="str">
        <f t="shared" si="245"/>
        <v>May</v>
      </c>
      <c r="C3191" s="3" t="s">
        <v>7</v>
      </c>
      <c r="D3191" s="4">
        <v>14</v>
      </c>
      <c r="E3191" t="str">
        <f t="shared" si="248"/>
        <v>No</v>
      </c>
      <c r="F3191" s="4">
        <f t="shared" si="246"/>
        <v>14</v>
      </c>
      <c r="G3191" s="5">
        <v>556.16</v>
      </c>
      <c r="H3191" t="str">
        <f t="shared" si="249"/>
        <v>No</v>
      </c>
      <c r="I3191" s="5">
        <f t="shared" si="247"/>
        <v>7786.24</v>
      </c>
    </row>
    <row r="3192" spans="1:9" x14ac:dyDescent="0.35">
      <c r="A3192" s="1">
        <v>45016</v>
      </c>
      <c r="B3192" s="1" t="str">
        <f t="shared" si="245"/>
        <v>March</v>
      </c>
      <c r="C3192" s="3" t="s">
        <v>7</v>
      </c>
      <c r="D3192" s="4">
        <v>26</v>
      </c>
      <c r="E3192" t="str">
        <f t="shared" si="248"/>
        <v>No</v>
      </c>
      <c r="F3192" s="4">
        <f t="shared" si="246"/>
        <v>26</v>
      </c>
      <c r="G3192" s="5">
        <v>578.63</v>
      </c>
      <c r="H3192" t="str">
        <f t="shared" si="249"/>
        <v>No</v>
      </c>
      <c r="I3192" s="5">
        <f t="shared" si="247"/>
        <v>15044.38</v>
      </c>
    </row>
    <row r="3193" spans="1:9" x14ac:dyDescent="0.35">
      <c r="A3193" s="1">
        <v>45291</v>
      </c>
      <c r="B3193" s="1" t="str">
        <f t="shared" si="245"/>
        <v>December</v>
      </c>
      <c r="C3193" s="3" t="s">
        <v>4</v>
      </c>
      <c r="D3193" s="4">
        <v>20</v>
      </c>
      <c r="E3193" t="str">
        <f t="shared" si="248"/>
        <v>No</v>
      </c>
      <c r="F3193" s="4">
        <f t="shared" si="246"/>
        <v>20</v>
      </c>
      <c r="G3193" s="5">
        <v>718.2</v>
      </c>
      <c r="H3193" t="str">
        <f t="shared" si="249"/>
        <v>No</v>
      </c>
      <c r="I3193" s="5">
        <f t="shared" si="247"/>
        <v>14364</v>
      </c>
    </row>
    <row r="3194" spans="1:9" x14ac:dyDescent="0.35">
      <c r="A3194" s="1">
        <v>45291</v>
      </c>
      <c r="B3194" s="1" t="str">
        <f t="shared" si="245"/>
        <v>December</v>
      </c>
      <c r="C3194" s="3" t="s">
        <v>7</v>
      </c>
      <c r="D3194" s="4">
        <v>12</v>
      </c>
      <c r="E3194" t="str">
        <f t="shared" si="248"/>
        <v>No</v>
      </c>
      <c r="F3194" s="4">
        <f t="shared" si="246"/>
        <v>12</v>
      </c>
      <c r="G3194" s="5">
        <v>509.48</v>
      </c>
      <c r="H3194" t="str">
        <f t="shared" si="249"/>
        <v>No</v>
      </c>
      <c r="I3194" s="5">
        <f t="shared" si="247"/>
        <v>6113.76</v>
      </c>
    </row>
    <row r="3195" spans="1:9" x14ac:dyDescent="0.35">
      <c r="A3195" s="1">
        <v>45077</v>
      </c>
      <c r="B3195" s="1" t="str">
        <f t="shared" si="245"/>
        <v>May</v>
      </c>
      <c r="C3195" s="3" t="s">
        <v>4</v>
      </c>
      <c r="D3195" s="4">
        <v>27</v>
      </c>
      <c r="E3195" t="str">
        <f t="shared" si="248"/>
        <v>No</v>
      </c>
      <c r="F3195" s="4">
        <f t="shared" si="246"/>
        <v>27</v>
      </c>
      <c r="G3195" s="5">
        <v>612.49</v>
      </c>
      <c r="H3195" t="str">
        <f t="shared" si="249"/>
        <v>No</v>
      </c>
      <c r="I3195" s="5">
        <f t="shared" si="247"/>
        <v>16537.23</v>
      </c>
    </row>
    <row r="3196" spans="1:9" x14ac:dyDescent="0.35">
      <c r="A3196" s="1">
        <v>45077</v>
      </c>
      <c r="B3196" s="1" t="str">
        <f t="shared" si="245"/>
        <v>May</v>
      </c>
      <c r="C3196" s="3" t="s">
        <v>4</v>
      </c>
      <c r="D3196" s="4">
        <v>18</v>
      </c>
      <c r="E3196" t="str">
        <f t="shared" si="248"/>
        <v>No</v>
      </c>
      <c r="F3196" s="4">
        <f t="shared" si="246"/>
        <v>18</v>
      </c>
      <c r="G3196" s="5">
        <v>532.12</v>
      </c>
      <c r="H3196" t="str">
        <f t="shared" si="249"/>
        <v>No</v>
      </c>
      <c r="I3196" s="5">
        <f t="shared" si="247"/>
        <v>9578.16</v>
      </c>
    </row>
    <row r="3197" spans="1:9" x14ac:dyDescent="0.35">
      <c r="A3197" s="1">
        <v>45230</v>
      </c>
      <c r="B3197" s="1" t="str">
        <f t="shared" si="245"/>
        <v>October</v>
      </c>
      <c r="C3197" s="3" t="s">
        <v>8</v>
      </c>
      <c r="D3197" s="4">
        <v>13</v>
      </c>
      <c r="E3197" t="str">
        <f t="shared" si="248"/>
        <v>No</v>
      </c>
      <c r="F3197" s="4">
        <f t="shared" si="246"/>
        <v>13</v>
      </c>
      <c r="G3197" s="5">
        <v>870.36</v>
      </c>
      <c r="H3197" t="str">
        <f t="shared" si="249"/>
        <v>No</v>
      </c>
      <c r="I3197" s="5">
        <f t="shared" si="247"/>
        <v>11314.68</v>
      </c>
    </row>
    <row r="3198" spans="1:9" x14ac:dyDescent="0.35">
      <c r="A3198" s="1">
        <v>45230</v>
      </c>
      <c r="B3198" s="1" t="str">
        <f t="shared" si="245"/>
        <v>October</v>
      </c>
      <c r="C3198" s="3" t="s">
        <v>8</v>
      </c>
      <c r="D3198" s="4">
        <v>15</v>
      </c>
      <c r="E3198" t="str">
        <f t="shared" si="248"/>
        <v>No</v>
      </c>
      <c r="F3198" s="4">
        <f t="shared" si="246"/>
        <v>15</v>
      </c>
      <c r="G3198" s="5">
        <v>156.86000000000001</v>
      </c>
      <c r="H3198" t="str">
        <f t="shared" si="249"/>
        <v>No</v>
      </c>
      <c r="I3198" s="5">
        <f t="shared" si="247"/>
        <v>2352.9</v>
      </c>
    </row>
    <row r="3199" spans="1:9" x14ac:dyDescent="0.35">
      <c r="A3199" s="1">
        <v>45291</v>
      </c>
      <c r="B3199" s="1" t="str">
        <f t="shared" si="245"/>
        <v>December</v>
      </c>
      <c r="C3199" s="3" t="s">
        <v>6</v>
      </c>
      <c r="D3199" s="4">
        <v>19</v>
      </c>
      <c r="E3199" t="str">
        <f t="shared" si="248"/>
        <v>No</v>
      </c>
      <c r="F3199" s="4">
        <f t="shared" si="246"/>
        <v>19</v>
      </c>
      <c r="G3199" s="5">
        <v>810.13</v>
      </c>
      <c r="H3199" t="str">
        <f t="shared" si="249"/>
        <v>No</v>
      </c>
      <c r="I3199" s="5">
        <f t="shared" si="247"/>
        <v>15392.47</v>
      </c>
    </row>
    <row r="3200" spans="1:9" x14ac:dyDescent="0.35">
      <c r="A3200" s="1">
        <v>44985</v>
      </c>
      <c r="B3200" s="1" t="str">
        <f t="shared" si="245"/>
        <v>February</v>
      </c>
      <c r="C3200" s="3" t="s">
        <v>7</v>
      </c>
      <c r="D3200" s="4">
        <v>12</v>
      </c>
      <c r="E3200" t="str">
        <f t="shared" si="248"/>
        <v>No</v>
      </c>
      <c r="F3200" s="4">
        <f t="shared" si="246"/>
        <v>12</v>
      </c>
      <c r="G3200" s="5">
        <v>509.48</v>
      </c>
      <c r="H3200" t="str">
        <f t="shared" si="249"/>
        <v>No</v>
      </c>
      <c r="I3200" s="5">
        <f t="shared" si="247"/>
        <v>6113.76</v>
      </c>
    </row>
    <row r="3201" spans="1:9" x14ac:dyDescent="0.35">
      <c r="A3201" s="1">
        <v>45230</v>
      </c>
      <c r="B3201" s="1" t="str">
        <f t="shared" si="245"/>
        <v>October</v>
      </c>
      <c r="C3201" s="3" t="s">
        <v>7</v>
      </c>
      <c r="D3201" s="4">
        <v>21</v>
      </c>
      <c r="E3201" t="str">
        <f t="shared" si="248"/>
        <v>No</v>
      </c>
      <c r="F3201" s="4">
        <f t="shared" si="246"/>
        <v>21</v>
      </c>
      <c r="G3201" s="5">
        <v>810.84</v>
      </c>
      <c r="H3201" t="str">
        <f t="shared" si="249"/>
        <v>No</v>
      </c>
      <c r="I3201" s="5">
        <f t="shared" si="247"/>
        <v>17027.64</v>
      </c>
    </row>
    <row r="3202" spans="1:9" x14ac:dyDescent="0.35">
      <c r="A3202" s="1">
        <v>45046</v>
      </c>
      <c r="B3202" s="1" t="str">
        <f t="shared" ref="B3202:B3265" si="250">TEXT(A3202, "mmmm")</f>
        <v>April</v>
      </c>
      <c r="C3202" s="3" t="s">
        <v>4</v>
      </c>
      <c r="D3202" s="4">
        <v>28</v>
      </c>
      <c r="E3202" t="str">
        <f t="shared" si="248"/>
        <v>No</v>
      </c>
      <c r="F3202" s="4">
        <f t="shared" ref="F3202:F3265" si="251" xml:space="preserve"> IF(OR(D3202 &lt; 8,D3202 &gt; 32), 22, D3202)</f>
        <v>28</v>
      </c>
      <c r="G3202" s="5">
        <v>934.28</v>
      </c>
      <c r="H3202" t="str">
        <f t="shared" si="249"/>
        <v>No</v>
      </c>
      <c r="I3202" s="5">
        <f t="shared" ref="I3202:I3265" si="252">PRODUCT(F3202,G3202)</f>
        <v>26159.84</v>
      </c>
    </row>
    <row r="3203" spans="1:9" x14ac:dyDescent="0.35">
      <c r="A3203" s="1">
        <v>45260</v>
      </c>
      <c r="B3203" s="1" t="str">
        <f t="shared" si="250"/>
        <v>November</v>
      </c>
      <c r="C3203" s="3" t="s">
        <v>8</v>
      </c>
      <c r="D3203" s="4">
        <v>19</v>
      </c>
      <c r="E3203" t="str">
        <f t="shared" ref="E3203:E3266" si="253" xml:space="preserve"> IF(OR(D3203 &lt; 8,D3203 &gt; 32), "Yes", "No")</f>
        <v>No</v>
      </c>
      <c r="F3203" s="4">
        <f t="shared" si="251"/>
        <v>19</v>
      </c>
      <c r="G3203" s="5">
        <v>519.13</v>
      </c>
      <c r="H3203" t="str">
        <f t="shared" ref="H3203:H3266" si="254" xml:space="preserve"> IF(OR(G3203 &lt; -466.22,G3203 &gt; 1486.92), "Yes", "No")</f>
        <v>No</v>
      </c>
      <c r="I3203" s="5">
        <f t="shared" si="252"/>
        <v>9863.4699999999993</v>
      </c>
    </row>
    <row r="3204" spans="1:9" x14ac:dyDescent="0.35">
      <c r="A3204" s="1">
        <v>45260</v>
      </c>
      <c r="B3204" s="1" t="str">
        <f t="shared" si="250"/>
        <v>November</v>
      </c>
      <c r="C3204" s="3" t="s">
        <v>6</v>
      </c>
      <c r="D3204" s="4">
        <v>22</v>
      </c>
      <c r="E3204" t="str">
        <f t="shared" si="253"/>
        <v>No</v>
      </c>
      <c r="F3204" s="4">
        <f t="shared" si="251"/>
        <v>22</v>
      </c>
      <c r="G3204" s="5">
        <v>976.07</v>
      </c>
      <c r="H3204" t="str">
        <f t="shared" si="254"/>
        <v>No</v>
      </c>
      <c r="I3204" s="5">
        <f t="shared" si="252"/>
        <v>21473.54</v>
      </c>
    </row>
    <row r="3205" spans="1:9" x14ac:dyDescent="0.35">
      <c r="A3205" s="1">
        <v>45077</v>
      </c>
      <c r="B3205" s="1" t="str">
        <f t="shared" si="250"/>
        <v>May</v>
      </c>
      <c r="C3205" s="3" t="s">
        <v>6</v>
      </c>
      <c r="D3205" s="4">
        <v>300</v>
      </c>
      <c r="E3205" t="str">
        <f t="shared" si="253"/>
        <v>Yes</v>
      </c>
      <c r="F3205" s="4">
        <f t="shared" si="251"/>
        <v>22</v>
      </c>
      <c r="G3205" s="5">
        <v>203.82</v>
      </c>
      <c r="H3205" t="str">
        <f t="shared" si="254"/>
        <v>No</v>
      </c>
      <c r="I3205" s="5">
        <f t="shared" si="252"/>
        <v>4484.04</v>
      </c>
    </row>
    <row r="3206" spans="1:9" x14ac:dyDescent="0.35">
      <c r="A3206" s="1">
        <v>45260</v>
      </c>
      <c r="B3206" s="1" t="str">
        <f t="shared" si="250"/>
        <v>November</v>
      </c>
      <c r="C3206" s="3" t="s">
        <v>4</v>
      </c>
      <c r="D3206" s="4">
        <v>23</v>
      </c>
      <c r="E3206" t="str">
        <f t="shared" si="253"/>
        <v>No</v>
      </c>
      <c r="F3206" s="4">
        <f t="shared" si="251"/>
        <v>23</v>
      </c>
      <c r="G3206" s="5">
        <v>212.58</v>
      </c>
      <c r="H3206" t="str">
        <f t="shared" si="254"/>
        <v>No</v>
      </c>
      <c r="I3206" s="5">
        <f t="shared" si="252"/>
        <v>4889.34</v>
      </c>
    </row>
    <row r="3207" spans="1:9" x14ac:dyDescent="0.35">
      <c r="A3207" s="1">
        <v>45230</v>
      </c>
      <c r="B3207" s="1" t="str">
        <f t="shared" si="250"/>
        <v>October</v>
      </c>
      <c r="C3207" s="3" t="s">
        <v>5</v>
      </c>
      <c r="D3207" s="4">
        <v>27</v>
      </c>
      <c r="E3207" t="str">
        <f t="shared" si="253"/>
        <v>No</v>
      </c>
      <c r="F3207" s="4">
        <f t="shared" si="251"/>
        <v>27</v>
      </c>
      <c r="G3207" s="5">
        <v>185.46</v>
      </c>
      <c r="H3207" t="str">
        <f t="shared" si="254"/>
        <v>No</v>
      </c>
      <c r="I3207" s="5">
        <f t="shared" si="252"/>
        <v>5007.42</v>
      </c>
    </row>
    <row r="3208" spans="1:9" x14ac:dyDescent="0.35">
      <c r="A3208" s="1">
        <v>45199</v>
      </c>
      <c r="B3208" s="1" t="str">
        <f t="shared" si="250"/>
        <v>September</v>
      </c>
      <c r="C3208" s="3" t="s">
        <v>6</v>
      </c>
      <c r="D3208" s="4">
        <v>24</v>
      </c>
      <c r="E3208" t="str">
        <f t="shared" si="253"/>
        <v>No</v>
      </c>
      <c r="F3208" s="4">
        <f t="shared" si="251"/>
        <v>24</v>
      </c>
      <c r="G3208" s="5">
        <v>344.52</v>
      </c>
      <c r="H3208" t="str">
        <f t="shared" si="254"/>
        <v>No</v>
      </c>
      <c r="I3208" s="5">
        <f t="shared" si="252"/>
        <v>8268.48</v>
      </c>
    </row>
    <row r="3209" spans="1:9" x14ac:dyDescent="0.35">
      <c r="A3209" s="1">
        <v>45169</v>
      </c>
      <c r="B3209" s="1" t="str">
        <f t="shared" si="250"/>
        <v>August</v>
      </c>
      <c r="C3209" s="3" t="s">
        <v>8</v>
      </c>
      <c r="D3209" s="4">
        <v>23</v>
      </c>
      <c r="E3209" t="str">
        <f t="shared" si="253"/>
        <v>No</v>
      </c>
      <c r="F3209" s="4">
        <f t="shared" si="251"/>
        <v>23</v>
      </c>
      <c r="G3209" s="5">
        <v>342.6</v>
      </c>
      <c r="H3209" t="str">
        <f t="shared" si="254"/>
        <v>No</v>
      </c>
      <c r="I3209" s="5">
        <f t="shared" si="252"/>
        <v>7879.8</v>
      </c>
    </row>
    <row r="3210" spans="1:9" x14ac:dyDescent="0.35">
      <c r="A3210" s="1">
        <v>45107</v>
      </c>
      <c r="B3210" s="1" t="str">
        <f t="shared" si="250"/>
        <v>June</v>
      </c>
      <c r="C3210" s="3" t="s">
        <v>6</v>
      </c>
      <c r="D3210" s="4">
        <v>14</v>
      </c>
      <c r="E3210" t="str">
        <f t="shared" si="253"/>
        <v>No</v>
      </c>
      <c r="F3210" s="4">
        <f t="shared" si="251"/>
        <v>14</v>
      </c>
      <c r="G3210" s="5">
        <v>936.61</v>
      </c>
      <c r="H3210" t="str">
        <f t="shared" si="254"/>
        <v>No</v>
      </c>
      <c r="I3210" s="5">
        <f t="shared" si="252"/>
        <v>13112.54</v>
      </c>
    </row>
    <row r="3211" spans="1:9" x14ac:dyDescent="0.35">
      <c r="A3211" s="1">
        <v>44957</v>
      </c>
      <c r="B3211" s="1" t="str">
        <f t="shared" si="250"/>
        <v>January</v>
      </c>
      <c r="C3211" s="3" t="s">
        <v>4</v>
      </c>
      <c r="D3211" s="4">
        <v>22</v>
      </c>
      <c r="E3211" t="str">
        <f t="shared" si="253"/>
        <v>No</v>
      </c>
      <c r="F3211" s="4">
        <f t="shared" si="251"/>
        <v>22</v>
      </c>
      <c r="G3211" s="5">
        <v>680.42</v>
      </c>
      <c r="H3211" t="str">
        <f t="shared" si="254"/>
        <v>No</v>
      </c>
      <c r="I3211" s="5">
        <f t="shared" si="252"/>
        <v>14969.24</v>
      </c>
    </row>
    <row r="3212" spans="1:9" x14ac:dyDescent="0.35">
      <c r="A3212" s="1">
        <v>45077</v>
      </c>
      <c r="B3212" s="1" t="str">
        <f t="shared" si="250"/>
        <v>May</v>
      </c>
      <c r="C3212" s="3" t="s">
        <v>8</v>
      </c>
      <c r="D3212" s="4">
        <v>20</v>
      </c>
      <c r="E3212" t="str">
        <f t="shared" si="253"/>
        <v>No</v>
      </c>
      <c r="F3212" s="4">
        <f t="shared" si="251"/>
        <v>20</v>
      </c>
      <c r="G3212" s="5">
        <v>406.58</v>
      </c>
      <c r="H3212" t="str">
        <f t="shared" si="254"/>
        <v>No</v>
      </c>
      <c r="I3212" s="5">
        <f t="shared" si="252"/>
        <v>8131.5999999999995</v>
      </c>
    </row>
    <row r="3213" spans="1:9" x14ac:dyDescent="0.35">
      <c r="A3213" s="1">
        <v>45016</v>
      </c>
      <c r="B3213" s="1" t="str">
        <f t="shared" si="250"/>
        <v>March</v>
      </c>
      <c r="C3213" s="3" t="s">
        <v>6</v>
      </c>
      <c r="D3213" s="4">
        <v>21</v>
      </c>
      <c r="E3213" t="str">
        <f t="shared" si="253"/>
        <v>No</v>
      </c>
      <c r="F3213" s="4">
        <f t="shared" si="251"/>
        <v>21</v>
      </c>
      <c r="G3213" s="5">
        <v>431.28</v>
      </c>
      <c r="H3213" t="str">
        <f t="shared" si="254"/>
        <v>No</v>
      </c>
      <c r="I3213" s="5">
        <f t="shared" si="252"/>
        <v>9056.8799999999992</v>
      </c>
    </row>
    <row r="3214" spans="1:9" x14ac:dyDescent="0.35">
      <c r="A3214" s="1">
        <v>45107</v>
      </c>
      <c r="B3214" s="1" t="str">
        <f t="shared" si="250"/>
        <v>June</v>
      </c>
      <c r="C3214" s="3" t="s">
        <v>6</v>
      </c>
      <c r="D3214" s="4">
        <v>18</v>
      </c>
      <c r="E3214" t="str">
        <f t="shared" si="253"/>
        <v>No</v>
      </c>
      <c r="F3214" s="4">
        <f t="shared" si="251"/>
        <v>18</v>
      </c>
      <c r="G3214" s="5">
        <v>710.2</v>
      </c>
      <c r="H3214" t="str">
        <f t="shared" si="254"/>
        <v>No</v>
      </c>
      <c r="I3214" s="5">
        <f t="shared" si="252"/>
        <v>12783.6</v>
      </c>
    </row>
    <row r="3215" spans="1:9" x14ac:dyDescent="0.35">
      <c r="A3215" s="1">
        <v>45077</v>
      </c>
      <c r="B3215" s="1" t="str">
        <f t="shared" si="250"/>
        <v>May</v>
      </c>
      <c r="C3215" s="3" t="s">
        <v>4</v>
      </c>
      <c r="D3215" s="4">
        <v>19</v>
      </c>
      <c r="E3215" t="str">
        <f t="shared" si="253"/>
        <v>No</v>
      </c>
      <c r="F3215" s="4">
        <f t="shared" si="251"/>
        <v>19</v>
      </c>
      <c r="G3215" s="5">
        <v>299.26</v>
      </c>
      <c r="H3215" t="str">
        <f t="shared" si="254"/>
        <v>No</v>
      </c>
      <c r="I3215" s="5">
        <f t="shared" si="252"/>
        <v>5685.94</v>
      </c>
    </row>
    <row r="3216" spans="1:9" x14ac:dyDescent="0.35">
      <c r="A3216" s="1">
        <v>45138</v>
      </c>
      <c r="B3216" s="1" t="str">
        <f t="shared" si="250"/>
        <v>July</v>
      </c>
      <c r="C3216" s="3" t="s">
        <v>5</v>
      </c>
      <c r="D3216" s="4">
        <v>17</v>
      </c>
      <c r="E3216" t="str">
        <f t="shared" si="253"/>
        <v>No</v>
      </c>
      <c r="F3216" s="4">
        <f t="shared" si="251"/>
        <v>17</v>
      </c>
      <c r="G3216" s="5">
        <v>700.17</v>
      </c>
      <c r="H3216" t="str">
        <f t="shared" si="254"/>
        <v>No</v>
      </c>
      <c r="I3216" s="5">
        <f t="shared" si="252"/>
        <v>11902.89</v>
      </c>
    </row>
    <row r="3217" spans="1:9" x14ac:dyDescent="0.35">
      <c r="A3217" s="1">
        <v>44957</v>
      </c>
      <c r="B3217" s="1" t="str">
        <f t="shared" si="250"/>
        <v>January</v>
      </c>
      <c r="C3217" s="3" t="s">
        <v>6</v>
      </c>
      <c r="D3217" s="4">
        <v>16</v>
      </c>
      <c r="E3217" t="str">
        <f t="shared" si="253"/>
        <v>No</v>
      </c>
      <c r="F3217" s="4">
        <f t="shared" si="251"/>
        <v>16</v>
      </c>
      <c r="G3217" s="5">
        <v>850.26</v>
      </c>
      <c r="H3217" t="str">
        <f t="shared" si="254"/>
        <v>No</v>
      </c>
      <c r="I3217" s="5">
        <f t="shared" si="252"/>
        <v>13604.16</v>
      </c>
    </row>
    <row r="3218" spans="1:9" x14ac:dyDescent="0.35">
      <c r="A3218" s="1">
        <v>45138</v>
      </c>
      <c r="B3218" s="1" t="str">
        <f t="shared" si="250"/>
        <v>July</v>
      </c>
      <c r="C3218" s="3" t="s">
        <v>8</v>
      </c>
      <c r="D3218" s="4">
        <v>22</v>
      </c>
      <c r="E3218" t="str">
        <f t="shared" si="253"/>
        <v>No</v>
      </c>
      <c r="F3218" s="4">
        <f t="shared" si="251"/>
        <v>22</v>
      </c>
      <c r="G3218" s="5">
        <v>705.67</v>
      </c>
      <c r="H3218" t="str">
        <f t="shared" si="254"/>
        <v>No</v>
      </c>
      <c r="I3218" s="5">
        <f t="shared" si="252"/>
        <v>15524.74</v>
      </c>
    </row>
    <row r="3219" spans="1:9" x14ac:dyDescent="0.35">
      <c r="A3219" s="1">
        <v>45016</v>
      </c>
      <c r="B3219" s="1" t="str">
        <f t="shared" si="250"/>
        <v>March</v>
      </c>
      <c r="C3219" s="3" t="s">
        <v>4</v>
      </c>
      <c r="D3219" s="4">
        <v>17</v>
      </c>
      <c r="E3219" t="str">
        <f t="shared" si="253"/>
        <v>No</v>
      </c>
      <c r="F3219" s="4">
        <f t="shared" si="251"/>
        <v>17</v>
      </c>
      <c r="G3219" s="5">
        <v>670.23</v>
      </c>
      <c r="H3219" t="str">
        <f t="shared" si="254"/>
        <v>No</v>
      </c>
      <c r="I3219" s="5">
        <f t="shared" si="252"/>
        <v>11393.91</v>
      </c>
    </row>
    <row r="3220" spans="1:9" x14ac:dyDescent="0.35">
      <c r="A3220" s="1">
        <v>44957</v>
      </c>
      <c r="B3220" s="1" t="str">
        <f t="shared" si="250"/>
        <v>January</v>
      </c>
      <c r="C3220" s="3" t="s">
        <v>5</v>
      </c>
      <c r="D3220" s="4">
        <v>29</v>
      </c>
      <c r="E3220" t="str">
        <f t="shared" si="253"/>
        <v>No</v>
      </c>
      <c r="F3220" s="4">
        <f t="shared" si="251"/>
        <v>29</v>
      </c>
      <c r="G3220" s="5">
        <v>463.05</v>
      </c>
      <c r="H3220" t="str">
        <f t="shared" si="254"/>
        <v>No</v>
      </c>
      <c r="I3220" s="5">
        <f t="shared" si="252"/>
        <v>13428.45</v>
      </c>
    </row>
    <row r="3221" spans="1:9" x14ac:dyDescent="0.35">
      <c r="A3221" s="1">
        <v>45046</v>
      </c>
      <c r="B3221" s="1" t="str">
        <f t="shared" si="250"/>
        <v>April</v>
      </c>
      <c r="C3221" s="3" t="s">
        <v>8</v>
      </c>
      <c r="D3221" s="4">
        <v>22</v>
      </c>
      <c r="E3221" t="str">
        <f t="shared" si="253"/>
        <v>No</v>
      </c>
      <c r="F3221" s="4">
        <f t="shared" si="251"/>
        <v>22</v>
      </c>
      <c r="G3221" s="5">
        <v>579.99</v>
      </c>
      <c r="H3221" t="str">
        <f t="shared" si="254"/>
        <v>No</v>
      </c>
      <c r="I3221" s="5">
        <f t="shared" si="252"/>
        <v>12759.78</v>
      </c>
    </row>
    <row r="3222" spans="1:9" x14ac:dyDescent="0.35">
      <c r="A3222" s="1">
        <v>45230</v>
      </c>
      <c r="B3222" s="1" t="str">
        <f t="shared" si="250"/>
        <v>October</v>
      </c>
      <c r="C3222" s="3" t="s">
        <v>7</v>
      </c>
      <c r="D3222" s="4">
        <v>21</v>
      </c>
      <c r="E3222" t="str">
        <f t="shared" si="253"/>
        <v>No</v>
      </c>
      <c r="F3222" s="4">
        <f t="shared" si="251"/>
        <v>21</v>
      </c>
      <c r="G3222" s="5">
        <v>309.23</v>
      </c>
      <c r="H3222" t="str">
        <f t="shared" si="254"/>
        <v>No</v>
      </c>
      <c r="I3222" s="5">
        <f t="shared" si="252"/>
        <v>6493.83</v>
      </c>
    </row>
    <row r="3223" spans="1:9" x14ac:dyDescent="0.35">
      <c r="A3223" s="1">
        <v>45230</v>
      </c>
      <c r="B3223" s="1" t="str">
        <f t="shared" si="250"/>
        <v>October</v>
      </c>
      <c r="C3223" s="3" t="s">
        <v>8</v>
      </c>
      <c r="D3223" s="4">
        <v>21</v>
      </c>
      <c r="E3223" t="str">
        <f t="shared" si="253"/>
        <v>No</v>
      </c>
      <c r="F3223" s="4">
        <f t="shared" si="251"/>
        <v>21</v>
      </c>
      <c r="G3223" s="5">
        <v>876.44</v>
      </c>
      <c r="H3223" t="str">
        <f t="shared" si="254"/>
        <v>No</v>
      </c>
      <c r="I3223" s="5">
        <f t="shared" si="252"/>
        <v>18405.240000000002</v>
      </c>
    </row>
    <row r="3224" spans="1:9" x14ac:dyDescent="0.35">
      <c r="A3224" s="1">
        <v>45107</v>
      </c>
      <c r="B3224" s="1" t="str">
        <f t="shared" si="250"/>
        <v>June</v>
      </c>
      <c r="C3224" s="3" t="s">
        <v>5</v>
      </c>
      <c r="D3224" s="4">
        <v>24</v>
      </c>
      <c r="E3224" t="str">
        <f t="shared" si="253"/>
        <v>No</v>
      </c>
      <c r="F3224" s="4">
        <f t="shared" si="251"/>
        <v>24</v>
      </c>
      <c r="G3224" s="5">
        <v>389.88</v>
      </c>
      <c r="H3224" t="str">
        <f t="shared" si="254"/>
        <v>No</v>
      </c>
      <c r="I3224" s="5">
        <f t="shared" si="252"/>
        <v>9357.119999999999</v>
      </c>
    </row>
    <row r="3225" spans="1:9" x14ac:dyDescent="0.35">
      <c r="A3225" s="1">
        <v>45138</v>
      </c>
      <c r="B3225" s="1" t="str">
        <f t="shared" si="250"/>
        <v>July</v>
      </c>
      <c r="C3225" s="3" t="s">
        <v>5</v>
      </c>
      <c r="D3225" s="4">
        <v>15</v>
      </c>
      <c r="E3225" t="str">
        <f t="shared" si="253"/>
        <v>No</v>
      </c>
      <c r="F3225" s="4">
        <f t="shared" si="251"/>
        <v>15</v>
      </c>
      <c r="G3225" s="5">
        <v>618.28</v>
      </c>
      <c r="H3225" t="str">
        <f t="shared" si="254"/>
        <v>No</v>
      </c>
      <c r="I3225" s="5">
        <f t="shared" si="252"/>
        <v>9274.1999999999989</v>
      </c>
    </row>
    <row r="3226" spans="1:9" x14ac:dyDescent="0.35">
      <c r="A3226" s="1">
        <v>45291</v>
      </c>
      <c r="B3226" s="1" t="str">
        <f t="shared" si="250"/>
        <v>December</v>
      </c>
      <c r="C3226" s="3" t="s">
        <v>5</v>
      </c>
      <c r="D3226" s="4">
        <v>16</v>
      </c>
      <c r="E3226" t="str">
        <f t="shared" si="253"/>
        <v>No</v>
      </c>
      <c r="F3226" s="4">
        <f t="shared" si="251"/>
        <v>16</v>
      </c>
      <c r="G3226" s="5">
        <v>230.1</v>
      </c>
      <c r="H3226" t="str">
        <f t="shared" si="254"/>
        <v>No</v>
      </c>
      <c r="I3226" s="5">
        <f t="shared" si="252"/>
        <v>3681.6</v>
      </c>
    </row>
    <row r="3227" spans="1:9" x14ac:dyDescent="0.35">
      <c r="A3227" s="1">
        <v>45260</v>
      </c>
      <c r="B3227" s="1" t="str">
        <f t="shared" si="250"/>
        <v>November</v>
      </c>
      <c r="C3227" s="3" t="s">
        <v>7</v>
      </c>
      <c r="D3227" s="4">
        <v>22</v>
      </c>
      <c r="E3227" t="str">
        <f t="shared" si="253"/>
        <v>No</v>
      </c>
      <c r="F3227" s="4">
        <f t="shared" si="251"/>
        <v>22</v>
      </c>
      <c r="G3227" s="5">
        <v>504.67</v>
      </c>
      <c r="H3227" t="str">
        <f t="shared" si="254"/>
        <v>No</v>
      </c>
      <c r="I3227" s="5">
        <f t="shared" si="252"/>
        <v>11102.74</v>
      </c>
    </row>
    <row r="3228" spans="1:9" x14ac:dyDescent="0.35">
      <c r="A3228" s="1">
        <v>45138</v>
      </c>
      <c r="B3228" s="1" t="str">
        <f t="shared" si="250"/>
        <v>July</v>
      </c>
      <c r="C3228" s="3" t="s">
        <v>6</v>
      </c>
      <c r="D3228" s="4">
        <v>18</v>
      </c>
      <c r="E3228" t="str">
        <f t="shared" si="253"/>
        <v>No</v>
      </c>
      <c r="F3228" s="4">
        <f t="shared" si="251"/>
        <v>18</v>
      </c>
      <c r="G3228" s="5">
        <v>852.91</v>
      </c>
      <c r="H3228" t="str">
        <f t="shared" si="254"/>
        <v>No</v>
      </c>
      <c r="I3228" s="5">
        <f t="shared" si="252"/>
        <v>15352.38</v>
      </c>
    </row>
    <row r="3229" spans="1:9" x14ac:dyDescent="0.35">
      <c r="A3229" s="1">
        <v>45016</v>
      </c>
      <c r="B3229" s="1" t="str">
        <f t="shared" si="250"/>
        <v>March</v>
      </c>
      <c r="C3229" s="3" t="s">
        <v>7</v>
      </c>
      <c r="D3229" s="4">
        <v>26</v>
      </c>
      <c r="E3229" t="str">
        <f t="shared" si="253"/>
        <v>No</v>
      </c>
      <c r="F3229" s="4">
        <f t="shared" si="251"/>
        <v>26</v>
      </c>
      <c r="G3229" s="5">
        <v>21.89</v>
      </c>
      <c r="H3229" t="str">
        <f t="shared" si="254"/>
        <v>No</v>
      </c>
      <c r="I3229" s="5">
        <f t="shared" si="252"/>
        <v>569.14</v>
      </c>
    </row>
    <row r="3230" spans="1:9" x14ac:dyDescent="0.35">
      <c r="A3230" s="1">
        <v>45199</v>
      </c>
      <c r="B3230" s="1" t="str">
        <f t="shared" si="250"/>
        <v>September</v>
      </c>
      <c r="C3230" s="3" t="s">
        <v>7</v>
      </c>
      <c r="D3230" s="4">
        <v>16</v>
      </c>
      <c r="E3230" t="str">
        <f t="shared" si="253"/>
        <v>No</v>
      </c>
      <c r="F3230" s="4">
        <f t="shared" si="251"/>
        <v>16</v>
      </c>
      <c r="G3230" s="5">
        <v>528.87</v>
      </c>
      <c r="H3230" t="str">
        <f t="shared" si="254"/>
        <v>No</v>
      </c>
      <c r="I3230" s="5">
        <f t="shared" si="252"/>
        <v>8461.92</v>
      </c>
    </row>
    <row r="3231" spans="1:9" x14ac:dyDescent="0.35">
      <c r="A3231" s="1">
        <v>45046</v>
      </c>
      <c r="B3231" s="1" t="str">
        <f t="shared" si="250"/>
        <v>April</v>
      </c>
      <c r="C3231" s="3" t="s">
        <v>6</v>
      </c>
      <c r="D3231" s="4">
        <v>22</v>
      </c>
      <c r="E3231" t="str">
        <f t="shared" si="253"/>
        <v>No</v>
      </c>
      <c r="F3231" s="4">
        <f t="shared" si="251"/>
        <v>22</v>
      </c>
      <c r="G3231" s="5">
        <v>673.87</v>
      </c>
      <c r="H3231" t="str">
        <f t="shared" si="254"/>
        <v>No</v>
      </c>
      <c r="I3231" s="5">
        <f t="shared" si="252"/>
        <v>14825.14</v>
      </c>
    </row>
    <row r="3232" spans="1:9" x14ac:dyDescent="0.35">
      <c r="A3232" s="1">
        <v>45077</v>
      </c>
      <c r="B3232" s="1" t="str">
        <f t="shared" si="250"/>
        <v>May</v>
      </c>
      <c r="C3232" s="3" t="s">
        <v>7</v>
      </c>
      <c r="D3232" s="4">
        <v>22</v>
      </c>
      <c r="E3232" t="str">
        <f t="shared" si="253"/>
        <v>No</v>
      </c>
      <c r="F3232" s="4">
        <f t="shared" si="251"/>
        <v>22</v>
      </c>
      <c r="G3232" s="5">
        <v>751.8</v>
      </c>
      <c r="H3232" t="str">
        <f t="shared" si="254"/>
        <v>No</v>
      </c>
      <c r="I3232" s="5">
        <f t="shared" si="252"/>
        <v>16539.599999999999</v>
      </c>
    </row>
    <row r="3233" spans="1:9" x14ac:dyDescent="0.35">
      <c r="A3233" s="1">
        <v>45230</v>
      </c>
      <c r="B3233" s="1" t="str">
        <f t="shared" si="250"/>
        <v>October</v>
      </c>
      <c r="C3233" s="3" t="s">
        <v>6</v>
      </c>
      <c r="D3233" s="4">
        <v>19</v>
      </c>
      <c r="E3233" t="str">
        <f t="shared" si="253"/>
        <v>No</v>
      </c>
      <c r="F3233" s="4">
        <f t="shared" si="251"/>
        <v>19</v>
      </c>
      <c r="G3233" s="5">
        <v>647.55999999999995</v>
      </c>
      <c r="H3233" t="str">
        <f t="shared" si="254"/>
        <v>No</v>
      </c>
      <c r="I3233" s="5">
        <f t="shared" si="252"/>
        <v>12303.64</v>
      </c>
    </row>
    <row r="3234" spans="1:9" x14ac:dyDescent="0.35">
      <c r="A3234" s="1">
        <v>45046</v>
      </c>
      <c r="B3234" s="1" t="str">
        <f t="shared" si="250"/>
        <v>April</v>
      </c>
      <c r="C3234" s="3" t="s">
        <v>8</v>
      </c>
      <c r="D3234" s="4">
        <v>13</v>
      </c>
      <c r="E3234" t="str">
        <f t="shared" si="253"/>
        <v>No</v>
      </c>
      <c r="F3234" s="4">
        <f t="shared" si="251"/>
        <v>13</v>
      </c>
      <c r="G3234" s="5">
        <v>542.76</v>
      </c>
      <c r="H3234" t="str">
        <f t="shared" si="254"/>
        <v>No</v>
      </c>
      <c r="I3234" s="5">
        <f t="shared" si="252"/>
        <v>7055.88</v>
      </c>
    </row>
    <row r="3235" spans="1:9" x14ac:dyDescent="0.35">
      <c r="A3235" s="1">
        <v>44957</v>
      </c>
      <c r="B3235" s="1" t="str">
        <f t="shared" si="250"/>
        <v>January</v>
      </c>
      <c r="C3235" s="3" t="s">
        <v>4</v>
      </c>
      <c r="D3235" s="4">
        <v>11</v>
      </c>
      <c r="E3235" t="str">
        <f t="shared" si="253"/>
        <v>No</v>
      </c>
      <c r="F3235" s="4">
        <f t="shared" si="251"/>
        <v>11</v>
      </c>
      <c r="G3235" s="5">
        <v>649.08000000000004</v>
      </c>
      <c r="H3235" t="str">
        <f t="shared" si="254"/>
        <v>No</v>
      </c>
      <c r="I3235" s="5">
        <f t="shared" si="252"/>
        <v>7139.88</v>
      </c>
    </row>
    <row r="3236" spans="1:9" x14ac:dyDescent="0.35">
      <c r="A3236" s="1">
        <v>45169</v>
      </c>
      <c r="B3236" s="1" t="str">
        <f t="shared" si="250"/>
        <v>August</v>
      </c>
      <c r="C3236" s="3" t="s">
        <v>8</v>
      </c>
      <c r="D3236" s="4">
        <v>21</v>
      </c>
      <c r="E3236" t="str">
        <f t="shared" si="253"/>
        <v>No</v>
      </c>
      <c r="F3236" s="4">
        <f t="shared" si="251"/>
        <v>21</v>
      </c>
      <c r="G3236" s="5">
        <v>789.23</v>
      </c>
      <c r="H3236" t="str">
        <f t="shared" si="254"/>
        <v>No</v>
      </c>
      <c r="I3236" s="5">
        <f t="shared" si="252"/>
        <v>16573.830000000002</v>
      </c>
    </row>
    <row r="3237" spans="1:9" x14ac:dyDescent="0.35">
      <c r="A3237" s="1">
        <v>45291</v>
      </c>
      <c r="B3237" s="1" t="str">
        <f t="shared" si="250"/>
        <v>December</v>
      </c>
      <c r="C3237" s="3" t="s">
        <v>4</v>
      </c>
      <c r="D3237" s="4">
        <v>22</v>
      </c>
      <c r="E3237" t="str">
        <f t="shared" si="253"/>
        <v>No</v>
      </c>
      <c r="F3237" s="4">
        <f t="shared" si="251"/>
        <v>22</v>
      </c>
      <c r="G3237" s="5">
        <v>722.56</v>
      </c>
      <c r="H3237" t="str">
        <f t="shared" si="254"/>
        <v>No</v>
      </c>
      <c r="I3237" s="5">
        <f t="shared" si="252"/>
        <v>15896.32</v>
      </c>
    </row>
    <row r="3238" spans="1:9" x14ac:dyDescent="0.35">
      <c r="A3238" s="1">
        <v>45169</v>
      </c>
      <c r="B3238" s="1" t="str">
        <f t="shared" si="250"/>
        <v>August</v>
      </c>
      <c r="C3238" s="3" t="s">
        <v>8</v>
      </c>
      <c r="D3238" s="4">
        <v>26</v>
      </c>
      <c r="E3238" t="str">
        <f t="shared" si="253"/>
        <v>No</v>
      </c>
      <c r="F3238" s="4">
        <f t="shared" si="251"/>
        <v>26</v>
      </c>
      <c r="G3238" s="5">
        <v>440.61</v>
      </c>
      <c r="H3238" t="str">
        <f t="shared" si="254"/>
        <v>No</v>
      </c>
      <c r="I3238" s="5">
        <f t="shared" si="252"/>
        <v>11455.86</v>
      </c>
    </row>
    <row r="3239" spans="1:9" x14ac:dyDescent="0.35">
      <c r="A3239" s="1">
        <v>45199</v>
      </c>
      <c r="B3239" s="1" t="str">
        <f t="shared" si="250"/>
        <v>September</v>
      </c>
      <c r="C3239" s="3" t="s">
        <v>5</v>
      </c>
      <c r="D3239" s="4">
        <v>12</v>
      </c>
      <c r="E3239" t="str">
        <f t="shared" si="253"/>
        <v>No</v>
      </c>
      <c r="F3239" s="4">
        <f t="shared" si="251"/>
        <v>12</v>
      </c>
      <c r="G3239" s="5">
        <v>851.12</v>
      </c>
      <c r="H3239" t="str">
        <f t="shared" si="254"/>
        <v>No</v>
      </c>
      <c r="I3239" s="5">
        <f t="shared" si="252"/>
        <v>10213.44</v>
      </c>
    </row>
    <row r="3240" spans="1:9" x14ac:dyDescent="0.35">
      <c r="A3240" s="1">
        <v>45046</v>
      </c>
      <c r="B3240" s="1" t="str">
        <f t="shared" si="250"/>
        <v>April</v>
      </c>
      <c r="C3240" s="3" t="s">
        <v>5</v>
      </c>
      <c r="D3240" s="4">
        <v>21</v>
      </c>
      <c r="E3240" t="str">
        <f t="shared" si="253"/>
        <v>No</v>
      </c>
      <c r="F3240" s="4">
        <f t="shared" si="251"/>
        <v>21</v>
      </c>
      <c r="G3240" s="5">
        <v>889.23</v>
      </c>
      <c r="H3240" t="str">
        <f t="shared" si="254"/>
        <v>No</v>
      </c>
      <c r="I3240" s="5">
        <f t="shared" si="252"/>
        <v>18673.830000000002</v>
      </c>
    </row>
    <row r="3241" spans="1:9" x14ac:dyDescent="0.35">
      <c r="A3241" s="1">
        <v>45016</v>
      </c>
      <c r="B3241" s="1" t="str">
        <f t="shared" si="250"/>
        <v>March</v>
      </c>
      <c r="C3241" s="3" t="s">
        <v>8</v>
      </c>
      <c r="D3241" s="4">
        <v>23</v>
      </c>
      <c r="E3241" t="str">
        <f t="shared" si="253"/>
        <v>No</v>
      </c>
      <c r="F3241" s="4">
        <f t="shared" si="251"/>
        <v>23</v>
      </c>
      <c r="G3241" s="5">
        <v>96.45</v>
      </c>
      <c r="H3241" t="str">
        <f t="shared" si="254"/>
        <v>No</v>
      </c>
      <c r="I3241" s="5">
        <f t="shared" si="252"/>
        <v>2218.35</v>
      </c>
    </row>
    <row r="3242" spans="1:9" x14ac:dyDescent="0.35">
      <c r="A3242" s="1">
        <v>45260</v>
      </c>
      <c r="B3242" s="1" t="str">
        <f t="shared" si="250"/>
        <v>November</v>
      </c>
      <c r="C3242" s="3" t="s">
        <v>5</v>
      </c>
      <c r="D3242" s="4">
        <v>24</v>
      </c>
      <c r="E3242" t="str">
        <f t="shared" si="253"/>
        <v>No</v>
      </c>
      <c r="F3242" s="4">
        <f t="shared" si="251"/>
        <v>24</v>
      </c>
      <c r="G3242" s="5">
        <v>391.01</v>
      </c>
      <c r="H3242" t="str">
        <f t="shared" si="254"/>
        <v>No</v>
      </c>
      <c r="I3242" s="5">
        <f t="shared" si="252"/>
        <v>9384.24</v>
      </c>
    </row>
    <row r="3243" spans="1:9" x14ac:dyDescent="0.35">
      <c r="A3243" s="1">
        <v>45107</v>
      </c>
      <c r="B3243" s="1" t="str">
        <f t="shared" si="250"/>
        <v>June</v>
      </c>
      <c r="C3243" s="3" t="s">
        <v>4</v>
      </c>
      <c r="D3243" s="4">
        <v>23</v>
      </c>
      <c r="E3243" t="str">
        <f t="shared" si="253"/>
        <v>No</v>
      </c>
      <c r="F3243" s="4">
        <f t="shared" si="251"/>
        <v>23</v>
      </c>
      <c r="G3243" s="5">
        <v>72.09</v>
      </c>
      <c r="H3243" t="str">
        <f t="shared" si="254"/>
        <v>No</v>
      </c>
      <c r="I3243" s="5">
        <f t="shared" si="252"/>
        <v>1658.0700000000002</v>
      </c>
    </row>
    <row r="3244" spans="1:9" x14ac:dyDescent="0.35">
      <c r="A3244" s="1">
        <v>44957</v>
      </c>
      <c r="B3244" s="1" t="str">
        <f t="shared" si="250"/>
        <v>January</v>
      </c>
      <c r="C3244" s="3" t="s">
        <v>8</v>
      </c>
      <c r="D3244" s="4">
        <v>19</v>
      </c>
      <c r="E3244" t="str">
        <f t="shared" si="253"/>
        <v>No</v>
      </c>
      <c r="F3244" s="4">
        <f t="shared" si="251"/>
        <v>19</v>
      </c>
      <c r="G3244" s="5">
        <v>201.01</v>
      </c>
      <c r="H3244" t="str">
        <f t="shared" si="254"/>
        <v>No</v>
      </c>
      <c r="I3244" s="5">
        <f t="shared" si="252"/>
        <v>3819.1899999999996</v>
      </c>
    </row>
    <row r="3245" spans="1:9" x14ac:dyDescent="0.35">
      <c r="A3245" s="1">
        <v>45199</v>
      </c>
      <c r="B3245" s="1" t="str">
        <f t="shared" si="250"/>
        <v>September</v>
      </c>
      <c r="C3245" s="3" t="s">
        <v>5</v>
      </c>
      <c r="D3245" s="4">
        <v>13</v>
      </c>
      <c r="E3245" t="str">
        <f t="shared" si="253"/>
        <v>No</v>
      </c>
      <c r="F3245" s="4">
        <f t="shared" si="251"/>
        <v>13</v>
      </c>
      <c r="G3245" s="5">
        <v>486.43</v>
      </c>
      <c r="H3245" t="str">
        <f t="shared" si="254"/>
        <v>No</v>
      </c>
      <c r="I3245" s="5">
        <f t="shared" si="252"/>
        <v>6323.59</v>
      </c>
    </row>
    <row r="3246" spans="1:9" x14ac:dyDescent="0.35">
      <c r="A3246" s="1">
        <v>45046</v>
      </c>
      <c r="B3246" s="1" t="str">
        <f t="shared" si="250"/>
        <v>April</v>
      </c>
      <c r="C3246" s="3" t="s">
        <v>6</v>
      </c>
      <c r="D3246" s="4">
        <v>16</v>
      </c>
      <c r="E3246" t="str">
        <f t="shared" si="253"/>
        <v>No</v>
      </c>
      <c r="F3246" s="4">
        <f t="shared" si="251"/>
        <v>16</v>
      </c>
      <c r="G3246" s="5">
        <v>844.77</v>
      </c>
      <c r="H3246" t="str">
        <f t="shared" si="254"/>
        <v>No</v>
      </c>
      <c r="I3246" s="5">
        <f t="shared" si="252"/>
        <v>13516.32</v>
      </c>
    </row>
    <row r="3247" spans="1:9" x14ac:dyDescent="0.35">
      <c r="A3247" s="1">
        <v>45107</v>
      </c>
      <c r="B3247" s="1" t="str">
        <f t="shared" si="250"/>
        <v>June</v>
      </c>
      <c r="C3247" s="3" t="s">
        <v>4</v>
      </c>
      <c r="D3247" s="4">
        <v>15</v>
      </c>
      <c r="E3247" t="str">
        <f t="shared" si="253"/>
        <v>No</v>
      </c>
      <c r="F3247" s="4">
        <f t="shared" si="251"/>
        <v>15</v>
      </c>
      <c r="G3247" s="5">
        <v>312.20999999999998</v>
      </c>
      <c r="H3247" t="str">
        <f t="shared" si="254"/>
        <v>No</v>
      </c>
      <c r="I3247" s="5">
        <f t="shared" si="252"/>
        <v>4683.1499999999996</v>
      </c>
    </row>
    <row r="3248" spans="1:9" x14ac:dyDescent="0.35">
      <c r="A3248" s="1">
        <v>45230</v>
      </c>
      <c r="B3248" s="1" t="str">
        <f t="shared" si="250"/>
        <v>October</v>
      </c>
      <c r="C3248" s="3" t="s">
        <v>5</v>
      </c>
      <c r="D3248" s="4">
        <v>17</v>
      </c>
      <c r="E3248" t="str">
        <f t="shared" si="253"/>
        <v>No</v>
      </c>
      <c r="F3248" s="4">
        <f t="shared" si="251"/>
        <v>17</v>
      </c>
      <c r="G3248" s="5">
        <v>702.96</v>
      </c>
      <c r="H3248" t="str">
        <f t="shared" si="254"/>
        <v>No</v>
      </c>
      <c r="I3248" s="5">
        <f t="shared" si="252"/>
        <v>11950.32</v>
      </c>
    </row>
    <row r="3249" spans="1:9" x14ac:dyDescent="0.35">
      <c r="A3249" s="1">
        <v>45230</v>
      </c>
      <c r="B3249" s="1" t="str">
        <f t="shared" si="250"/>
        <v>October</v>
      </c>
      <c r="C3249" s="3" t="s">
        <v>8</v>
      </c>
      <c r="D3249" s="4">
        <v>22</v>
      </c>
      <c r="E3249" t="str">
        <f t="shared" si="253"/>
        <v>No</v>
      </c>
      <c r="F3249" s="4">
        <f t="shared" si="251"/>
        <v>22</v>
      </c>
      <c r="G3249" s="5">
        <v>192.01</v>
      </c>
      <c r="H3249" t="str">
        <f t="shared" si="254"/>
        <v>No</v>
      </c>
      <c r="I3249" s="5">
        <f t="shared" si="252"/>
        <v>4224.2199999999993</v>
      </c>
    </row>
    <row r="3250" spans="1:9" x14ac:dyDescent="0.35">
      <c r="A3250" s="1">
        <v>45291</v>
      </c>
      <c r="B3250" s="1" t="str">
        <f t="shared" si="250"/>
        <v>December</v>
      </c>
      <c r="C3250" s="3" t="s">
        <v>5</v>
      </c>
      <c r="D3250" s="4">
        <v>19</v>
      </c>
      <c r="E3250" t="str">
        <f t="shared" si="253"/>
        <v>No</v>
      </c>
      <c r="F3250" s="4">
        <f t="shared" si="251"/>
        <v>19</v>
      </c>
      <c r="G3250" s="5">
        <v>496.13</v>
      </c>
      <c r="H3250" t="str">
        <f t="shared" si="254"/>
        <v>No</v>
      </c>
      <c r="I3250" s="5">
        <f t="shared" si="252"/>
        <v>9426.4699999999993</v>
      </c>
    </row>
    <row r="3251" spans="1:9" x14ac:dyDescent="0.35">
      <c r="A3251" s="1">
        <v>45199</v>
      </c>
      <c r="B3251" s="1" t="str">
        <f t="shared" si="250"/>
        <v>September</v>
      </c>
      <c r="C3251" s="3" t="s">
        <v>6</v>
      </c>
      <c r="D3251" s="4">
        <v>21</v>
      </c>
      <c r="E3251" t="str">
        <f t="shared" si="253"/>
        <v>No</v>
      </c>
      <c r="F3251" s="4">
        <f t="shared" si="251"/>
        <v>21</v>
      </c>
      <c r="G3251" s="5">
        <v>969.15</v>
      </c>
      <c r="H3251" t="str">
        <f t="shared" si="254"/>
        <v>No</v>
      </c>
      <c r="I3251" s="5">
        <f t="shared" si="252"/>
        <v>20352.149999999998</v>
      </c>
    </row>
    <row r="3252" spans="1:9" x14ac:dyDescent="0.35">
      <c r="A3252" s="1">
        <v>45077</v>
      </c>
      <c r="B3252" s="1" t="str">
        <f t="shared" si="250"/>
        <v>May</v>
      </c>
      <c r="C3252" s="3" t="s">
        <v>5</v>
      </c>
      <c r="D3252" s="4">
        <v>13</v>
      </c>
      <c r="E3252" t="str">
        <f t="shared" si="253"/>
        <v>No</v>
      </c>
      <c r="F3252" s="4">
        <f t="shared" si="251"/>
        <v>13</v>
      </c>
      <c r="G3252" s="5">
        <v>531.23</v>
      </c>
      <c r="H3252" t="str">
        <f t="shared" si="254"/>
        <v>No</v>
      </c>
      <c r="I3252" s="5">
        <f t="shared" si="252"/>
        <v>6905.99</v>
      </c>
    </row>
    <row r="3253" spans="1:9" x14ac:dyDescent="0.35">
      <c r="A3253" s="1">
        <v>45169</v>
      </c>
      <c r="B3253" s="1" t="str">
        <f t="shared" si="250"/>
        <v>August</v>
      </c>
      <c r="C3253" s="3" t="s">
        <v>4</v>
      </c>
      <c r="D3253" s="4">
        <v>35</v>
      </c>
      <c r="E3253" t="str">
        <f t="shared" si="253"/>
        <v>Yes</v>
      </c>
      <c r="F3253" s="4">
        <f t="shared" si="251"/>
        <v>22</v>
      </c>
      <c r="G3253" s="5">
        <v>772.46</v>
      </c>
      <c r="H3253" t="str">
        <f t="shared" si="254"/>
        <v>No</v>
      </c>
      <c r="I3253" s="5">
        <f t="shared" si="252"/>
        <v>16994.120000000003</v>
      </c>
    </row>
    <row r="3254" spans="1:9" x14ac:dyDescent="0.35">
      <c r="A3254" s="1">
        <v>45291</v>
      </c>
      <c r="B3254" s="1" t="str">
        <f t="shared" si="250"/>
        <v>December</v>
      </c>
      <c r="C3254" s="3" t="s">
        <v>5</v>
      </c>
      <c r="D3254" s="4">
        <v>13</v>
      </c>
      <c r="E3254" t="str">
        <f t="shared" si="253"/>
        <v>No</v>
      </c>
      <c r="F3254" s="4">
        <f t="shared" si="251"/>
        <v>13</v>
      </c>
      <c r="G3254" s="5">
        <v>608.32000000000005</v>
      </c>
      <c r="H3254" t="str">
        <f t="shared" si="254"/>
        <v>No</v>
      </c>
      <c r="I3254" s="5">
        <f t="shared" si="252"/>
        <v>7908.1600000000008</v>
      </c>
    </row>
    <row r="3255" spans="1:9" x14ac:dyDescent="0.35">
      <c r="A3255" s="1">
        <v>45046</v>
      </c>
      <c r="B3255" s="1" t="str">
        <f t="shared" si="250"/>
        <v>April</v>
      </c>
      <c r="C3255" s="3" t="s">
        <v>6</v>
      </c>
      <c r="D3255" s="4">
        <v>24</v>
      </c>
      <c r="E3255" t="str">
        <f t="shared" si="253"/>
        <v>No</v>
      </c>
      <c r="F3255" s="4">
        <f t="shared" si="251"/>
        <v>24</v>
      </c>
      <c r="G3255" s="5">
        <v>70.17</v>
      </c>
      <c r="H3255" t="str">
        <f t="shared" si="254"/>
        <v>No</v>
      </c>
      <c r="I3255" s="5">
        <f t="shared" si="252"/>
        <v>1684.08</v>
      </c>
    </row>
    <row r="3256" spans="1:9" x14ac:dyDescent="0.35">
      <c r="A3256" s="1">
        <v>45016</v>
      </c>
      <c r="B3256" s="1" t="str">
        <f t="shared" si="250"/>
        <v>March</v>
      </c>
      <c r="C3256" s="3" t="s">
        <v>4</v>
      </c>
      <c r="D3256" s="4">
        <v>24</v>
      </c>
      <c r="E3256" t="str">
        <f t="shared" si="253"/>
        <v>No</v>
      </c>
      <c r="F3256" s="4">
        <f t="shared" si="251"/>
        <v>24</v>
      </c>
      <c r="G3256" s="5">
        <v>623.47</v>
      </c>
      <c r="H3256" t="str">
        <f t="shared" si="254"/>
        <v>No</v>
      </c>
      <c r="I3256" s="5">
        <f t="shared" si="252"/>
        <v>14963.28</v>
      </c>
    </row>
    <row r="3257" spans="1:9" x14ac:dyDescent="0.35">
      <c r="A3257" s="1">
        <v>45291</v>
      </c>
      <c r="B3257" s="1" t="str">
        <f t="shared" si="250"/>
        <v>December</v>
      </c>
      <c r="C3257" s="3" t="s">
        <v>5</v>
      </c>
      <c r="D3257" s="4">
        <v>22</v>
      </c>
      <c r="E3257" t="str">
        <f t="shared" si="253"/>
        <v>No</v>
      </c>
      <c r="F3257" s="4">
        <f t="shared" si="251"/>
        <v>22</v>
      </c>
      <c r="G3257" s="5">
        <v>38.58</v>
      </c>
      <c r="H3257" t="str">
        <f t="shared" si="254"/>
        <v>No</v>
      </c>
      <c r="I3257" s="5">
        <f t="shared" si="252"/>
        <v>848.76</v>
      </c>
    </row>
    <row r="3258" spans="1:9" x14ac:dyDescent="0.35">
      <c r="A3258" s="1">
        <v>45077</v>
      </c>
      <c r="B3258" s="1" t="str">
        <f t="shared" si="250"/>
        <v>May</v>
      </c>
      <c r="C3258" s="3" t="s">
        <v>4</v>
      </c>
      <c r="D3258" s="4">
        <v>16</v>
      </c>
      <c r="E3258" t="str">
        <f t="shared" si="253"/>
        <v>No</v>
      </c>
      <c r="F3258" s="4">
        <f t="shared" si="251"/>
        <v>16</v>
      </c>
      <c r="G3258" s="5">
        <v>639.94000000000005</v>
      </c>
      <c r="H3258" t="str">
        <f t="shared" si="254"/>
        <v>No</v>
      </c>
      <c r="I3258" s="5">
        <f t="shared" si="252"/>
        <v>10239.040000000001</v>
      </c>
    </row>
    <row r="3259" spans="1:9" x14ac:dyDescent="0.35">
      <c r="A3259" s="1">
        <v>45138</v>
      </c>
      <c r="B3259" s="1" t="str">
        <f t="shared" si="250"/>
        <v>July</v>
      </c>
      <c r="C3259" s="3" t="s">
        <v>4</v>
      </c>
      <c r="D3259" s="4">
        <v>17</v>
      </c>
      <c r="E3259" t="str">
        <f t="shared" si="253"/>
        <v>No</v>
      </c>
      <c r="F3259" s="4">
        <f t="shared" si="251"/>
        <v>17</v>
      </c>
      <c r="G3259" s="5">
        <v>471.21</v>
      </c>
      <c r="H3259" t="str">
        <f t="shared" si="254"/>
        <v>No</v>
      </c>
      <c r="I3259" s="5">
        <f t="shared" si="252"/>
        <v>8010.57</v>
      </c>
    </row>
    <row r="3260" spans="1:9" x14ac:dyDescent="0.35">
      <c r="A3260" s="1">
        <v>45138</v>
      </c>
      <c r="B3260" s="1" t="str">
        <f t="shared" si="250"/>
        <v>July</v>
      </c>
      <c r="C3260" s="3" t="s">
        <v>4</v>
      </c>
      <c r="D3260" s="4">
        <v>19</v>
      </c>
      <c r="E3260" t="str">
        <f t="shared" si="253"/>
        <v>No</v>
      </c>
      <c r="F3260" s="4">
        <f t="shared" si="251"/>
        <v>19</v>
      </c>
      <c r="G3260" s="5">
        <v>643.35</v>
      </c>
      <c r="H3260" t="str">
        <f t="shared" si="254"/>
        <v>No</v>
      </c>
      <c r="I3260" s="5">
        <f t="shared" si="252"/>
        <v>12223.65</v>
      </c>
    </row>
    <row r="3261" spans="1:9" x14ac:dyDescent="0.35">
      <c r="A3261" s="1">
        <v>45107</v>
      </c>
      <c r="B3261" s="1" t="str">
        <f t="shared" si="250"/>
        <v>June</v>
      </c>
      <c r="C3261" s="3" t="s">
        <v>6</v>
      </c>
      <c r="D3261" s="4">
        <v>26</v>
      </c>
      <c r="E3261" t="str">
        <f t="shared" si="253"/>
        <v>No</v>
      </c>
      <c r="F3261" s="4">
        <f t="shared" si="251"/>
        <v>26</v>
      </c>
      <c r="G3261" s="5">
        <v>498.26</v>
      </c>
      <c r="H3261" t="str">
        <f t="shared" si="254"/>
        <v>No</v>
      </c>
      <c r="I3261" s="5">
        <f t="shared" si="252"/>
        <v>12954.76</v>
      </c>
    </row>
    <row r="3262" spans="1:9" x14ac:dyDescent="0.35">
      <c r="A3262" s="1">
        <v>45260</v>
      </c>
      <c r="B3262" s="1" t="str">
        <f t="shared" si="250"/>
        <v>November</v>
      </c>
      <c r="C3262" s="3" t="s">
        <v>4</v>
      </c>
      <c r="D3262" s="4">
        <v>19</v>
      </c>
      <c r="E3262" t="str">
        <f t="shared" si="253"/>
        <v>No</v>
      </c>
      <c r="F3262" s="4">
        <f t="shared" si="251"/>
        <v>19</v>
      </c>
      <c r="G3262" s="5">
        <v>938.41</v>
      </c>
      <c r="H3262" t="str">
        <f t="shared" si="254"/>
        <v>No</v>
      </c>
      <c r="I3262" s="5">
        <f t="shared" si="252"/>
        <v>17829.79</v>
      </c>
    </row>
    <row r="3263" spans="1:9" x14ac:dyDescent="0.35">
      <c r="A3263" s="1">
        <v>45046</v>
      </c>
      <c r="B3263" s="1" t="str">
        <f t="shared" si="250"/>
        <v>April</v>
      </c>
      <c r="C3263" s="3" t="s">
        <v>8</v>
      </c>
      <c r="D3263" s="4">
        <v>16</v>
      </c>
      <c r="E3263" t="str">
        <f t="shared" si="253"/>
        <v>No</v>
      </c>
      <c r="F3263" s="4">
        <f t="shared" si="251"/>
        <v>16</v>
      </c>
      <c r="G3263" s="5">
        <v>615.92999999999995</v>
      </c>
      <c r="H3263" t="str">
        <f t="shared" si="254"/>
        <v>No</v>
      </c>
      <c r="I3263" s="5">
        <f t="shared" si="252"/>
        <v>9854.8799999999992</v>
      </c>
    </row>
    <row r="3264" spans="1:9" x14ac:dyDescent="0.35">
      <c r="A3264" s="1">
        <v>45016</v>
      </c>
      <c r="B3264" s="1" t="str">
        <f t="shared" si="250"/>
        <v>March</v>
      </c>
      <c r="C3264" s="3" t="s">
        <v>6</v>
      </c>
      <c r="D3264" s="4">
        <v>27</v>
      </c>
      <c r="E3264" t="str">
        <f t="shared" si="253"/>
        <v>No</v>
      </c>
      <c r="F3264" s="4">
        <f t="shared" si="251"/>
        <v>27</v>
      </c>
      <c r="G3264" s="5">
        <v>265.92</v>
      </c>
      <c r="H3264" t="str">
        <f t="shared" si="254"/>
        <v>No</v>
      </c>
      <c r="I3264" s="5">
        <f t="shared" si="252"/>
        <v>7179.84</v>
      </c>
    </row>
    <row r="3265" spans="1:9" x14ac:dyDescent="0.35">
      <c r="A3265" s="1">
        <v>45199</v>
      </c>
      <c r="B3265" s="1" t="str">
        <f t="shared" si="250"/>
        <v>September</v>
      </c>
      <c r="C3265" s="3" t="s">
        <v>4</v>
      </c>
      <c r="D3265" s="4">
        <v>27</v>
      </c>
      <c r="E3265" t="str">
        <f t="shared" si="253"/>
        <v>No</v>
      </c>
      <c r="F3265" s="4">
        <f t="shared" si="251"/>
        <v>27</v>
      </c>
      <c r="G3265" s="5">
        <v>136.51</v>
      </c>
      <c r="H3265" t="str">
        <f t="shared" si="254"/>
        <v>No</v>
      </c>
      <c r="I3265" s="5">
        <f t="shared" si="252"/>
        <v>3685.7699999999995</v>
      </c>
    </row>
    <row r="3266" spans="1:9" x14ac:dyDescent="0.35">
      <c r="A3266" s="1">
        <v>45230</v>
      </c>
      <c r="B3266" s="1" t="str">
        <f t="shared" ref="B3266:B3329" si="255">TEXT(A3266, "mmmm")</f>
        <v>October</v>
      </c>
      <c r="C3266" s="3" t="s">
        <v>8</v>
      </c>
      <c r="D3266" s="4">
        <v>14</v>
      </c>
      <c r="E3266" t="str">
        <f t="shared" si="253"/>
        <v>No</v>
      </c>
      <c r="F3266" s="4">
        <f t="shared" ref="F3266:F3329" si="256" xml:space="preserve"> IF(OR(D3266 &lt; 8,D3266 &gt; 32), 22, D3266)</f>
        <v>14</v>
      </c>
      <c r="G3266" s="5">
        <v>83.38</v>
      </c>
      <c r="H3266" t="str">
        <f t="shared" si="254"/>
        <v>No</v>
      </c>
      <c r="I3266" s="5">
        <f t="shared" ref="I3266:I3329" si="257">PRODUCT(F3266,G3266)</f>
        <v>1167.32</v>
      </c>
    </row>
    <row r="3267" spans="1:9" x14ac:dyDescent="0.35">
      <c r="A3267" s="1">
        <v>45046</v>
      </c>
      <c r="B3267" s="1" t="str">
        <f t="shared" si="255"/>
        <v>April</v>
      </c>
      <c r="C3267" s="3" t="s">
        <v>5</v>
      </c>
      <c r="D3267" s="4">
        <v>17</v>
      </c>
      <c r="E3267" t="str">
        <f t="shared" ref="E3267:E3330" si="258" xml:space="preserve"> IF(OR(D3267 &lt; 8,D3267 &gt; 32), "Yes", "No")</f>
        <v>No</v>
      </c>
      <c r="F3267" s="4">
        <f t="shared" si="256"/>
        <v>17</v>
      </c>
      <c r="G3267" s="5">
        <v>757.9</v>
      </c>
      <c r="H3267" t="str">
        <f t="shared" ref="H3267:H3330" si="259" xml:space="preserve"> IF(OR(G3267 &lt; -466.22,G3267 &gt; 1486.92), "Yes", "No")</f>
        <v>No</v>
      </c>
      <c r="I3267" s="5">
        <f t="shared" si="257"/>
        <v>12884.3</v>
      </c>
    </row>
    <row r="3268" spans="1:9" x14ac:dyDescent="0.35">
      <c r="A3268" s="1">
        <v>45107</v>
      </c>
      <c r="B3268" s="1" t="str">
        <f t="shared" si="255"/>
        <v>June</v>
      </c>
      <c r="C3268" s="3" t="s">
        <v>7</v>
      </c>
      <c r="D3268" s="4">
        <v>26</v>
      </c>
      <c r="E3268" t="str">
        <f t="shared" si="258"/>
        <v>No</v>
      </c>
      <c r="F3268" s="4">
        <f t="shared" si="256"/>
        <v>26</v>
      </c>
      <c r="G3268" s="5">
        <v>430.09</v>
      </c>
      <c r="H3268" t="str">
        <f t="shared" si="259"/>
        <v>No</v>
      </c>
      <c r="I3268" s="5">
        <f t="shared" si="257"/>
        <v>11182.34</v>
      </c>
    </row>
    <row r="3269" spans="1:9" x14ac:dyDescent="0.35">
      <c r="A3269" s="1">
        <v>45169</v>
      </c>
      <c r="B3269" s="1" t="str">
        <f t="shared" si="255"/>
        <v>August</v>
      </c>
      <c r="C3269" s="3" t="s">
        <v>8</v>
      </c>
      <c r="D3269" s="4">
        <v>14</v>
      </c>
      <c r="E3269" t="str">
        <f t="shared" si="258"/>
        <v>No</v>
      </c>
      <c r="F3269" s="4">
        <f t="shared" si="256"/>
        <v>14</v>
      </c>
      <c r="G3269" s="5">
        <v>52.79</v>
      </c>
      <c r="H3269" t="str">
        <f t="shared" si="259"/>
        <v>No</v>
      </c>
      <c r="I3269" s="5">
        <f t="shared" si="257"/>
        <v>739.06</v>
      </c>
    </row>
    <row r="3270" spans="1:9" x14ac:dyDescent="0.35">
      <c r="A3270" s="1">
        <v>45016</v>
      </c>
      <c r="B3270" s="1" t="str">
        <f t="shared" si="255"/>
        <v>March</v>
      </c>
      <c r="C3270" s="3" t="s">
        <v>8</v>
      </c>
      <c r="D3270" s="4">
        <v>24</v>
      </c>
      <c r="E3270" t="str">
        <f t="shared" si="258"/>
        <v>No</v>
      </c>
      <c r="F3270" s="4">
        <f t="shared" si="256"/>
        <v>24</v>
      </c>
      <c r="G3270" s="5">
        <v>14.16</v>
      </c>
      <c r="H3270" t="str">
        <f t="shared" si="259"/>
        <v>No</v>
      </c>
      <c r="I3270" s="5">
        <f t="shared" si="257"/>
        <v>339.84000000000003</v>
      </c>
    </row>
    <row r="3271" spans="1:9" x14ac:dyDescent="0.35">
      <c r="A3271" s="1">
        <v>45016</v>
      </c>
      <c r="B3271" s="1" t="str">
        <f t="shared" si="255"/>
        <v>March</v>
      </c>
      <c r="C3271" s="3" t="s">
        <v>7</v>
      </c>
      <c r="D3271" s="4">
        <v>18</v>
      </c>
      <c r="E3271" t="str">
        <f t="shared" si="258"/>
        <v>No</v>
      </c>
      <c r="F3271" s="4">
        <f t="shared" si="256"/>
        <v>18</v>
      </c>
      <c r="G3271" s="5">
        <v>429.03</v>
      </c>
      <c r="H3271" t="str">
        <f t="shared" si="259"/>
        <v>No</v>
      </c>
      <c r="I3271" s="5">
        <f t="shared" si="257"/>
        <v>7722.5399999999991</v>
      </c>
    </row>
    <row r="3272" spans="1:9" x14ac:dyDescent="0.35">
      <c r="A3272" s="1">
        <v>45077</v>
      </c>
      <c r="B3272" s="1" t="str">
        <f t="shared" si="255"/>
        <v>May</v>
      </c>
      <c r="C3272" s="3" t="s">
        <v>5</v>
      </c>
      <c r="D3272" s="4">
        <v>17</v>
      </c>
      <c r="E3272" t="str">
        <f t="shared" si="258"/>
        <v>No</v>
      </c>
      <c r="F3272" s="4">
        <f t="shared" si="256"/>
        <v>17</v>
      </c>
      <c r="G3272" s="5">
        <v>411.17</v>
      </c>
      <c r="H3272" t="str">
        <f t="shared" si="259"/>
        <v>No</v>
      </c>
      <c r="I3272" s="5">
        <f t="shared" si="257"/>
        <v>6989.89</v>
      </c>
    </row>
    <row r="3273" spans="1:9" x14ac:dyDescent="0.35">
      <c r="A3273" s="1">
        <v>45016</v>
      </c>
      <c r="B3273" s="1" t="str">
        <f t="shared" si="255"/>
        <v>March</v>
      </c>
      <c r="C3273" s="3" t="s">
        <v>8</v>
      </c>
      <c r="D3273" s="4">
        <v>19</v>
      </c>
      <c r="E3273" t="str">
        <f t="shared" si="258"/>
        <v>No</v>
      </c>
      <c r="F3273" s="4">
        <f t="shared" si="256"/>
        <v>19</v>
      </c>
      <c r="G3273" s="5">
        <v>660.9</v>
      </c>
      <c r="H3273" t="str">
        <f t="shared" si="259"/>
        <v>No</v>
      </c>
      <c r="I3273" s="5">
        <f t="shared" si="257"/>
        <v>12557.1</v>
      </c>
    </row>
    <row r="3274" spans="1:9" x14ac:dyDescent="0.35">
      <c r="A3274" s="1">
        <v>45291</v>
      </c>
      <c r="B3274" s="1" t="str">
        <f t="shared" si="255"/>
        <v>December</v>
      </c>
      <c r="C3274" s="3" t="s">
        <v>6</v>
      </c>
      <c r="D3274" s="4">
        <v>25</v>
      </c>
      <c r="E3274" t="str">
        <f t="shared" si="258"/>
        <v>No</v>
      </c>
      <c r="F3274" s="4">
        <f t="shared" si="256"/>
        <v>25</v>
      </c>
      <c r="G3274" s="5">
        <v>358.01</v>
      </c>
      <c r="H3274" t="str">
        <f t="shared" si="259"/>
        <v>No</v>
      </c>
      <c r="I3274" s="5">
        <f t="shared" si="257"/>
        <v>8950.25</v>
      </c>
    </row>
    <row r="3275" spans="1:9" x14ac:dyDescent="0.35">
      <c r="A3275" s="1">
        <v>45077</v>
      </c>
      <c r="B3275" s="1" t="str">
        <f t="shared" si="255"/>
        <v>May</v>
      </c>
      <c r="C3275" s="3" t="s">
        <v>6</v>
      </c>
      <c r="D3275" s="4">
        <v>17</v>
      </c>
      <c r="E3275" t="str">
        <f t="shared" si="258"/>
        <v>No</v>
      </c>
      <c r="F3275" s="4">
        <f t="shared" si="256"/>
        <v>17</v>
      </c>
      <c r="G3275" s="5">
        <v>493.34</v>
      </c>
      <c r="H3275" t="str">
        <f t="shared" si="259"/>
        <v>No</v>
      </c>
      <c r="I3275" s="5">
        <f t="shared" si="257"/>
        <v>8386.7799999999988</v>
      </c>
    </row>
    <row r="3276" spans="1:9" x14ac:dyDescent="0.35">
      <c r="A3276" s="1">
        <v>45077</v>
      </c>
      <c r="B3276" s="1" t="str">
        <f t="shared" si="255"/>
        <v>May</v>
      </c>
      <c r="C3276" s="3" t="s">
        <v>5</v>
      </c>
      <c r="D3276" s="4">
        <v>21</v>
      </c>
      <c r="E3276" t="str">
        <f t="shared" si="258"/>
        <v>No</v>
      </c>
      <c r="F3276" s="4">
        <f t="shared" si="256"/>
        <v>21</v>
      </c>
      <c r="G3276" s="5">
        <v>659</v>
      </c>
      <c r="H3276" t="str">
        <f t="shared" si="259"/>
        <v>No</v>
      </c>
      <c r="I3276" s="5">
        <f t="shared" si="257"/>
        <v>13839</v>
      </c>
    </row>
    <row r="3277" spans="1:9" x14ac:dyDescent="0.35">
      <c r="A3277" s="1">
        <v>45169</v>
      </c>
      <c r="B3277" s="1" t="str">
        <f t="shared" si="255"/>
        <v>August</v>
      </c>
      <c r="C3277" s="3" t="s">
        <v>8</v>
      </c>
      <c r="D3277" s="4">
        <v>17</v>
      </c>
      <c r="E3277" t="str">
        <f t="shared" si="258"/>
        <v>No</v>
      </c>
      <c r="F3277" s="4">
        <f t="shared" si="256"/>
        <v>17</v>
      </c>
      <c r="G3277" s="5">
        <v>482.3</v>
      </c>
      <c r="H3277" t="str">
        <f t="shared" si="259"/>
        <v>No</v>
      </c>
      <c r="I3277" s="5">
        <f t="shared" si="257"/>
        <v>8199.1</v>
      </c>
    </row>
    <row r="3278" spans="1:9" x14ac:dyDescent="0.35">
      <c r="A3278" s="1">
        <v>45169</v>
      </c>
      <c r="B3278" s="1" t="str">
        <f t="shared" si="255"/>
        <v>August</v>
      </c>
      <c r="C3278" s="3" t="s">
        <v>4</v>
      </c>
      <c r="D3278" s="4">
        <v>16</v>
      </c>
      <c r="E3278" t="str">
        <f t="shared" si="258"/>
        <v>No</v>
      </c>
      <c r="F3278" s="4">
        <f t="shared" si="256"/>
        <v>16</v>
      </c>
      <c r="G3278" s="5">
        <v>685.82</v>
      </c>
      <c r="H3278" t="str">
        <f t="shared" si="259"/>
        <v>No</v>
      </c>
      <c r="I3278" s="5">
        <f t="shared" si="257"/>
        <v>10973.12</v>
      </c>
    </row>
    <row r="3279" spans="1:9" x14ac:dyDescent="0.35">
      <c r="A3279" s="1">
        <v>45138</v>
      </c>
      <c r="B3279" s="1" t="str">
        <f t="shared" si="255"/>
        <v>July</v>
      </c>
      <c r="C3279" s="3" t="s">
        <v>5</v>
      </c>
      <c r="D3279" s="4">
        <v>25</v>
      </c>
      <c r="E3279" t="str">
        <f t="shared" si="258"/>
        <v>No</v>
      </c>
      <c r="F3279" s="4">
        <f t="shared" si="256"/>
        <v>25</v>
      </c>
      <c r="G3279" s="5">
        <v>26.69</v>
      </c>
      <c r="H3279" t="str">
        <f t="shared" si="259"/>
        <v>No</v>
      </c>
      <c r="I3279" s="5">
        <f t="shared" si="257"/>
        <v>667.25</v>
      </c>
    </row>
    <row r="3280" spans="1:9" x14ac:dyDescent="0.35">
      <c r="A3280" s="1">
        <v>45016</v>
      </c>
      <c r="B3280" s="1" t="str">
        <f t="shared" si="255"/>
        <v>March</v>
      </c>
      <c r="C3280" s="3" t="s">
        <v>7</v>
      </c>
      <c r="D3280" s="4">
        <v>20</v>
      </c>
      <c r="E3280" t="str">
        <f t="shared" si="258"/>
        <v>No</v>
      </c>
      <c r="F3280" s="4">
        <f t="shared" si="256"/>
        <v>20</v>
      </c>
      <c r="G3280" s="5">
        <v>827.16</v>
      </c>
      <c r="H3280" t="str">
        <f t="shared" si="259"/>
        <v>No</v>
      </c>
      <c r="I3280" s="5">
        <f t="shared" si="257"/>
        <v>16543.2</v>
      </c>
    </row>
    <row r="3281" spans="1:9" x14ac:dyDescent="0.35">
      <c r="A3281" s="1">
        <v>44985</v>
      </c>
      <c r="B3281" s="1" t="str">
        <f t="shared" si="255"/>
        <v>February</v>
      </c>
      <c r="C3281" s="3" t="s">
        <v>4</v>
      </c>
      <c r="D3281" s="4">
        <v>18</v>
      </c>
      <c r="E3281" t="str">
        <f t="shared" si="258"/>
        <v>No</v>
      </c>
      <c r="F3281" s="4">
        <f t="shared" si="256"/>
        <v>18</v>
      </c>
      <c r="G3281" s="5">
        <v>260.31</v>
      </c>
      <c r="H3281" t="str">
        <f t="shared" si="259"/>
        <v>No</v>
      </c>
      <c r="I3281" s="5">
        <f t="shared" si="257"/>
        <v>4685.58</v>
      </c>
    </row>
    <row r="3282" spans="1:9" x14ac:dyDescent="0.35">
      <c r="A3282" s="1">
        <v>45107</v>
      </c>
      <c r="B3282" s="1" t="str">
        <f t="shared" si="255"/>
        <v>June</v>
      </c>
      <c r="C3282" s="3" t="s">
        <v>7</v>
      </c>
      <c r="D3282" s="4">
        <v>17</v>
      </c>
      <c r="E3282" t="str">
        <f t="shared" si="258"/>
        <v>No</v>
      </c>
      <c r="F3282" s="4">
        <f t="shared" si="256"/>
        <v>17</v>
      </c>
      <c r="G3282" s="5">
        <v>863.63</v>
      </c>
      <c r="H3282" t="str">
        <f t="shared" si="259"/>
        <v>No</v>
      </c>
      <c r="I3282" s="5">
        <f t="shared" si="257"/>
        <v>14681.71</v>
      </c>
    </row>
    <row r="3283" spans="1:9" x14ac:dyDescent="0.35">
      <c r="A3283" s="1">
        <v>45199</v>
      </c>
      <c r="B3283" s="1" t="str">
        <f t="shared" si="255"/>
        <v>September</v>
      </c>
      <c r="C3283" s="3" t="s">
        <v>4</v>
      </c>
      <c r="D3283" s="4">
        <v>14</v>
      </c>
      <c r="E3283" t="str">
        <f t="shared" si="258"/>
        <v>No</v>
      </c>
      <c r="F3283" s="4">
        <f t="shared" si="256"/>
        <v>14</v>
      </c>
      <c r="G3283" s="5">
        <v>478.89</v>
      </c>
      <c r="H3283" t="str">
        <f t="shared" si="259"/>
        <v>No</v>
      </c>
      <c r="I3283" s="5">
        <f t="shared" si="257"/>
        <v>6704.46</v>
      </c>
    </row>
    <row r="3284" spans="1:9" x14ac:dyDescent="0.35">
      <c r="A3284" s="1">
        <v>45230</v>
      </c>
      <c r="B3284" s="1" t="str">
        <f t="shared" si="255"/>
        <v>October</v>
      </c>
      <c r="C3284" s="3" t="s">
        <v>5</v>
      </c>
      <c r="D3284" s="4">
        <v>21</v>
      </c>
      <c r="E3284" t="str">
        <f t="shared" si="258"/>
        <v>No</v>
      </c>
      <c r="F3284" s="4">
        <f t="shared" si="256"/>
        <v>21</v>
      </c>
      <c r="G3284" s="5">
        <v>219.84</v>
      </c>
      <c r="H3284" t="str">
        <f t="shared" si="259"/>
        <v>No</v>
      </c>
      <c r="I3284" s="5">
        <f t="shared" si="257"/>
        <v>4616.6400000000003</v>
      </c>
    </row>
    <row r="3285" spans="1:9" x14ac:dyDescent="0.35">
      <c r="A3285" s="1">
        <v>45199</v>
      </c>
      <c r="B3285" s="1" t="str">
        <f t="shared" si="255"/>
        <v>September</v>
      </c>
      <c r="C3285" s="3" t="s">
        <v>6</v>
      </c>
      <c r="D3285" s="4">
        <v>26</v>
      </c>
      <c r="E3285" t="str">
        <f t="shared" si="258"/>
        <v>No</v>
      </c>
      <c r="F3285" s="4">
        <f t="shared" si="256"/>
        <v>26</v>
      </c>
      <c r="G3285" s="5">
        <v>686.22</v>
      </c>
      <c r="H3285" t="str">
        <f t="shared" si="259"/>
        <v>No</v>
      </c>
      <c r="I3285" s="5">
        <f t="shared" si="257"/>
        <v>17841.72</v>
      </c>
    </row>
    <row r="3286" spans="1:9" x14ac:dyDescent="0.35">
      <c r="A3286" s="1">
        <v>45260</v>
      </c>
      <c r="B3286" s="1" t="str">
        <f t="shared" si="255"/>
        <v>November</v>
      </c>
      <c r="C3286" s="3" t="s">
        <v>7</v>
      </c>
      <c r="D3286" s="4">
        <v>20</v>
      </c>
      <c r="E3286" t="str">
        <f t="shared" si="258"/>
        <v>No</v>
      </c>
      <c r="F3286" s="4">
        <f t="shared" si="256"/>
        <v>20</v>
      </c>
      <c r="G3286" s="5">
        <v>663.4</v>
      </c>
      <c r="H3286" t="str">
        <f t="shared" si="259"/>
        <v>No</v>
      </c>
      <c r="I3286" s="5">
        <f t="shared" si="257"/>
        <v>13268</v>
      </c>
    </row>
    <row r="3287" spans="1:9" x14ac:dyDescent="0.35">
      <c r="A3287" s="1">
        <v>45291</v>
      </c>
      <c r="B3287" s="1" t="str">
        <f t="shared" si="255"/>
        <v>December</v>
      </c>
      <c r="C3287" s="3" t="s">
        <v>6</v>
      </c>
      <c r="D3287" s="4">
        <v>16</v>
      </c>
      <c r="E3287" t="str">
        <f t="shared" si="258"/>
        <v>No</v>
      </c>
      <c r="F3287" s="4">
        <f t="shared" si="256"/>
        <v>16</v>
      </c>
      <c r="G3287" s="5">
        <v>696.49</v>
      </c>
      <c r="H3287" t="str">
        <f t="shared" si="259"/>
        <v>No</v>
      </c>
      <c r="I3287" s="5">
        <f t="shared" si="257"/>
        <v>11143.84</v>
      </c>
    </row>
    <row r="3288" spans="1:9" x14ac:dyDescent="0.35">
      <c r="A3288" s="1">
        <v>44985</v>
      </c>
      <c r="B3288" s="1" t="str">
        <f t="shared" si="255"/>
        <v>February</v>
      </c>
      <c r="C3288" s="3" t="s">
        <v>6</v>
      </c>
      <c r="D3288" s="4">
        <v>20</v>
      </c>
      <c r="E3288" t="str">
        <f t="shared" si="258"/>
        <v>No</v>
      </c>
      <c r="F3288" s="4">
        <f t="shared" si="256"/>
        <v>20</v>
      </c>
      <c r="G3288" s="5">
        <v>16.420000000000002</v>
      </c>
      <c r="H3288" t="str">
        <f t="shared" si="259"/>
        <v>No</v>
      </c>
      <c r="I3288" s="5">
        <f t="shared" si="257"/>
        <v>328.40000000000003</v>
      </c>
    </row>
    <row r="3289" spans="1:9" x14ac:dyDescent="0.35">
      <c r="A3289" s="1">
        <v>44957</v>
      </c>
      <c r="B3289" s="1" t="str">
        <f t="shared" si="255"/>
        <v>January</v>
      </c>
      <c r="C3289" s="3" t="s">
        <v>5</v>
      </c>
      <c r="D3289" s="4">
        <v>28</v>
      </c>
      <c r="E3289" t="str">
        <f t="shared" si="258"/>
        <v>No</v>
      </c>
      <c r="F3289" s="4">
        <f t="shared" si="256"/>
        <v>28</v>
      </c>
      <c r="G3289" s="5">
        <v>509.48</v>
      </c>
      <c r="H3289" t="str">
        <f t="shared" si="259"/>
        <v>No</v>
      </c>
      <c r="I3289" s="5">
        <f t="shared" si="257"/>
        <v>14265.44</v>
      </c>
    </row>
    <row r="3290" spans="1:9" x14ac:dyDescent="0.35">
      <c r="A3290" s="1">
        <v>45138</v>
      </c>
      <c r="B3290" s="1" t="str">
        <f t="shared" si="255"/>
        <v>July</v>
      </c>
      <c r="C3290" s="3" t="s">
        <v>4</v>
      </c>
      <c r="D3290" s="4">
        <v>17</v>
      </c>
      <c r="E3290" t="str">
        <f t="shared" si="258"/>
        <v>No</v>
      </c>
      <c r="F3290" s="4">
        <f t="shared" si="256"/>
        <v>17</v>
      </c>
      <c r="G3290" s="5">
        <v>769.83</v>
      </c>
      <c r="H3290" t="str">
        <f t="shared" si="259"/>
        <v>No</v>
      </c>
      <c r="I3290" s="5">
        <f t="shared" si="257"/>
        <v>13087.11</v>
      </c>
    </row>
    <row r="3291" spans="1:9" x14ac:dyDescent="0.35">
      <c r="A3291" s="1">
        <v>45291</v>
      </c>
      <c r="B3291" s="1" t="str">
        <f t="shared" si="255"/>
        <v>December</v>
      </c>
      <c r="C3291" s="3" t="s">
        <v>5</v>
      </c>
      <c r="D3291" s="4">
        <v>23</v>
      </c>
      <c r="E3291" t="str">
        <f t="shared" si="258"/>
        <v>No</v>
      </c>
      <c r="F3291" s="4">
        <f t="shared" si="256"/>
        <v>23</v>
      </c>
      <c r="G3291" s="5">
        <v>877.13</v>
      </c>
      <c r="H3291" t="str">
        <f t="shared" si="259"/>
        <v>No</v>
      </c>
      <c r="I3291" s="5">
        <f t="shared" si="257"/>
        <v>20173.990000000002</v>
      </c>
    </row>
    <row r="3292" spans="1:9" x14ac:dyDescent="0.35">
      <c r="A3292" s="1">
        <v>45077</v>
      </c>
      <c r="B3292" s="1" t="str">
        <f t="shared" si="255"/>
        <v>May</v>
      </c>
      <c r="C3292" s="3" t="s">
        <v>7</v>
      </c>
      <c r="D3292" s="4">
        <v>24</v>
      </c>
      <c r="E3292" t="str">
        <f t="shared" si="258"/>
        <v>No</v>
      </c>
      <c r="F3292" s="4">
        <f t="shared" si="256"/>
        <v>24</v>
      </c>
      <c r="G3292" s="5">
        <v>880.97</v>
      </c>
      <c r="H3292" t="str">
        <f t="shared" si="259"/>
        <v>No</v>
      </c>
      <c r="I3292" s="5">
        <f t="shared" si="257"/>
        <v>21143.279999999999</v>
      </c>
    </row>
    <row r="3293" spans="1:9" x14ac:dyDescent="0.35">
      <c r="A3293" s="1">
        <v>44957</v>
      </c>
      <c r="B3293" s="1" t="str">
        <f t="shared" si="255"/>
        <v>January</v>
      </c>
      <c r="C3293" s="3" t="s">
        <v>8</v>
      </c>
      <c r="D3293" s="4">
        <v>14</v>
      </c>
      <c r="E3293" t="str">
        <f t="shared" si="258"/>
        <v>No</v>
      </c>
      <c r="F3293" s="4">
        <f t="shared" si="256"/>
        <v>14</v>
      </c>
      <c r="G3293" s="5">
        <v>110.91</v>
      </c>
      <c r="H3293" t="str">
        <f t="shared" si="259"/>
        <v>No</v>
      </c>
      <c r="I3293" s="5">
        <f t="shared" si="257"/>
        <v>1552.74</v>
      </c>
    </row>
    <row r="3294" spans="1:9" x14ac:dyDescent="0.35">
      <c r="A3294" s="1">
        <v>44957</v>
      </c>
      <c r="B3294" s="1" t="str">
        <f t="shared" si="255"/>
        <v>January</v>
      </c>
      <c r="C3294" s="3" t="s">
        <v>5</v>
      </c>
      <c r="D3294" s="4">
        <v>16</v>
      </c>
      <c r="E3294" t="str">
        <f t="shared" si="258"/>
        <v>No</v>
      </c>
      <c r="F3294" s="4">
        <f t="shared" si="256"/>
        <v>16</v>
      </c>
      <c r="G3294" s="5">
        <v>346.28</v>
      </c>
      <c r="H3294" t="str">
        <f t="shared" si="259"/>
        <v>No</v>
      </c>
      <c r="I3294" s="5">
        <f t="shared" si="257"/>
        <v>5540.48</v>
      </c>
    </row>
    <row r="3295" spans="1:9" x14ac:dyDescent="0.35">
      <c r="A3295" s="1">
        <v>45291</v>
      </c>
      <c r="B3295" s="1" t="str">
        <f t="shared" si="255"/>
        <v>December</v>
      </c>
      <c r="C3295" s="3" t="s">
        <v>5</v>
      </c>
      <c r="D3295" s="4">
        <v>23</v>
      </c>
      <c r="E3295" t="str">
        <f t="shared" si="258"/>
        <v>No</v>
      </c>
      <c r="F3295" s="4">
        <f t="shared" si="256"/>
        <v>23</v>
      </c>
      <c r="G3295" s="5">
        <v>48.54</v>
      </c>
      <c r="H3295" t="str">
        <f t="shared" si="259"/>
        <v>No</v>
      </c>
      <c r="I3295" s="5">
        <f t="shared" si="257"/>
        <v>1116.42</v>
      </c>
    </row>
    <row r="3296" spans="1:9" x14ac:dyDescent="0.35">
      <c r="A3296" s="1">
        <v>45169</v>
      </c>
      <c r="B3296" s="1" t="str">
        <f t="shared" si="255"/>
        <v>August</v>
      </c>
      <c r="C3296" s="3" t="s">
        <v>6</v>
      </c>
      <c r="D3296" s="4">
        <v>19</v>
      </c>
      <c r="E3296" t="str">
        <f t="shared" si="258"/>
        <v>No</v>
      </c>
      <c r="F3296" s="4">
        <f t="shared" si="256"/>
        <v>19</v>
      </c>
      <c r="G3296" s="5">
        <v>520.89</v>
      </c>
      <c r="H3296" t="str">
        <f t="shared" si="259"/>
        <v>No</v>
      </c>
      <c r="I3296" s="5">
        <f t="shared" si="257"/>
        <v>9896.91</v>
      </c>
    </row>
    <row r="3297" spans="1:9" x14ac:dyDescent="0.35">
      <c r="A3297" s="1">
        <v>45230</v>
      </c>
      <c r="B3297" s="1" t="str">
        <f t="shared" si="255"/>
        <v>October</v>
      </c>
      <c r="C3297" s="3" t="s">
        <v>5</v>
      </c>
      <c r="D3297" s="4">
        <v>23</v>
      </c>
      <c r="E3297" t="str">
        <f t="shared" si="258"/>
        <v>No</v>
      </c>
      <c r="F3297" s="4">
        <f t="shared" si="256"/>
        <v>23</v>
      </c>
      <c r="G3297" s="5">
        <v>708.85</v>
      </c>
      <c r="H3297" t="str">
        <f t="shared" si="259"/>
        <v>No</v>
      </c>
      <c r="I3297" s="5">
        <f t="shared" si="257"/>
        <v>16303.550000000001</v>
      </c>
    </row>
    <row r="3298" spans="1:9" x14ac:dyDescent="0.35">
      <c r="A3298" s="1">
        <v>45077</v>
      </c>
      <c r="B3298" s="1" t="str">
        <f t="shared" si="255"/>
        <v>May</v>
      </c>
      <c r="C3298" s="3" t="s">
        <v>7</v>
      </c>
      <c r="D3298" s="4">
        <v>26</v>
      </c>
      <c r="E3298" t="str">
        <f t="shared" si="258"/>
        <v>No</v>
      </c>
      <c r="F3298" s="4">
        <f t="shared" si="256"/>
        <v>26</v>
      </c>
      <c r="G3298" s="5">
        <v>360.1</v>
      </c>
      <c r="H3298" t="str">
        <f t="shared" si="259"/>
        <v>No</v>
      </c>
      <c r="I3298" s="5">
        <f t="shared" si="257"/>
        <v>9362.6</v>
      </c>
    </row>
    <row r="3299" spans="1:9" x14ac:dyDescent="0.35">
      <c r="A3299" s="1">
        <v>45016</v>
      </c>
      <c r="B3299" s="1" t="str">
        <f t="shared" si="255"/>
        <v>March</v>
      </c>
      <c r="C3299" s="3" t="s">
        <v>4</v>
      </c>
      <c r="D3299" s="4">
        <v>210</v>
      </c>
      <c r="E3299" t="str">
        <f t="shared" si="258"/>
        <v>Yes</v>
      </c>
      <c r="F3299" s="4">
        <f t="shared" si="256"/>
        <v>22</v>
      </c>
      <c r="G3299" s="5">
        <v>261.01</v>
      </c>
      <c r="H3299" t="str">
        <f t="shared" si="259"/>
        <v>No</v>
      </c>
      <c r="I3299" s="5">
        <f t="shared" si="257"/>
        <v>5742.2199999999993</v>
      </c>
    </row>
    <row r="3300" spans="1:9" x14ac:dyDescent="0.35">
      <c r="A3300" s="1">
        <v>45077</v>
      </c>
      <c r="B3300" s="1" t="str">
        <f t="shared" si="255"/>
        <v>May</v>
      </c>
      <c r="C3300" s="3" t="s">
        <v>8</v>
      </c>
      <c r="D3300" s="4">
        <v>25</v>
      </c>
      <c r="E3300" t="str">
        <f t="shared" si="258"/>
        <v>No</v>
      </c>
      <c r="F3300" s="4">
        <f t="shared" si="256"/>
        <v>25</v>
      </c>
      <c r="G3300" s="5">
        <v>254</v>
      </c>
      <c r="H3300" t="str">
        <f t="shared" si="259"/>
        <v>No</v>
      </c>
      <c r="I3300" s="5">
        <f t="shared" si="257"/>
        <v>6350</v>
      </c>
    </row>
    <row r="3301" spans="1:9" x14ac:dyDescent="0.35">
      <c r="A3301" s="1">
        <v>45107</v>
      </c>
      <c r="B3301" s="1" t="str">
        <f t="shared" si="255"/>
        <v>June</v>
      </c>
      <c r="C3301" s="3" t="s">
        <v>5</v>
      </c>
      <c r="D3301" s="4">
        <v>20</v>
      </c>
      <c r="E3301" t="str">
        <f t="shared" si="258"/>
        <v>No</v>
      </c>
      <c r="F3301" s="4">
        <f t="shared" si="256"/>
        <v>20</v>
      </c>
      <c r="G3301" s="5">
        <v>926.97</v>
      </c>
      <c r="H3301" t="str">
        <f t="shared" si="259"/>
        <v>No</v>
      </c>
      <c r="I3301" s="5">
        <f t="shared" si="257"/>
        <v>18539.400000000001</v>
      </c>
    </row>
    <row r="3302" spans="1:9" x14ac:dyDescent="0.35">
      <c r="A3302" s="1">
        <v>44985</v>
      </c>
      <c r="B3302" s="1" t="str">
        <f t="shared" si="255"/>
        <v>February</v>
      </c>
      <c r="C3302" s="3" t="s">
        <v>5</v>
      </c>
      <c r="D3302" s="4">
        <v>26</v>
      </c>
      <c r="E3302" t="str">
        <f t="shared" si="258"/>
        <v>No</v>
      </c>
      <c r="F3302" s="4">
        <f t="shared" si="256"/>
        <v>26</v>
      </c>
      <c r="G3302" s="5">
        <v>45.82</v>
      </c>
      <c r="H3302" t="str">
        <f t="shared" si="259"/>
        <v>No</v>
      </c>
      <c r="I3302" s="5">
        <f t="shared" si="257"/>
        <v>1191.32</v>
      </c>
    </row>
    <row r="3303" spans="1:9" x14ac:dyDescent="0.35">
      <c r="A3303" s="1">
        <v>45260</v>
      </c>
      <c r="B3303" s="1" t="str">
        <f t="shared" si="255"/>
        <v>November</v>
      </c>
      <c r="C3303" s="3" t="s">
        <v>4</v>
      </c>
      <c r="D3303" s="4">
        <v>23</v>
      </c>
      <c r="E3303" t="str">
        <f t="shared" si="258"/>
        <v>No</v>
      </c>
      <c r="F3303" s="4">
        <f t="shared" si="256"/>
        <v>23</v>
      </c>
      <c r="G3303" s="5">
        <v>702.83</v>
      </c>
      <c r="H3303" t="str">
        <f t="shared" si="259"/>
        <v>No</v>
      </c>
      <c r="I3303" s="5">
        <f t="shared" si="257"/>
        <v>16165.09</v>
      </c>
    </row>
    <row r="3304" spans="1:9" x14ac:dyDescent="0.35">
      <c r="A3304" s="1">
        <v>45077</v>
      </c>
      <c r="B3304" s="1" t="str">
        <f t="shared" si="255"/>
        <v>May</v>
      </c>
      <c r="C3304" s="3" t="s">
        <v>5</v>
      </c>
      <c r="D3304" s="4">
        <v>15</v>
      </c>
      <c r="E3304" t="str">
        <f t="shared" si="258"/>
        <v>No</v>
      </c>
      <c r="F3304" s="4">
        <f t="shared" si="256"/>
        <v>15</v>
      </c>
      <c r="G3304" s="5">
        <v>629.24</v>
      </c>
      <c r="H3304" t="str">
        <f t="shared" si="259"/>
        <v>No</v>
      </c>
      <c r="I3304" s="5">
        <f t="shared" si="257"/>
        <v>9438.6</v>
      </c>
    </row>
    <row r="3305" spans="1:9" x14ac:dyDescent="0.35">
      <c r="A3305" s="1">
        <v>45291</v>
      </c>
      <c r="B3305" s="1" t="str">
        <f t="shared" si="255"/>
        <v>December</v>
      </c>
      <c r="C3305" s="3" t="s">
        <v>6</v>
      </c>
      <c r="D3305" s="4">
        <v>17</v>
      </c>
      <c r="E3305" t="str">
        <f t="shared" si="258"/>
        <v>No</v>
      </c>
      <c r="F3305" s="4">
        <f t="shared" si="256"/>
        <v>17</v>
      </c>
      <c r="G3305" s="5">
        <v>547.52</v>
      </c>
      <c r="H3305" t="str">
        <f t="shared" si="259"/>
        <v>No</v>
      </c>
      <c r="I3305" s="5">
        <f t="shared" si="257"/>
        <v>9307.84</v>
      </c>
    </row>
    <row r="3306" spans="1:9" x14ac:dyDescent="0.35">
      <c r="A3306" s="1">
        <v>44985</v>
      </c>
      <c r="B3306" s="1" t="str">
        <f t="shared" si="255"/>
        <v>February</v>
      </c>
      <c r="C3306" s="3" t="s">
        <v>6</v>
      </c>
      <c r="D3306" s="4">
        <v>18</v>
      </c>
      <c r="E3306" t="str">
        <f t="shared" si="258"/>
        <v>No</v>
      </c>
      <c r="F3306" s="4">
        <f t="shared" si="256"/>
        <v>18</v>
      </c>
      <c r="G3306" s="5">
        <v>481.04</v>
      </c>
      <c r="H3306" t="str">
        <f t="shared" si="259"/>
        <v>No</v>
      </c>
      <c r="I3306" s="5">
        <f t="shared" si="257"/>
        <v>8658.7200000000012</v>
      </c>
    </row>
    <row r="3307" spans="1:9" x14ac:dyDescent="0.35">
      <c r="A3307" s="1">
        <v>45077</v>
      </c>
      <c r="B3307" s="1" t="str">
        <f t="shared" si="255"/>
        <v>May</v>
      </c>
      <c r="C3307" s="3" t="s">
        <v>7</v>
      </c>
      <c r="D3307" s="4">
        <v>12</v>
      </c>
      <c r="E3307" t="str">
        <f t="shared" si="258"/>
        <v>No</v>
      </c>
      <c r="F3307" s="4">
        <f t="shared" si="256"/>
        <v>12</v>
      </c>
      <c r="G3307" s="5">
        <v>852.27</v>
      </c>
      <c r="H3307" t="str">
        <f t="shared" si="259"/>
        <v>No</v>
      </c>
      <c r="I3307" s="5">
        <f t="shared" si="257"/>
        <v>10227.24</v>
      </c>
    </row>
    <row r="3308" spans="1:9" x14ac:dyDescent="0.35">
      <c r="A3308" s="1">
        <v>44957</v>
      </c>
      <c r="B3308" s="1" t="str">
        <f t="shared" si="255"/>
        <v>January</v>
      </c>
      <c r="C3308" s="3" t="s">
        <v>7</v>
      </c>
      <c r="D3308" s="4">
        <v>25</v>
      </c>
      <c r="E3308" t="str">
        <f t="shared" si="258"/>
        <v>No</v>
      </c>
      <c r="F3308" s="4">
        <f t="shared" si="256"/>
        <v>25</v>
      </c>
      <c r="G3308" s="5">
        <v>398.06</v>
      </c>
      <c r="H3308" t="str">
        <f t="shared" si="259"/>
        <v>No</v>
      </c>
      <c r="I3308" s="5">
        <f t="shared" si="257"/>
        <v>9951.5</v>
      </c>
    </row>
    <row r="3309" spans="1:9" x14ac:dyDescent="0.35">
      <c r="A3309" s="1">
        <v>45169</v>
      </c>
      <c r="B3309" s="1" t="str">
        <f t="shared" si="255"/>
        <v>August</v>
      </c>
      <c r="C3309" s="3" t="s">
        <v>8</v>
      </c>
      <c r="D3309" s="4">
        <v>30</v>
      </c>
      <c r="E3309" t="str">
        <f t="shared" si="258"/>
        <v>No</v>
      </c>
      <c r="F3309" s="4">
        <f t="shared" si="256"/>
        <v>30</v>
      </c>
      <c r="G3309" s="5">
        <v>940.04</v>
      </c>
      <c r="H3309" t="str">
        <f t="shared" si="259"/>
        <v>No</v>
      </c>
      <c r="I3309" s="5">
        <f t="shared" si="257"/>
        <v>28201.199999999997</v>
      </c>
    </row>
    <row r="3310" spans="1:9" x14ac:dyDescent="0.35">
      <c r="A3310" s="1">
        <v>44957</v>
      </c>
      <c r="B3310" s="1" t="str">
        <f t="shared" si="255"/>
        <v>January</v>
      </c>
      <c r="C3310" s="3" t="s">
        <v>6</v>
      </c>
      <c r="D3310" s="4">
        <v>22</v>
      </c>
      <c r="E3310" t="str">
        <f t="shared" si="258"/>
        <v>No</v>
      </c>
      <c r="F3310" s="4">
        <f t="shared" si="256"/>
        <v>22</v>
      </c>
      <c r="G3310" s="5">
        <v>124.65</v>
      </c>
      <c r="H3310" t="str">
        <f t="shared" si="259"/>
        <v>No</v>
      </c>
      <c r="I3310" s="5">
        <f t="shared" si="257"/>
        <v>2742.3</v>
      </c>
    </row>
    <row r="3311" spans="1:9" x14ac:dyDescent="0.35">
      <c r="A3311" s="1">
        <v>45077</v>
      </c>
      <c r="B3311" s="1" t="str">
        <f t="shared" si="255"/>
        <v>May</v>
      </c>
      <c r="C3311" s="3" t="s">
        <v>4</v>
      </c>
      <c r="D3311" s="4">
        <v>21</v>
      </c>
      <c r="E3311" t="str">
        <f t="shared" si="258"/>
        <v>No</v>
      </c>
      <c r="F3311" s="4">
        <f t="shared" si="256"/>
        <v>21</v>
      </c>
      <c r="G3311" s="5">
        <v>737.31</v>
      </c>
      <c r="H3311" t="str">
        <f t="shared" si="259"/>
        <v>No</v>
      </c>
      <c r="I3311" s="5">
        <f t="shared" si="257"/>
        <v>15483.509999999998</v>
      </c>
    </row>
    <row r="3312" spans="1:9" x14ac:dyDescent="0.35">
      <c r="A3312" s="1">
        <v>45138</v>
      </c>
      <c r="B3312" s="1" t="str">
        <f t="shared" si="255"/>
        <v>July</v>
      </c>
      <c r="C3312" s="3" t="s">
        <v>7</v>
      </c>
      <c r="D3312" s="4">
        <v>22</v>
      </c>
      <c r="E3312" t="str">
        <f t="shared" si="258"/>
        <v>No</v>
      </c>
      <c r="F3312" s="4">
        <f t="shared" si="256"/>
        <v>22</v>
      </c>
      <c r="G3312" s="5">
        <v>852.3</v>
      </c>
      <c r="H3312" t="str">
        <f t="shared" si="259"/>
        <v>No</v>
      </c>
      <c r="I3312" s="5">
        <f t="shared" si="257"/>
        <v>18750.599999999999</v>
      </c>
    </row>
    <row r="3313" spans="1:9" x14ac:dyDescent="0.35">
      <c r="A3313" s="1">
        <v>45230</v>
      </c>
      <c r="B3313" s="1" t="str">
        <f t="shared" si="255"/>
        <v>October</v>
      </c>
      <c r="C3313" s="3" t="s">
        <v>8</v>
      </c>
      <c r="D3313" s="4">
        <v>29</v>
      </c>
      <c r="E3313" t="str">
        <f t="shared" si="258"/>
        <v>No</v>
      </c>
      <c r="F3313" s="4">
        <f t="shared" si="256"/>
        <v>29</v>
      </c>
      <c r="G3313" s="5">
        <v>777.1</v>
      </c>
      <c r="H3313" t="str">
        <f t="shared" si="259"/>
        <v>No</v>
      </c>
      <c r="I3313" s="5">
        <f t="shared" si="257"/>
        <v>22535.9</v>
      </c>
    </row>
    <row r="3314" spans="1:9" x14ac:dyDescent="0.35">
      <c r="A3314" s="1">
        <v>45169</v>
      </c>
      <c r="B3314" s="1" t="str">
        <f t="shared" si="255"/>
        <v>August</v>
      </c>
      <c r="C3314" s="3" t="s">
        <v>5</v>
      </c>
      <c r="D3314" s="4">
        <v>20</v>
      </c>
      <c r="E3314" t="str">
        <f t="shared" si="258"/>
        <v>No</v>
      </c>
      <c r="F3314" s="4">
        <f t="shared" si="256"/>
        <v>20</v>
      </c>
      <c r="G3314" s="5">
        <v>321.27</v>
      </c>
      <c r="H3314" t="str">
        <f t="shared" si="259"/>
        <v>No</v>
      </c>
      <c r="I3314" s="5">
        <f t="shared" si="257"/>
        <v>6425.4</v>
      </c>
    </row>
    <row r="3315" spans="1:9" x14ac:dyDescent="0.35">
      <c r="A3315" s="1">
        <v>44957</v>
      </c>
      <c r="B3315" s="1" t="str">
        <f t="shared" si="255"/>
        <v>January</v>
      </c>
      <c r="C3315" s="3" t="s">
        <v>5</v>
      </c>
      <c r="D3315" s="4">
        <v>30</v>
      </c>
      <c r="E3315" t="str">
        <f t="shared" si="258"/>
        <v>No</v>
      </c>
      <c r="F3315" s="4">
        <f t="shared" si="256"/>
        <v>30</v>
      </c>
      <c r="G3315" s="5">
        <v>79.12</v>
      </c>
      <c r="H3315" t="str">
        <f t="shared" si="259"/>
        <v>No</v>
      </c>
      <c r="I3315" s="5">
        <f t="shared" si="257"/>
        <v>2373.6000000000004</v>
      </c>
    </row>
    <row r="3316" spans="1:9" x14ac:dyDescent="0.35">
      <c r="A3316" s="1">
        <v>44957</v>
      </c>
      <c r="B3316" s="1" t="str">
        <f t="shared" si="255"/>
        <v>January</v>
      </c>
      <c r="C3316" s="3" t="s">
        <v>5</v>
      </c>
      <c r="D3316" s="4">
        <v>28</v>
      </c>
      <c r="E3316" t="str">
        <f t="shared" si="258"/>
        <v>No</v>
      </c>
      <c r="F3316" s="4">
        <f t="shared" si="256"/>
        <v>28</v>
      </c>
      <c r="G3316" s="5">
        <v>509.48</v>
      </c>
      <c r="H3316" t="str">
        <f t="shared" si="259"/>
        <v>No</v>
      </c>
      <c r="I3316" s="5">
        <f t="shared" si="257"/>
        <v>14265.44</v>
      </c>
    </row>
    <row r="3317" spans="1:9" x14ac:dyDescent="0.35">
      <c r="A3317" s="1">
        <v>45046</v>
      </c>
      <c r="B3317" s="1" t="str">
        <f t="shared" si="255"/>
        <v>April</v>
      </c>
      <c r="C3317" s="3" t="s">
        <v>5</v>
      </c>
      <c r="D3317" s="4">
        <v>16</v>
      </c>
      <c r="E3317" t="str">
        <f t="shared" si="258"/>
        <v>No</v>
      </c>
      <c r="F3317" s="4">
        <f t="shared" si="256"/>
        <v>16</v>
      </c>
      <c r="G3317" s="5">
        <v>509.48</v>
      </c>
      <c r="H3317" t="str">
        <f t="shared" si="259"/>
        <v>No</v>
      </c>
      <c r="I3317" s="5">
        <f t="shared" si="257"/>
        <v>8151.68</v>
      </c>
    </row>
    <row r="3318" spans="1:9" x14ac:dyDescent="0.35">
      <c r="A3318" s="1">
        <v>45169</v>
      </c>
      <c r="B3318" s="1" t="str">
        <f t="shared" si="255"/>
        <v>August</v>
      </c>
      <c r="C3318" s="3" t="s">
        <v>5</v>
      </c>
      <c r="D3318" s="4">
        <v>19</v>
      </c>
      <c r="E3318" t="str">
        <f t="shared" si="258"/>
        <v>No</v>
      </c>
      <c r="F3318" s="4">
        <f t="shared" si="256"/>
        <v>19</v>
      </c>
      <c r="G3318" s="5">
        <v>918.46</v>
      </c>
      <c r="H3318" t="str">
        <f t="shared" si="259"/>
        <v>No</v>
      </c>
      <c r="I3318" s="5">
        <f t="shared" si="257"/>
        <v>17450.740000000002</v>
      </c>
    </row>
    <row r="3319" spans="1:9" x14ac:dyDescent="0.35">
      <c r="A3319" s="1">
        <v>45230</v>
      </c>
      <c r="B3319" s="1" t="str">
        <f t="shared" si="255"/>
        <v>October</v>
      </c>
      <c r="C3319" s="3" t="s">
        <v>7</v>
      </c>
      <c r="D3319" s="4">
        <v>33</v>
      </c>
      <c r="E3319" t="str">
        <f t="shared" si="258"/>
        <v>Yes</v>
      </c>
      <c r="F3319" s="4">
        <f t="shared" si="256"/>
        <v>22</v>
      </c>
      <c r="G3319" s="5">
        <v>234.29</v>
      </c>
      <c r="H3319" t="str">
        <f t="shared" si="259"/>
        <v>No</v>
      </c>
      <c r="I3319" s="5">
        <f t="shared" si="257"/>
        <v>5154.38</v>
      </c>
    </row>
    <row r="3320" spans="1:9" x14ac:dyDescent="0.35">
      <c r="A3320" s="1">
        <v>45230</v>
      </c>
      <c r="B3320" s="1" t="str">
        <f t="shared" si="255"/>
        <v>October</v>
      </c>
      <c r="C3320" s="3" t="s">
        <v>8</v>
      </c>
      <c r="D3320" s="4">
        <v>17</v>
      </c>
      <c r="E3320" t="str">
        <f t="shared" si="258"/>
        <v>No</v>
      </c>
      <c r="F3320" s="4">
        <f t="shared" si="256"/>
        <v>17</v>
      </c>
      <c r="G3320" s="5">
        <v>779.87</v>
      </c>
      <c r="H3320" t="str">
        <f t="shared" si="259"/>
        <v>No</v>
      </c>
      <c r="I3320" s="5">
        <f t="shared" si="257"/>
        <v>13257.79</v>
      </c>
    </row>
    <row r="3321" spans="1:9" x14ac:dyDescent="0.35">
      <c r="A3321" s="1">
        <v>45260</v>
      </c>
      <c r="B3321" s="1" t="str">
        <f t="shared" si="255"/>
        <v>November</v>
      </c>
      <c r="C3321" s="3" t="s">
        <v>8</v>
      </c>
      <c r="D3321" s="4">
        <v>21</v>
      </c>
      <c r="E3321" t="str">
        <f t="shared" si="258"/>
        <v>No</v>
      </c>
      <c r="F3321" s="4">
        <f t="shared" si="256"/>
        <v>21</v>
      </c>
      <c r="G3321" s="5">
        <v>803.14</v>
      </c>
      <c r="H3321" t="str">
        <f t="shared" si="259"/>
        <v>No</v>
      </c>
      <c r="I3321" s="5">
        <f t="shared" si="257"/>
        <v>16865.939999999999</v>
      </c>
    </row>
    <row r="3322" spans="1:9" x14ac:dyDescent="0.35">
      <c r="A3322" s="1">
        <v>44957</v>
      </c>
      <c r="B3322" s="1" t="str">
        <f t="shared" si="255"/>
        <v>January</v>
      </c>
      <c r="C3322" s="3" t="s">
        <v>7</v>
      </c>
      <c r="D3322" s="4">
        <v>24</v>
      </c>
      <c r="E3322" t="str">
        <f t="shared" si="258"/>
        <v>No</v>
      </c>
      <c r="F3322" s="4">
        <f t="shared" si="256"/>
        <v>24</v>
      </c>
      <c r="G3322" s="5">
        <v>922.63</v>
      </c>
      <c r="H3322" t="str">
        <f t="shared" si="259"/>
        <v>No</v>
      </c>
      <c r="I3322" s="5">
        <f t="shared" si="257"/>
        <v>22143.119999999999</v>
      </c>
    </row>
    <row r="3323" spans="1:9" x14ac:dyDescent="0.35">
      <c r="A3323" s="1">
        <v>45169</v>
      </c>
      <c r="B3323" s="1" t="str">
        <f t="shared" si="255"/>
        <v>August</v>
      </c>
      <c r="C3323" s="3" t="s">
        <v>5</v>
      </c>
      <c r="D3323" s="4">
        <v>18</v>
      </c>
      <c r="E3323" t="str">
        <f t="shared" si="258"/>
        <v>No</v>
      </c>
      <c r="F3323" s="4">
        <f t="shared" si="256"/>
        <v>18</v>
      </c>
      <c r="G3323" s="5">
        <v>404.39</v>
      </c>
      <c r="H3323" t="str">
        <f t="shared" si="259"/>
        <v>No</v>
      </c>
      <c r="I3323" s="5">
        <f t="shared" si="257"/>
        <v>7279.0199999999995</v>
      </c>
    </row>
    <row r="3324" spans="1:9" x14ac:dyDescent="0.35">
      <c r="A3324" s="1">
        <v>45199</v>
      </c>
      <c r="B3324" s="1" t="str">
        <f t="shared" si="255"/>
        <v>September</v>
      </c>
      <c r="C3324" s="3" t="s">
        <v>8</v>
      </c>
      <c r="D3324" s="4">
        <v>17</v>
      </c>
      <c r="E3324" t="str">
        <f t="shared" si="258"/>
        <v>No</v>
      </c>
      <c r="F3324" s="4">
        <f t="shared" si="256"/>
        <v>17</v>
      </c>
      <c r="G3324" s="5">
        <v>570.54</v>
      </c>
      <c r="H3324" t="str">
        <f t="shared" si="259"/>
        <v>No</v>
      </c>
      <c r="I3324" s="5">
        <f t="shared" si="257"/>
        <v>9699.18</v>
      </c>
    </row>
    <row r="3325" spans="1:9" x14ac:dyDescent="0.35">
      <c r="A3325" s="1">
        <v>45107</v>
      </c>
      <c r="B3325" s="1" t="str">
        <f t="shared" si="255"/>
        <v>June</v>
      </c>
      <c r="C3325" s="3" t="s">
        <v>7</v>
      </c>
      <c r="D3325" s="4">
        <v>18</v>
      </c>
      <c r="E3325" t="str">
        <f t="shared" si="258"/>
        <v>No</v>
      </c>
      <c r="F3325" s="4">
        <f t="shared" si="256"/>
        <v>18</v>
      </c>
      <c r="G3325" s="5">
        <v>77.84</v>
      </c>
      <c r="H3325" t="str">
        <f t="shared" si="259"/>
        <v>No</v>
      </c>
      <c r="I3325" s="5">
        <f t="shared" si="257"/>
        <v>1401.1200000000001</v>
      </c>
    </row>
    <row r="3326" spans="1:9" x14ac:dyDescent="0.35">
      <c r="A3326" s="1">
        <v>45291</v>
      </c>
      <c r="B3326" s="1" t="str">
        <f t="shared" si="255"/>
        <v>December</v>
      </c>
      <c r="C3326" s="3" t="s">
        <v>5</v>
      </c>
      <c r="D3326" s="4">
        <v>16</v>
      </c>
      <c r="E3326" t="str">
        <f t="shared" si="258"/>
        <v>No</v>
      </c>
      <c r="F3326" s="4">
        <f t="shared" si="256"/>
        <v>16</v>
      </c>
      <c r="G3326" s="5">
        <v>890.15</v>
      </c>
      <c r="H3326" t="str">
        <f t="shared" si="259"/>
        <v>No</v>
      </c>
      <c r="I3326" s="5">
        <f t="shared" si="257"/>
        <v>14242.4</v>
      </c>
    </row>
    <row r="3327" spans="1:9" x14ac:dyDescent="0.35">
      <c r="A3327" s="1">
        <v>45077</v>
      </c>
      <c r="B3327" s="1" t="str">
        <f t="shared" si="255"/>
        <v>May</v>
      </c>
      <c r="C3327" s="3" t="s">
        <v>7</v>
      </c>
      <c r="D3327" s="4">
        <v>19</v>
      </c>
      <c r="E3327" t="str">
        <f t="shared" si="258"/>
        <v>No</v>
      </c>
      <c r="F3327" s="4">
        <f t="shared" si="256"/>
        <v>19</v>
      </c>
      <c r="G3327" s="5">
        <v>903.13</v>
      </c>
      <c r="H3327" t="str">
        <f t="shared" si="259"/>
        <v>No</v>
      </c>
      <c r="I3327" s="5">
        <f t="shared" si="257"/>
        <v>17159.47</v>
      </c>
    </row>
    <row r="3328" spans="1:9" x14ac:dyDescent="0.35">
      <c r="A3328" s="1">
        <v>45230</v>
      </c>
      <c r="B3328" s="1" t="str">
        <f t="shared" si="255"/>
        <v>October</v>
      </c>
      <c r="C3328" s="3" t="s">
        <v>7</v>
      </c>
      <c r="D3328" s="4">
        <v>16</v>
      </c>
      <c r="E3328" t="str">
        <f t="shared" si="258"/>
        <v>No</v>
      </c>
      <c r="F3328" s="4">
        <f t="shared" si="256"/>
        <v>16</v>
      </c>
      <c r="G3328" s="5">
        <v>610.76</v>
      </c>
      <c r="H3328" t="str">
        <f t="shared" si="259"/>
        <v>No</v>
      </c>
      <c r="I3328" s="5">
        <f t="shared" si="257"/>
        <v>9772.16</v>
      </c>
    </row>
    <row r="3329" spans="1:9" x14ac:dyDescent="0.35">
      <c r="A3329" s="1">
        <v>45046</v>
      </c>
      <c r="B3329" s="1" t="str">
        <f t="shared" si="255"/>
        <v>April</v>
      </c>
      <c r="C3329" s="3" t="s">
        <v>7</v>
      </c>
      <c r="D3329" s="4">
        <v>19</v>
      </c>
      <c r="E3329" t="str">
        <f t="shared" si="258"/>
        <v>No</v>
      </c>
      <c r="F3329" s="4">
        <f t="shared" si="256"/>
        <v>19</v>
      </c>
      <c r="G3329" s="5">
        <v>74.599999999999994</v>
      </c>
      <c r="H3329" t="str">
        <f t="shared" si="259"/>
        <v>No</v>
      </c>
      <c r="I3329" s="5">
        <f t="shared" si="257"/>
        <v>1417.3999999999999</v>
      </c>
    </row>
    <row r="3330" spans="1:9" x14ac:dyDescent="0.35">
      <c r="A3330" s="1">
        <v>45138</v>
      </c>
      <c r="B3330" s="1" t="str">
        <f t="shared" ref="B3330:B3393" si="260">TEXT(A3330, "mmmm")</f>
        <v>July</v>
      </c>
      <c r="C3330" s="3" t="s">
        <v>6</v>
      </c>
      <c r="D3330" s="4">
        <v>200</v>
      </c>
      <c r="E3330" t="str">
        <f t="shared" si="258"/>
        <v>Yes</v>
      </c>
      <c r="F3330" s="4">
        <f t="shared" ref="F3330:F3393" si="261" xml:space="preserve"> IF(OR(D3330 &lt; 8,D3330 &gt; 32), 22, D3330)</f>
        <v>22</v>
      </c>
      <c r="G3330" s="5">
        <v>166.48</v>
      </c>
      <c r="H3330" t="str">
        <f t="shared" si="259"/>
        <v>No</v>
      </c>
      <c r="I3330" s="5">
        <f t="shared" ref="I3330:I3393" si="262">PRODUCT(F3330,G3330)</f>
        <v>3662.56</v>
      </c>
    </row>
    <row r="3331" spans="1:9" x14ac:dyDescent="0.35">
      <c r="A3331" s="1">
        <v>44985</v>
      </c>
      <c r="B3331" s="1" t="str">
        <f t="shared" si="260"/>
        <v>February</v>
      </c>
      <c r="C3331" s="3" t="s">
        <v>7</v>
      </c>
      <c r="D3331" s="4">
        <v>23</v>
      </c>
      <c r="E3331" t="str">
        <f t="shared" ref="E3331:E3394" si="263" xml:space="preserve"> IF(OR(D3331 &lt; 8,D3331 &gt; 32), "Yes", "No")</f>
        <v>No</v>
      </c>
      <c r="F3331" s="4">
        <f t="shared" si="261"/>
        <v>23</v>
      </c>
      <c r="G3331" s="5">
        <v>631.66</v>
      </c>
      <c r="H3331" t="str">
        <f t="shared" ref="H3331:H3394" si="264" xml:space="preserve"> IF(OR(G3331 &lt; -466.22,G3331 &gt; 1486.92), "Yes", "No")</f>
        <v>No</v>
      </c>
      <c r="I3331" s="5">
        <f t="shared" si="262"/>
        <v>14528.179999999998</v>
      </c>
    </row>
    <row r="3332" spans="1:9" x14ac:dyDescent="0.35">
      <c r="A3332" s="1">
        <v>45077</v>
      </c>
      <c r="B3332" s="1" t="str">
        <f t="shared" si="260"/>
        <v>May</v>
      </c>
      <c r="C3332" s="3" t="s">
        <v>8</v>
      </c>
      <c r="D3332" s="4">
        <v>19</v>
      </c>
      <c r="E3332" t="str">
        <f t="shared" si="263"/>
        <v>No</v>
      </c>
      <c r="F3332" s="4">
        <f t="shared" si="261"/>
        <v>19</v>
      </c>
      <c r="G3332" s="5">
        <v>478.48</v>
      </c>
      <c r="H3332" t="str">
        <f t="shared" si="264"/>
        <v>No</v>
      </c>
      <c r="I3332" s="5">
        <f t="shared" si="262"/>
        <v>9091.1200000000008</v>
      </c>
    </row>
    <row r="3333" spans="1:9" x14ac:dyDescent="0.35">
      <c r="A3333" s="1">
        <v>44985</v>
      </c>
      <c r="B3333" s="1" t="str">
        <f t="shared" si="260"/>
        <v>February</v>
      </c>
      <c r="C3333" s="3" t="s">
        <v>5</v>
      </c>
      <c r="D3333" s="4">
        <v>22</v>
      </c>
      <c r="E3333" t="str">
        <f t="shared" si="263"/>
        <v>No</v>
      </c>
      <c r="F3333" s="4">
        <f t="shared" si="261"/>
        <v>22</v>
      </c>
      <c r="G3333" s="5">
        <v>356.43</v>
      </c>
      <c r="H3333" t="str">
        <f t="shared" si="264"/>
        <v>No</v>
      </c>
      <c r="I3333" s="5">
        <f t="shared" si="262"/>
        <v>7841.46</v>
      </c>
    </row>
    <row r="3334" spans="1:9" x14ac:dyDescent="0.35">
      <c r="A3334" s="1">
        <v>45077</v>
      </c>
      <c r="B3334" s="1" t="str">
        <f t="shared" si="260"/>
        <v>May</v>
      </c>
      <c r="C3334" s="3" t="s">
        <v>8</v>
      </c>
      <c r="D3334" s="4">
        <v>150</v>
      </c>
      <c r="E3334" t="str">
        <f t="shared" si="263"/>
        <v>Yes</v>
      </c>
      <c r="F3334" s="4">
        <f t="shared" si="261"/>
        <v>22</v>
      </c>
      <c r="G3334" s="5">
        <v>571.28</v>
      </c>
      <c r="H3334" t="str">
        <f t="shared" si="264"/>
        <v>No</v>
      </c>
      <c r="I3334" s="5">
        <f t="shared" si="262"/>
        <v>12568.16</v>
      </c>
    </row>
    <row r="3335" spans="1:9" x14ac:dyDescent="0.35">
      <c r="A3335" s="1">
        <v>45077</v>
      </c>
      <c r="B3335" s="1" t="str">
        <f t="shared" si="260"/>
        <v>May</v>
      </c>
      <c r="C3335" s="3" t="s">
        <v>8</v>
      </c>
      <c r="D3335" s="4">
        <v>17</v>
      </c>
      <c r="E3335" t="str">
        <f t="shared" si="263"/>
        <v>No</v>
      </c>
      <c r="F3335" s="4">
        <f t="shared" si="261"/>
        <v>17</v>
      </c>
      <c r="G3335" s="5">
        <v>634.38</v>
      </c>
      <c r="H3335" t="str">
        <f t="shared" si="264"/>
        <v>No</v>
      </c>
      <c r="I3335" s="5">
        <f t="shared" si="262"/>
        <v>10784.46</v>
      </c>
    </row>
    <row r="3336" spans="1:9" x14ac:dyDescent="0.35">
      <c r="A3336" s="1">
        <v>45016</v>
      </c>
      <c r="B3336" s="1" t="str">
        <f t="shared" si="260"/>
        <v>March</v>
      </c>
      <c r="C3336" s="3" t="s">
        <v>8</v>
      </c>
      <c r="D3336" s="4">
        <v>21</v>
      </c>
      <c r="E3336" t="str">
        <f t="shared" si="263"/>
        <v>No</v>
      </c>
      <c r="F3336" s="4">
        <f t="shared" si="261"/>
        <v>21</v>
      </c>
      <c r="G3336" s="5">
        <v>613.20000000000005</v>
      </c>
      <c r="H3336" t="str">
        <f t="shared" si="264"/>
        <v>No</v>
      </c>
      <c r="I3336" s="5">
        <f t="shared" si="262"/>
        <v>12877.2</v>
      </c>
    </row>
    <row r="3337" spans="1:9" x14ac:dyDescent="0.35">
      <c r="A3337" s="1">
        <v>45199</v>
      </c>
      <c r="B3337" s="1" t="str">
        <f t="shared" si="260"/>
        <v>September</v>
      </c>
      <c r="C3337" s="3" t="s">
        <v>4</v>
      </c>
      <c r="D3337" s="4">
        <v>22</v>
      </c>
      <c r="E3337" t="str">
        <f t="shared" si="263"/>
        <v>No</v>
      </c>
      <c r="F3337" s="4">
        <f t="shared" si="261"/>
        <v>22</v>
      </c>
      <c r="G3337" s="5">
        <v>188.05</v>
      </c>
      <c r="H3337" t="str">
        <f t="shared" si="264"/>
        <v>No</v>
      </c>
      <c r="I3337" s="5">
        <f t="shared" si="262"/>
        <v>4137.1000000000004</v>
      </c>
    </row>
    <row r="3338" spans="1:9" x14ac:dyDescent="0.35">
      <c r="A3338" s="1">
        <v>45291</v>
      </c>
      <c r="B3338" s="1" t="str">
        <f t="shared" si="260"/>
        <v>December</v>
      </c>
      <c r="C3338" s="3" t="s">
        <v>8</v>
      </c>
      <c r="D3338" s="4">
        <v>17</v>
      </c>
      <c r="E3338" t="str">
        <f t="shared" si="263"/>
        <v>No</v>
      </c>
      <c r="F3338" s="4">
        <f t="shared" si="261"/>
        <v>17</v>
      </c>
      <c r="G3338" s="5">
        <v>541.98</v>
      </c>
      <c r="H3338" t="str">
        <f t="shared" si="264"/>
        <v>No</v>
      </c>
      <c r="I3338" s="5">
        <f t="shared" si="262"/>
        <v>9213.66</v>
      </c>
    </row>
    <row r="3339" spans="1:9" x14ac:dyDescent="0.35">
      <c r="A3339" s="1">
        <v>45199</v>
      </c>
      <c r="B3339" s="1" t="str">
        <f t="shared" si="260"/>
        <v>September</v>
      </c>
      <c r="C3339" s="3" t="s">
        <v>8</v>
      </c>
      <c r="D3339" s="4">
        <v>18</v>
      </c>
      <c r="E3339" t="str">
        <f t="shared" si="263"/>
        <v>No</v>
      </c>
      <c r="F3339" s="4">
        <f t="shared" si="261"/>
        <v>18</v>
      </c>
      <c r="G3339" s="5">
        <v>588.63</v>
      </c>
      <c r="H3339" t="str">
        <f t="shared" si="264"/>
        <v>No</v>
      </c>
      <c r="I3339" s="5">
        <f t="shared" si="262"/>
        <v>10595.34</v>
      </c>
    </row>
    <row r="3340" spans="1:9" x14ac:dyDescent="0.35">
      <c r="A3340" s="1">
        <v>44985</v>
      </c>
      <c r="B3340" s="1" t="str">
        <f t="shared" si="260"/>
        <v>February</v>
      </c>
      <c r="C3340" s="3" t="s">
        <v>5</v>
      </c>
      <c r="D3340" s="4">
        <v>23</v>
      </c>
      <c r="E3340" t="str">
        <f t="shared" si="263"/>
        <v>No</v>
      </c>
      <c r="F3340" s="4">
        <f t="shared" si="261"/>
        <v>23</v>
      </c>
      <c r="G3340" s="5">
        <v>542.39</v>
      </c>
      <c r="H3340" t="str">
        <f t="shared" si="264"/>
        <v>No</v>
      </c>
      <c r="I3340" s="5">
        <f t="shared" si="262"/>
        <v>12474.97</v>
      </c>
    </row>
    <row r="3341" spans="1:9" x14ac:dyDescent="0.35">
      <c r="A3341" s="1">
        <v>45169</v>
      </c>
      <c r="B3341" s="1" t="str">
        <f t="shared" si="260"/>
        <v>August</v>
      </c>
      <c r="C3341" s="3" t="s">
        <v>5</v>
      </c>
      <c r="D3341" s="4">
        <v>20</v>
      </c>
      <c r="E3341" t="str">
        <f t="shared" si="263"/>
        <v>No</v>
      </c>
      <c r="F3341" s="4">
        <f t="shared" si="261"/>
        <v>20</v>
      </c>
      <c r="G3341" s="5">
        <v>117.48</v>
      </c>
      <c r="H3341" t="str">
        <f t="shared" si="264"/>
        <v>No</v>
      </c>
      <c r="I3341" s="5">
        <f t="shared" si="262"/>
        <v>2349.6</v>
      </c>
    </row>
    <row r="3342" spans="1:9" x14ac:dyDescent="0.35">
      <c r="A3342" s="1">
        <v>45291</v>
      </c>
      <c r="B3342" s="1" t="str">
        <f t="shared" si="260"/>
        <v>December</v>
      </c>
      <c r="C3342" s="3" t="s">
        <v>7</v>
      </c>
      <c r="D3342" s="4">
        <v>250</v>
      </c>
      <c r="E3342" t="str">
        <f t="shared" si="263"/>
        <v>Yes</v>
      </c>
      <c r="F3342" s="4">
        <f t="shared" si="261"/>
        <v>22</v>
      </c>
      <c r="G3342" s="5">
        <v>383.22</v>
      </c>
      <c r="H3342" t="str">
        <f t="shared" si="264"/>
        <v>No</v>
      </c>
      <c r="I3342" s="5">
        <f t="shared" si="262"/>
        <v>8430.84</v>
      </c>
    </row>
    <row r="3343" spans="1:9" x14ac:dyDescent="0.35">
      <c r="A3343" s="1">
        <v>45046</v>
      </c>
      <c r="B3343" s="1" t="str">
        <f t="shared" si="260"/>
        <v>April</v>
      </c>
      <c r="C3343" s="3" t="s">
        <v>5</v>
      </c>
      <c r="D3343" s="4">
        <v>16</v>
      </c>
      <c r="E3343" t="str">
        <f t="shared" si="263"/>
        <v>No</v>
      </c>
      <c r="F3343" s="4">
        <f t="shared" si="261"/>
        <v>16</v>
      </c>
      <c r="G3343" s="5">
        <v>550.02</v>
      </c>
      <c r="H3343" t="str">
        <f t="shared" si="264"/>
        <v>No</v>
      </c>
      <c r="I3343" s="5">
        <f t="shared" si="262"/>
        <v>8800.32</v>
      </c>
    </row>
    <row r="3344" spans="1:9" x14ac:dyDescent="0.35">
      <c r="A3344" s="1">
        <v>45199</v>
      </c>
      <c r="B3344" s="1" t="str">
        <f t="shared" si="260"/>
        <v>September</v>
      </c>
      <c r="C3344" s="3" t="s">
        <v>4</v>
      </c>
      <c r="D3344" s="4">
        <v>16</v>
      </c>
      <c r="E3344" t="str">
        <f t="shared" si="263"/>
        <v>No</v>
      </c>
      <c r="F3344" s="4">
        <f t="shared" si="261"/>
        <v>16</v>
      </c>
      <c r="G3344" s="5">
        <v>540.17999999999995</v>
      </c>
      <c r="H3344" t="str">
        <f t="shared" si="264"/>
        <v>No</v>
      </c>
      <c r="I3344" s="5">
        <f t="shared" si="262"/>
        <v>8642.8799999999992</v>
      </c>
    </row>
    <row r="3345" spans="1:9" x14ac:dyDescent="0.35">
      <c r="A3345" s="1">
        <v>44985</v>
      </c>
      <c r="B3345" s="1" t="str">
        <f t="shared" si="260"/>
        <v>February</v>
      </c>
      <c r="C3345" s="3" t="s">
        <v>4</v>
      </c>
      <c r="D3345" s="4">
        <v>12</v>
      </c>
      <c r="E3345" t="str">
        <f t="shared" si="263"/>
        <v>No</v>
      </c>
      <c r="F3345" s="4">
        <f t="shared" si="261"/>
        <v>12</v>
      </c>
      <c r="G3345" s="5">
        <v>763.83</v>
      </c>
      <c r="H3345" t="str">
        <f t="shared" si="264"/>
        <v>No</v>
      </c>
      <c r="I3345" s="5">
        <f t="shared" si="262"/>
        <v>9165.9600000000009</v>
      </c>
    </row>
    <row r="3346" spans="1:9" x14ac:dyDescent="0.35">
      <c r="A3346" s="1">
        <v>45169</v>
      </c>
      <c r="B3346" s="1" t="str">
        <f t="shared" si="260"/>
        <v>August</v>
      </c>
      <c r="C3346" s="3" t="s">
        <v>5</v>
      </c>
      <c r="D3346" s="4">
        <v>21</v>
      </c>
      <c r="E3346" t="str">
        <f t="shared" si="263"/>
        <v>No</v>
      </c>
      <c r="F3346" s="4">
        <f t="shared" si="261"/>
        <v>21</v>
      </c>
      <c r="G3346" s="5">
        <v>475.19</v>
      </c>
      <c r="H3346" t="str">
        <f t="shared" si="264"/>
        <v>No</v>
      </c>
      <c r="I3346" s="5">
        <f t="shared" si="262"/>
        <v>9978.99</v>
      </c>
    </row>
    <row r="3347" spans="1:9" x14ac:dyDescent="0.35">
      <c r="A3347" s="1">
        <v>45169</v>
      </c>
      <c r="B3347" s="1" t="str">
        <f t="shared" si="260"/>
        <v>August</v>
      </c>
      <c r="C3347" s="3" t="s">
        <v>6</v>
      </c>
      <c r="D3347" s="4">
        <v>18</v>
      </c>
      <c r="E3347" t="str">
        <f t="shared" si="263"/>
        <v>No</v>
      </c>
      <c r="F3347" s="4">
        <f t="shared" si="261"/>
        <v>18</v>
      </c>
      <c r="G3347" s="5">
        <v>176.07</v>
      </c>
      <c r="H3347" t="str">
        <f t="shared" si="264"/>
        <v>No</v>
      </c>
      <c r="I3347" s="5">
        <f t="shared" si="262"/>
        <v>3169.2599999999998</v>
      </c>
    </row>
    <row r="3348" spans="1:9" x14ac:dyDescent="0.35">
      <c r="A3348" s="1">
        <v>45138</v>
      </c>
      <c r="B3348" s="1" t="str">
        <f t="shared" si="260"/>
        <v>July</v>
      </c>
      <c r="C3348" s="3" t="s">
        <v>6</v>
      </c>
      <c r="D3348" s="4">
        <v>27</v>
      </c>
      <c r="E3348" t="str">
        <f t="shared" si="263"/>
        <v>No</v>
      </c>
      <c r="F3348" s="4">
        <f t="shared" si="261"/>
        <v>27</v>
      </c>
      <c r="G3348" s="5">
        <v>404.27</v>
      </c>
      <c r="H3348" t="str">
        <f t="shared" si="264"/>
        <v>No</v>
      </c>
      <c r="I3348" s="5">
        <f t="shared" si="262"/>
        <v>10915.289999999999</v>
      </c>
    </row>
    <row r="3349" spans="1:9" x14ac:dyDescent="0.35">
      <c r="A3349" s="1">
        <v>44957</v>
      </c>
      <c r="B3349" s="1" t="str">
        <f t="shared" si="260"/>
        <v>January</v>
      </c>
      <c r="C3349" s="3" t="s">
        <v>8</v>
      </c>
      <c r="D3349" s="4">
        <v>21</v>
      </c>
      <c r="E3349" t="str">
        <f t="shared" si="263"/>
        <v>No</v>
      </c>
      <c r="F3349" s="4">
        <f t="shared" si="261"/>
        <v>21</v>
      </c>
      <c r="G3349" s="5">
        <v>122.09</v>
      </c>
      <c r="H3349" t="str">
        <f t="shared" si="264"/>
        <v>No</v>
      </c>
      <c r="I3349" s="5">
        <f t="shared" si="262"/>
        <v>2563.89</v>
      </c>
    </row>
    <row r="3350" spans="1:9" x14ac:dyDescent="0.35">
      <c r="A3350" s="1">
        <v>45138</v>
      </c>
      <c r="B3350" s="1" t="str">
        <f t="shared" si="260"/>
        <v>July</v>
      </c>
      <c r="C3350" s="3" t="s">
        <v>6</v>
      </c>
      <c r="D3350" s="4">
        <v>23</v>
      </c>
      <c r="E3350" t="str">
        <f t="shared" si="263"/>
        <v>No</v>
      </c>
      <c r="F3350" s="4">
        <f t="shared" si="261"/>
        <v>23</v>
      </c>
      <c r="G3350" s="5">
        <v>577.59</v>
      </c>
      <c r="H3350" t="str">
        <f t="shared" si="264"/>
        <v>No</v>
      </c>
      <c r="I3350" s="5">
        <f t="shared" si="262"/>
        <v>13284.570000000002</v>
      </c>
    </row>
    <row r="3351" spans="1:9" x14ac:dyDescent="0.35">
      <c r="A3351" s="1">
        <v>44957</v>
      </c>
      <c r="B3351" s="1" t="str">
        <f t="shared" si="260"/>
        <v>January</v>
      </c>
      <c r="C3351" s="3" t="s">
        <v>8</v>
      </c>
      <c r="D3351" s="4">
        <v>16</v>
      </c>
      <c r="E3351" t="str">
        <f t="shared" si="263"/>
        <v>No</v>
      </c>
      <c r="F3351" s="4">
        <f t="shared" si="261"/>
        <v>16</v>
      </c>
      <c r="G3351" s="5">
        <v>241.51</v>
      </c>
      <c r="H3351" t="str">
        <f t="shared" si="264"/>
        <v>No</v>
      </c>
      <c r="I3351" s="5">
        <f t="shared" si="262"/>
        <v>3864.16</v>
      </c>
    </row>
    <row r="3352" spans="1:9" x14ac:dyDescent="0.35">
      <c r="A3352" s="1">
        <v>45230</v>
      </c>
      <c r="B3352" s="1" t="str">
        <f t="shared" si="260"/>
        <v>October</v>
      </c>
      <c r="C3352" s="3" t="s">
        <v>6</v>
      </c>
      <c r="D3352" s="4">
        <v>23</v>
      </c>
      <c r="E3352" t="str">
        <f t="shared" si="263"/>
        <v>No</v>
      </c>
      <c r="F3352" s="4">
        <f t="shared" si="261"/>
        <v>23</v>
      </c>
      <c r="G3352" s="5">
        <v>88.35</v>
      </c>
      <c r="H3352" t="str">
        <f t="shared" si="264"/>
        <v>No</v>
      </c>
      <c r="I3352" s="5">
        <f t="shared" si="262"/>
        <v>2032.05</v>
      </c>
    </row>
    <row r="3353" spans="1:9" x14ac:dyDescent="0.35">
      <c r="A3353" s="1">
        <v>44957</v>
      </c>
      <c r="B3353" s="1" t="str">
        <f t="shared" si="260"/>
        <v>January</v>
      </c>
      <c r="C3353" s="3" t="s">
        <v>8</v>
      </c>
      <c r="D3353" s="4">
        <v>17</v>
      </c>
      <c r="E3353" t="str">
        <f t="shared" si="263"/>
        <v>No</v>
      </c>
      <c r="F3353" s="4">
        <f t="shared" si="261"/>
        <v>17</v>
      </c>
      <c r="G3353" s="5">
        <v>907.6</v>
      </c>
      <c r="H3353" t="str">
        <f t="shared" si="264"/>
        <v>No</v>
      </c>
      <c r="I3353" s="5">
        <f t="shared" si="262"/>
        <v>15429.2</v>
      </c>
    </row>
    <row r="3354" spans="1:9" x14ac:dyDescent="0.35">
      <c r="A3354" s="1">
        <v>45138</v>
      </c>
      <c r="B3354" s="1" t="str">
        <f t="shared" si="260"/>
        <v>July</v>
      </c>
      <c r="C3354" s="3" t="s">
        <v>4</v>
      </c>
      <c r="D3354" s="4">
        <v>15</v>
      </c>
      <c r="E3354" t="str">
        <f t="shared" si="263"/>
        <v>No</v>
      </c>
      <c r="F3354" s="4">
        <f t="shared" si="261"/>
        <v>15</v>
      </c>
      <c r="G3354" s="5">
        <v>468.2</v>
      </c>
      <c r="H3354" t="str">
        <f t="shared" si="264"/>
        <v>No</v>
      </c>
      <c r="I3354" s="5">
        <f t="shared" si="262"/>
        <v>7023</v>
      </c>
    </row>
    <row r="3355" spans="1:9" x14ac:dyDescent="0.35">
      <c r="A3355" s="1">
        <v>45138</v>
      </c>
      <c r="B3355" s="1" t="str">
        <f t="shared" si="260"/>
        <v>July</v>
      </c>
      <c r="C3355" s="3" t="s">
        <v>7</v>
      </c>
      <c r="D3355" s="4">
        <v>17</v>
      </c>
      <c r="E3355" t="str">
        <f t="shared" si="263"/>
        <v>No</v>
      </c>
      <c r="F3355" s="4">
        <f t="shared" si="261"/>
        <v>17</v>
      </c>
      <c r="G3355" s="5">
        <v>35.29</v>
      </c>
      <c r="H3355" t="str">
        <f t="shared" si="264"/>
        <v>No</v>
      </c>
      <c r="I3355" s="5">
        <f t="shared" si="262"/>
        <v>599.92999999999995</v>
      </c>
    </row>
    <row r="3356" spans="1:9" x14ac:dyDescent="0.35">
      <c r="A3356" s="1">
        <v>45169</v>
      </c>
      <c r="B3356" s="1" t="str">
        <f t="shared" si="260"/>
        <v>August</v>
      </c>
      <c r="C3356" s="3" t="s">
        <v>4</v>
      </c>
      <c r="D3356" s="4">
        <v>19</v>
      </c>
      <c r="E3356" t="str">
        <f t="shared" si="263"/>
        <v>No</v>
      </c>
      <c r="F3356" s="4">
        <f t="shared" si="261"/>
        <v>19</v>
      </c>
      <c r="G3356" s="5">
        <v>617.87</v>
      </c>
      <c r="H3356" t="str">
        <f t="shared" si="264"/>
        <v>No</v>
      </c>
      <c r="I3356" s="5">
        <f t="shared" si="262"/>
        <v>11739.53</v>
      </c>
    </row>
    <row r="3357" spans="1:9" x14ac:dyDescent="0.35">
      <c r="A3357" s="1">
        <v>45291</v>
      </c>
      <c r="B3357" s="1" t="str">
        <f t="shared" si="260"/>
        <v>December</v>
      </c>
      <c r="C3357" s="3" t="s">
        <v>4</v>
      </c>
      <c r="D3357" s="4">
        <v>23</v>
      </c>
      <c r="E3357" t="str">
        <f t="shared" si="263"/>
        <v>No</v>
      </c>
      <c r="F3357" s="4">
        <f t="shared" si="261"/>
        <v>23</v>
      </c>
      <c r="G3357" s="5">
        <v>829.83</v>
      </c>
      <c r="H3357" t="str">
        <f t="shared" si="264"/>
        <v>No</v>
      </c>
      <c r="I3357" s="5">
        <f t="shared" si="262"/>
        <v>19086.09</v>
      </c>
    </row>
    <row r="3358" spans="1:9" x14ac:dyDescent="0.35">
      <c r="A3358" s="1">
        <v>45291</v>
      </c>
      <c r="B3358" s="1" t="str">
        <f t="shared" si="260"/>
        <v>December</v>
      </c>
      <c r="C3358" s="3" t="s">
        <v>4</v>
      </c>
      <c r="D3358" s="4">
        <v>21</v>
      </c>
      <c r="E3358" t="str">
        <f t="shared" si="263"/>
        <v>No</v>
      </c>
      <c r="F3358" s="4">
        <f t="shared" si="261"/>
        <v>21</v>
      </c>
      <c r="G3358" s="5">
        <v>637.01</v>
      </c>
      <c r="H3358" t="str">
        <f t="shared" si="264"/>
        <v>No</v>
      </c>
      <c r="I3358" s="5">
        <f t="shared" si="262"/>
        <v>13377.21</v>
      </c>
    </row>
    <row r="3359" spans="1:9" x14ac:dyDescent="0.35">
      <c r="A3359" s="1">
        <v>45138</v>
      </c>
      <c r="B3359" s="1" t="str">
        <f t="shared" si="260"/>
        <v>July</v>
      </c>
      <c r="C3359" s="3" t="s">
        <v>7</v>
      </c>
      <c r="D3359" s="4">
        <v>16</v>
      </c>
      <c r="E3359" t="str">
        <f t="shared" si="263"/>
        <v>No</v>
      </c>
      <c r="F3359" s="4">
        <f t="shared" si="261"/>
        <v>16</v>
      </c>
      <c r="G3359" s="5">
        <v>770.68</v>
      </c>
      <c r="H3359" t="str">
        <f t="shared" si="264"/>
        <v>No</v>
      </c>
      <c r="I3359" s="5">
        <f t="shared" si="262"/>
        <v>12330.88</v>
      </c>
    </row>
    <row r="3360" spans="1:9" x14ac:dyDescent="0.35">
      <c r="A3360" s="1">
        <v>45016</v>
      </c>
      <c r="B3360" s="1" t="str">
        <f t="shared" si="260"/>
        <v>March</v>
      </c>
      <c r="C3360" s="3" t="s">
        <v>5</v>
      </c>
      <c r="D3360" s="4">
        <v>170</v>
      </c>
      <c r="E3360" t="str">
        <f t="shared" si="263"/>
        <v>Yes</v>
      </c>
      <c r="F3360" s="4">
        <f t="shared" si="261"/>
        <v>22</v>
      </c>
      <c r="G3360" s="5">
        <v>85.33</v>
      </c>
      <c r="H3360" t="str">
        <f t="shared" si="264"/>
        <v>No</v>
      </c>
      <c r="I3360" s="5">
        <f t="shared" si="262"/>
        <v>1877.26</v>
      </c>
    </row>
    <row r="3361" spans="1:9" x14ac:dyDescent="0.35">
      <c r="A3361" s="1">
        <v>45046</v>
      </c>
      <c r="B3361" s="1" t="str">
        <f t="shared" si="260"/>
        <v>April</v>
      </c>
      <c r="C3361" s="3" t="s">
        <v>7</v>
      </c>
      <c r="D3361" s="4">
        <v>21</v>
      </c>
      <c r="E3361" t="str">
        <f t="shared" si="263"/>
        <v>No</v>
      </c>
      <c r="F3361" s="4">
        <f t="shared" si="261"/>
        <v>21</v>
      </c>
      <c r="G3361" s="5">
        <v>55.98</v>
      </c>
      <c r="H3361" t="str">
        <f t="shared" si="264"/>
        <v>No</v>
      </c>
      <c r="I3361" s="5">
        <f t="shared" si="262"/>
        <v>1175.58</v>
      </c>
    </row>
    <row r="3362" spans="1:9" x14ac:dyDescent="0.35">
      <c r="A3362" s="1">
        <v>44985</v>
      </c>
      <c r="B3362" s="1" t="str">
        <f t="shared" si="260"/>
        <v>February</v>
      </c>
      <c r="C3362" s="3" t="s">
        <v>6</v>
      </c>
      <c r="D3362" s="4">
        <v>19</v>
      </c>
      <c r="E3362" t="str">
        <f t="shared" si="263"/>
        <v>No</v>
      </c>
      <c r="F3362" s="4">
        <f t="shared" si="261"/>
        <v>19</v>
      </c>
      <c r="G3362" s="5">
        <v>932.04</v>
      </c>
      <c r="H3362" t="str">
        <f t="shared" si="264"/>
        <v>No</v>
      </c>
      <c r="I3362" s="5">
        <f t="shared" si="262"/>
        <v>17708.759999999998</v>
      </c>
    </row>
    <row r="3363" spans="1:9" x14ac:dyDescent="0.35">
      <c r="A3363" s="1">
        <v>45169</v>
      </c>
      <c r="B3363" s="1" t="str">
        <f t="shared" si="260"/>
        <v>August</v>
      </c>
      <c r="C3363" s="3" t="s">
        <v>5</v>
      </c>
      <c r="D3363" s="4">
        <v>13</v>
      </c>
      <c r="E3363" t="str">
        <f t="shared" si="263"/>
        <v>No</v>
      </c>
      <c r="F3363" s="4">
        <f t="shared" si="261"/>
        <v>13</v>
      </c>
      <c r="G3363" s="5">
        <v>963.35</v>
      </c>
      <c r="H3363" t="str">
        <f t="shared" si="264"/>
        <v>No</v>
      </c>
      <c r="I3363" s="5">
        <f t="shared" si="262"/>
        <v>12523.550000000001</v>
      </c>
    </row>
    <row r="3364" spans="1:9" x14ac:dyDescent="0.35">
      <c r="A3364" s="1">
        <v>45291</v>
      </c>
      <c r="B3364" s="1" t="str">
        <f t="shared" si="260"/>
        <v>December</v>
      </c>
      <c r="C3364" s="3" t="s">
        <v>5</v>
      </c>
      <c r="D3364" s="4">
        <v>27</v>
      </c>
      <c r="E3364" t="str">
        <f t="shared" si="263"/>
        <v>No</v>
      </c>
      <c r="F3364" s="4">
        <f t="shared" si="261"/>
        <v>27</v>
      </c>
      <c r="G3364" s="5">
        <v>489.58</v>
      </c>
      <c r="H3364" t="str">
        <f t="shared" si="264"/>
        <v>No</v>
      </c>
      <c r="I3364" s="5">
        <f t="shared" si="262"/>
        <v>13218.66</v>
      </c>
    </row>
    <row r="3365" spans="1:9" x14ac:dyDescent="0.35">
      <c r="A3365" s="1">
        <v>45046</v>
      </c>
      <c r="B3365" s="1" t="str">
        <f t="shared" si="260"/>
        <v>April</v>
      </c>
      <c r="C3365" s="3" t="s">
        <v>8</v>
      </c>
      <c r="D3365" s="4">
        <v>21</v>
      </c>
      <c r="E3365" t="str">
        <f t="shared" si="263"/>
        <v>No</v>
      </c>
      <c r="F3365" s="4">
        <f t="shared" si="261"/>
        <v>21</v>
      </c>
      <c r="G3365" s="5">
        <v>863.96</v>
      </c>
      <c r="H3365" t="str">
        <f t="shared" si="264"/>
        <v>No</v>
      </c>
      <c r="I3365" s="5">
        <f t="shared" si="262"/>
        <v>18143.16</v>
      </c>
    </row>
    <row r="3366" spans="1:9" x14ac:dyDescent="0.35">
      <c r="A3366" s="1">
        <v>45169</v>
      </c>
      <c r="B3366" s="1" t="str">
        <f t="shared" si="260"/>
        <v>August</v>
      </c>
      <c r="C3366" s="3" t="s">
        <v>4</v>
      </c>
      <c r="D3366" s="4">
        <v>23</v>
      </c>
      <c r="E3366" t="str">
        <f t="shared" si="263"/>
        <v>No</v>
      </c>
      <c r="F3366" s="4">
        <f t="shared" si="261"/>
        <v>23</v>
      </c>
      <c r="G3366" s="5">
        <v>31.43</v>
      </c>
      <c r="H3366" t="str">
        <f t="shared" si="264"/>
        <v>No</v>
      </c>
      <c r="I3366" s="5">
        <f t="shared" si="262"/>
        <v>722.89</v>
      </c>
    </row>
    <row r="3367" spans="1:9" x14ac:dyDescent="0.35">
      <c r="A3367" s="1">
        <v>45169</v>
      </c>
      <c r="B3367" s="1" t="str">
        <f t="shared" si="260"/>
        <v>August</v>
      </c>
      <c r="C3367" s="3" t="s">
        <v>5</v>
      </c>
      <c r="D3367" s="4">
        <v>13</v>
      </c>
      <c r="E3367" t="str">
        <f t="shared" si="263"/>
        <v>No</v>
      </c>
      <c r="F3367" s="4">
        <f t="shared" si="261"/>
        <v>13</v>
      </c>
      <c r="G3367" s="5">
        <v>549.74</v>
      </c>
      <c r="H3367" t="str">
        <f t="shared" si="264"/>
        <v>No</v>
      </c>
      <c r="I3367" s="5">
        <f t="shared" si="262"/>
        <v>7146.62</v>
      </c>
    </row>
    <row r="3368" spans="1:9" x14ac:dyDescent="0.35">
      <c r="A3368" s="1">
        <v>45016</v>
      </c>
      <c r="B3368" s="1" t="str">
        <f t="shared" si="260"/>
        <v>March</v>
      </c>
      <c r="C3368" s="3" t="s">
        <v>4</v>
      </c>
      <c r="D3368" s="4">
        <v>12</v>
      </c>
      <c r="E3368" t="str">
        <f t="shared" si="263"/>
        <v>No</v>
      </c>
      <c r="F3368" s="4">
        <f t="shared" si="261"/>
        <v>12</v>
      </c>
      <c r="G3368" s="5">
        <v>193.37</v>
      </c>
      <c r="H3368" t="str">
        <f t="shared" si="264"/>
        <v>No</v>
      </c>
      <c r="I3368" s="5">
        <f t="shared" si="262"/>
        <v>2320.44</v>
      </c>
    </row>
    <row r="3369" spans="1:9" x14ac:dyDescent="0.35">
      <c r="A3369" s="1">
        <v>45260</v>
      </c>
      <c r="B3369" s="1" t="str">
        <f t="shared" si="260"/>
        <v>November</v>
      </c>
      <c r="C3369" s="3" t="s">
        <v>5</v>
      </c>
      <c r="D3369" s="4">
        <v>18</v>
      </c>
      <c r="E3369" t="str">
        <f t="shared" si="263"/>
        <v>No</v>
      </c>
      <c r="F3369" s="4">
        <f t="shared" si="261"/>
        <v>18</v>
      </c>
      <c r="G3369" s="5">
        <v>80.540000000000006</v>
      </c>
      <c r="H3369" t="str">
        <f t="shared" si="264"/>
        <v>No</v>
      </c>
      <c r="I3369" s="5">
        <f t="shared" si="262"/>
        <v>1449.72</v>
      </c>
    </row>
    <row r="3370" spans="1:9" x14ac:dyDescent="0.35">
      <c r="A3370" s="1">
        <v>45260</v>
      </c>
      <c r="B3370" s="1" t="str">
        <f t="shared" si="260"/>
        <v>November</v>
      </c>
      <c r="C3370" s="3" t="s">
        <v>4</v>
      </c>
      <c r="D3370" s="4">
        <v>17</v>
      </c>
      <c r="E3370" t="str">
        <f t="shared" si="263"/>
        <v>No</v>
      </c>
      <c r="F3370" s="4">
        <f t="shared" si="261"/>
        <v>17</v>
      </c>
      <c r="G3370" s="5">
        <v>603.87</v>
      </c>
      <c r="H3370" t="str">
        <f t="shared" si="264"/>
        <v>No</v>
      </c>
      <c r="I3370" s="5">
        <f t="shared" si="262"/>
        <v>10265.790000000001</v>
      </c>
    </row>
    <row r="3371" spans="1:9" x14ac:dyDescent="0.35">
      <c r="A3371" s="1">
        <v>45260</v>
      </c>
      <c r="B3371" s="1" t="str">
        <f t="shared" si="260"/>
        <v>November</v>
      </c>
      <c r="C3371" s="3" t="s">
        <v>5</v>
      </c>
      <c r="D3371" s="4">
        <v>28</v>
      </c>
      <c r="E3371" t="str">
        <f t="shared" si="263"/>
        <v>No</v>
      </c>
      <c r="F3371" s="4">
        <f t="shared" si="261"/>
        <v>28</v>
      </c>
      <c r="G3371" s="5">
        <v>852.4</v>
      </c>
      <c r="H3371" t="str">
        <f t="shared" si="264"/>
        <v>No</v>
      </c>
      <c r="I3371" s="5">
        <f t="shared" si="262"/>
        <v>23867.200000000001</v>
      </c>
    </row>
    <row r="3372" spans="1:9" x14ac:dyDescent="0.35">
      <c r="A3372" s="1">
        <v>45107</v>
      </c>
      <c r="B3372" s="1" t="str">
        <f t="shared" si="260"/>
        <v>June</v>
      </c>
      <c r="C3372" s="3" t="s">
        <v>4</v>
      </c>
      <c r="D3372" s="4">
        <v>25</v>
      </c>
      <c r="E3372" t="str">
        <f t="shared" si="263"/>
        <v>No</v>
      </c>
      <c r="F3372" s="4">
        <f t="shared" si="261"/>
        <v>25</v>
      </c>
      <c r="G3372" s="5">
        <v>507.51</v>
      </c>
      <c r="H3372" t="str">
        <f t="shared" si="264"/>
        <v>No</v>
      </c>
      <c r="I3372" s="5">
        <f t="shared" si="262"/>
        <v>12687.75</v>
      </c>
    </row>
    <row r="3373" spans="1:9" x14ac:dyDescent="0.35">
      <c r="A3373" s="1">
        <v>45230</v>
      </c>
      <c r="B3373" s="1" t="str">
        <f t="shared" si="260"/>
        <v>October</v>
      </c>
      <c r="C3373" s="3" t="s">
        <v>5</v>
      </c>
      <c r="D3373" s="4">
        <v>27</v>
      </c>
      <c r="E3373" t="str">
        <f t="shared" si="263"/>
        <v>No</v>
      </c>
      <c r="F3373" s="4">
        <f t="shared" si="261"/>
        <v>27</v>
      </c>
      <c r="G3373" s="5">
        <v>773.02</v>
      </c>
      <c r="H3373" t="str">
        <f t="shared" si="264"/>
        <v>No</v>
      </c>
      <c r="I3373" s="5">
        <f t="shared" si="262"/>
        <v>20871.54</v>
      </c>
    </row>
    <row r="3374" spans="1:9" x14ac:dyDescent="0.35">
      <c r="A3374" s="1">
        <v>44957</v>
      </c>
      <c r="B3374" s="1" t="str">
        <f t="shared" si="260"/>
        <v>January</v>
      </c>
      <c r="C3374" s="3" t="s">
        <v>8</v>
      </c>
      <c r="D3374" s="4">
        <v>21</v>
      </c>
      <c r="E3374" t="str">
        <f t="shared" si="263"/>
        <v>No</v>
      </c>
      <c r="F3374" s="4">
        <f t="shared" si="261"/>
        <v>21</v>
      </c>
      <c r="G3374" s="5">
        <v>951.52</v>
      </c>
      <c r="H3374" t="str">
        <f t="shared" si="264"/>
        <v>No</v>
      </c>
      <c r="I3374" s="5">
        <f t="shared" si="262"/>
        <v>19981.919999999998</v>
      </c>
    </row>
    <row r="3375" spans="1:9" x14ac:dyDescent="0.35">
      <c r="A3375" s="1">
        <v>45016</v>
      </c>
      <c r="B3375" s="1" t="str">
        <f t="shared" si="260"/>
        <v>March</v>
      </c>
      <c r="C3375" s="3" t="s">
        <v>7</v>
      </c>
      <c r="D3375" s="4">
        <v>25</v>
      </c>
      <c r="E3375" t="str">
        <f t="shared" si="263"/>
        <v>No</v>
      </c>
      <c r="F3375" s="4">
        <f t="shared" si="261"/>
        <v>25</v>
      </c>
      <c r="G3375" s="5">
        <v>505.69</v>
      </c>
      <c r="H3375" t="str">
        <f t="shared" si="264"/>
        <v>No</v>
      </c>
      <c r="I3375" s="5">
        <f t="shared" si="262"/>
        <v>12642.25</v>
      </c>
    </row>
    <row r="3376" spans="1:9" x14ac:dyDescent="0.35">
      <c r="A3376" s="1">
        <v>45016</v>
      </c>
      <c r="B3376" s="1" t="str">
        <f t="shared" si="260"/>
        <v>March</v>
      </c>
      <c r="C3376" s="3" t="s">
        <v>5</v>
      </c>
      <c r="D3376" s="4">
        <v>19</v>
      </c>
      <c r="E3376" t="str">
        <f t="shared" si="263"/>
        <v>No</v>
      </c>
      <c r="F3376" s="4">
        <f t="shared" si="261"/>
        <v>19</v>
      </c>
      <c r="G3376" s="5">
        <v>999.46</v>
      </c>
      <c r="H3376" t="str">
        <f t="shared" si="264"/>
        <v>No</v>
      </c>
      <c r="I3376" s="5">
        <f t="shared" si="262"/>
        <v>18989.740000000002</v>
      </c>
    </row>
    <row r="3377" spans="1:9" x14ac:dyDescent="0.35">
      <c r="A3377" s="1">
        <v>45169</v>
      </c>
      <c r="B3377" s="1" t="str">
        <f t="shared" si="260"/>
        <v>August</v>
      </c>
      <c r="C3377" s="3" t="s">
        <v>5</v>
      </c>
      <c r="D3377" s="4">
        <v>16</v>
      </c>
      <c r="E3377" t="str">
        <f t="shared" si="263"/>
        <v>No</v>
      </c>
      <c r="F3377" s="4">
        <f t="shared" si="261"/>
        <v>16</v>
      </c>
      <c r="G3377" s="5">
        <v>375.64</v>
      </c>
      <c r="H3377" t="str">
        <f t="shared" si="264"/>
        <v>No</v>
      </c>
      <c r="I3377" s="5">
        <f t="shared" si="262"/>
        <v>6010.24</v>
      </c>
    </row>
    <row r="3378" spans="1:9" x14ac:dyDescent="0.35">
      <c r="A3378" s="1">
        <v>45291</v>
      </c>
      <c r="B3378" s="1" t="str">
        <f t="shared" si="260"/>
        <v>December</v>
      </c>
      <c r="C3378" s="3" t="s">
        <v>5</v>
      </c>
      <c r="D3378" s="4">
        <v>20</v>
      </c>
      <c r="E3378" t="str">
        <f t="shared" si="263"/>
        <v>No</v>
      </c>
      <c r="F3378" s="4">
        <f t="shared" si="261"/>
        <v>20</v>
      </c>
      <c r="G3378" s="5">
        <v>683.46</v>
      </c>
      <c r="H3378" t="str">
        <f t="shared" si="264"/>
        <v>No</v>
      </c>
      <c r="I3378" s="5">
        <f t="shared" si="262"/>
        <v>13669.2</v>
      </c>
    </row>
    <row r="3379" spans="1:9" x14ac:dyDescent="0.35">
      <c r="A3379" s="1">
        <v>45291</v>
      </c>
      <c r="B3379" s="1" t="str">
        <f t="shared" si="260"/>
        <v>December</v>
      </c>
      <c r="C3379" s="3" t="s">
        <v>7</v>
      </c>
      <c r="D3379" s="4">
        <v>24</v>
      </c>
      <c r="E3379" t="str">
        <f t="shared" si="263"/>
        <v>No</v>
      </c>
      <c r="F3379" s="4">
        <f t="shared" si="261"/>
        <v>24</v>
      </c>
      <c r="G3379" s="5">
        <v>969.64</v>
      </c>
      <c r="H3379" t="str">
        <f t="shared" si="264"/>
        <v>No</v>
      </c>
      <c r="I3379" s="5">
        <f t="shared" si="262"/>
        <v>23271.360000000001</v>
      </c>
    </row>
    <row r="3380" spans="1:9" x14ac:dyDescent="0.35">
      <c r="A3380" s="1">
        <v>45016</v>
      </c>
      <c r="B3380" s="1" t="str">
        <f t="shared" si="260"/>
        <v>March</v>
      </c>
      <c r="C3380" s="3" t="s">
        <v>5</v>
      </c>
      <c r="D3380" s="4">
        <v>17</v>
      </c>
      <c r="E3380" t="str">
        <f t="shared" si="263"/>
        <v>No</v>
      </c>
      <c r="F3380" s="4">
        <f t="shared" si="261"/>
        <v>17</v>
      </c>
      <c r="G3380" s="5">
        <v>234.76</v>
      </c>
      <c r="H3380" t="str">
        <f t="shared" si="264"/>
        <v>No</v>
      </c>
      <c r="I3380" s="5">
        <f t="shared" si="262"/>
        <v>3990.92</v>
      </c>
    </row>
    <row r="3381" spans="1:9" x14ac:dyDescent="0.35">
      <c r="A3381" s="1">
        <v>45169</v>
      </c>
      <c r="B3381" s="1" t="str">
        <f t="shared" si="260"/>
        <v>August</v>
      </c>
      <c r="C3381" s="3" t="s">
        <v>7</v>
      </c>
      <c r="D3381" s="4">
        <v>25</v>
      </c>
      <c r="E3381" t="str">
        <f t="shared" si="263"/>
        <v>No</v>
      </c>
      <c r="F3381" s="4">
        <f t="shared" si="261"/>
        <v>25</v>
      </c>
      <c r="G3381" s="5">
        <v>251.22</v>
      </c>
      <c r="H3381" t="str">
        <f t="shared" si="264"/>
        <v>No</v>
      </c>
      <c r="I3381" s="5">
        <f t="shared" si="262"/>
        <v>6280.5</v>
      </c>
    </row>
    <row r="3382" spans="1:9" x14ac:dyDescent="0.35">
      <c r="A3382" s="1">
        <v>45107</v>
      </c>
      <c r="B3382" s="1" t="str">
        <f t="shared" si="260"/>
        <v>June</v>
      </c>
      <c r="C3382" s="3" t="s">
        <v>7</v>
      </c>
      <c r="D3382" s="4">
        <v>17</v>
      </c>
      <c r="E3382" t="str">
        <f t="shared" si="263"/>
        <v>No</v>
      </c>
      <c r="F3382" s="4">
        <f t="shared" si="261"/>
        <v>17</v>
      </c>
      <c r="G3382" s="5">
        <v>853.83</v>
      </c>
      <c r="H3382" t="str">
        <f t="shared" si="264"/>
        <v>No</v>
      </c>
      <c r="I3382" s="5">
        <f t="shared" si="262"/>
        <v>14515.11</v>
      </c>
    </row>
    <row r="3383" spans="1:9" x14ac:dyDescent="0.35">
      <c r="A3383" s="1">
        <v>45199</v>
      </c>
      <c r="B3383" s="1" t="str">
        <f t="shared" si="260"/>
        <v>September</v>
      </c>
      <c r="C3383" s="3" t="s">
        <v>8</v>
      </c>
      <c r="D3383" s="4">
        <v>18</v>
      </c>
      <c r="E3383" t="str">
        <f t="shared" si="263"/>
        <v>No</v>
      </c>
      <c r="F3383" s="4">
        <f t="shared" si="261"/>
        <v>18</v>
      </c>
      <c r="G3383" s="5">
        <v>553.73</v>
      </c>
      <c r="H3383" t="str">
        <f t="shared" si="264"/>
        <v>No</v>
      </c>
      <c r="I3383" s="5">
        <f t="shared" si="262"/>
        <v>9967.14</v>
      </c>
    </row>
    <row r="3384" spans="1:9" x14ac:dyDescent="0.35">
      <c r="A3384" s="1">
        <v>45230</v>
      </c>
      <c r="B3384" s="1" t="str">
        <f t="shared" si="260"/>
        <v>October</v>
      </c>
      <c r="C3384" s="3" t="s">
        <v>7</v>
      </c>
      <c r="D3384" s="4">
        <v>170</v>
      </c>
      <c r="E3384" t="str">
        <f t="shared" si="263"/>
        <v>Yes</v>
      </c>
      <c r="F3384" s="4">
        <f t="shared" si="261"/>
        <v>22</v>
      </c>
      <c r="G3384" s="5">
        <v>780.87</v>
      </c>
      <c r="H3384" t="str">
        <f t="shared" si="264"/>
        <v>No</v>
      </c>
      <c r="I3384" s="5">
        <f t="shared" si="262"/>
        <v>17179.14</v>
      </c>
    </row>
    <row r="3385" spans="1:9" x14ac:dyDescent="0.35">
      <c r="A3385" s="1">
        <v>44985</v>
      </c>
      <c r="B3385" s="1" t="str">
        <f t="shared" si="260"/>
        <v>February</v>
      </c>
      <c r="C3385" s="3" t="s">
        <v>6</v>
      </c>
      <c r="D3385" s="4">
        <v>22</v>
      </c>
      <c r="E3385" t="str">
        <f t="shared" si="263"/>
        <v>No</v>
      </c>
      <c r="F3385" s="4">
        <f t="shared" si="261"/>
        <v>22</v>
      </c>
      <c r="G3385" s="5">
        <v>98.13</v>
      </c>
      <c r="H3385" t="str">
        <f t="shared" si="264"/>
        <v>No</v>
      </c>
      <c r="I3385" s="5">
        <f t="shared" si="262"/>
        <v>2158.8599999999997</v>
      </c>
    </row>
    <row r="3386" spans="1:9" x14ac:dyDescent="0.35">
      <c r="A3386" s="1">
        <v>45016</v>
      </c>
      <c r="B3386" s="1" t="str">
        <f t="shared" si="260"/>
        <v>March</v>
      </c>
      <c r="C3386" s="3" t="s">
        <v>6</v>
      </c>
      <c r="D3386" s="4">
        <v>17</v>
      </c>
      <c r="E3386" t="str">
        <f t="shared" si="263"/>
        <v>No</v>
      </c>
      <c r="F3386" s="4">
        <f t="shared" si="261"/>
        <v>17</v>
      </c>
      <c r="G3386" s="5">
        <v>749.5</v>
      </c>
      <c r="H3386" t="str">
        <f t="shared" si="264"/>
        <v>No</v>
      </c>
      <c r="I3386" s="5">
        <f t="shared" si="262"/>
        <v>12741.5</v>
      </c>
    </row>
    <row r="3387" spans="1:9" x14ac:dyDescent="0.35">
      <c r="A3387" s="1">
        <v>45016</v>
      </c>
      <c r="B3387" s="1" t="str">
        <f t="shared" si="260"/>
        <v>March</v>
      </c>
      <c r="C3387" s="3" t="s">
        <v>6</v>
      </c>
      <c r="D3387" s="4">
        <v>25</v>
      </c>
      <c r="E3387" t="str">
        <f t="shared" si="263"/>
        <v>No</v>
      </c>
      <c r="F3387" s="4">
        <f t="shared" si="261"/>
        <v>25</v>
      </c>
      <c r="G3387" s="5">
        <v>592.21</v>
      </c>
      <c r="H3387" t="str">
        <f t="shared" si="264"/>
        <v>No</v>
      </c>
      <c r="I3387" s="5">
        <f t="shared" si="262"/>
        <v>14805.25</v>
      </c>
    </row>
    <row r="3388" spans="1:9" x14ac:dyDescent="0.35">
      <c r="A3388" s="1">
        <v>45138</v>
      </c>
      <c r="B3388" s="1" t="str">
        <f t="shared" si="260"/>
        <v>July</v>
      </c>
      <c r="C3388" s="3" t="s">
        <v>5</v>
      </c>
      <c r="D3388" s="4">
        <v>18</v>
      </c>
      <c r="E3388" t="str">
        <f t="shared" si="263"/>
        <v>No</v>
      </c>
      <c r="F3388" s="4">
        <f t="shared" si="261"/>
        <v>18</v>
      </c>
      <c r="G3388" s="5">
        <v>544.03</v>
      </c>
      <c r="H3388" t="str">
        <f t="shared" si="264"/>
        <v>No</v>
      </c>
      <c r="I3388" s="5">
        <f t="shared" si="262"/>
        <v>9792.5399999999991</v>
      </c>
    </row>
    <row r="3389" spans="1:9" x14ac:dyDescent="0.35">
      <c r="A3389" s="1">
        <v>45291</v>
      </c>
      <c r="B3389" s="1" t="str">
        <f t="shared" si="260"/>
        <v>December</v>
      </c>
      <c r="C3389" s="3" t="s">
        <v>7</v>
      </c>
      <c r="D3389" s="4">
        <v>22</v>
      </c>
      <c r="E3389" t="str">
        <f t="shared" si="263"/>
        <v>No</v>
      </c>
      <c r="F3389" s="4">
        <f t="shared" si="261"/>
        <v>22</v>
      </c>
      <c r="G3389" s="5">
        <v>917.11</v>
      </c>
      <c r="H3389" t="str">
        <f t="shared" si="264"/>
        <v>No</v>
      </c>
      <c r="I3389" s="5">
        <f t="shared" si="262"/>
        <v>20176.420000000002</v>
      </c>
    </row>
    <row r="3390" spans="1:9" x14ac:dyDescent="0.35">
      <c r="A3390" s="1">
        <v>45107</v>
      </c>
      <c r="B3390" s="1" t="str">
        <f t="shared" si="260"/>
        <v>June</v>
      </c>
      <c r="C3390" s="3" t="s">
        <v>5</v>
      </c>
      <c r="D3390" s="4">
        <v>25</v>
      </c>
      <c r="E3390" t="str">
        <f t="shared" si="263"/>
        <v>No</v>
      </c>
      <c r="F3390" s="4">
        <f t="shared" si="261"/>
        <v>25</v>
      </c>
      <c r="G3390" s="5">
        <v>566.17999999999995</v>
      </c>
      <c r="H3390" t="str">
        <f t="shared" si="264"/>
        <v>No</v>
      </c>
      <c r="I3390" s="5">
        <f t="shared" si="262"/>
        <v>14154.499999999998</v>
      </c>
    </row>
    <row r="3391" spans="1:9" x14ac:dyDescent="0.35">
      <c r="A3391" s="1">
        <v>45260</v>
      </c>
      <c r="B3391" s="1" t="str">
        <f t="shared" si="260"/>
        <v>November</v>
      </c>
      <c r="C3391" s="3" t="s">
        <v>5</v>
      </c>
      <c r="D3391" s="4">
        <v>23</v>
      </c>
      <c r="E3391" t="str">
        <f t="shared" si="263"/>
        <v>No</v>
      </c>
      <c r="F3391" s="4">
        <f t="shared" si="261"/>
        <v>23</v>
      </c>
      <c r="G3391" s="5">
        <v>919.54</v>
      </c>
      <c r="H3391" t="str">
        <f t="shared" si="264"/>
        <v>No</v>
      </c>
      <c r="I3391" s="5">
        <f t="shared" si="262"/>
        <v>21149.42</v>
      </c>
    </row>
    <row r="3392" spans="1:9" x14ac:dyDescent="0.35">
      <c r="A3392" s="1">
        <v>45077</v>
      </c>
      <c r="B3392" s="1" t="str">
        <f t="shared" si="260"/>
        <v>May</v>
      </c>
      <c r="C3392" s="3" t="s">
        <v>6</v>
      </c>
      <c r="D3392" s="4">
        <v>19</v>
      </c>
      <c r="E3392" t="str">
        <f t="shared" si="263"/>
        <v>No</v>
      </c>
      <c r="F3392" s="4">
        <f t="shared" si="261"/>
        <v>19</v>
      </c>
      <c r="G3392" s="5">
        <v>386.76</v>
      </c>
      <c r="H3392" t="str">
        <f t="shared" si="264"/>
        <v>No</v>
      </c>
      <c r="I3392" s="5">
        <f t="shared" si="262"/>
        <v>7348.44</v>
      </c>
    </row>
    <row r="3393" spans="1:9" x14ac:dyDescent="0.35">
      <c r="A3393" s="1">
        <v>45169</v>
      </c>
      <c r="B3393" s="1" t="str">
        <f t="shared" si="260"/>
        <v>August</v>
      </c>
      <c r="C3393" s="3" t="s">
        <v>4</v>
      </c>
      <c r="D3393" s="4">
        <v>21</v>
      </c>
      <c r="E3393" t="str">
        <f t="shared" si="263"/>
        <v>No</v>
      </c>
      <c r="F3393" s="4">
        <f t="shared" si="261"/>
        <v>21</v>
      </c>
      <c r="G3393" s="5">
        <v>778.37</v>
      </c>
      <c r="H3393" t="str">
        <f t="shared" si="264"/>
        <v>No</v>
      </c>
      <c r="I3393" s="5">
        <f t="shared" si="262"/>
        <v>16345.77</v>
      </c>
    </row>
    <row r="3394" spans="1:9" x14ac:dyDescent="0.35">
      <c r="A3394" s="1">
        <v>45077</v>
      </c>
      <c r="B3394" s="1" t="str">
        <f t="shared" ref="B3394:B3457" si="265">TEXT(A3394, "mmmm")</f>
        <v>May</v>
      </c>
      <c r="C3394" s="3" t="s">
        <v>6</v>
      </c>
      <c r="D3394" s="4">
        <v>20</v>
      </c>
      <c r="E3394" t="str">
        <f t="shared" si="263"/>
        <v>No</v>
      </c>
      <c r="F3394" s="4">
        <f t="shared" ref="F3394:F3457" si="266" xml:space="preserve"> IF(OR(D3394 &lt; 8,D3394 &gt; 32), 22, D3394)</f>
        <v>20</v>
      </c>
      <c r="G3394" s="5">
        <v>104.71</v>
      </c>
      <c r="H3394" t="str">
        <f t="shared" si="264"/>
        <v>No</v>
      </c>
      <c r="I3394" s="5">
        <f t="shared" ref="I3394:I3457" si="267">PRODUCT(F3394,G3394)</f>
        <v>2094.1999999999998</v>
      </c>
    </row>
    <row r="3395" spans="1:9" x14ac:dyDescent="0.35">
      <c r="A3395" s="1">
        <v>45046</v>
      </c>
      <c r="B3395" s="1" t="str">
        <f t="shared" si="265"/>
        <v>April</v>
      </c>
      <c r="C3395" s="3" t="s">
        <v>6</v>
      </c>
      <c r="D3395" s="4">
        <v>22</v>
      </c>
      <c r="E3395" t="str">
        <f t="shared" ref="E3395:E3458" si="268" xml:space="preserve"> IF(OR(D3395 &lt; 8,D3395 &gt; 32), "Yes", "No")</f>
        <v>No</v>
      </c>
      <c r="F3395" s="4">
        <f t="shared" si="266"/>
        <v>22</v>
      </c>
      <c r="G3395" s="5">
        <v>509.48</v>
      </c>
      <c r="H3395" t="str">
        <f t="shared" ref="H3395:H3458" si="269" xml:space="preserve"> IF(OR(G3395 &lt; -466.22,G3395 &gt; 1486.92), "Yes", "No")</f>
        <v>No</v>
      </c>
      <c r="I3395" s="5">
        <f t="shared" si="267"/>
        <v>11208.560000000001</v>
      </c>
    </row>
    <row r="3396" spans="1:9" x14ac:dyDescent="0.35">
      <c r="A3396" s="1">
        <v>44985</v>
      </c>
      <c r="B3396" s="1" t="str">
        <f t="shared" si="265"/>
        <v>February</v>
      </c>
      <c r="C3396" s="3" t="s">
        <v>5</v>
      </c>
      <c r="D3396" s="4">
        <v>26</v>
      </c>
      <c r="E3396" t="str">
        <f t="shared" si="268"/>
        <v>No</v>
      </c>
      <c r="F3396" s="4">
        <f t="shared" si="266"/>
        <v>26</v>
      </c>
      <c r="G3396" s="5">
        <v>989.31</v>
      </c>
      <c r="H3396" t="str">
        <f t="shared" si="269"/>
        <v>No</v>
      </c>
      <c r="I3396" s="5">
        <f t="shared" si="267"/>
        <v>25722.059999999998</v>
      </c>
    </row>
    <row r="3397" spans="1:9" x14ac:dyDescent="0.35">
      <c r="A3397" s="1">
        <v>44957</v>
      </c>
      <c r="B3397" s="1" t="str">
        <f t="shared" si="265"/>
        <v>January</v>
      </c>
      <c r="C3397" s="3" t="s">
        <v>8</v>
      </c>
      <c r="D3397" s="4">
        <v>20</v>
      </c>
      <c r="E3397" t="str">
        <f t="shared" si="268"/>
        <v>No</v>
      </c>
      <c r="F3397" s="4">
        <f t="shared" si="266"/>
        <v>20</v>
      </c>
      <c r="G3397" s="5">
        <v>961.96</v>
      </c>
      <c r="H3397" t="str">
        <f t="shared" si="269"/>
        <v>No</v>
      </c>
      <c r="I3397" s="5">
        <f t="shared" si="267"/>
        <v>19239.2</v>
      </c>
    </row>
    <row r="3398" spans="1:9" x14ac:dyDescent="0.35">
      <c r="A3398" s="1">
        <v>44985</v>
      </c>
      <c r="B3398" s="1" t="str">
        <f t="shared" si="265"/>
        <v>February</v>
      </c>
      <c r="C3398" s="3" t="s">
        <v>8</v>
      </c>
      <c r="D3398" s="4">
        <v>26</v>
      </c>
      <c r="E3398" t="str">
        <f t="shared" si="268"/>
        <v>No</v>
      </c>
      <c r="F3398" s="4">
        <f t="shared" si="266"/>
        <v>26</v>
      </c>
      <c r="G3398" s="5">
        <v>537.03</v>
      </c>
      <c r="H3398" t="str">
        <f t="shared" si="269"/>
        <v>No</v>
      </c>
      <c r="I3398" s="5">
        <f t="shared" si="267"/>
        <v>13962.779999999999</v>
      </c>
    </row>
    <row r="3399" spans="1:9" x14ac:dyDescent="0.35">
      <c r="A3399" s="1">
        <v>44957</v>
      </c>
      <c r="B3399" s="1" t="str">
        <f t="shared" si="265"/>
        <v>January</v>
      </c>
      <c r="C3399" s="3" t="s">
        <v>7</v>
      </c>
      <c r="D3399" s="4">
        <v>13</v>
      </c>
      <c r="E3399" t="str">
        <f t="shared" si="268"/>
        <v>No</v>
      </c>
      <c r="F3399" s="4">
        <f t="shared" si="266"/>
        <v>13</v>
      </c>
      <c r="G3399" s="5">
        <v>297.97000000000003</v>
      </c>
      <c r="H3399" t="str">
        <f t="shared" si="269"/>
        <v>No</v>
      </c>
      <c r="I3399" s="5">
        <f t="shared" si="267"/>
        <v>3873.6100000000006</v>
      </c>
    </row>
    <row r="3400" spans="1:9" x14ac:dyDescent="0.35">
      <c r="A3400" s="1">
        <v>45107</v>
      </c>
      <c r="B3400" s="1" t="str">
        <f t="shared" si="265"/>
        <v>June</v>
      </c>
      <c r="C3400" s="3" t="s">
        <v>6</v>
      </c>
      <c r="D3400" s="4">
        <v>19</v>
      </c>
      <c r="E3400" t="str">
        <f t="shared" si="268"/>
        <v>No</v>
      </c>
      <c r="F3400" s="4">
        <f t="shared" si="266"/>
        <v>19</v>
      </c>
      <c r="G3400" s="5">
        <v>486.87</v>
      </c>
      <c r="H3400" t="str">
        <f t="shared" si="269"/>
        <v>No</v>
      </c>
      <c r="I3400" s="5">
        <f t="shared" si="267"/>
        <v>9250.5300000000007</v>
      </c>
    </row>
    <row r="3401" spans="1:9" x14ac:dyDescent="0.35">
      <c r="A3401" s="1">
        <v>45138</v>
      </c>
      <c r="B3401" s="1" t="str">
        <f t="shared" si="265"/>
        <v>July</v>
      </c>
      <c r="C3401" s="3" t="s">
        <v>8</v>
      </c>
      <c r="D3401" s="4">
        <v>19</v>
      </c>
      <c r="E3401" t="str">
        <f t="shared" si="268"/>
        <v>No</v>
      </c>
      <c r="F3401" s="4">
        <f t="shared" si="266"/>
        <v>19</v>
      </c>
      <c r="G3401" s="5">
        <v>697.08</v>
      </c>
      <c r="H3401" t="str">
        <f t="shared" si="269"/>
        <v>No</v>
      </c>
      <c r="I3401" s="5">
        <f t="shared" si="267"/>
        <v>13244.52</v>
      </c>
    </row>
    <row r="3402" spans="1:9" x14ac:dyDescent="0.35">
      <c r="A3402" s="1">
        <v>45077</v>
      </c>
      <c r="B3402" s="1" t="str">
        <f t="shared" si="265"/>
        <v>May</v>
      </c>
      <c r="C3402" s="3" t="s">
        <v>7</v>
      </c>
      <c r="D3402" s="4">
        <v>13</v>
      </c>
      <c r="E3402" t="str">
        <f t="shared" si="268"/>
        <v>No</v>
      </c>
      <c r="F3402" s="4">
        <f t="shared" si="266"/>
        <v>13</v>
      </c>
      <c r="G3402" s="5">
        <v>855.88</v>
      </c>
      <c r="H3402" t="str">
        <f t="shared" si="269"/>
        <v>No</v>
      </c>
      <c r="I3402" s="5">
        <f t="shared" si="267"/>
        <v>11126.44</v>
      </c>
    </row>
    <row r="3403" spans="1:9" x14ac:dyDescent="0.35">
      <c r="A3403" s="1">
        <v>44985</v>
      </c>
      <c r="B3403" s="1" t="str">
        <f t="shared" si="265"/>
        <v>February</v>
      </c>
      <c r="C3403" s="3" t="s">
        <v>8</v>
      </c>
      <c r="D3403" s="4">
        <v>28</v>
      </c>
      <c r="E3403" t="str">
        <f t="shared" si="268"/>
        <v>No</v>
      </c>
      <c r="F3403" s="4">
        <f t="shared" si="266"/>
        <v>28</v>
      </c>
      <c r="G3403" s="5">
        <v>154.41</v>
      </c>
      <c r="H3403" t="str">
        <f t="shared" si="269"/>
        <v>No</v>
      </c>
      <c r="I3403" s="5">
        <f t="shared" si="267"/>
        <v>4323.4799999999996</v>
      </c>
    </row>
    <row r="3404" spans="1:9" x14ac:dyDescent="0.35">
      <c r="A3404" s="1">
        <v>45138</v>
      </c>
      <c r="B3404" s="1" t="str">
        <f t="shared" si="265"/>
        <v>July</v>
      </c>
      <c r="C3404" s="3" t="s">
        <v>6</v>
      </c>
      <c r="D3404" s="4">
        <v>17</v>
      </c>
      <c r="E3404" t="str">
        <f t="shared" si="268"/>
        <v>No</v>
      </c>
      <c r="F3404" s="4">
        <f t="shared" si="266"/>
        <v>17</v>
      </c>
      <c r="G3404" s="5">
        <v>399.01</v>
      </c>
      <c r="H3404" t="str">
        <f t="shared" si="269"/>
        <v>No</v>
      </c>
      <c r="I3404" s="5">
        <f t="shared" si="267"/>
        <v>6783.17</v>
      </c>
    </row>
    <row r="3405" spans="1:9" x14ac:dyDescent="0.35">
      <c r="A3405" s="1">
        <v>45046</v>
      </c>
      <c r="B3405" s="1" t="str">
        <f t="shared" si="265"/>
        <v>April</v>
      </c>
      <c r="C3405" s="3" t="s">
        <v>8</v>
      </c>
      <c r="D3405" s="4">
        <v>28</v>
      </c>
      <c r="E3405" t="str">
        <f t="shared" si="268"/>
        <v>No</v>
      </c>
      <c r="F3405" s="4">
        <f t="shared" si="266"/>
        <v>28</v>
      </c>
      <c r="G3405" s="5">
        <v>473.61</v>
      </c>
      <c r="H3405" t="str">
        <f t="shared" si="269"/>
        <v>No</v>
      </c>
      <c r="I3405" s="5">
        <f t="shared" si="267"/>
        <v>13261.08</v>
      </c>
    </row>
    <row r="3406" spans="1:9" x14ac:dyDescent="0.35">
      <c r="A3406" s="1">
        <v>45077</v>
      </c>
      <c r="B3406" s="1" t="str">
        <f t="shared" si="265"/>
        <v>May</v>
      </c>
      <c r="C3406" s="3" t="s">
        <v>8</v>
      </c>
      <c r="D3406" s="4">
        <v>23</v>
      </c>
      <c r="E3406" t="str">
        <f t="shared" si="268"/>
        <v>No</v>
      </c>
      <c r="F3406" s="4">
        <f t="shared" si="266"/>
        <v>23</v>
      </c>
      <c r="G3406" s="5">
        <v>986.53</v>
      </c>
      <c r="H3406" t="str">
        <f t="shared" si="269"/>
        <v>No</v>
      </c>
      <c r="I3406" s="5">
        <f t="shared" si="267"/>
        <v>22690.19</v>
      </c>
    </row>
    <row r="3407" spans="1:9" x14ac:dyDescent="0.35">
      <c r="A3407" s="1">
        <v>45107</v>
      </c>
      <c r="B3407" s="1" t="str">
        <f t="shared" si="265"/>
        <v>June</v>
      </c>
      <c r="C3407" s="3" t="s">
        <v>4</v>
      </c>
      <c r="D3407" s="4">
        <v>23</v>
      </c>
      <c r="E3407" t="str">
        <f t="shared" si="268"/>
        <v>No</v>
      </c>
      <c r="F3407" s="4">
        <f t="shared" si="266"/>
        <v>23</v>
      </c>
      <c r="G3407" s="5">
        <v>955.23</v>
      </c>
      <c r="H3407" t="str">
        <f t="shared" si="269"/>
        <v>No</v>
      </c>
      <c r="I3407" s="5">
        <f t="shared" si="267"/>
        <v>21970.29</v>
      </c>
    </row>
    <row r="3408" spans="1:9" x14ac:dyDescent="0.35">
      <c r="A3408" s="1">
        <v>45077</v>
      </c>
      <c r="B3408" s="1" t="str">
        <f t="shared" si="265"/>
        <v>May</v>
      </c>
      <c r="C3408" s="3" t="s">
        <v>8</v>
      </c>
      <c r="D3408" s="4">
        <v>19</v>
      </c>
      <c r="E3408" t="str">
        <f t="shared" si="268"/>
        <v>No</v>
      </c>
      <c r="F3408" s="4">
        <f t="shared" si="266"/>
        <v>19</v>
      </c>
      <c r="G3408" s="5">
        <v>925.35</v>
      </c>
      <c r="H3408" t="str">
        <f t="shared" si="269"/>
        <v>No</v>
      </c>
      <c r="I3408" s="5">
        <f t="shared" si="267"/>
        <v>17581.650000000001</v>
      </c>
    </row>
    <row r="3409" spans="1:9" x14ac:dyDescent="0.35">
      <c r="A3409" s="1">
        <v>45016</v>
      </c>
      <c r="B3409" s="1" t="str">
        <f t="shared" si="265"/>
        <v>March</v>
      </c>
      <c r="C3409" s="3" t="s">
        <v>6</v>
      </c>
      <c r="D3409" s="4">
        <v>18</v>
      </c>
      <c r="E3409" t="str">
        <f t="shared" si="268"/>
        <v>No</v>
      </c>
      <c r="F3409" s="4">
        <f t="shared" si="266"/>
        <v>18</v>
      </c>
      <c r="G3409" s="5">
        <v>761.18</v>
      </c>
      <c r="H3409" t="str">
        <f t="shared" si="269"/>
        <v>No</v>
      </c>
      <c r="I3409" s="5">
        <f t="shared" si="267"/>
        <v>13701.24</v>
      </c>
    </row>
    <row r="3410" spans="1:9" x14ac:dyDescent="0.35">
      <c r="A3410" s="1">
        <v>45291</v>
      </c>
      <c r="B3410" s="1" t="str">
        <f t="shared" si="265"/>
        <v>December</v>
      </c>
      <c r="C3410" s="3" t="s">
        <v>5</v>
      </c>
      <c r="D3410" s="4">
        <v>28</v>
      </c>
      <c r="E3410" t="str">
        <f t="shared" si="268"/>
        <v>No</v>
      </c>
      <c r="F3410" s="4">
        <f t="shared" si="266"/>
        <v>28</v>
      </c>
      <c r="G3410" s="5">
        <v>692.45</v>
      </c>
      <c r="H3410" t="str">
        <f t="shared" si="269"/>
        <v>No</v>
      </c>
      <c r="I3410" s="5">
        <f t="shared" si="267"/>
        <v>19388.600000000002</v>
      </c>
    </row>
    <row r="3411" spans="1:9" x14ac:dyDescent="0.35">
      <c r="A3411" s="1">
        <v>44985</v>
      </c>
      <c r="B3411" s="1" t="str">
        <f t="shared" si="265"/>
        <v>February</v>
      </c>
      <c r="C3411" s="3" t="s">
        <v>5</v>
      </c>
      <c r="D3411" s="4">
        <v>22</v>
      </c>
      <c r="E3411" t="str">
        <f t="shared" si="268"/>
        <v>No</v>
      </c>
      <c r="F3411" s="4">
        <f t="shared" si="266"/>
        <v>22</v>
      </c>
      <c r="G3411" s="5">
        <v>931.91</v>
      </c>
      <c r="H3411" t="str">
        <f t="shared" si="269"/>
        <v>No</v>
      </c>
      <c r="I3411" s="5">
        <f t="shared" si="267"/>
        <v>20502.02</v>
      </c>
    </row>
    <row r="3412" spans="1:9" x14ac:dyDescent="0.35">
      <c r="A3412" s="1">
        <v>45046</v>
      </c>
      <c r="B3412" s="1" t="str">
        <f t="shared" si="265"/>
        <v>April</v>
      </c>
      <c r="C3412" s="3" t="s">
        <v>5</v>
      </c>
      <c r="D3412" s="4">
        <v>22</v>
      </c>
      <c r="E3412" t="str">
        <f t="shared" si="268"/>
        <v>No</v>
      </c>
      <c r="F3412" s="4">
        <f t="shared" si="266"/>
        <v>22</v>
      </c>
      <c r="G3412" s="5">
        <v>876.8</v>
      </c>
      <c r="H3412" t="str">
        <f t="shared" si="269"/>
        <v>No</v>
      </c>
      <c r="I3412" s="5">
        <f t="shared" si="267"/>
        <v>19289.599999999999</v>
      </c>
    </row>
    <row r="3413" spans="1:9" x14ac:dyDescent="0.35">
      <c r="A3413" s="1">
        <v>45291</v>
      </c>
      <c r="B3413" s="1" t="str">
        <f t="shared" si="265"/>
        <v>December</v>
      </c>
      <c r="C3413" s="3" t="s">
        <v>6</v>
      </c>
      <c r="D3413" s="4">
        <v>22</v>
      </c>
      <c r="E3413" t="str">
        <f t="shared" si="268"/>
        <v>No</v>
      </c>
      <c r="F3413" s="4">
        <f t="shared" si="266"/>
        <v>22</v>
      </c>
      <c r="G3413" s="5">
        <v>518.83000000000004</v>
      </c>
      <c r="H3413" t="str">
        <f t="shared" si="269"/>
        <v>No</v>
      </c>
      <c r="I3413" s="5">
        <f t="shared" si="267"/>
        <v>11414.26</v>
      </c>
    </row>
    <row r="3414" spans="1:9" x14ac:dyDescent="0.35">
      <c r="A3414" s="1">
        <v>45260</v>
      </c>
      <c r="B3414" s="1" t="str">
        <f t="shared" si="265"/>
        <v>November</v>
      </c>
      <c r="C3414" s="3" t="s">
        <v>6</v>
      </c>
      <c r="D3414" s="4">
        <v>17</v>
      </c>
      <c r="E3414" t="str">
        <f t="shared" si="268"/>
        <v>No</v>
      </c>
      <c r="F3414" s="4">
        <f t="shared" si="266"/>
        <v>17</v>
      </c>
      <c r="G3414" s="5">
        <v>128.63999999999999</v>
      </c>
      <c r="H3414" t="str">
        <f t="shared" si="269"/>
        <v>No</v>
      </c>
      <c r="I3414" s="5">
        <f t="shared" si="267"/>
        <v>2186.8799999999997</v>
      </c>
    </row>
    <row r="3415" spans="1:9" x14ac:dyDescent="0.35">
      <c r="A3415" s="1">
        <v>44957</v>
      </c>
      <c r="B3415" s="1" t="str">
        <f t="shared" si="265"/>
        <v>January</v>
      </c>
      <c r="C3415" s="3" t="s">
        <v>5</v>
      </c>
      <c r="D3415" s="4">
        <v>23</v>
      </c>
      <c r="E3415" t="str">
        <f t="shared" si="268"/>
        <v>No</v>
      </c>
      <c r="F3415" s="4">
        <f t="shared" si="266"/>
        <v>23</v>
      </c>
      <c r="G3415" s="5">
        <v>519.17999999999995</v>
      </c>
      <c r="H3415" t="str">
        <f t="shared" si="269"/>
        <v>No</v>
      </c>
      <c r="I3415" s="5">
        <f t="shared" si="267"/>
        <v>11941.14</v>
      </c>
    </row>
    <row r="3416" spans="1:9" x14ac:dyDescent="0.35">
      <c r="A3416" s="1">
        <v>45199</v>
      </c>
      <c r="B3416" s="1" t="str">
        <f t="shared" si="265"/>
        <v>September</v>
      </c>
      <c r="C3416" s="3" t="s">
        <v>5</v>
      </c>
      <c r="D3416" s="4">
        <v>14</v>
      </c>
      <c r="E3416" t="str">
        <f t="shared" si="268"/>
        <v>No</v>
      </c>
      <c r="F3416" s="4">
        <f t="shared" si="266"/>
        <v>14</v>
      </c>
      <c r="G3416" s="5">
        <v>963.76</v>
      </c>
      <c r="H3416" t="str">
        <f t="shared" si="269"/>
        <v>No</v>
      </c>
      <c r="I3416" s="5">
        <f t="shared" si="267"/>
        <v>13492.64</v>
      </c>
    </row>
    <row r="3417" spans="1:9" x14ac:dyDescent="0.35">
      <c r="A3417" s="1">
        <v>45230</v>
      </c>
      <c r="B3417" s="1" t="str">
        <f t="shared" si="265"/>
        <v>October</v>
      </c>
      <c r="C3417" s="3" t="s">
        <v>5</v>
      </c>
      <c r="D3417" s="4">
        <v>12</v>
      </c>
      <c r="E3417" t="str">
        <f t="shared" si="268"/>
        <v>No</v>
      </c>
      <c r="F3417" s="4">
        <f t="shared" si="266"/>
        <v>12</v>
      </c>
      <c r="G3417" s="5">
        <v>698.63</v>
      </c>
      <c r="H3417" t="str">
        <f t="shared" si="269"/>
        <v>No</v>
      </c>
      <c r="I3417" s="5">
        <f t="shared" si="267"/>
        <v>8383.56</v>
      </c>
    </row>
    <row r="3418" spans="1:9" x14ac:dyDescent="0.35">
      <c r="A3418" s="1">
        <v>45016</v>
      </c>
      <c r="B3418" s="1" t="str">
        <f t="shared" si="265"/>
        <v>March</v>
      </c>
      <c r="C3418" s="3" t="s">
        <v>4</v>
      </c>
      <c r="D3418" s="4">
        <v>21</v>
      </c>
      <c r="E3418" t="str">
        <f t="shared" si="268"/>
        <v>No</v>
      </c>
      <c r="F3418" s="4">
        <f t="shared" si="266"/>
        <v>21</v>
      </c>
      <c r="G3418" s="5">
        <v>985.58</v>
      </c>
      <c r="H3418" t="str">
        <f t="shared" si="269"/>
        <v>No</v>
      </c>
      <c r="I3418" s="5">
        <f t="shared" si="267"/>
        <v>20697.18</v>
      </c>
    </row>
    <row r="3419" spans="1:9" x14ac:dyDescent="0.35">
      <c r="A3419" s="1">
        <v>45107</v>
      </c>
      <c r="B3419" s="1" t="str">
        <f t="shared" si="265"/>
        <v>June</v>
      </c>
      <c r="C3419" s="3" t="s">
        <v>5</v>
      </c>
      <c r="D3419" s="4">
        <v>24</v>
      </c>
      <c r="E3419" t="str">
        <f t="shared" si="268"/>
        <v>No</v>
      </c>
      <c r="F3419" s="4">
        <f t="shared" si="266"/>
        <v>24</v>
      </c>
      <c r="G3419" s="5">
        <v>477.05</v>
      </c>
      <c r="H3419" t="str">
        <f t="shared" si="269"/>
        <v>No</v>
      </c>
      <c r="I3419" s="5">
        <f t="shared" si="267"/>
        <v>11449.2</v>
      </c>
    </row>
    <row r="3420" spans="1:9" x14ac:dyDescent="0.35">
      <c r="A3420" s="1">
        <v>45077</v>
      </c>
      <c r="B3420" s="1" t="str">
        <f t="shared" si="265"/>
        <v>May</v>
      </c>
      <c r="C3420" s="3" t="s">
        <v>6</v>
      </c>
      <c r="D3420" s="4">
        <v>21</v>
      </c>
      <c r="E3420" t="str">
        <f t="shared" si="268"/>
        <v>No</v>
      </c>
      <c r="F3420" s="4">
        <f t="shared" si="266"/>
        <v>21</v>
      </c>
      <c r="G3420" s="5">
        <v>31.59</v>
      </c>
      <c r="H3420" t="str">
        <f t="shared" si="269"/>
        <v>No</v>
      </c>
      <c r="I3420" s="5">
        <f t="shared" si="267"/>
        <v>663.39</v>
      </c>
    </row>
    <row r="3421" spans="1:9" x14ac:dyDescent="0.35">
      <c r="A3421" s="1">
        <v>44957</v>
      </c>
      <c r="B3421" s="1" t="str">
        <f t="shared" si="265"/>
        <v>January</v>
      </c>
      <c r="C3421" s="3" t="s">
        <v>8</v>
      </c>
      <c r="D3421" s="4">
        <v>15</v>
      </c>
      <c r="E3421" t="str">
        <f t="shared" si="268"/>
        <v>No</v>
      </c>
      <c r="F3421" s="4">
        <f t="shared" si="266"/>
        <v>15</v>
      </c>
      <c r="G3421" s="5">
        <v>309.02999999999997</v>
      </c>
      <c r="H3421" t="str">
        <f t="shared" si="269"/>
        <v>No</v>
      </c>
      <c r="I3421" s="5">
        <f t="shared" si="267"/>
        <v>4635.45</v>
      </c>
    </row>
    <row r="3422" spans="1:9" x14ac:dyDescent="0.35">
      <c r="A3422" s="1">
        <v>44985</v>
      </c>
      <c r="B3422" s="1" t="str">
        <f t="shared" si="265"/>
        <v>February</v>
      </c>
      <c r="C3422" s="3" t="s">
        <v>4</v>
      </c>
      <c r="D3422" s="4">
        <v>23</v>
      </c>
      <c r="E3422" t="str">
        <f t="shared" si="268"/>
        <v>No</v>
      </c>
      <c r="F3422" s="4">
        <f t="shared" si="266"/>
        <v>23</v>
      </c>
      <c r="G3422" s="5">
        <v>708.8</v>
      </c>
      <c r="H3422" t="str">
        <f t="shared" si="269"/>
        <v>No</v>
      </c>
      <c r="I3422" s="5">
        <f t="shared" si="267"/>
        <v>16302.4</v>
      </c>
    </row>
    <row r="3423" spans="1:9" x14ac:dyDescent="0.35">
      <c r="A3423" s="1">
        <v>45077</v>
      </c>
      <c r="B3423" s="1" t="str">
        <f t="shared" si="265"/>
        <v>May</v>
      </c>
      <c r="C3423" s="3" t="s">
        <v>8</v>
      </c>
      <c r="D3423" s="4">
        <v>20</v>
      </c>
      <c r="E3423" t="str">
        <f t="shared" si="268"/>
        <v>No</v>
      </c>
      <c r="F3423" s="4">
        <f t="shared" si="266"/>
        <v>20</v>
      </c>
      <c r="G3423" s="5">
        <v>398.88</v>
      </c>
      <c r="H3423" t="str">
        <f t="shared" si="269"/>
        <v>No</v>
      </c>
      <c r="I3423" s="5">
        <f t="shared" si="267"/>
        <v>7977.6</v>
      </c>
    </row>
    <row r="3424" spans="1:9" x14ac:dyDescent="0.35">
      <c r="A3424" s="1">
        <v>45199</v>
      </c>
      <c r="B3424" s="1" t="str">
        <f t="shared" si="265"/>
        <v>September</v>
      </c>
      <c r="C3424" s="3" t="s">
        <v>5</v>
      </c>
      <c r="D3424" s="4">
        <v>22</v>
      </c>
      <c r="E3424" t="str">
        <f t="shared" si="268"/>
        <v>No</v>
      </c>
      <c r="F3424" s="4">
        <f t="shared" si="266"/>
        <v>22</v>
      </c>
      <c r="G3424" s="5">
        <v>526.65</v>
      </c>
      <c r="H3424" t="str">
        <f t="shared" si="269"/>
        <v>No</v>
      </c>
      <c r="I3424" s="5">
        <f t="shared" si="267"/>
        <v>11586.3</v>
      </c>
    </row>
    <row r="3425" spans="1:9" x14ac:dyDescent="0.35">
      <c r="A3425" s="1">
        <v>45199</v>
      </c>
      <c r="B3425" s="1" t="str">
        <f t="shared" si="265"/>
        <v>September</v>
      </c>
      <c r="C3425" s="3" t="s">
        <v>8</v>
      </c>
      <c r="D3425" s="4">
        <v>18</v>
      </c>
      <c r="E3425" t="str">
        <f t="shared" si="268"/>
        <v>No</v>
      </c>
      <c r="F3425" s="4">
        <f t="shared" si="266"/>
        <v>18</v>
      </c>
      <c r="G3425" s="5">
        <v>802.41</v>
      </c>
      <c r="H3425" t="str">
        <f t="shared" si="269"/>
        <v>No</v>
      </c>
      <c r="I3425" s="5">
        <f t="shared" si="267"/>
        <v>14443.38</v>
      </c>
    </row>
    <row r="3426" spans="1:9" x14ac:dyDescent="0.35">
      <c r="A3426" s="1">
        <v>45138</v>
      </c>
      <c r="B3426" s="1" t="str">
        <f t="shared" si="265"/>
        <v>July</v>
      </c>
      <c r="C3426" s="3" t="s">
        <v>6</v>
      </c>
      <c r="D3426" s="4">
        <v>17</v>
      </c>
      <c r="E3426" t="str">
        <f t="shared" si="268"/>
        <v>No</v>
      </c>
      <c r="F3426" s="4">
        <f t="shared" si="266"/>
        <v>17</v>
      </c>
      <c r="G3426" s="5">
        <v>774.17</v>
      </c>
      <c r="H3426" t="str">
        <f t="shared" si="269"/>
        <v>No</v>
      </c>
      <c r="I3426" s="5">
        <f t="shared" si="267"/>
        <v>13160.89</v>
      </c>
    </row>
    <row r="3427" spans="1:9" x14ac:dyDescent="0.35">
      <c r="A3427" s="1">
        <v>45016</v>
      </c>
      <c r="B3427" s="1" t="str">
        <f t="shared" si="265"/>
        <v>March</v>
      </c>
      <c r="C3427" s="3" t="s">
        <v>8</v>
      </c>
      <c r="D3427" s="4">
        <v>22</v>
      </c>
      <c r="E3427" t="str">
        <f t="shared" si="268"/>
        <v>No</v>
      </c>
      <c r="F3427" s="4">
        <f t="shared" si="266"/>
        <v>22</v>
      </c>
      <c r="G3427" s="5">
        <v>853.62</v>
      </c>
      <c r="H3427" t="str">
        <f t="shared" si="269"/>
        <v>No</v>
      </c>
      <c r="I3427" s="5">
        <f t="shared" si="267"/>
        <v>18779.64</v>
      </c>
    </row>
    <row r="3428" spans="1:9" x14ac:dyDescent="0.35">
      <c r="A3428" s="1">
        <v>45016</v>
      </c>
      <c r="B3428" s="1" t="str">
        <f t="shared" si="265"/>
        <v>March</v>
      </c>
      <c r="C3428" s="3" t="s">
        <v>4</v>
      </c>
      <c r="D3428" s="4">
        <v>21</v>
      </c>
      <c r="E3428" t="str">
        <f t="shared" si="268"/>
        <v>No</v>
      </c>
      <c r="F3428" s="4">
        <f t="shared" si="266"/>
        <v>21</v>
      </c>
      <c r="G3428" s="5">
        <v>248.28</v>
      </c>
      <c r="H3428" t="str">
        <f t="shared" si="269"/>
        <v>No</v>
      </c>
      <c r="I3428" s="5">
        <f t="shared" si="267"/>
        <v>5213.88</v>
      </c>
    </row>
    <row r="3429" spans="1:9" x14ac:dyDescent="0.35">
      <c r="A3429" s="1">
        <v>45169</v>
      </c>
      <c r="B3429" s="1" t="str">
        <f t="shared" si="265"/>
        <v>August</v>
      </c>
      <c r="C3429" s="3" t="s">
        <v>4</v>
      </c>
      <c r="D3429" s="4">
        <v>21</v>
      </c>
      <c r="E3429" t="str">
        <f t="shared" si="268"/>
        <v>No</v>
      </c>
      <c r="F3429" s="4">
        <f t="shared" si="266"/>
        <v>21</v>
      </c>
      <c r="G3429" s="5">
        <v>88.97</v>
      </c>
      <c r="H3429" t="str">
        <f t="shared" si="269"/>
        <v>No</v>
      </c>
      <c r="I3429" s="5">
        <f t="shared" si="267"/>
        <v>1868.37</v>
      </c>
    </row>
    <row r="3430" spans="1:9" x14ac:dyDescent="0.35">
      <c r="A3430" s="1">
        <v>45199</v>
      </c>
      <c r="B3430" s="1" t="str">
        <f t="shared" si="265"/>
        <v>September</v>
      </c>
      <c r="C3430" s="3" t="s">
        <v>6</v>
      </c>
      <c r="D3430" s="4">
        <v>14</v>
      </c>
      <c r="E3430" t="str">
        <f t="shared" si="268"/>
        <v>No</v>
      </c>
      <c r="F3430" s="4">
        <f t="shared" si="266"/>
        <v>14</v>
      </c>
      <c r="G3430" s="5">
        <v>286.05</v>
      </c>
      <c r="H3430" t="str">
        <f t="shared" si="269"/>
        <v>No</v>
      </c>
      <c r="I3430" s="5">
        <f t="shared" si="267"/>
        <v>4004.7000000000003</v>
      </c>
    </row>
    <row r="3431" spans="1:9" x14ac:dyDescent="0.35">
      <c r="A3431" s="1">
        <v>45230</v>
      </c>
      <c r="B3431" s="1" t="str">
        <f t="shared" si="265"/>
        <v>October</v>
      </c>
      <c r="C3431" s="3" t="s">
        <v>7</v>
      </c>
      <c r="D3431" s="4">
        <v>21</v>
      </c>
      <c r="E3431" t="str">
        <f t="shared" si="268"/>
        <v>No</v>
      </c>
      <c r="F3431" s="4">
        <f t="shared" si="266"/>
        <v>21</v>
      </c>
      <c r="G3431" s="5">
        <v>657.25</v>
      </c>
      <c r="H3431" t="str">
        <f t="shared" si="269"/>
        <v>No</v>
      </c>
      <c r="I3431" s="5">
        <f t="shared" si="267"/>
        <v>13802.25</v>
      </c>
    </row>
    <row r="3432" spans="1:9" x14ac:dyDescent="0.35">
      <c r="A3432" s="1">
        <v>45169</v>
      </c>
      <c r="B3432" s="1" t="str">
        <f t="shared" si="265"/>
        <v>August</v>
      </c>
      <c r="C3432" s="3" t="s">
        <v>8</v>
      </c>
      <c r="D3432" s="4">
        <v>22</v>
      </c>
      <c r="E3432" t="str">
        <f t="shared" si="268"/>
        <v>No</v>
      </c>
      <c r="F3432" s="4">
        <f t="shared" si="266"/>
        <v>22</v>
      </c>
      <c r="G3432" s="5">
        <v>243.96</v>
      </c>
      <c r="H3432" t="str">
        <f t="shared" si="269"/>
        <v>No</v>
      </c>
      <c r="I3432" s="5">
        <f t="shared" si="267"/>
        <v>5367.12</v>
      </c>
    </row>
    <row r="3433" spans="1:9" x14ac:dyDescent="0.35">
      <c r="A3433" s="1">
        <v>45199</v>
      </c>
      <c r="B3433" s="1" t="str">
        <f t="shared" si="265"/>
        <v>September</v>
      </c>
      <c r="C3433" s="3" t="s">
        <v>7</v>
      </c>
      <c r="D3433" s="4">
        <v>15</v>
      </c>
      <c r="E3433" t="str">
        <f t="shared" si="268"/>
        <v>No</v>
      </c>
      <c r="F3433" s="4">
        <f t="shared" si="266"/>
        <v>15</v>
      </c>
      <c r="G3433" s="5">
        <v>410.19</v>
      </c>
      <c r="H3433" t="str">
        <f t="shared" si="269"/>
        <v>No</v>
      </c>
      <c r="I3433" s="5">
        <f t="shared" si="267"/>
        <v>6152.85</v>
      </c>
    </row>
    <row r="3434" spans="1:9" x14ac:dyDescent="0.35">
      <c r="A3434" s="1">
        <v>45230</v>
      </c>
      <c r="B3434" s="1" t="str">
        <f t="shared" si="265"/>
        <v>October</v>
      </c>
      <c r="C3434" s="3" t="s">
        <v>8</v>
      </c>
      <c r="D3434" s="4">
        <v>22</v>
      </c>
      <c r="E3434" t="str">
        <f t="shared" si="268"/>
        <v>No</v>
      </c>
      <c r="F3434" s="4">
        <f t="shared" si="266"/>
        <v>22</v>
      </c>
      <c r="G3434" s="5">
        <v>837.43</v>
      </c>
      <c r="H3434" t="str">
        <f t="shared" si="269"/>
        <v>No</v>
      </c>
      <c r="I3434" s="5">
        <f t="shared" si="267"/>
        <v>18423.46</v>
      </c>
    </row>
    <row r="3435" spans="1:9" x14ac:dyDescent="0.35">
      <c r="A3435" s="1">
        <v>45230</v>
      </c>
      <c r="B3435" s="1" t="str">
        <f t="shared" si="265"/>
        <v>October</v>
      </c>
      <c r="C3435" s="3" t="s">
        <v>7</v>
      </c>
      <c r="D3435" s="4">
        <v>19</v>
      </c>
      <c r="E3435" t="str">
        <f t="shared" si="268"/>
        <v>No</v>
      </c>
      <c r="F3435" s="4">
        <f t="shared" si="266"/>
        <v>19</v>
      </c>
      <c r="G3435" s="5">
        <v>165.07</v>
      </c>
      <c r="H3435" t="str">
        <f t="shared" si="269"/>
        <v>No</v>
      </c>
      <c r="I3435" s="5">
        <f t="shared" si="267"/>
        <v>3136.33</v>
      </c>
    </row>
    <row r="3436" spans="1:9" x14ac:dyDescent="0.35">
      <c r="A3436" s="1">
        <v>45016</v>
      </c>
      <c r="B3436" s="1" t="str">
        <f t="shared" si="265"/>
        <v>March</v>
      </c>
      <c r="C3436" s="3" t="s">
        <v>4</v>
      </c>
      <c r="D3436" s="4">
        <v>25</v>
      </c>
      <c r="E3436" t="str">
        <f t="shared" si="268"/>
        <v>No</v>
      </c>
      <c r="F3436" s="4">
        <f t="shared" si="266"/>
        <v>25</v>
      </c>
      <c r="G3436" s="5">
        <v>667.93</v>
      </c>
      <c r="H3436" t="str">
        <f t="shared" si="269"/>
        <v>No</v>
      </c>
      <c r="I3436" s="5">
        <f t="shared" si="267"/>
        <v>16698.25</v>
      </c>
    </row>
    <row r="3437" spans="1:9" x14ac:dyDescent="0.35">
      <c r="A3437" s="1">
        <v>44957</v>
      </c>
      <c r="B3437" s="1" t="str">
        <f t="shared" si="265"/>
        <v>January</v>
      </c>
      <c r="C3437" s="3" t="s">
        <v>7</v>
      </c>
      <c r="D3437" s="4">
        <v>15</v>
      </c>
      <c r="E3437" t="str">
        <f t="shared" si="268"/>
        <v>No</v>
      </c>
      <c r="F3437" s="4">
        <f t="shared" si="266"/>
        <v>15</v>
      </c>
      <c r="G3437" s="5">
        <v>179.05</v>
      </c>
      <c r="H3437" t="str">
        <f t="shared" si="269"/>
        <v>No</v>
      </c>
      <c r="I3437" s="5">
        <f t="shared" si="267"/>
        <v>2685.75</v>
      </c>
    </row>
    <row r="3438" spans="1:9" x14ac:dyDescent="0.35">
      <c r="A3438" s="1">
        <v>44985</v>
      </c>
      <c r="B3438" s="1" t="str">
        <f t="shared" si="265"/>
        <v>February</v>
      </c>
      <c r="C3438" s="3" t="s">
        <v>8</v>
      </c>
      <c r="D3438" s="4">
        <v>19</v>
      </c>
      <c r="E3438" t="str">
        <f t="shared" si="268"/>
        <v>No</v>
      </c>
      <c r="F3438" s="4">
        <f t="shared" si="266"/>
        <v>19</v>
      </c>
      <c r="G3438" s="5">
        <v>650.39</v>
      </c>
      <c r="H3438" t="str">
        <f t="shared" si="269"/>
        <v>No</v>
      </c>
      <c r="I3438" s="5">
        <f t="shared" si="267"/>
        <v>12357.41</v>
      </c>
    </row>
    <row r="3439" spans="1:9" x14ac:dyDescent="0.35">
      <c r="A3439" s="1">
        <v>45046</v>
      </c>
      <c r="B3439" s="1" t="str">
        <f t="shared" si="265"/>
        <v>April</v>
      </c>
      <c r="C3439" s="3" t="s">
        <v>8</v>
      </c>
      <c r="D3439" s="4">
        <v>21</v>
      </c>
      <c r="E3439" t="str">
        <f t="shared" si="268"/>
        <v>No</v>
      </c>
      <c r="F3439" s="4">
        <f t="shared" si="266"/>
        <v>21</v>
      </c>
      <c r="G3439" s="5">
        <v>187.42</v>
      </c>
      <c r="H3439" t="str">
        <f t="shared" si="269"/>
        <v>No</v>
      </c>
      <c r="I3439" s="5">
        <f t="shared" si="267"/>
        <v>3935.8199999999997</v>
      </c>
    </row>
    <row r="3440" spans="1:9" x14ac:dyDescent="0.35">
      <c r="A3440" s="1">
        <v>45260</v>
      </c>
      <c r="B3440" s="1" t="str">
        <f t="shared" si="265"/>
        <v>November</v>
      </c>
      <c r="C3440" s="3" t="s">
        <v>5</v>
      </c>
      <c r="D3440" s="4">
        <v>16</v>
      </c>
      <c r="E3440" t="str">
        <f t="shared" si="268"/>
        <v>No</v>
      </c>
      <c r="F3440" s="4">
        <f t="shared" si="266"/>
        <v>16</v>
      </c>
      <c r="G3440" s="5">
        <v>548.80999999999995</v>
      </c>
      <c r="H3440" t="str">
        <f t="shared" si="269"/>
        <v>No</v>
      </c>
      <c r="I3440" s="5">
        <f t="shared" si="267"/>
        <v>8780.9599999999991</v>
      </c>
    </row>
    <row r="3441" spans="1:9" x14ac:dyDescent="0.35">
      <c r="A3441" s="1">
        <v>45291</v>
      </c>
      <c r="B3441" s="1" t="str">
        <f t="shared" si="265"/>
        <v>December</v>
      </c>
      <c r="C3441" s="3" t="s">
        <v>4</v>
      </c>
      <c r="D3441" s="4">
        <v>7</v>
      </c>
      <c r="E3441" t="str">
        <f t="shared" si="268"/>
        <v>Yes</v>
      </c>
      <c r="F3441" s="4">
        <f t="shared" si="266"/>
        <v>22</v>
      </c>
      <c r="G3441" s="5">
        <v>456.21</v>
      </c>
      <c r="H3441" t="str">
        <f t="shared" si="269"/>
        <v>No</v>
      </c>
      <c r="I3441" s="5">
        <f t="shared" si="267"/>
        <v>10036.619999999999</v>
      </c>
    </row>
    <row r="3442" spans="1:9" x14ac:dyDescent="0.35">
      <c r="A3442" s="1">
        <v>45230</v>
      </c>
      <c r="B3442" s="1" t="str">
        <f t="shared" si="265"/>
        <v>October</v>
      </c>
      <c r="C3442" s="3" t="s">
        <v>8</v>
      </c>
      <c r="D3442" s="4">
        <v>19</v>
      </c>
      <c r="E3442" t="str">
        <f t="shared" si="268"/>
        <v>No</v>
      </c>
      <c r="F3442" s="4">
        <f t="shared" si="266"/>
        <v>19</v>
      </c>
      <c r="G3442" s="5">
        <v>296.07</v>
      </c>
      <c r="H3442" t="str">
        <f t="shared" si="269"/>
        <v>No</v>
      </c>
      <c r="I3442" s="5">
        <f t="shared" si="267"/>
        <v>5625.33</v>
      </c>
    </row>
    <row r="3443" spans="1:9" x14ac:dyDescent="0.35">
      <c r="A3443" s="1">
        <v>45230</v>
      </c>
      <c r="B3443" s="1" t="str">
        <f t="shared" si="265"/>
        <v>October</v>
      </c>
      <c r="C3443" s="3" t="s">
        <v>6</v>
      </c>
      <c r="D3443" s="4">
        <v>16</v>
      </c>
      <c r="E3443" t="str">
        <f t="shared" si="268"/>
        <v>No</v>
      </c>
      <c r="F3443" s="4">
        <f t="shared" si="266"/>
        <v>16</v>
      </c>
      <c r="G3443" s="5">
        <v>887.02</v>
      </c>
      <c r="H3443" t="str">
        <f t="shared" si="269"/>
        <v>No</v>
      </c>
      <c r="I3443" s="5">
        <f t="shared" si="267"/>
        <v>14192.32</v>
      </c>
    </row>
    <row r="3444" spans="1:9" x14ac:dyDescent="0.35">
      <c r="A3444" s="1">
        <v>45230</v>
      </c>
      <c r="B3444" s="1" t="str">
        <f t="shared" si="265"/>
        <v>October</v>
      </c>
      <c r="C3444" s="3" t="s">
        <v>4</v>
      </c>
      <c r="D3444" s="4">
        <v>18</v>
      </c>
      <c r="E3444" t="str">
        <f t="shared" si="268"/>
        <v>No</v>
      </c>
      <c r="F3444" s="4">
        <f t="shared" si="266"/>
        <v>18</v>
      </c>
      <c r="G3444" s="5">
        <v>275.07</v>
      </c>
      <c r="H3444" t="str">
        <f t="shared" si="269"/>
        <v>No</v>
      </c>
      <c r="I3444" s="5">
        <f t="shared" si="267"/>
        <v>4951.26</v>
      </c>
    </row>
    <row r="3445" spans="1:9" x14ac:dyDescent="0.35">
      <c r="A3445" s="1">
        <v>45169</v>
      </c>
      <c r="B3445" s="1" t="str">
        <f t="shared" si="265"/>
        <v>August</v>
      </c>
      <c r="C3445" s="3" t="s">
        <v>6</v>
      </c>
      <c r="D3445" s="4">
        <v>17</v>
      </c>
      <c r="E3445" t="str">
        <f t="shared" si="268"/>
        <v>No</v>
      </c>
      <c r="F3445" s="4">
        <f t="shared" si="266"/>
        <v>17</v>
      </c>
      <c r="G3445" s="5">
        <v>72.44</v>
      </c>
      <c r="H3445" t="str">
        <f t="shared" si="269"/>
        <v>No</v>
      </c>
      <c r="I3445" s="5">
        <f t="shared" si="267"/>
        <v>1231.48</v>
      </c>
    </row>
    <row r="3446" spans="1:9" x14ac:dyDescent="0.35">
      <c r="A3446" s="1">
        <v>44957</v>
      </c>
      <c r="B3446" s="1" t="str">
        <f t="shared" si="265"/>
        <v>January</v>
      </c>
      <c r="C3446" s="3" t="s">
        <v>8</v>
      </c>
      <c r="D3446" s="4">
        <v>20</v>
      </c>
      <c r="E3446" t="str">
        <f t="shared" si="268"/>
        <v>No</v>
      </c>
      <c r="F3446" s="4">
        <f t="shared" si="266"/>
        <v>20</v>
      </c>
      <c r="G3446" s="5">
        <v>166.37</v>
      </c>
      <c r="H3446" t="str">
        <f t="shared" si="269"/>
        <v>No</v>
      </c>
      <c r="I3446" s="5">
        <f t="shared" si="267"/>
        <v>3327.4</v>
      </c>
    </row>
    <row r="3447" spans="1:9" x14ac:dyDescent="0.35">
      <c r="A3447" s="1">
        <v>45199</v>
      </c>
      <c r="B3447" s="1" t="str">
        <f t="shared" si="265"/>
        <v>September</v>
      </c>
      <c r="C3447" s="3" t="s">
        <v>8</v>
      </c>
      <c r="D3447" s="4">
        <v>17</v>
      </c>
      <c r="E3447" t="str">
        <f t="shared" si="268"/>
        <v>No</v>
      </c>
      <c r="F3447" s="4">
        <f t="shared" si="266"/>
        <v>17</v>
      </c>
      <c r="G3447" s="5">
        <v>171.22</v>
      </c>
      <c r="H3447" t="str">
        <f t="shared" si="269"/>
        <v>No</v>
      </c>
      <c r="I3447" s="5">
        <f t="shared" si="267"/>
        <v>2910.74</v>
      </c>
    </row>
    <row r="3448" spans="1:9" x14ac:dyDescent="0.35">
      <c r="A3448" s="1">
        <v>45046</v>
      </c>
      <c r="B3448" s="1" t="str">
        <f t="shared" si="265"/>
        <v>April</v>
      </c>
      <c r="C3448" s="3" t="s">
        <v>8</v>
      </c>
      <c r="D3448" s="4">
        <v>22</v>
      </c>
      <c r="E3448" t="str">
        <f t="shared" si="268"/>
        <v>No</v>
      </c>
      <c r="F3448" s="4">
        <f t="shared" si="266"/>
        <v>22</v>
      </c>
      <c r="G3448" s="5">
        <v>981.79</v>
      </c>
      <c r="H3448" t="str">
        <f t="shared" si="269"/>
        <v>No</v>
      </c>
      <c r="I3448" s="5">
        <f t="shared" si="267"/>
        <v>21599.379999999997</v>
      </c>
    </row>
    <row r="3449" spans="1:9" x14ac:dyDescent="0.35">
      <c r="A3449" s="1">
        <v>45016</v>
      </c>
      <c r="B3449" s="1" t="str">
        <f t="shared" si="265"/>
        <v>March</v>
      </c>
      <c r="C3449" s="3" t="s">
        <v>6</v>
      </c>
      <c r="D3449" s="4">
        <v>18</v>
      </c>
      <c r="E3449" t="str">
        <f t="shared" si="268"/>
        <v>No</v>
      </c>
      <c r="F3449" s="4">
        <f t="shared" si="266"/>
        <v>18</v>
      </c>
      <c r="G3449" s="5">
        <v>200.82</v>
      </c>
      <c r="H3449" t="str">
        <f t="shared" si="269"/>
        <v>No</v>
      </c>
      <c r="I3449" s="5">
        <f t="shared" si="267"/>
        <v>3614.7599999999998</v>
      </c>
    </row>
    <row r="3450" spans="1:9" x14ac:dyDescent="0.35">
      <c r="A3450" s="1">
        <v>45138</v>
      </c>
      <c r="B3450" s="1" t="str">
        <f t="shared" si="265"/>
        <v>July</v>
      </c>
      <c r="C3450" s="3" t="s">
        <v>6</v>
      </c>
      <c r="D3450" s="4">
        <v>24</v>
      </c>
      <c r="E3450" t="str">
        <f t="shared" si="268"/>
        <v>No</v>
      </c>
      <c r="F3450" s="4">
        <f t="shared" si="266"/>
        <v>24</v>
      </c>
      <c r="G3450" s="5">
        <v>994.12</v>
      </c>
      <c r="H3450" t="str">
        <f t="shared" si="269"/>
        <v>No</v>
      </c>
      <c r="I3450" s="5">
        <f t="shared" si="267"/>
        <v>23858.880000000001</v>
      </c>
    </row>
    <row r="3451" spans="1:9" x14ac:dyDescent="0.35">
      <c r="A3451" s="1">
        <v>45077</v>
      </c>
      <c r="B3451" s="1" t="str">
        <f t="shared" si="265"/>
        <v>May</v>
      </c>
      <c r="C3451" s="3" t="s">
        <v>5</v>
      </c>
      <c r="D3451" s="4">
        <v>22</v>
      </c>
      <c r="E3451" t="str">
        <f t="shared" si="268"/>
        <v>No</v>
      </c>
      <c r="F3451" s="4">
        <f t="shared" si="266"/>
        <v>22</v>
      </c>
      <c r="G3451" s="5">
        <v>895.17</v>
      </c>
      <c r="H3451" t="str">
        <f t="shared" si="269"/>
        <v>No</v>
      </c>
      <c r="I3451" s="5">
        <f t="shared" si="267"/>
        <v>19693.739999999998</v>
      </c>
    </row>
    <row r="3452" spans="1:9" x14ac:dyDescent="0.35">
      <c r="A3452" s="1">
        <v>45230</v>
      </c>
      <c r="B3452" s="1" t="str">
        <f t="shared" si="265"/>
        <v>October</v>
      </c>
      <c r="C3452" s="3" t="s">
        <v>6</v>
      </c>
      <c r="D3452" s="4">
        <v>16</v>
      </c>
      <c r="E3452" t="str">
        <f t="shared" si="268"/>
        <v>No</v>
      </c>
      <c r="F3452" s="4">
        <f t="shared" si="266"/>
        <v>16</v>
      </c>
      <c r="G3452" s="5">
        <v>970.59</v>
      </c>
      <c r="H3452" t="str">
        <f t="shared" si="269"/>
        <v>No</v>
      </c>
      <c r="I3452" s="5">
        <f t="shared" si="267"/>
        <v>15529.44</v>
      </c>
    </row>
    <row r="3453" spans="1:9" x14ac:dyDescent="0.35">
      <c r="A3453" s="1">
        <v>45016</v>
      </c>
      <c r="B3453" s="1" t="str">
        <f t="shared" si="265"/>
        <v>March</v>
      </c>
      <c r="C3453" s="3" t="s">
        <v>4</v>
      </c>
      <c r="D3453" s="4">
        <v>18</v>
      </c>
      <c r="E3453" t="str">
        <f t="shared" si="268"/>
        <v>No</v>
      </c>
      <c r="F3453" s="4">
        <f t="shared" si="266"/>
        <v>18</v>
      </c>
      <c r="G3453" s="5">
        <v>545.51</v>
      </c>
      <c r="H3453" t="str">
        <f t="shared" si="269"/>
        <v>No</v>
      </c>
      <c r="I3453" s="5">
        <f t="shared" si="267"/>
        <v>9819.18</v>
      </c>
    </row>
    <row r="3454" spans="1:9" x14ac:dyDescent="0.35">
      <c r="A3454" s="1">
        <v>45107</v>
      </c>
      <c r="B3454" s="1" t="str">
        <f t="shared" si="265"/>
        <v>June</v>
      </c>
      <c r="C3454" s="3" t="s">
        <v>4</v>
      </c>
      <c r="D3454" s="4">
        <v>16</v>
      </c>
      <c r="E3454" t="str">
        <f t="shared" si="268"/>
        <v>No</v>
      </c>
      <c r="F3454" s="4">
        <f t="shared" si="266"/>
        <v>16</v>
      </c>
      <c r="G3454" s="5">
        <v>652.25</v>
      </c>
      <c r="H3454" t="str">
        <f t="shared" si="269"/>
        <v>No</v>
      </c>
      <c r="I3454" s="5">
        <f t="shared" si="267"/>
        <v>10436</v>
      </c>
    </row>
    <row r="3455" spans="1:9" x14ac:dyDescent="0.35">
      <c r="A3455" s="1">
        <v>45016</v>
      </c>
      <c r="B3455" s="1" t="str">
        <f t="shared" si="265"/>
        <v>March</v>
      </c>
      <c r="C3455" s="3" t="s">
        <v>5</v>
      </c>
      <c r="D3455" s="4">
        <v>14</v>
      </c>
      <c r="E3455" t="str">
        <f t="shared" si="268"/>
        <v>No</v>
      </c>
      <c r="F3455" s="4">
        <f t="shared" si="266"/>
        <v>14</v>
      </c>
      <c r="G3455" s="5">
        <v>423.56</v>
      </c>
      <c r="H3455" t="str">
        <f t="shared" si="269"/>
        <v>No</v>
      </c>
      <c r="I3455" s="5">
        <f t="shared" si="267"/>
        <v>5929.84</v>
      </c>
    </row>
    <row r="3456" spans="1:9" x14ac:dyDescent="0.35">
      <c r="A3456" s="1">
        <v>45138</v>
      </c>
      <c r="B3456" s="1" t="str">
        <f t="shared" si="265"/>
        <v>July</v>
      </c>
      <c r="C3456" s="3" t="s">
        <v>4</v>
      </c>
      <c r="D3456" s="4">
        <v>22</v>
      </c>
      <c r="E3456" t="str">
        <f t="shared" si="268"/>
        <v>No</v>
      </c>
      <c r="F3456" s="4">
        <f t="shared" si="266"/>
        <v>22</v>
      </c>
      <c r="G3456" s="5">
        <v>833.14</v>
      </c>
      <c r="H3456" t="str">
        <f t="shared" si="269"/>
        <v>No</v>
      </c>
      <c r="I3456" s="5">
        <f t="shared" si="267"/>
        <v>18329.079999999998</v>
      </c>
    </row>
    <row r="3457" spans="1:9" x14ac:dyDescent="0.35">
      <c r="A3457" s="1">
        <v>45077</v>
      </c>
      <c r="B3457" s="1" t="str">
        <f t="shared" si="265"/>
        <v>May</v>
      </c>
      <c r="C3457" s="3" t="s">
        <v>4</v>
      </c>
      <c r="D3457" s="4">
        <v>15</v>
      </c>
      <c r="E3457" t="str">
        <f t="shared" si="268"/>
        <v>No</v>
      </c>
      <c r="F3457" s="4">
        <f t="shared" si="266"/>
        <v>15</v>
      </c>
      <c r="G3457" s="5">
        <v>405.41</v>
      </c>
      <c r="H3457" t="str">
        <f t="shared" si="269"/>
        <v>No</v>
      </c>
      <c r="I3457" s="5">
        <f t="shared" si="267"/>
        <v>6081.1500000000005</v>
      </c>
    </row>
    <row r="3458" spans="1:9" x14ac:dyDescent="0.35">
      <c r="A3458" s="1">
        <v>44957</v>
      </c>
      <c r="B3458" s="1" t="str">
        <f t="shared" ref="B3458:B3521" si="270">TEXT(A3458, "mmmm")</f>
        <v>January</v>
      </c>
      <c r="C3458" s="3" t="s">
        <v>8</v>
      </c>
      <c r="D3458" s="4">
        <v>13</v>
      </c>
      <c r="E3458" t="str">
        <f t="shared" si="268"/>
        <v>No</v>
      </c>
      <c r="F3458" s="4">
        <f t="shared" ref="F3458:F3521" si="271" xml:space="preserve"> IF(OR(D3458 &lt; 8,D3458 &gt; 32), 22, D3458)</f>
        <v>13</v>
      </c>
      <c r="G3458" s="5">
        <v>837.49</v>
      </c>
      <c r="H3458" t="str">
        <f t="shared" si="269"/>
        <v>No</v>
      </c>
      <c r="I3458" s="5">
        <f t="shared" ref="I3458:I3521" si="272">PRODUCT(F3458,G3458)</f>
        <v>10887.37</v>
      </c>
    </row>
    <row r="3459" spans="1:9" x14ac:dyDescent="0.35">
      <c r="A3459" s="1">
        <v>45107</v>
      </c>
      <c r="B3459" s="1" t="str">
        <f t="shared" si="270"/>
        <v>June</v>
      </c>
      <c r="C3459" s="3" t="s">
        <v>6</v>
      </c>
      <c r="D3459" s="4">
        <v>25</v>
      </c>
      <c r="E3459" t="str">
        <f t="shared" ref="E3459:E3522" si="273" xml:space="preserve"> IF(OR(D3459 &lt; 8,D3459 &gt; 32), "Yes", "No")</f>
        <v>No</v>
      </c>
      <c r="F3459" s="4">
        <f t="shared" si="271"/>
        <v>25</v>
      </c>
      <c r="G3459" s="5">
        <v>246.34</v>
      </c>
      <c r="H3459" t="str">
        <f t="shared" ref="H3459:H3522" si="274" xml:space="preserve"> IF(OR(G3459 &lt; -466.22,G3459 &gt; 1486.92), "Yes", "No")</f>
        <v>No</v>
      </c>
      <c r="I3459" s="5">
        <f t="shared" si="272"/>
        <v>6158.5</v>
      </c>
    </row>
    <row r="3460" spans="1:9" x14ac:dyDescent="0.35">
      <c r="A3460" s="1">
        <v>44985</v>
      </c>
      <c r="B3460" s="1" t="str">
        <f t="shared" si="270"/>
        <v>February</v>
      </c>
      <c r="C3460" s="3" t="s">
        <v>7</v>
      </c>
      <c r="D3460" s="4">
        <v>20</v>
      </c>
      <c r="E3460" t="str">
        <f t="shared" si="273"/>
        <v>No</v>
      </c>
      <c r="F3460" s="4">
        <f t="shared" si="271"/>
        <v>20</v>
      </c>
      <c r="G3460" s="5">
        <v>377.4</v>
      </c>
      <c r="H3460" t="str">
        <f t="shared" si="274"/>
        <v>No</v>
      </c>
      <c r="I3460" s="5">
        <f t="shared" si="272"/>
        <v>7548</v>
      </c>
    </row>
    <row r="3461" spans="1:9" x14ac:dyDescent="0.35">
      <c r="A3461" s="1">
        <v>45138</v>
      </c>
      <c r="B3461" s="1" t="str">
        <f t="shared" si="270"/>
        <v>July</v>
      </c>
      <c r="C3461" s="3" t="s">
        <v>7</v>
      </c>
      <c r="D3461" s="4">
        <v>20</v>
      </c>
      <c r="E3461" t="str">
        <f t="shared" si="273"/>
        <v>No</v>
      </c>
      <c r="F3461" s="4">
        <f t="shared" si="271"/>
        <v>20</v>
      </c>
      <c r="G3461" s="5">
        <v>682.88</v>
      </c>
      <c r="H3461" t="str">
        <f t="shared" si="274"/>
        <v>No</v>
      </c>
      <c r="I3461" s="5">
        <f t="shared" si="272"/>
        <v>13657.6</v>
      </c>
    </row>
    <row r="3462" spans="1:9" x14ac:dyDescent="0.35">
      <c r="A3462" s="1">
        <v>45199</v>
      </c>
      <c r="B3462" s="1" t="str">
        <f t="shared" si="270"/>
        <v>September</v>
      </c>
      <c r="C3462" s="3" t="s">
        <v>5</v>
      </c>
      <c r="D3462" s="4">
        <v>15</v>
      </c>
      <c r="E3462" t="str">
        <f t="shared" si="273"/>
        <v>No</v>
      </c>
      <c r="F3462" s="4">
        <f t="shared" si="271"/>
        <v>15</v>
      </c>
      <c r="G3462" s="5">
        <v>507.82</v>
      </c>
      <c r="H3462" t="str">
        <f t="shared" si="274"/>
        <v>No</v>
      </c>
      <c r="I3462" s="5">
        <f t="shared" si="272"/>
        <v>7617.3</v>
      </c>
    </row>
    <row r="3463" spans="1:9" x14ac:dyDescent="0.35">
      <c r="A3463" s="1">
        <v>45046</v>
      </c>
      <c r="B3463" s="1" t="str">
        <f t="shared" si="270"/>
        <v>April</v>
      </c>
      <c r="C3463" s="3" t="s">
        <v>8</v>
      </c>
      <c r="D3463" s="4">
        <v>20</v>
      </c>
      <c r="E3463" t="str">
        <f t="shared" si="273"/>
        <v>No</v>
      </c>
      <c r="F3463" s="4">
        <f t="shared" si="271"/>
        <v>20</v>
      </c>
      <c r="G3463" s="5">
        <v>764.19</v>
      </c>
      <c r="H3463" t="str">
        <f t="shared" si="274"/>
        <v>No</v>
      </c>
      <c r="I3463" s="5">
        <f t="shared" si="272"/>
        <v>15283.800000000001</v>
      </c>
    </row>
    <row r="3464" spans="1:9" x14ac:dyDescent="0.35">
      <c r="A3464" s="1">
        <v>45291</v>
      </c>
      <c r="B3464" s="1" t="str">
        <f t="shared" si="270"/>
        <v>December</v>
      </c>
      <c r="C3464" s="3" t="s">
        <v>7</v>
      </c>
      <c r="D3464" s="4">
        <v>20</v>
      </c>
      <c r="E3464" t="str">
        <f t="shared" si="273"/>
        <v>No</v>
      </c>
      <c r="F3464" s="4">
        <f t="shared" si="271"/>
        <v>20</v>
      </c>
      <c r="G3464" s="5">
        <v>890.39</v>
      </c>
      <c r="H3464" t="str">
        <f t="shared" si="274"/>
        <v>No</v>
      </c>
      <c r="I3464" s="5">
        <f t="shared" si="272"/>
        <v>17807.8</v>
      </c>
    </row>
    <row r="3465" spans="1:9" x14ac:dyDescent="0.35">
      <c r="A3465" s="1">
        <v>45046</v>
      </c>
      <c r="B3465" s="1" t="str">
        <f t="shared" si="270"/>
        <v>April</v>
      </c>
      <c r="C3465" s="3" t="s">
        <v>5</v>
      </c>
      <c r="D3465" s="4">
        <v>18</v>
      </c>
      <c r="E3465" t="str">
        <f t="shared" si="273"/>
        <v>No</v>
      </c>
      <c r="F3465" s="4">
        <f t="shared" si="271"/>
        <v>18</v>
      </c>
      <c r="G3465" s="5">
        <v>774.27</v>
      </c>
      <c r="H3465" t="str">
        <f t="shared" si="274"/>
        <v>No</v>
      </c>
      <c r="I3465" s="5">
        <f t="shared" si="272"/>
        <v>13936.86</v>
      </c>
    </row>
    <row r="3466" spans="1:9" x14ac:dyDescent="0.35">
      <c r="A3466" s="1">
        <v>45199</v>
      </c>
      <c r="B3466" s="1" t="str">
        <f t="shared" si="270"/>
        <v>September</v>
      </c>
      <c r="C3466" s="3" t="s">
        <v>5</v>
      </c>
      <c r="D3466" s="4">
        <v>24</v>
      </c>
      <c r="E3466" t="str">
        <f t="shared" si="273"/>
        <v>No</v>
      </c>
      <c r="F3466" s="4">
        <f t="shared" si="271"/>
        <v>24</v>
      </c>
      <c r="G3466" s="5">
        <v>434.92</v>
      </c>
      <c r="H3466" t="str">
        <f t="shared" si="274"/>
        <v>No</v>
      </c>
      <c r="I3466" s="5">
        <f t="shared" si="272"/>
        <v>10438.08</v>
      </c>
    </row>
    <row r="3467" spans="1:9" x14ac:dyDescent="0.35">
      <c r="A3467" s="1">
        <v>45169</v>
      </c>
      <c r="B3467" s="1" t="str">
        <f t="shared" si="270"/>
        <v>August</v>
      </c>
      <c r="C3467" s="3" t="s">
        <v>6</v>
      </c>
      <c r="D3467" s="4">
        <v>23</v>
      </c>
      <c r="E3467" t="str">
        <f t="shared" si="273"/>
        <v>No</v>
      </c>
      <c r="F3467" s="4">
        <f t="shared" si="271"/>
        <v>23</v>
      </c>
      <c r="G3467" s="5">
        <v>682.34</v>
      </c>
      <c r="H3467" t="str">
        <f t="shared" si="274"/>
        <v>No</v>
      </c>
      <c r="I3467" s="5">
        <f t="shared" si="272"/>
        <v>15693.820000000002</v>
      </c>
    </row>
    <row r="3468" spans="1:9" x14ac:dyDescent="0.35">
      <c r="A3468" s="1">
        <v>45169</v>
      </c>
      <c r="B3468" s="1" t="str">
        <f t="shared" si="270"/>
        <v>August</v>
      </c>
      <c r="C3468" s="3" t="s">
        <v>7</v>
      </c>
      <c r="D3468" s="4">
        <v>22</v>
      </c>
      <c r="E3468" t="str">
        <f t="shared" si="273"/>
        <v>No</v>
      </c>
      <c r="F3468" s="4">
        <f t="shared" si="271"/>
        <v>22</v>
      </c>
      <c r="G3468" s="5">
        <v>64.84</v>
      </c>
      <c r="H3468" t="str">
        <f t="shared" si="274"/>
        <v>No</v>
      </c>
      <c r="I3468" s="5">
        <f t="shared" si="272"/>
        <v>1426.48</v>
      </c>
    </row>
    <row r="3469" spans="1:9" x14ac:dyDescent="0.35">
      <c r="A3469" s="1">
        <v>45199</v>
      </c>
      <c r="B3469" s="1" t="str">
        <f t="shared" si="270"/>
        <v>September</v>
      </c>
      <c r="C3469" s="3" t="s">
        <v>6</v>
      </c>
      <c r="D3469" s="4">
        <v>14</v>
      </c>
      <c r="E3469" t="str">
        <f t="shared" si="273"/>
        <v>No</v>
      </c>
      <c r="F3469" s="4">
        <f t="shared" si="271"/>
        <v>14</v>
      </c>
      <c r="G3469" s="5">
        <v>600.99</v>
      </c>
      <c r="H3469" t="str">
        <f t="shared" si="274"/>
        <v>No</v>
      </c>
      <c r="I3469" s="5">
        <f t="shared" si="272"/>
        <v>8413.86</v>
      </c>
    </row>
    <row r="3470" spans="1:9" x14ac:dyDescent="0.35">
      <c r="A3470" s="1">
        <v>45046</v>
      </c>
      <c r="B3470" s="1" t="str">
        <f t="shared" si="270"/>
        <v>April</v>
      </c>
      <c r="C3470" s="3" t="s">
        <v>7</v>
      </c>
      <c r="D3470" s="4">
        <v>25</v>
      </c>
      <c r="E3470" t="str">
        <f t="shared" si="273"/>
        <v>No</v>
      </c>
      <c r="F3470" s="4">
        <f t="shared" si="271"/>
        <v>25</v>
      </c>
      <c r="G3470" s="5">
        <v>155.91</v>
      </c>
      <c r="H3470" t="str">
        <f t="shared" si="274"/>
        <v>No</v>
      </c>
      <c r="I3470" s="5">
        <f t="shared" si="272"/>
        <v>3897.75</v>
      </c>
    </row>
    <row r="3471" spans="1:9" x14ac:dyDescent="0.35">
      <c r="A3471" s="1">
        <v>44985</v>
      </c>
      <c r="B3471" s="1" t="str">
        <f t="shared" si="270"/>
        <v>February</v>
      </c>
      <c r="C3471" s="3" t="s">
        <v>7</v>
      </c>
      <c r="D3471" s="4">
        <v>19</v>
      </c>
      <c r="E3471" t="str">
        <f t="shared" si="273"/>
        <v>No</v>
      </c>
      <c r="F3471" s="4">
        <f t="shared" si="271"/>
        <v>19</v>
      </c>
      <c r="G3471" s="5">
        <v>72.59</v>
      </c>
      <c r="H3471" t="str">
        <f t="shared" si="274"/>
        <v>No</v>
      </c>
      <c r="I3471" s="5">
        <f t="shared" si="272"/>
        <v>1379.21</v>
      </c>
    </row>
    <row r="3472" spans="1:9" x14ac:dyDescent="0.35">
      <c r="A3472" s="1">
        <v>45016</v>
      </c>
      <c r="B3472" s="1" t="str">
        <f t="shared" si="270"/>
        <v>March</v>
      </c>
      <c r="C3472" s="3" t="s">
        <v>6</v>
      </c>
      <c r="D3472" s="4">
        <v>26</v>
      </c>
      <c r="E3472" t="str">
        <f t="shared" si="273"/>
        <v>No</v>
      </c>
      <c r="F3472" s="4">
        <f t="shared" si="271"/>
        <v>26</v>
      </c>
      <c r="G3472" s="5">
        <v>208.26</v>
      </c>
      <c r="H3472" t="str">
        <f t="shared" si="274"/>
        <v>No</v>
      </c>
      <c r="I3472" s="5">
        <f t="shared" si="272"/>
        <v>5414.76</v>
      </c>
    </row>
    <row r="3473" spans="1:9" x14ac:dyDescent="0.35">
      <c r="A3473" s="1">
        <v>45016</v>
      </c>
      <c r="B3473" s="1" t="str">
        <f t="shared" si="270"/>
        <v>March</v>
      </c>
      <c r="C3473" s="3" t="s">
        <v>8</v>
      </c>
      <c r="D3473" s="4">
        <v>20</v>
      </c>
      <c r="E3473" t="str">
        <f t="shared" si="273"/>
        <v>No</v>
      </c>
      <c r="F3473" s="4">
        <f t="shared" si="271"/>
        <v>20</v>
      </c>
      <c r="G3473" s="5">
        <v>41.22</v>
      </c>
      <c r="H3473" t="str">
        <f t="shared" si="274"/>
        <v>No</v>
      </c>
      <c r="I3473" s="5">
        <f t="shared" si="272"/>
        <v>824.4</v>
      </c>
    </row>
    <row r="3474" spans="1:9" x14ac:dyDescent="0.35">
      <c r="A3474" s="1">
        <v>45230</v>
      </c>
      <c r="B3474" s="1" t="str">
        <f t="shared" si="270"/>
        <v>October</v>
      </c>
      <c r="C3474" s="3" t="s">
        <v>7</v>
      </c>
      <c r="D3474" s="4">
        <v>15</v>
      </c>
      <c r="E3474" t="str">
        <f t="shared" si="273"/>
        <v>No</v>
      </c>
      <c r="F3474" s="4">
        <f t="shared" si="271"/>
        <v>15</v>
      </c>
      <c r="G3474" s="5">
        <v>465.47</v>
      </c>
      <c r="H3474" t="str">
        <f t="shared" si="274"/>
        <v>No</v>
      </c>
      <c r="I3474" s="5">
        <f t="shared" si="272"/>
        <v>6982.05</v>
      </c>
    </row>
    <row r="3475" spans="1:9" x14ac:dyDescent="0.35">
      <c r="A3475" s="1">
        <v>45169</v>
      </c>
      <c r="B3475" s="1" t="str">
        <f t="shared" si="270"/>
        <v>August</v>
      </c>
      <c r="C3475" s="3" t="s">
        <v>6</v>
      </c>
      <c r="D3475" s="4">
        <v>17</v>
      </c>
      <c r="E3475" t="str">
        <f t="shared" si="273"/>
        <v>No</v>
      </c>
      <c r="F3475" s="4">
        <f t="shared" si="271"/>
        <v>17</v>
      </c>
      <c r="G3475" s="5">
        <v>521.88</v>
      </c>
      <c r="H3475" t="str">
        <f t="shared" si="274"/>
        <v>No</v>
      </c>
      <c r="I3475" s="5">
        <f t="shared" si="272"/>
        <v>8871.9599999999991</v>
      </c>
    </row>
    <row r="3476" spans="1:9" x14ac:dyDescent="0.35">
      <c r="A3476" s="1">
        <v>45138</v>
      </c>
      <c r="B3476" s="1" t="str">
        <f t="shared" si="270"/>
        <v>July</v>
      </c>
      <c r="C3476" s="3" t="s">
        <v>7</v>
      </c>
      <c r="D3476" s="4">
        <v>18</v>
      </c>
      <c r="E3476" t="str">
        <f t="shared" si="273"/>
        <v>No</v>
      </c>
      <c r="F3476" s="4">
        <f t="shared" si="271"/>
        <v>18</v>
      </c>
      <c r="G3476" s="5">
        <v>454.6</v>
      </c>
      <c r="H3476" t="str">
        <f t="shared" si="274"/>
        <v>No</v>
      </c>
      <c r="I3476" s="5">
        <f t="shared" si="272"/>
        <v>8182.8</v>
      </c>
    </row>
    <row r="3477" spans="1:9" x14ac:dyDescent="0.35">
      <c r="A3477" s="1">
        <v>45199</v>
      </c>
      <c r="B3477" s="1" t="str">
        <f t="shared" si="270"/>
        <v>September</v>
      </c>
      <c r="C3477" s="3" t="s">
        <v>6</v>
      </c>
      <c r="D3477" s="4">
        <v>18</v>
      </c>
      <c r="E3477" t="str">
        <f t="shared" si="273"/>
        <v>No</v>
      </c>
      <c r="F3477" s="4">
        <f t="shared" si="271"/>
        <v>18</v>
      </c>
      <c r="G3477" s="5">
        <v>58.35</v>
      </c>
      <c r="H3477" t="str">
        <f t="shared" si="274"/>
        <v>No</v>
      </c>
      <c r="I3477" s="5">
        <f t="shared" si="272"/>
        <v>1050.3</v>
      </c>
    </row>
    <row r="3478" spans="1:9" x14ac:dyDescent="0.35">
      <c r="A3478" s="1">
        <v>45046</v>
      </c>
      <c r="B3478" s="1" t="str">
        <f t="shared" si="270"/>
        <v>April</v>
      </c>
      <c r="C3478" s="3" t="s">
        <v>6</v>
      </c>
      <c r="D3478" s="4">
        <v>11</v>
      </c>
      <c r="E3478" t="str">
        <f t="shared" si="273"/>
        <v>No</v>
      </c>
      <c r="F3478" s="4">
        <f t="shared" si="271"/>
        <v>11</v>
      </c>
      <c r="G3478" s="5">
        <v>93.12</v>
      </c>
      <c r="H3478" t="str">
        <f t="shared" si="274"/>
        <v>No</v>
      </c>
      <c r="I3478" s="5">
        <f t="shared" si="272"/>
        <v>1024.3200000000002</v>
      </c>
    </row>
    <row r="3479" spans="1:9" x14ac:dyDescent="0.35">
      <c r="A3479" s="1">
        <v>45046</v>
      </c>
      <c r="B3479" s="1" t="str">
        <f t="shared" si="270"/>
        <v>April</v>
      </c>
      <c r="C3479" s="3" t="s">
        <v>7</v>
      </c>
      <c r="D3479" s="4">
        <v>20</v>
      </c>
      <c r="E3479" t="str">
        <f t="shared" si="273"/>
        <v>No</v>
      </c>
      <c r="F3479" s="4">
        <f t="shared" si="271"/>
        <v>20</v>
      </c>
      <c r="G3479" s="5">
        <v>863.43</v>
      </c>
      <c r="H3479" t="str">
        <f t="shared" si="274"/>
        <v>No</v>
      </c>
      <c r="I3479" s="5">
        <f t="shared" si="272"/>
        <v>17268.599999999999</v>
      </c>
    </row>
    <row r="3480" spans="1:9" x14ac:dyDescent="0.35">
      <c r="A3480" s="1">
        <v>45138</v>
      </c>
      <c r="B3480" s="1" t="str">
        <f t="shared" si="270"/>
        <v>July</v>
      </c>
      <c r="C3480" s="3" t="s">
        <v>6</v>
      </c>
      <c r="D3480" s="4">
        <v>22</v>
      </c>
      <c r="E3480" t="str">
        <f t="shared" si="273"/>
        <v>No</v>
      </c>
      <c r="F3480" s="4">
        <f t="shared" si="271"/>
        <v>22</v>
      </c>
      <c r="G3480" s="5">
        <v>509.48</v>
      </c>
      <c r="H3480" t="str">
        <f t="shared" si="274"/>
        <v>No</v>
      </c>
      <c r="I3480" s="5">
        <f t="shared" si="272"/>
        <v>11208.560000000001</v>
      </c>
    </row>
    <row r="3481" spans="1:9" x14ac:dyDescent="0.35">
      <c r="A3481" s="1">
        <v>45260</v>
      </c>
      <c r="B3481" s="1" t="str">
        <f t="shared" si="270"/>
        <v>November</v>
      </c>
      <c r="C3481" s="3" t="s">
        <v>8</v>
      </c>
      <c r="D3481" s="4">
        <v>21</v>
      </c>
      <c r="E3481" t="str">
        <f t="shared" si="273"/>
        <v>No</v>
      </c>
      <c r="F3481" s="4">
        <f t="shared" si="271"/>
        <v>21</v>
      </c>
      <c r="G3481" s="5">
        <v>140.44999999999999</v>
      </c>
      <c r="H3481" t="str">
        <f t="shared" si="274"/>
        <v>No</v>
      </c>
      <c r="I3481" s="5">
        <f t="shared" si="272"/>
        <v>2949.45</v>
      </c>
    </row>
    <row r="3482" spans="1:9" x14ac:dyDescent="0.35">
      <c r="A3482" s="1">
        <v>45260</v>
      </c>
      <c r="B3482" s="1" t="str">
        <f t="shared" si="270"/>
        <v>November</v>
      </c>
      <c r="C3482" s="3" t="s">
        <v>8</v>
      </c>
      <c r="D3482" s="4">
        <v>15</v>
      </c>
      <c r="E3482" t="str">
        <f t="shared" si="273"/>
        <v>No</v>
      </c>
      <c r="F3482" s="4">
        <f t="shared" si="271"/>
        <v>15</v>
      </c>
      <c r="G3482" s="5">
        <v>811.66</v>
      </c>
      <c r="H3482" t="str">
        <f t="shared" si="274"/>
        <v>No</v>
      </c>
      <c r="I3482" s="5">
        <f t="shared" si="272"/>
        <v>12174.9</v>
      </c>
    </row>
    <row r="3483" spans="1:9" x14ac:dyDescent="0.35">
      <c r="A3483" s="1">
        <v>45230</v>
      </c>
      <c r="B3483" s="1" t="str">
        <f t="shared" si="270"/>
        <v>October</v>
      </c>
      <c r="C3483" s="3" t="s">
        <v>7</v>
      </c>
      <c r="D3483" s="4">
        <v>24</v>
      </c>
      <c r="E3483" t="str">
        <f t="shared" si="273"/>
        <v>No</v>
      </c>
      <c r="F3483" s="4">
        <f t="shared" si="271"/>
        <v>24</v>
      </c>
      <c r="G3483" s="5">
        <v>765.97</v>
      </c>
      <c r="H3483" t="str">
        <f t="shared" si="274"/>
        <v>No</v>
      </c>
      <c r="I3483" s="5">
        <f t="shared" si="272"/>
        <v>18383.28</v>
      </c>
    </row>
    <row r="3484" spans="1:9" x14ac:dyDescent="0.35">
      <c r="A3484" s="1">
        <v>45230</v>
      </c>
      <c r="B3484" s="1" t="str">
        <f t="shared" si="270"/>
        <v>October</v>
      </c>
      <c r="C3484" s="3" t="s">
        <v>4</v>
      </c>
      <c r="D3484" s="4">
        <v>18</v>
      </c>
      <c r="E3484" t="str">
        <f t="shared" si="273"/>
        <v>No</v>
      </c>
      <c r="F3484" s="4">
        <f t="shared" si="271"/>
        <v>18</v>
      </c>
      <c r="G3484" s="5">
        <v>595.42999999999995</v>
      </c>
      <c r="H3484" t="str">
        <f t="shared" si="274"/>
        <v>No</v>
      </c>
      <c r="I3484" s="5">
        <f t="shared" si="272"/>
        <v>10717.74</v>
      </c>
    </row>
    <row r="3485" spans="1:9" x14ac:dyDescent="0.35">
      <c r="A3485" s="1">
        <v>45230</v>
      </c>
      <c r="B3485" s="1" t="str">
        <f t="shared" si="270"/>
        <v>October</v>
      </c>
      <c r="C3485" s="3" t="s">
        <v>5</v>
      </c>
      <c r="D3485" s="4">
        <v>18</v>
      </c>
      <c r="E3485" t="str">
        <f t="shared" si="273"/>
        <v>No</v>
      </c>
      <c r="F3485" s="4">
        <f t="shared" si="271"/>
        <v>18</v>
      </c>
      <c r="G3485" s="5">
        <v>935.69</v>
      </c>
      <c r="H3485" t="str">
        <f t="shared" si="274"/>
        <v>No</v>
      </c>
      <c r="I3485" s="5">
        <f t="shared" si="272"/>
        <v>16842.420000000002</v>
      </c>
    </row>
    <row r="3486" spans="1:9" x14ac:dyDescent="0.35">
      <c r="A3486" s="1">
        <v>45138</v>
      </c>
      <c r="B3486" s="1" t="str">
        <f t="shared" si="270"/>
        <v>July</v>
      </c>
      <c r="C3486" s="3" t="s">
        <v>4</v>
      </c>
      <c r="D3486" s="4">
        <v>20</v>
      </c>
      <c r="E3486" t="str">
        <f t="shared" si="273"/>
        <v>No</v>
      </c>
      <c r="F3486" s="4">
        <f t="shared" si="271"/>
        <v>20</v>
      </c>
      <c r="G3486" s="5">
        <v>112.17</v>
      </c>
      <c r="H3486" t="str">
        <f t="shared" si="274"/>
        <v>No</v>
      </c>
      <c r="I3486" s="5">
        <f t="shared" si="272"/>
        <v>2243.4</v>
      </c>
    </row>
    <row r="3487" spans="1:9" x14ac:dyDescent="0.35">
      <c r="A3487" s="1">
        <v>45169</v>
      </c>
      <c r="B3487" s="1" t="str">
        <f t="shared" si="270"/>
        <v>August</v>
      </c>
      <c r="C3487" s="3" t="s">
        <v>7</v>
      </c>
      <c r="D3487" s="4">
        <v>15</v>
      </c>
      <c r="E3487" t="str">
        <f t="shared" si="273"/>
        <v>No</v>
      </c>
      <c r="F3487" s="4">
        <f t="shared" si="271"/>
        <v>15</v>
      </c>
      <c r="G3487" s="5">
        <v>631.35</v>
      </c>
      <c r="H3487" t="str">
        <f t="shared" si="274"/>
        <v>No</v>
      </c>
      <c r="I3487" s="5">
        <f t="shared" si="272"/>
        <v>9470.25</v>
      </c>
    </row>
    <row r="3488" spans="1:9" x14ac:dyDescent="0.35">
      <c r="A3488" s="1">
        <v>45107</v>
      </c>
      <c r="B3488" s="1" t="str">
        <f t="shared" si="270"/>
        <v>June</v>
      </c>
      <c r="C3488" s="3" t="s">
        <v>7</v>
      </c>
      <c r="D3488" s="4">
        <v>22</v>
      </c>
      <c r="E3488" t="str">
        <f t="shared" si="273"/>
        <v>No</v>
      </c>
      <c r="F3488" s="4">
        <f t="shared" si="271"/>
        <v>22</v>
      </c>
      <c r="G3488" s="5">
        <v>560.15</v>
      </c>
      <c r="H3488" t="str">
        <f t="shared" si="274"/>
        <v>No</v>
      </c>
      <c r="I3488" s="5">
        <f t="shared" si="272"/>
        <v>12323.3</v>
      </c>
    </row>
    <row r="3489" spans="1:9" x14ac:dyDescent="0.35">
      <c r="A3489" s="1">
        <v>45046</v>
      </c>
      <c r="B3489" s="1" t="str">
        <f t="shared" si="270"/>
        <v>April</v>
      </c>
      <c r="C3489" s="3" t="s">
        <v>8</v>
      </c>
      <c r="D3489" s="4">
        <v>15</v>
      </c>
      <c r="E3489" t="str">
        <f t="shared" si="273"/>
        <v>No</v>
      </c>
      <c r="F3489" s="4">
        <f t="shared" si="271"/>
        <v>15</v>
      </c>
      <c r="G3489" s="5">
        <v>519.63</v>
      </c>
      <c r="H3489" t="str">
        <f t="shared" si="274"/>
        <v>No</v>
      </c>
      <c r="I3489" s="5">
        <f t="shared" si="272"/>
        <v>7794.45</v>
      </c>
    </row>
    <row r="3490" spans="1:9" x14ac:dyDescent="0.35">
      <c r="A3490" s="1">
        <v>44985</v>
      </c>
      <c r="B3490" s="1" t="str">
        <f t="shared" si="270"/>
        <v>February</v>
      </c>
      <c r="C3490" s="3" t="s">
        <v>5</v>
      </c>
      <c r="D3490" s="4">
        <v>22</v>
      </c>
      <c r="E3490" t="str">
        <f t="shared" si="273"/>
        <v>No</v>
      </c>
      <c r="F3490" s="4">
        <f t="shared" si="271"/>
        <v>22</v>
      </c>
      <c r="G3490" s="5">
        <v>743.41</v>
      </c>
      <c r="H3490" t="str">
        <f t="shared" si="274"/>
        <v>No</v>
      </c>
      <c r="I3490" s="5">
        <f t="shared" si="272"/>
        <v>16355.019999999999</v>
      </c>
    </row>
    <row r="3491" spans="1:9" x14ac:dyDescent="0.35">
      <c r="A3491" s="1">
        <v>45138</v>
      </c>
      <c r="B3491" s="1" t="str">
        <f t="shared" si="270"/>
        <v>July</v>
      </c>
      <c r="C3491" s="3" t="s">
        <v>7</v>
      </c>
      <c r="D3491" s="4">
        <v>19</v>
      </c>
      <c r="E3491" t="str">
        <f t="shared" si="273"/>
        <v>No</v>
      </c>
      <c r="F3491" s="4">
        <f t="shared" si="271"/>
        <v>19</v>
      </c>
      <c r="G3491" s="5">
        <v>784.62</v>
      </c>
      <c r="H3491" t="str">
        <f t="shared" si="274"/>
        <v>No</v>
      </c>
      <c r="I3491" s="5">
        <f t="shared" si="272"/>
        <v>14907.78</v>
      </c>
    </row>
    <row r="3492" spans="1:9" x14ac:dyDescent="0.35">
      <c r="A3492" s="1">
        <v>45199</v>
      </c>
      <c r="B3492" s="1" t="str">
        <f t="shared" si="270"/>
        <v>September</v>
      </c>
      <c r="C3492" s="3" t="s">
        <v>6</v>
      </c>
      <c r="D3492" s="4">
        <v>22</v>
      </c>
      <c r="E3492" t="str">
        <f t="shared" si="273"/>
        <v>No</v>
      </c>
      <c r="F3492" s="4">
        <f t="shared" si="271"/>
        <v>22</v>
      </c>
      <c r="G3492" s="5">
        <v>524.07000000000005</v>
      </c>
      <c r="H3492" t="str">
        <f t="shared" si="274"/>
        <v>No</v>
      </c>
      <c r="I3492" s="5">
        <f t="shared" si="272"/>
        <v>11529.54</v>
      </c>
    </row>
    <row r="3493" spans="1:9" x14ac:dyDescent="0.35">
      <c r="A3493" s="1">
        <v>45199</v>
      </c>
      <c r="B3493" s="1" t="str">
        <f t="shared" si="270"/>
        <v>September</v>
      </c>
      <c r="C3493" s="3" t="s">
        <v>4</v>
      </c>
      <c r="D3493" s="4">
        <v>18</v>
      </c>
      <c r="E3493" t="str">
        <f t="shared" si="273"/>
        <v>No</v>
      </c>
      <c r="F3493" s="4">
        <f t="shared" si="271"/>
        <v>18</v>
      </c>
      <c r="G3493" s="5">
        <v>997.19</v>
      </c>
      <c r="H3493" t="str">
        <f t="shared" si="274"/>
        <v>No</v>
      </c>
      <c r="I3493" s="5">
        <f t="shared" si="272"/>
        <v>17949.420000000002</v>
      </c>
    </row>
    <row r="3494" spans="1:9" x14ac:dyDescent="0.35">
      <c r="A3494" s="1">
        <v>45016</v>
      </c>
      <c r="B3494" s="1" t="str">
        <f t="shared" si="270"/>
        <v>March</v>
      </c>
      <c r="C3494" s="3" t="s">
        <v>7</v>
      </c>
      <c r="D3494" s="4">
        <v>22</v>
      </c>
      <c r="E3494" t="str">
        <f t="shared" si="273"/>
        <v>No</v>
      </c>
      <c r="F3494" s="4">
        <f t="shared" si="271"/>
        <v>22</v>
      </c>
      <c r="G3494" s="5">
        <v>457.34</v>
      </c>
      <c r="H3494" t="str">
        <f t="shared" si="274"/>
        <v>No</v>
      </c>
      <c r="I3494" s="5">
        <f t="shared" si="272"/>
        <v>10061.48</v>
      </c>
    </row>
    <row r="3495" spans="1:9" x14ac:dyDescent="0.35">
      <c r="A3495" s="1">
        <v>44985</v>
      </c>
      <c r="B3495" s="1" t="str">
        <f t="shared" si="270"/>
        <v>February</v>
      </c>
      <c r="C3495" s="3" t="s">
        <v>5</v>
      </c>
      <c r="D3495" s="4">
        <v>11</v>
      </c>
      <c r="E3495" t="str">
        <f t="shared" si="273"/>
        <v>No</v>
      </c>
      <c r="F3495" s="4">
        <f t="shared" si="271"/>
        <v>11</v>
      </c>
      <c r="G3495" s="5">
        <v>725.5</v>
      </c>
      <c r="H3495" t="str">
        <f t="shared" si="274"/>
        <v>No</v>
      </c>
      <c r="I3495" s="5">
        <f t="shared" si="272"/>
        <v>7980.5</v>
      </c>
    </row>
    <row r="3496" spans="1:9" x14ac:dyDescent="0.35">
      <c r="A3496" s="1">
        <v>45169</v>
      </c>
      <c r="B3496" s="1" t="str">
        <f t="shared" si="270"/>
        <v>August</v>
      </c>
      <c r="C3496" s="3" t="s">
        <v>4</v>
      </c>
      <c r="D3496" s="4">
        <v>20</v>
      </c>
      <c r="E3496" t="str">
        <f t="shared" si="273"/>
        <v>No</v>
      </c>
      <c r="F3496" s="4">
        <f t="shared" si="271"/>
        <v>20</v>
      </c>
      <c r="G3496" s="5">
        <v>27.41</v>
      </c>
      <c r="H3496" t="str">
        <f t="shared" si="274"/>
        <v>No</v>
      </c>
      <c r="I3496" s="5">
        <f t="shared" si="272"/>
        <v>548.20000000000005</v>
      </c>
    </row>
    <row r="3497" spans="1:9" x14ac:dyDescent="0.35">
      <c r="A3497" s="1">
        <v>45230</v>
      </c>
      <c r="B3497" s="1" t="str">
        <f t="shared" si="270"/>
        <v>October</v>
      </c>
      <c r="C3497" s="3" t="s">
        <v>4</v>
      </c>
      <c r="D3497" s="4">
        <v>13</v>
      </c>
      <c r="E3497" t="str">
        <f t="shared" si="273"/>
        <v>No</v>
      </c>
      <c r="F3497" s="4">
        <f t="shared" si="271"/>
        <v>13</v>
      </c>
      <c r="G3497" s="5">
        <v>989.65</v>
      </c>
      <c r="H3497" t="str">
        <f t="shared" si="274"/>
        <v>No</v>
      </c>
      <c r="I3497" s="5">
        <f t="shared" si="272"/>
        <v>12865.449999999999</v>
      </c>
    </row>
    <row r="3498" spans="1:9" x14ac:dyDescent="0.35">
      <c r="A3498" s="1">
        <v>45016</v>
      </c>
      <c r="B3498" s="1" t="str">
        <f t="shared" si="270"/>
        <v>March</v>
      </c>
      <c r="C3498" s="3" t="s">
        <v>6</v>
      </c>
      <c r="D3498" s="4">
        <v>24</v>
      </c>
      <c r="E3498" t="str">
        <f t="shared" si="273"/>
        <v>No</v>
      </c>
      <c r="F3498" s="4">
        <f t="shared" si="271"/>
        <v>24</v>
      </c>
      <c r="G3498" s="5">
        <v>767</v>
      </c>
      <c r="H3498" t="str">
        <f t="shared" si="274"/>
        <v>No</v>
      </c>
      <c r="I3498" s="5">
        <f t="shared" si="272"/>
        <v>18408</v>
      </c>
    </row>
    <row r="3499" spans="1:9" x14ac:dyDescent="0.35">
      <c r="A3499" s="1">
        <v>45138</v>
      </c>
      <c r="B3499" s="1" t="str">
        <f t="shared" si="270"/>
        <v>July</v>
      </c>
      <c r="C3499" s="3" t="s">
        <v>6</v>
      </c>
      <c r="D3499" s="4">
        <v>17</v>
      </c>
      <c r="E3499" t="str">
        <f t="shared" si="273"/>
        <v>No</v>
      </c>
      <c r="F3499" s="4">
        <f t="shared" si="271"/>
        <v>17</v>
      </c>
      <c r="G3499" s="5">
        <v>388.04</v>
      </c>
      <c r="H3499" t="str">
        <f t="shared" si="274"/>
        <v>No</v>
      </c>
      <c r="I3499" s="5">
        <f t="shared" si="272"/>
        <v>6596.68</v>
      </c>
    </row>
    <row r="3500" spans="1:9" x14ac:dyDescent="0.35">
      <c r="A3500" s="1">
        <v>45291</v>
      </c>
      <c r="B3500" s="1" t="str">
        <f t="shared" si="270"/>
        <v>December</v>
      </c>
      <c r="C3500" s="3" t="s">
        <v>4</v>
      </c>
      <c r="D3500" s="4">
        <v>23</v>
      </c>
      <c r="E3500" t="str">
        <f t="shared" si="273"/>
        <v>No</v>
      </c>
      <c r="F3500" s="4">
        <f t="shared" si="271"/>
        <v>23</v>
      </c>
      <c r="G3500" s="5">
        <v>722.49</v>
      </c>
      <c r="H3500" t="str">
        <f t="shared" si="274"/>
        <v>No</v>
      </c>
      <c r="I3500" s="5">
        <f t="shared" si="272"/>
        <v>16617.27</v>
      </c>
    </row>
    <row r="3501" spans="1:9" x14ac:dyDescent="0.35">
      <c r="A3501" s="1">
        <v>45077</v>
      </c>
      <c r="B3501" s="1" t="str">
        <f t="shared" si="270"/>
        <v>May</v>
      </c>
      <c r="C3501" s="3" t="s">
        <v>8</v>
      </c>
      <c r="D3501" s="4">
        <v>20</v>
      </c>
      <c r="E3501" t="str">
        <f t="shared" si="273"/>
        <v>No</v>
      </c>
      <c r="F3501" s="4">
        <f t="shared" si="271"/>
        <v>20</v>
      </c>
      <c r="G3501" s="5">
        <v>72.69</v>
      </c>
      <c r="H3501" t="str">
        <f t="shared" si="274"/>
        <v>No</v>
      </c>
      <c r="I3501" s="5">
        <f t="shared" si="272"/>
        <v>1453.8</v>
      </c>
    </row>
    <row r="3502" spans="1:9" x14ac:dyDescent="0.35">
      <c r="A3502" s="1">
        <v>45291</v>
      </c>
      <c r="B3502" s="1" t="str">
        <f t="shared" si="270"/>
        <v>December</v>
      </c>
      <c r="C3502" s="3" t="s">
        <v>6</v>
      </c>
      <c r="D3502" s="4">
        <v>20</v>
      </c>
      <c r="E3502" t="str">
        <f t="shared" si="273"/>
        <v>No</v>
      </c>
      <c r="F3502" s="4">
        <f t="shared" si="271"/>
        <v>20</v>
      </c>
      <c r="G3502" s="5">
        <v>14.36</v>
      </c>
      <c r="H3502" t="str">
        <f t="shared" si="274"/>
        <v>No</v>
      </c>
      <c r="I3502" s="5">
        <f t="shared" si="272"/>
        <v>287.2</v>
      </c>
    </row>
    <row r="3503" spans="1:9" x14ac:dyDescent="0.35">
      <c r="A3503" s="1">
        <v>45199</v>
      </c>
      <c r="B3503" s="1" t="str">
        <f t="shared" si="270"/>
        <v>September</v>
      </c>
      <c r="C3503" s="3" t="s">
        <v>5</v>
      </c>
      <c r="D3503" s="4">
        <v>21</v>
      </c>
      <c r="E3503" t="str">
        <f t="shared" si="273"/>
        <v>No</v>
      </c>
      <c r="F3503" s="4">
        <f t="shared" si="271"/>
        <v>21</v>
      </c>
      <c r="G3503" s="5">
        <v>433.14</v>
      </c>
      <c r="H3503" t="str">
        <f t="shared" si="274"/>
        <v>No</v>
      </c>
      <c r="I3503" s="5">
        <f t="shared" si="272"/>
        <v>9095.94</v>
      </c>
    </row>
    <row r="3504" spans="1:9" x14ac:dyDescent="0.35">
      <c r="A3504" s="1">
        <v>45077</v>
      </c>
      <c r="B3504" s="1" t="str">
        <f t="shared" si="270"/>
        <v>May</v>
      </c>
      <c r="C3504" s="3" t="s">
        <v>7</v>
      </c>
      <c r="D3504" s="4">
        <v>31</v>
      </c>
      <c r="E3504" t="str">
        <f t="shared" si="273"/>
        <v>No</v>
      </c>
      <c r="F3504" s="4">
        <f t="shared" si="271"/>
        <v>31</v>
      </c>
      <c r="G3504" s="5">
        <v>764.61</v>
      </c>
      <c r="H3504" t="str">
        <f t="shared" si="274"/>
        <v>No</v>
      </c>
      <c r="I3504" s="5">
        <f t="shared" si="272"/>
        <v>23702.91</v>
      </c>
    </row>
    <row r="3505" spans="1:9" x14ac:dyDescent="0.35">
      <c r="A3505" s="1">
        <v>45291</v>
      </c>
      <c r="B3505" s="1" t="str">
        <f t="shared" si="270"/>
        <v>December</v>
      </c>
      <c r="C3505" s="3" t="s">
        <v>4</v>
      </c>
      <c r="D3505" s="4">
        <v>13</v>
      </c>
      <c r="E3505" t="str">
        <f t="shared" si="273"/>
        <v>No</v>
      </c>
      <c r="F3505" s="4">
        <f t="shared" si="271"/>
        <v>13</v>
      </c>
      <c r="G3505" s="5">
        <v>791.95</v>
      </c>
      <c r="H3505" t="str">
        <f t="shared" si="274"/>
        <v>No</v>
      </c>
      <c r="I3505" s="5">
        <f t="shared" si="272"/>
        <v>10295.35</v>
      </c>
    </row>
    <row r="3506" spans="1:9" x14ac:dyDescent="0.35">
      <c r="A3506" s="1">
        <v>45169</v>
      </c>
      <c r="B3506" s="1" t="str">
        <f t="shared" si="270"/>
        <v>August</v>
      </c>
      <c r="C3506" s="3" t="s">
        <v>8</v>
      </c>
      <c r="D3506" s="4">
        <v>19</v>
      </c>
      <c r="E3506" t="str">
        <f t="shared" si="273"/>
        <v>No</v>
      </c>
      <c r="F3506" s="4">
        <f t="shared" si="271"/>
        <v>19</v>
      </c>
      <c r="G3506" s="5">
        <v>742.16</v>
      </c>
      <c r="H3506" t="str">
        <f t="shared" si="274"/>
        <v>No</v>
      </c>
      <c r="I3506" s="5">
        <f t="shared" si="272"/>
        <v>14101.039999999999</v>
      </c>
    </row>
    <row r="3507" spans="1:9" x14ac:dyDescent="0.35">
      <c r="A3507" s="1">
        <v>45199</v>
      </c>
      <c r="B3507" s="1" t="str">
        <f t="shared" si="270"/>
        <v>September</v>
      </c>
      <c r="C3507" s="3" t="s">
        <v>5</v>
      </c>
      <c r="D3507" s="4">
        <v>16</v>
      </c>
      <c r="E3507" t="str">
        <f t="shared" si="273"/>
        <v>No</v>
      </c>
      <c r="F3507" s="4">
        <f t="shared" si="271"/>
        <v>16</v>
      </c>
      <c r="G3507" s="5">
        <v>988.36</v>
      </c>
      <c r="H3507" t="str">
        <f t="shared" si="274"/>
        <v>No</v>
      </c>
      <c r="I3507" s="5">
        <f t="shared" si="272"/>
        <v>15813.76</v>
      </c>
    </row>
    <row r="3508" spans="1:9" x14ac:dyDescent="0.35">
      <c r="A3508" s="1">
        <v>45046</v>
      </c>
      <c r="B3508" s="1" t="str">
        <f t="shared" si="270"/>
        <v>April</v>
      </c>
      <c r="C3508" s="3" t="s">
        <v>8</v>
      </c>
      <c r="D3508" s="4">
        <v>17</v>
      </c>
      <c r="E3508" t="str">
        <f t="shared" si="273"/>
        <v>No</v>
      </c>
      <c r="F3508" s="4">
        <f t="shared" si="271"/>
        <v>17</v>
      </c>
      <c r="G3508" s="5">
        <v>465.9</v>
      </c>
      <c r="H3508" t="str">
        <f t="shared" si="274"/>
        <v>No</v>
      </c>
      <c r="I3508" s="5">
        <f t="shared" si="272"/>
        <v>7920.2999999999993</v>
      </c>
    </row>
    <row r="3509" spans="1:9" x14ac:dyDescent="0.35">
      <c r="A3509" s="1">
        <v>45138</v>
      </c>
      <c r="B3509" s="1" t="str">
        <f t="shared" si="270"/>
        <v>July</v>
      </c>
      <c r="C3509" s="3" t="s">
        <v>5</v>
      </c>
      <c r="D3509" s="4">
        <v>21</v>
      </c>
      <c r="E3509" t="str">
        <f t="shared" si="273"/>
        <v>No</v>
      </c>
      <c r="F3509" s="4">
        <f t="shared" si="271"/>
        <v>21</v>
      </c>
      <c r="G3509" s="5">
        <v>526.6</v>
      </c>
      <c r="H3509" t="str">
        <f t="shared" si="274"/>
        <v>No</v>
      </c>
      <c r="I3509" s="5">
        <f t="shared" si="272"/>
        <v>11058.6</v>
      </c>
    </row>
    <row r="3510" spans="1:9" x14ac:dyDescent="0.35">
      <c r="A3510" s="1">
        <v>45138</v>
      </c>
      <c r="B3510" s="1" t="str">
        <f t="shared" si="270"/>
        <v>July</v>
      </c>
      <c r="C3510" s="3" t="s">
        <v>8</v>
      </c>
      <c r="D3510" s="4">
        <v>19</v>
      </c>
      <c r="E3510" t="str">
        <f t="shared" si="273"/>
        <v>No</v>
      </c>
      <c r="F3510" s="4">
        <f t="shared" si="271"/>
        <v>19</v>
      </c>
      <c r="G3510" s="5">
        <v>555.26</v>
      </c>
      <c r="H3510" t="str">
        <f t="shared" si="274"/>
        <v>No</v>
      </c>
      <c r="I3510" s="5">
        <f t="shared" si="272"/>
        <v>10549.94</v>
      </c>
    </row>
    <row r="3511" spans="1:9" x14ac:dyDescent="0.35">
      <c r="A3511" s="1">
        <v>45199</v>
      </c>
      <c r="B3511" s="1" t="str">
        <f t="shared" si="270"/>
        <v>September</v>
      </c>
      <c r="C3511" s="3" t="s">
        <v>6</v>
      </c>
      <c r="D3511" s="4">
        <v>21</v>
      </c>
      <c r="E3511" t="str">
        <f t="shared" si="273"/>
        <v>No</v>
      </c>
      <c r="F3511" s="4">
        <f t="shared" si="271"/>
        <v>21</v>
      </c>
      <c r="G3511" s="5">
        <v>431.1</v>
      </c>
      <c r="H3511" t="str">
        <f t="shared" si="274"/>
        <v>No</v>
      </c>
      <c r="I3511" s="5">
        <f t="shared" si="272"/>
        <v>9053.1</v>
      </c>
    </row>
    <row r="3512" spans="1:9" x14ac:dyDescent="0.35">
      <c r="A3512" s="1">
        <v>45138</v>
      </c>
      <c r="B3512" s="1" t="str">
        <f t="shared" si="270"/>
        <v>July</v>
      </c>
      <c r="C3512" s="3" t="s">
        <v>6</v>
      </c>
      <c r="D3512" s="4">
        <v>22</v>
      </c>
      <c r="E3512" t="str">
        <f t="shared" si="273"/>
        <v>No</v>
      </c>
      <c r="F3512" s="4">
        <f t="shared" si="271"/>
        <v>22</v>
      </c>
      <c r="G3512" s="5">
        <v>907.2</v>
      </c>
      <c r="H3512" t="str">
        <f t="shared" si="274"/>
        <v>No</v>
      </c>
      <c r="I3512" s="5">
        <f t="shared" si="272"/>
        <v>19958.400000000001</v>
      </c>
    </row>
    <row r="3513" spans="1:9" x14ac:dyDescent="0.35">
      <c r="A3513" s="1">
        <v>45291</v>
      </c>
      <c r="B3513" s="1" t="str">
        <f t="shared" si="270"/>
        <v>December</v>
      </c>
      <c r="C3513" s="3" t="s">
        <v>6</v>
      </c>
      <c r="D3513" s="4">
        <v>22</v>
      </c>
      <c r="E3513" t="str">
        <f t="shared" si="273"/>
        <v>No</v>
      </c>
      <c r="F3513" s="4">
        <f t="shared" si="271"/>
        <v>22</v>
      </c>
      <c r="G3513" s="5">
        <v>603.69000000000005</v>
      </c>
      <c r="H3513" t="str">
        <f t="shared" si="274"/>
        <v>No</v>
      </c>
      <c r="I3513" s="5">
        <f t="shared" si="272"/>
        <v>13281.18</v>
      </c>
    </row>
    <row r="3514" spans="1:9" x14ac:dyDescent="0.35">
      <c r="A3514" s="1">
        <v>45046</v>
      </c>
      <c r="B3514" s="1" t="str">
        <f t="shared" si="270"/>
        <v>April</v>
      </c>
      <c r="C3514" s="3" t="s">
        <v>6</v>
      </c>
      <c r="D3514" s="4">
        <v>21</v>
      </c>
      <c r="E3514" t="str">
        <f t="shared" si="273"/>
        <v>No</v>
      </c>
      <c r="F3514" s="4">
        <f t="shared" si="271"/>
        <v>21</v>
      </c>
      <c r="G3514" s="5">
        <v>834.15</v>
      </c>
      <c r="H3514" t="str">
        <f t="shared" si="274"/>
        <v>No</v>
      </c>
      <c r="I3514" s="5">
        <f t="shared" si="272"/>
        <v>17517.149999999998</v>
      </c>
    </row>
    <row r="3515" spans="1:9" x14ac:dyDescent="0.35">
      <c r="A3515" s="1">
        <v>44957</v>
      </c>
      <c r="B3515" s="1" t="str">
        <f t="shared" si="270"/>
        <v>January</v>
      </c>
      <c r="C3515" s="3" t="s">
        <v>6</v>
      </c>
      <c r="D3515" s="4">
        <v>18</v>
      </c>
      <c r="E3515" t="str">
        <f t="shared" si="273"/>
        <v>No</v>
      </c>
      <c r="F3515" s="4">
        <f t="shared" si="271"/>
        <v>18</v>
      </c>
      <c r="G3515" s="5">
        <v>660.32</v>
      </c>
      <c r="H3515" t="str">
        <f t="shared" si="274"/>
        <v>No</v>
      </c>
      <c r="I3515" s="5">
        <f t="shared" si="272"/>
        <v>11885.76</v>
      </c>
    </row>
    <row r="3516" spans="1:9" x14ac:dyDescent="0.35">
      <c r="A3516" s="1">
        <v>44985</v>
      </c>
      <c r="B3516" s="1" t="str">
        <f t="shared" si="270"/>
        <v>February</v>
      </c>
      <c r="C3516" s="3" t="s">
        <v>6</v>
      </c>
      <c r="D3516" s="4">
        <v>18</v>
      </c>
      <c r="E3516" t="str">
        <f t="shared" si="273"/>
        <v>No</v>
      </c>
      <c r="F3516" s="4">
        <f t="shared" si="271"/>
        <v>18</v>
      </c>
      <c r="G3516" s="5">
        <v>675.5</v>
      </c>
      <c r="H3516" t="str">
        <f t="shared" si="274"/>
        <v>No</v>
      </c>
      <c r="I3516" s="5">
        <f t="shared" si="272"/>
        <v>12159</v>
      </c>
    </row>
    <row r="3517" spans="1:9" x14ac:dyDescent="0.35">
      <c r="A3517" s="1">
        <v>45107</v>
      </c>
      <c r="B3517" s="1" t="str">
        <f t="shared" si="270"/>
        <v>June</v>
      </c>
      <c r="C3517" s="3" t="s">
        <v>6</v>
      </c>
      <c r="D3517" s="4">
        <v>23</v>
      </c>
      <c r="E3517" t="str">
        <f t="shared" si="273"/>
        <v>No</v>
      </c>
      <c r="F3517" s="4">
        <f t="shared" si="271"/>
        <v>23</v>
      </c>
      <c r="G3517" s="5">
        <v>689.01</v>
      </c>
      <c r="H3517" t="str">
        <f t="shared" si="274"/>
        <v>No</v>
      </c>
      <c r="I3517" s="5">
        <f t="shared" si="272"/>
        <v>15847.23</v>
      </c>
    </row>
    <row r="3518" spans="1:9" x14ac:dyDescent="0.35">
      <c r="A3518" s="1">
        <v>45230</v>
      </c>
      <c r="B3518" s="1" t="str">
        <f t="shared" si="270"/>
        <v>October</v>
      </c>
      <c r="C3518" s="3" t="s">
        <v>8</v>
      </c>
      <c r="D3518" s="4">
        <v>20</v>
      </c>
      <c r="E3518" t="str">
        <f t="shared" si="273"/>
        <v>No</v>
      </c>
      <c r="F3518" s="4">
        <f t="shared" si="271"/>
        <v>20</v>
      </c>
      <c r="G3518" s="5">
        <v>237.63</v>
      </c>
      <c r="H3518" t="str">
        <f t="shared" si="274"/>
        <v>No</v>
      </c>
      <c r="I3518" s="5">
        <f t="shared" si="272"/>
        <v>4752.6000000000004</v>
      </c>
    </row>
    <row r="3519" spans="1:9" x14ac:dyDescent="0.35">
      <c r="A3519" s="1">
        <v>45230</v>
      </c>
      <c r="B3519" s="1" t="str">
        <f t="shared" si="270"/>
        <v>October</v>
      </c>
      <c r="C3519" s="3" t="s">
        <v>7</v>
      </c>
      <c r="D3519" s="4">
        <v>24</v>
      </c>
      <c r="E3519" t="str">
        <f t="shared" si="273"/>
        <v>No</v>
      </c>
      <c r="F3519" s="4">
        <f t="shared" si="271"/>
        <v>24</v>
      </c>
      <c r="G3519" s="5">
        <v>884.12</v>
      </c>
      <c r="H3519" t="str">
        <f t="shared" si="274"/>
        <v>No</v>
      </c>
      <c r="I3519" s="5">
        <f t="shared" si="272"/>
        <v>21218.880000000001</v>
      </c>
    </row>
    <row r="3520" spans="1:9" x14ac:dyDescent="0.35">
      <c r="A3520" s="1">
        <v>45230</v>
      </c>
      <c r="B3520" s="1" t="str">
        <f t="shared" si="270"/>
        <v>October</v>
      </c>
      <c r="C3520" s="3" t="s">
        <v>4</v>
      </c>
      <c r="D3520" s="4">
        <v>15</v>
      </c>
      <c r="E3520" t="str">
        <f t="shared" si="273"/>
        <v>No</v>
      </c>
      <c r="F3520" s="4">
        <f t="shared" si="271"/>
        <v>15</v>
      </c>
      <c r="G3520" s="5">
        <v>927.45</v>
      </c>
      <c r="H3520" t="str">
        <f t="shared" si="274"/>
        <v>No</v>
      </c>
      <c r="I3520" s="5">
        <f t="shared" si="272"/>
        <v>13911.75</v>
      </c>
    </row>
    <row r="3521" spans="1:9" x14ac:dyDescent="0.35">
      <c r="A3521" s="1">
        <v>45230</v>
      </c>
      <c r="B3521" s="1" t="str">
        <f t="shared" si="270"/>
        <v>October</v>
      </c>
      <c r="C3521" s="3" t="s">
        <v>6</v>
      </c>
      <c r="D3521" s="4">
        <v>13</v>
      </c>
      <c r="E3521" t="str">
        <f t="shared" si="273"/>
        <v>No</v>
      </c>
      <c r="F3521" s="4">
        <f t="shared" si="271"/>
        <v>13</v>
      </c>
      <c r="G3521" s="5">
        <v>297.06</v>
      </c>
      <c r="H3521" t="str">
        <f t="shared" si="274"/>
        <v>No</v>
      </c>
      <c r="I3521" s="5">
        <f t="shared" si="272"/>
        <v>3861.78</v>
      </c>
    </row>
    <row r="3522" spans="1:9" x14ac:dyDescent="0.35">
      <c r="A3522" s="1">
        <v>45230</v>
      </c>
      <c r="B3522" s="1" t="str">
        <f t="shared" ref="B3522:B3536" si="275">TEXT(A3522, "mmmm")</f>
        <v>October</v>
      </c>
      <c r="C3522" s="3" t="s">
        <v>8</v>
      </c>
      <c r="D3522" s="4">
        <v>20</v>
      </c>
      <c r="E3522" t="str">
        <f t="shared" si="273"/>
        <v>No</v>
      </c>
      <c r="F3522" s="4">
        <f t="shared" ref="F3522:F3536" si="276" xml:space="preserve"> IF(OR(D3522 &lt; 8,D3522 &gt; 32), 22, D3522)</f>
        <v>20</v>
      </c>
      <c r="G3522" s="5">
        <v>574.85</v>
      </c>
      <c r="H3522" t="str">
        <f t="shared" si="274"/>
        <v>No</v>
      </c>
      <c r="I3522" s="5">
        <f t="shared" ref="I3522:I3536" si="277">PRODUCT(F3522,G3522)</f>
        <v>11497</v>
      </c>
    </row>
    <row r="3523" spans="1:9" x14ac:dyDescent="0.35">
      <c r="A3523" s="1">
        <v>45169</v>
      </c>
      <c r="B3523" s="1" t="str">
        <f t="shared" si="275"/>
        <v>August</v>
      </c>
      <c r="C3523" s="3" t="s">
        <v>4</v>
      </c>
      <c r="D3523" s="4">
        <v>21</v>
      </c>
      <c r="E3523" t="str">
        <f t="shared" ref="E3523:E3536" si="278" xml:space="preserve"> IF(OR(D3523 &lt; 8,D3523 &gt; 32), "Yes", "No")</f>
        <v>No</v>
      </c>
      <c r="F3523" s="4">
        <f t="shared" si="276"/>
        <v>21</v>
      </c>
      <c r="G3523" s="5">
        <v>339.12</v>
      </c>
      <c r="H3523" t="str">
        <f t="shared" ref="H3523:H3536" si="279" xml:space="preserve"> IF(OR(G3523 &lt; -466.22,G3523 &gt; 1486.92), "Yes", "No")</f>
        <v>No</v>
      </c>
      <c r="I3523" s="5">
        <f t="shared" si="277"/>
        <v>7121.52</v>
      </c>
    </row>
    <row r="3524" spans="1:9" x14ac:dyDescent="0.35">
      <c r="A3524" s="1">
        <v>45107</v>
      </c>
      <c r="B3524" s="1" t="str">
        <f t="shared" si="275"/>
        <v>June</v>
      </c>
      <c r="C3524" s="3" t="s">
        <v>7</v>
      </c>
      <c r="D3524" s="4">
        <v>25</v>
      </c>
      <c r="E3524" t="str">
        <f t="shared" si="278"/>
        <v>No</v>
      </c>
      <c r="F3524" s="4">
        <f t="shared" si="276"/>
        <v>25</v>
      </c>
      <c r="G3524" s="5">
        <v>717.35</v>
      </c>
      <c r="H3524" t="str">
        <f t="shared" si="279"/>
        <v>No</v>
      </c>
      <c r="I3524" s="5">
        <f t="shared" si="277"/>
        <v>17933.75</v>
      </c>
    </row>
    <row r="3525" spans="1:9" x14ac:dyDescent="0.35">
      <c r="A3525" s="1">
        <v>45230</v>
      </c>
      <c r="B3525" s="1" t="str">
        <f t="shared" si="275"/>
        <v>October</v>
      </c>
      <c r="C3525" s="3" t="s">
        <v>4</v>
      </c>
      <c r="D3525" s="4">
        <v>22</v>
      </c>
      <c r="E3525" t="str">
        <f t="shared" si="278"/>
        <v>No</v>
      </c>
      <c r="F3525" s="4">
        <f t="shared" si="276"/>
        <v>22</v>
      </c>
      <c r="G3525" s="5">
        <v>936.03</v>
      </c>
      <c r="H3525" t="str">
        <f t="shared" si="279"/>
        <v>No</v>
      </c>
      <c r="I3525" s="5">
        <f t="shared" si="277"/>
        <v>20592.66</v>
      </c>
    </row>
    <row r="3526" spans="1:9" x14ac:dyDescent="0.35">
      <c r="A3526" s="1">
        <v>45230</v>
      </c>
      <c r="B3526" s="1" t="str">
        <f t="shared" si="275"/>
        <v>October</v>
      </c>
      <c r="C3526" s="3" t="s">
        <v>4</v>
      </c>
      <c r="D3526" s="4">
        <v>21</v>
      </c>
      <c r="E3526" t="str">
        <f t="shared" si="278"/>
        <v>No</v>
      </c>
      <c r="F3526" s="4">
        <f t="shared" si="276"/>
        <v>21</v>
      </c>
      <c r="G3526" s="5">
        <v>762.28</v>
      </c>
      <c r="H3526" t="str">
        <f t="shared" si="279"/>
        <v>No</v>
      </c>
      <c r="I3526" s="5">
        <f t="shared" si="277"/>
        <v>16007.88</v>
      </c>
    </row>
    <row r="3527" spans="1:9" x14ac:dyDescent="0.35">
      <c r="A3527" s="1">
        <v>44985</v>
      </c>
      <c r="B3527" s="1" t="str">
        <f t="shared" si="275"/>
        <v>February</v>
      </c>
      <c r="C3527" s="3" t="s">
        <v>5</v>
      </c>
      <c r="D3527" s="4">
        <v>24</v>
      </c>
      <c r="E3527" t="str">
        <f t="shared" si="278"/>
        <v>No</v>
      </c>
      <c r="F3527" s="4">
        <f t="shared" si="276"/>
        <v>24</v>
      </c>
      <c r="G3527" s="5">
        <v>476.65</v>
      </c>
      <c r="H3527" t="str">
        <f t="shared" si="279"/>
        <v>No</v>
      </c>
      <c r="I3527" s="5">
        <f t="shared" si="277"/>
        <v>11439.599999999999</v>
      </c>
    </row>
    <row r="3528" spans="1:9" x14ac:dyDescent="0.35">
      <c r="A3528" s="1">
        <v>45230</v>
      </c>
      <c r="B3528" s="1" t="str">
        <f t="shared" si="275"/>
        <v>October</v>
      </c>
      <c r="C3528" s="3" t="s">
        <v>7</v>
      </c>
      <c r="D3528" s="4">
        <v>15</v>
      </c>
      <c r="E3528" t="str">
        <f t="shared" si="278"/>
        <v>No</v>
      </c>
      <c r="F3528" s="4">
        <f t="shared" si="276"/>
        <v>15</v>
      </c>
      <c r="G3528" s="5">
        <v>305.7</v>
      </c>
      <c r="H3528" t="str">
        <f t="shared" si="279"/>
        <v>No</v>
      </c>
      <c r="I3528" s="5">
        <f t="shared" si="277"/>
        <v>4585.5</v>
      </c>
    </row>
    <row r="3529" spans="1:9" x14ac:dyDescent="0.35">
      <c r="A3529" s="1">
        <v>45138</v>
      </c>
      <c r="B3529" s="1" t="str">
        <f t="shared" si="275"/>
        <v>July</v>
      </c>
      <c r="C3529" s="3" t="s">
        <v>8</v>
      </c>
      <c r="D3529" s="4">
        <v>22</v>
      </c>
      <c r="E3529" t="str">
        <f t="shared" si="278"/>
        <v>No</v>
      </c>
      <c r="F3529" s="4">
        <f t="shared" si="276"/>
        <v>22</v>
      </c>
      <c r="G3529" s="5">
        <v>771.54</v>
      </c>
      <c r="H3529" t="str">
        <f t="shared" si="279"/>
        <v>No</v>
      </c>
      <c r="I3529" s="5">
        <f t="shared" si="277"/>
        <v>16973.879999999997</v>
      </c>
    </row>
    <row r="3530" spans="1:9" x14ac:dyDescent="0.35">
      <c r="A3530" s="1">
        <v>45077</v>
      </c>
      <c r="B3530" s="1" t="str">
        <f t="shared" si="275"/>
        <v>May</v>
      </c>
      <c r="C3530" s="3" t="s">
        <v>8</v>
      </c>
      <c r="D3530" s="4">
        <v>26</v>
      </c>
      <c r="E3530" t="str">
        <f t="shared" si="278"/>
        <v>No</v>
      </c>
      <c r="F3530" s="4">
        <f t="shared" si="276"/>
        <v>26</v>
      </c>
      <c r="G3530" s="5">
        <v>626.36</v>
      </c>
      <c r="H3530" t="str">
        <f t="shared" si="279"/>
        <v>No</v>
      </c>
      <c r="I3530" s="5">
        <f t="shared" si="277"/>
        <v>16285.36</v>
      </c>
    </row>
    <row r="3531" spans="1:9" x14ac:dyDescent="0.35">
      <c r="A3531" s="1">
        <v>45260</v>
      </c>
      <c r="B3531" s="1" t="str">
        <f t="shared" si="275"/>
        <v>November</v>
      </c>
      <c r="C3531" s="3" t="s">
        <v>4</v>
      </c>
      <c r="D3531" s="4">
        <v>24</v>
      </c>
      <c r="E3531" t="str">
        <f t="shared" si="278"/>
        <v>No</v>
      </c>
      <c r="F3531" s="4">
        <f t="shared" si="276"/>
        <v>24</v>
      </c>
      <c r="G3531" s="5">
        <v>91.38</v>
      </c>
      <c r="H3531" t="str">
        <f t="shared" si="279"/>
        <v>No</v>
      </c>
      <c r="I3531" s="5">
        <f t="shared" si="277"/>
        <v>2193.12</v>
      </c>
    </row>
    <row r="3532" spans="1:9" x14ac:dyDescent="0.35">
      <c r="A3532" s="1">
        <v>45046</v>
      </c>
      <c r="B3532" s="1" t="str">
        <f t="shared" si="275"/>
        <v>April</v>
      </c>
      <c r="C3532" s="3" t="s">
        <v>7</v>
      </c>
      <c r="D3532" s="4">
        <v>14</v>
      </c>
      <c r="E3532" t="str">
        <f t="shared" si="278"/>
        <v>No</v>
      </c>
      <c r="F3532" s="4">
        <f t="shared" si="276"/>
        <v>14</v>
      </c>
      <c r="G3532" s="5">
        <v>152.35</v>
      </c>
      <c r="H3532" t="str">
        <f t="shared" si="279"/>
        <v>No</v>
      </c>
      <c r="I3532" s="5">
        <f t="shared" si="277"/>
        <v>2132.9</v>
      </c>
    </row>
    <row r="3533" spans="1:9" x14ac:dyDescent="0.35">
      <c r="A3533" s="1">
        <v>45107</v>
      </c>
      <c r="B3533" s="1" t="str">
        <f t="shared" si="275"/>
        <v>June</v>
      </c>
      <c r="C3533" s="3" t="s">
        <v>7</v>
      </c>
      <c r="D3533" s="4">
        <v>17</v>
      </c>
      <c r="E3533" t="str">
        <f t="shared" si="278"/>
        <v>No</v>
      </c>
      <c r="F3533" s="4">
        <f t="shared" si="276"/>
        <v>17</v>
      </c>
      <c r="G3533" s="5">
        <v>485.97</v>
      </c>
      <c r="H3533" t="str">
        <f t="shared" si="279"/>
        <v>No</v>
      </c>
      <c r="I3533" s="5">
        <f t="shared" si="277"/>
        <v>8261.49</v>
      </c>
    </row>
    <row r="3534" spans="1:9" x14ac:dyDescent="0.35">
      <c r="A3534" s="1">
        <v>45016</v>
      </c>
      <c r="B3534" s="1" t="str">
        <f t="shared" si="275"/>
        <v>March</v>
      </c>
      <c r="C3534" s="3" t="s">
        <v>8</v>
      </c>
      <c r="D3534" s="4">
        <v>13</v>
      </c>
      <c r="E3534" t="str">
        <f t="shared" si="278"/>
        <v>No</v>
      </c>
      <c r="F3534" s="4">
        <f t="shared" si="276"/>
        <v>13</v>
      </c>
      <c r="G3534" s="5">
        <v>806.62</v>
      </c>
      <c r="H3534" t="str">
        <f t="shared" si="279"/>
        <v>No</v>
      </c>
      <c r="I3534" s="5">
        <f t="shared" si="277"/>
        <v>10486.06</v>
      </c>
    </row>
    <row r="3535" spans="1:9" x14ac:dyDescent="0.35">
      <c r="A3535" s="1">
        <v>45107</v>
      </c>
      <c r="B3535" s="1" t="str">
        <f t="shared" si="275"/>
        <v>June</v>
      </c>
      <c r="C3535" s="3" t="s">
        <v>5</v>
      </c>
      <c r="D3535" s="4">
        <v>26</v>
      </c>
      <c r="E3535" t="str">
        <f t="shared" si="278"/>
        <v>No</v>
      </c>
      <c r="F3535" s="4">
        <f t="shared" si="276"/>
        <v>26</v>
      </c>
      <c r="G3535" s="5">
        <v>631.16999999999996</v>
      </c>
      <c r="H3535" t="str">
        <f t="shared" si="279"/>
        <v>No</v>
      </c>
      <c r="I3535" s="5">
        <f t="shared" si="277"/>
        <v>16410.419999999998</v>
      </c>
    </row>
    <row r="3536" spans="1:9" x14ac:dyDescent="0.35">
      <c r="A3536" s="1">
        <v>45138</v>
      </c>
      <c r="B3536" s="1" t="str">
        <f t="shared" si="275"/>
        <v>July</v>
      </c>
      <c r="C3536" s="3" t="s">
        <v>7</v>
      </c>
      <c r="D3536" s="4">
        <v>17</v>
      </c>
      <c r="E3536" t="str">
        <f t="shared" si="278"/>
        <v>No</v>
      </c>
      <c r="F3536" s="4">
        <f t="shared" si="276"/>
        <v>17</v>
      </c>
      <c r="G3536" s="5">
        <v>76.88</v>
      </c>
      <c r="H3536" t="str">
        <f t="shared" si="279"/>
        <v>No</v>
      </c>
      <c r="I3536" s="5">
        <f t="shared" si="277"/>
        <v>1306.96</v>
      </c>
    </row>
  </sheetData>
  <autoFilter ref="A1:A3536" xr:uid="{00000000-0001-0000-0100-000000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74"/>
  <sheetViews>
    <sheetView showGridLines="0" tabSelected="1" zoomScaleNormal="100" workbookViewId="0">
      <selection activeCell="G31" sqref="G31"/>
    </sheetView>
  </sheetViews>
  <sheetFormatPr defaultRowHeight="14.5" x14ac:dyDescent="0.35"/>
  <cols>
    <col min="1" max="1" width="10.7265625" bestFit="1" customWidth="1"/>
    <col min="2" max="2" width="14.36328125" bestFit="1" customWidth="1"/>
    <col min="3" max="3" width="12.54296875" bestFit="1" customWidth="1"/>
    <col min="4" max="4" width="13.54296875" bestFit="1" customWidth="1"/>
    <col min="5" max="8" width="6.7265625" customWidth="1"/>
    <col min="9" max="9" width="20.54296875" customWidth="1"/>
    <col min="10" max="10" width="14.90625" customWidth="1"/>
    <col min="11" max="11" width="16.1796875" customWidth="1"/>
    <col min="12" max="12" width="15.1796875" customWidth="1"/>
    <col min="15" max="15" width="20.36328125" customWidth="1"/>
  </cols>
  <sheetData>
    <row r="1" spans="1:12" x14ac:dyDescent="0.35">
      <c r="A1" s="6" t="s">
        <v>18</v>
      </c>
      <c r="B1" t="s">
        <v>56</v>
      </c>
      <c r="C1" t="s">
        <v>44</v>
      </c>
      <c r="D1" s="8" t="s">
        <v>47</v>
      </c>
      <c r="I1" s="6" t="s">
        <v>50</v>
      </c>
      <c r="J1" t="s">
        <v>45</v>
      </c>
      <c r="K1" t="s">
        <v>44</v>
      </c>
      <c r="L1" t="s">
        <v>47</v>
      </c>
    </row>
    <row r="2" spans="1:12" x14ac:dyDescent="0.35">
      <c r="A2" s="7" t="s">
        <v>31</v>
      </c>
      <c r="B2" s="2">
        <v>6497</v>
      </c>
      <c r="C2" s="5">
        <v>475.30302547770708</v>
      </c>
      <c r="D2" s="5">
        <v>3061429.560000001</v>
      </c>
      <c r="I2" s="7" t="s">
        <v>31</v>
      </c>
      <c r="J2" s="2">
        <v>6497</v>
      </c>
      <c r="K2" s="5">
        <v>475.30302547770725</v>
      </c>
      <c r="L2" s="5">
        <v>3061429.5600000015</v>
      </c>
    </row>
    <row r="3" spans="1:12" x14ac:dyDescent="0.35">
      <c r="A3" s="7" t="s">
        <v>32</v>
      </c>
      <c r="B3" s="2">
        <v>5733</v>
      </c>
      <c r="C3" s="5">
        <v>502.49708771929852</v>
      </c>
      <c r="D3" s="5">
        <v>2884533.1099999989</v>
      </c>
      <c r="I3" s="9" t="s">
        <v>6</v>
      </c>
      <c r="J3" s="2">
        <v>1070</v>
      </c>
      <c r="K3" s="5">
        <v>504.16673076923064</v>
      </c>
      <c r="L3" s="5">
        <v>527132.02999999991</v>
      </c>
    </row>
    <row r="4" spans="1:12" x14ac:dyDescent="0.35">
      <c r="A4" s="7" t="s">
        <v>33</v>
      </c>
      <c r="B4" s="2">
        <v>6070</v>
      </c>
      <c r="C4" s="5">
        <v>532.82801324503316</v>
      </c>
      <c r="D4" s="5">
        <v>3216555.4000000008</v>
      </c>
      <c r="I4" s="9" t="s">
        <v>8</v>
      </c>
      <c r="J4" s="2">
        <v>1318</v>
      </c>
      <c r="K4" s="5">
        <v>482.88428571428562</v>
      </c>
      <c r="L4" s="5">
        <v>631804.93999999983</v>
      </c>
    </row>
    <row r="5" spans="1:12" x14ac:dyDescent="0.35">
      <c r="A5" s="7" t="s">
        <v>34</v>
      </c>
      <c r="B5" s="2">
        <v>5825</v>
      </c>
      <c r="C5" s="5">
        <v>495.09306896551709</v>
      </c>
      <c r="D5" s="5">
        <v>2896696.0399999982</v>
      </c>
      <c r="I5" s="9" t="s">
        <v>4</v>
      </c>
      <c r="J5" s="2">
        <v>1359</v>
      </c>
      <c r="K5" s="5">
        <v>479.36030303030287</v>
      </c>
      <c r="L5" s="5">
        <v>631885.96</v>
      </c>
    </row>
    <row r="6" spans="1:12" x14ac:dyDescent="0.35">
      <c r="A6" s="7" t="s">
        <v>35</v>
      </c>
      <c r="B6" s="2">
        <v>6377</v>
      </c>
      <c r="C6" s="5">
        <v>511.62112540192919</v>
      </c>
      <c r="D6" s="5">
        <v>3269360.4400000023</v>
      </c>
      <c r="I6" s="9" t="s">
        <v>5</v>
      </c>
      <c r="J6" s="2">
        <v>1436</v>
      </c>
      <c r="K6" s="5">
        <v>448.48869565217387</v>
      </c>
      <c r="L6" s="5">
        <v>641775.14999999979</v>
      </c>
    </row>
    <row r="7" spans="1:12" x14ac:dyDescent="0.35">
      <c r="A7" s="7" t="s">
        <v>36</v>
      </c>
      <c r="B7" s="2">
        <v>5843</v>
      </c>
      <c r="C7" s="5">
        <v>508.80975862068959</v>
      </c>
      <c r="D7" s="5">
        <v>2998439.1199999978</v>
      </c>
      <c r="I7" s="9" t="s">
        <v>7</v>
      </c>
      <c r="J7" s="2">
        <v>1314</v>
      </c>
      <c r="K7" s="5">
        <v>469.11359374999984</v>
      </c>
      <c r="L7" s="5">
        <v>628831.48</v>
      </c>
    </row>
    <row r="8" spans="1:12" x14ac:dyDescent="0.35">
      <c r="A8" s="7" t="s">
        <v>37</v>
      </c>
      <c r="B8" s="2">
        <v>5617</v>
      </c>
      <c r="C8" s="5">
        <v>487.12531690140895</v>
      </c>
      <c r="D8" s="5">
        <v>2747572.7399999988</v>
      </c>
      <c r="I8" s="7" t="s">
        <v>32</v>
      </c>
      <c r="J8" s="2">
        <v>5733</v>
      </c>
      <c r="K8" s="5">
        <v>502.49708771929818</v>
      </c>
      <c r="L8" s="5">
        <v>2884533.11</v>
      </c>
    </row>
    <row r="9" spans="1:12" x14ac:dyDescent="0.35">
      <c r="A9" s="7" t="s">
        <v>38</v>
      </c>
      <c r="B9" s="2">
        <v>5942</v>
      </c>
      <c r="C9" s="5">
        <v>526.65953488372122</v>
      </c>
      <c r="D9" s="5">
        <v>3119311.1000000015</v>
      </c>
      <c r="I9" s="9" t="s">
        <v>6</v>
      </c>
      <c r="J9" s="2">
        <v>1087</v>
      </c>
      <c r="K9" s="5">
        <v>510.87178571428558</v>
      </c>
      <c r="L9" s="5">
        <v>561267.01000000013</v>
      </c>
    </row>
    <row r="10" spans="1:12" x14ac:dyDescent="0.35">
      <c r="A10" s="7" t="s">
        <v>39</v>
      </c>
      <c r="B10" s="2">
        <v>5857</v>
      </c>
      <c r="C10" s="5">
        <v>513.41218430034121</v>
      </c>
      <c r="D10" s="5">
        <v>2982765.6099999989</v>
      </c>
      <c r="I10" s="9" t="s">
        <v>8</v>
      </c>
      <c r="J10" s="2">
        <v>1003</v>
      </c>
      <c r="K10" s="5">
        <v>535.35914893617007</v>
      </c>
      <c r="L10" s="5">
        <v>529065.28</v>
      </c>
    </row>
    <row r="11" spans="1:12" ht="15.5" customHeight="1" x14ac:dyDescent="0.35">
      <c r="A11" s="7" t="s">
        <v>40</v>
      </c>
      <c r="B11" s="2">
        <v>5769</v>
      </c>
      <c r="C11" s="5">
        <v>502.27972602739726</v>
      </c>
      <c r="D11" s="5">
        <v>2909733.33</v>
      </c>
      <c r="I11" s="9" t="s">
        <v>4</v>
      </c>
      <c r="J11" s="2">
        <v>1094</v>
      </c>
      <c r="K11" s="5">
        <v>505.91200000000009</v>
      </c>
      <c r="L11" s="5">
        <v>552375.53999999992</v>
      </c>
    </row>
    <row r="12" spans="1:12" ht="16" customHeight="1" x14ac:dyDescent="0.35">
      <c r="A12" s="7" t="s">
        <v>41</v>
      </c>
      <c r="B12" s="2">
        <v>5059</v>
      </c>
      <c r="C12" s="5">
        <v>547.53247999999996</v>
      </c>
      <c r="D12" s="5">
        <v>2733790.2900000019</v>
      </c>
      <c r="I12" s="9" t="s">
        <v>5</v>
      </c>
      <c r="J12" s="2">
        <v>1331</v>
      </c>
      <c r="K12" s="5">
        <v>536.40446153846165</v>
      </c>
      <c r="L12" s="5">
        <v>717797.00999999989</v>
      </c>
    </row>
    <row r="13" spans="1:12" x14ac:dyDescent="0.35">
      <c r="A13" s="7" t="s">
        <v>42</v>
      </c>
      <c r="B13" s="2">
        <v>6410</v>
      </c>
      <c r="C13" s="5">
        <v>515.62699690402485</v>
      </c>
      <c r="D13" s="5">
        <v>3279996.9399999995</v>
      </c>
      <c r="I13" s="9" t="s">
        <v>7</v>
      </c>
      <c r="J13" s="2">
        <v>1218</v>
      </c>
      <c r="K13" s="5">
        <v>431.44387096774199</v>
      </c>
      <c r="L13" s="5">
        <v>524028.27000000014</v>
      </c>
    </row>
    <row r="14" spans="1:12" x14ac:dyDescent="0.35">
      <c r="A14" s="7" t="s">
        <v>43</v>
      </c>
      <c r="B14" s="2">
        <v>70999</v>
      </c>
      <c r="C14" s="5">
        <v>509.47979349363459</v>
      </c>
      <c r="D14" s="10">
        <v>36100183.68</v>
      </c>
      <c r="I14" s="7" t="s">
        <v>33</v>
      </c>
      <c r="J14" s="2">
        <v>6070</v>
      </c>
      <c r="K14" s="5">
        <v>532.82801324503339</v>
      </c>
      <c r="L14" s="5">
        <v>3216555.3999999976</v>
      </c>
    </row>
    <row r="15" spans="1:12" x14ac:dyDescent="0.35">
      <c r="I15" s="9" t="s">
        <v>6</v>
      </c>
      <c r="J15" s="2">
        <v>1301</v>
      </c>
      <c r="K15" s="5">
        <v>572.94761904761913</v>
      </c>
      <c r="L15" s="5">
        <v>744336.19</v>
      </c>
    </row>
    <row r="16" spans="1:12" x14ac:dyDescent="0.35">
      <c r="A16" s="6" t="s">
        <v>1</v>
      </c>
      <c r="B16" t="s">
        <v>49</v>
      </c>
      <c r="C16" t="s">
        <v>48</v>
      </c>
      <c r="D16" s="8" t="s">
        <v>47</v>
      </c>
      <c r="I16" s="9" t="s">
        <v>8</v>
      </c>
      <c r="J16" s="2">
        <v>1095</v>
      </c>
      <c r="K16" s="5">
        <v>556.18054545454549</v>
      </c>
      <c r="L16" s="5">
        <v>591583.02</v>
      </c>
    </row>
    <row r="17" spans="1:12" x14ac:dyDescent="0.35">
      <c r="A17" s="7" t="s">
        <v>6</v>
      </c>
      <c r="B17" s="4">
        <v>14021</v>
      </c>
      <c r="C17" s="5">
        <v>504.5241176470588</v>
      </c>
      <c r="D17" s="5">
        <v>7047251.9800000014</v>
      </c>
      <c r="I17" s="9" t="s">
        <v>4</v>
      </c>
      <c r="J17" s="2">
        <v>1190</v>
      </c>
      <c r="K17" s="5">
        <v>513.44627118644041</v>
      </c>
      <c r="L17" s="5">
        <v>610576.48</v>
      </c>
    </row>
    <row r="18" spans="1:12" x14ac:dyDescent="0.35">
      <c r="A18" s="7" t="s">
        <v>8</v>
      </c>
      <c r="B18" s="4">
        <v>13882</v>
      </c>
      <c r="C18" s="5">
        <v>520.40056195965383</v>
      </c>
      <c r="D18" s="5">
        <v>7212751.2799999975</v>
      </c>
      <c r="I18" s="9" t="s">
        <v>5</v>
      </c>
      <c r="J18" s="2">
        <v>893</v>
      </c>
      <c r="K18" s="5">
        <v>511.70847826086947</v>
      </c>
      <c r="L18" s="5">
        <v>446311.28</v>
      </c>
    </row>
    <row r="19" spans="1:12" x14ac:dyDescent="0.35">
      <c r="A19" s="7" t="s">
        <v>4</v>
      </c>
      <c r="B19" s="4">
        <v>14281</v>
      </c>
      <c r="C19" s="5">
        <v>510.92448324022405</v>
      </c>
      <c r="D19" s="5">
        <v>7265416.6899999985</v>
      </c>
      <c r="I19" s="9" t="s">
        <v>7</v>
      </c>
      <c r="J19" s="2">
        <v>1591</v>
      </c>
      <c r="K19" s="5">
        <v>511.34822784810132</v>
      </c>
      <c r="L19" s="5">
        <v>823748.4299999997</v>
      </c>
    </row>
    <row r="20" spans="1:12" x14ac:dyDescent="0.35">
      <c r="A20" s="7" t="s">
        <v>5</v>
      </c>
      <c r="B20" s="4">
        <v>14459</v>
      </c>
      <c r="C20" s="5">
        <v>506.05540502793292</v>
      </c>
      <c r="D20" s="5">
        <v>7286034.8499999931</v>
      </c>
      <c r="I20" s="7" t="s">
        <v>34</v>
      </c>
      <c r="J20" s="2">
        <v>5825</v>
      </c>
      <c r="K20" s="5">
        <v>495.09306896551743</v>
      </c>
      <c r="L20" s="5">
        <v>2896696.0400000005</v>
      </c>
    </row>
    <row r="21" spans="1:12" x14ac:dyDescent="0.35">
      <c r="A21" s="7" t="s">
        <v>7</v>
      </c>
      <c r="B21" s="4">
        <v>14356</v>
      </c>
      <c r="C21" s="5">
        <v>505.67720505617928</v>
      </c>
      <c r="D21" s="5">
        <v>7288728.879999998</v>
      </c>
      <c r="I21" s="9" t="s">
        <v>6</v>
      </c>
      <c r="J21" s="2">
        <v>1108</v>
      </c>
      <c r="K21" s="5">
        <v>476.87368421052622</v>
      </c>
      <c r="L21" s="5">
        <v>534471.17000000016</v>
      </c>
    </row>
    <row r="22" spans="1:12" x14ac:dyDescent="0.35">
      <c r="A22" s="7" t="s">
        <v>43</v>
      </c>
      <c r="B22" s="4">
        <v>70999</v>
      </c>
      <c r="C22" s="5">
        <v>509.47979349363459</v>
      </c>
      <c r="D22" s="10">
        <v>36100183.679999985</v>
      </c>
      <c r="I22" s="9" t="s">
        <v>8</v>
      </c>
      <c r="J22" s="2">
        <v>1335</v>
      </c>
      <c r="K22" s="5">
        <v>451.99923076923073</v>
      </c>
      <c r="L22" s="5">
        <v>597584.64000000001</v>
      </c>
    </row>
    <row r="23" spans="1:12" x14ac:dyDescent="0.35">
      <c r="I23" s="9" t="s">
        <v>4</v>
      </c>
      <c r="J23" s="2">
        <v>1095</v>
      </c>
      <c r="K23" s="5">
        <v>601.3909259259259</v>
      </c>
      <c r="L23" s="5">
        <v>653476.44999999984</v>
      </c>
    </row>
    <row r="24" spans="1:12" ht="14" customHeight="1" x14ac:dyDescent="0.35">
      <c r="I24" s="9" t="s">
        <v>5</v>
      </c>
      <c r="J24" s="2">
        <v>1173</v>
      </c>
      <c r="K24" s="5">
        <v>500.93483333333336</v>
      </c>
      <c r="L24" s="5">
        <v>601128.76</v>
      </c>
    </row>
    <row r="25" spans="1:12" ht="15.5" customHeight="1" x14ac:dyDescent="0.35">
      <c r="I25" s="9" t="s">
        <v>7</v>
      </c>
      <c r="J25" s="2">
        <v>1114</v>
      </c>
      <c r="K25" s="5">
        <v>453.40814814814809</v>
      </c>
      <c r="L25" s="5">
        <v>510035.02000000008</v>
      </c>
    </row>
    <row r="26" spans="1:12" ht="16" customHeight="1" x14ac:dyDescent="0.35">
      <c r="I26" s="7" t="s">
        <v>35</v>
      </c>
      <c r="J26" s="2">
        <v>6377</v>
      </c>
      <c r="K26" s="5">
        <v>511.62112540192942</v>
      </c>
      <c r="L26" s="5">
        <v>3269360.4400000023</v>
      </c>
    </row>
    <row r="27" spans="1:12" x14ac:dyDescent="0.35">
      <c r="I27" s="9" t="s">
        <v>6</v>
      </c>
      <c r="J27" s="2">
        <v>1173</v>
      </c>
      <c r="K27" s="5">
        <v>466.80945454545434</v>
      </c>
      <c r="L27" s="5">
        <v>550744.77999999991</v>
      </c>
    </row>
    <row r="28" spans="1:12" x14ac:dyDescent="0.35">
      <c r="I28" s="9" t="s">
        <v>8</v>
      </c>
      <c r="J28" s="2">
        <v>1200</v>
      </c>
      <c r="K28" s="5">
        <v>530.19677966101688</v>
      </c>
      <c r="L28" s="5">
        <v>640939.98999999987</v>
      </c>
    </row>
    <row r="29" spans="1:12" x14ac:dyDescent="0.35">
      <c r="I29" s="9" t="s">
        <v>4</v>
      </c>
      <c r="J29" s="2">
        <v>1228</v>
      </c>
      <c r="K29" s="5">
        <v>535.04967741935479</v>
      </c>
      <c r="L29" s="5">
        <v>658319.11</v>
      </c>
    </row>
    <row r="30" spans="1:12" x14ac:dyDescent="0.35">
      <c r="I30" s="9" t="s">
        <v>5</v>
      </c>
      <c r="J30" s="2">
        <v>1400</v>
      </c>
      <c r="K30" s="5">
        <v>445.50492753623172</v>
      </c>
      <c r="L30" s="5">
        <v>632785.9500000003</v>
      </c>
    </row>
    <row r="31" spans="1:12" x14ac:dyDescent="0.35">
      <c r="I31" s="9" t="s">
        <v>7</v>
      </c>
      <c r="J31" s="2">
        <v>1376</v>
      </c>
      <c r="K31" s="5">
        <v>579.47151515151506</v>
      </c>
      <c r="L31" s="5">
        <v>786570.61</v>
      </c>
    </row>
    <row r="32" spans="1:12" x14ac:dyDescent="0.35">
      <c r="I32" s="7" t="s">
        <v>36</v>
      </c>
      <c r="J32" s="2">
        <v>5843</v>
      </c>
      <c r="K32" s="5">
        <v>508.80975862068993</v>
      </c>
      <c r="L32" s="5">
        <v>2998439.120000001</v>
      </c>
    </row>
    <row r="33" spans="9:12" x14ac:dyDescent="0.35">
      <c r="I33" s="9" t="s">
        <v>6</v>
      </c>
      <c r="J33" s="2">
        <v>1277</v>
      </c>
      <c r="K33" s="5">
        <v>459.18292307692315</v>
      </c>
      <c r="L33" s="5">
        <v>586823.40999999992</v>
      </c>
    </row>
    <row r="34" spans="9:12" x14ac:dyDescent="0.35">
      <c r="I34" s="9" t="s">
        <v>8</v>
      </c>
      <c r="J34" s="2">
        <v>1098</v>
      </c>
      <c r="K34" s="5">
        <v>540.31283018867919</v>
      </c>
      <c r="L34" s="5">
        <v>597151.18999999994</v>
      </c>
    </row>
    <row r="35" spans="9:12" x14ac:dyDescent="0.35">
      <c r="I35" s="9" t="s">
        <v>4</v>
      </c>
      <c r="J35" s="2">
        <v>1154</v>
      </c>
      <c r="K35" s="5">
        <v>466.69210526315788</v>
      </c>
      <c r="L35" s="5">
        <v>561160.88000000012</v>
      </c>
    </row>
    <row r="36" spans="9:12" x14ac:dyDescent="0.35">
      <c r="I36" s="9" t="s">
        <v>5</v>
      </c>
      <c r="J36" s="2">
        <v>1345</v>
      </c>
      <c r="K36" s="5">
        <v>488.28681818181826</v>
      </c>
      <c r="L36" s="5">
        <v>656264.27</v>
      </c>
    </row>
    <row r="37" spans="9:12" x14ac:dyDescent="0.35">
      <c r="I37" s="9" t="s">
        <v>7</v>
      </c>
      <c r="J37" s="2">
        <v>969</v>
      </c>
      <c r="K37" s="5">
        <v>617.20367346938792</v>
      </c>
      <c r="L37" s="5">
        <v>597039.37000000011</v>
      </c>
    </row>
    <row r="38" spans="9:12" x14ac:dyDescent="0.35">
      <c r="I38" s="7" t="s">
        <v>37</v>
      </c>
      <c r="J38" s="2">
        <v>5617</v>
      </c>
      <c r="K38" s="5">
        <v>487.12531690140872</v>
      </c>
      <c r="L38" s="5">
        <v>2747572.7399999988</v>
      </c>
    </row>
    <row r="39" spans="9:12" x14ac:dyDescent="0.35">
      <c r="I39" s="9" t="s">
        <v>6</v>
      </c>
      <c r="J39" s="2">
        <v>1234</v>
      </c>
      <c r="K39" s="5">
        <v>479.14774193548379</v>
      </c>
      <c r="L39" s="5">
        <v>588031.37</v>
      </c>
    </row>
    <row r="40" spans="9:12" x14ac:dyDescent="0.35">
      <c r="I40" s="9" t="s">
        <v>8</v>
      </c>
      <c r="J40" s="2">
        <v>985</v>
      </c>
      <c r="K40" s="5">
        <v>524.99788461538446</v>
      </c>
      <c r="L40" s="5">
        <v>516955.45999999996</v>
      </c>
    </row>
    <row r="41" spans="9:12" x14ac:dyDescent="0.35">
      <c r="I41" s="9" t="s">
        <v>4</v>
      </c>
      <c r="J41" s="2">
        <v>1348</v>
      </c>
      <c r="K41" s="5">
        <v>491.69544117647047</v>
      </c>
      <c r="L41" s="5">
        <v>673674.23</v>
      </c>
    </row>
    <row r="42" spans="9:12" x14ac:dyDescent="0.35">
      <c r="I42" s="9" t="s">
        <v>5</v>
      </c>
      <c r="J42" s="2">
        <v>962</v>
      </c>
      <c r="K42" s="5">
        <v>463.8023404255319</v>
      </c>
      <c r="L42" s="5">
        <v>448108.23000000004</v>
      </c>
    </row>
    <row r="43" spans="9:12" x14ac:dyDescent="0.35">
      <c r="I43" s="9" t="s">
        <v>7</v>
      </c>
      <c r="J43" s="2">
        <v>1088</v>
      </c>
      <c r="K43" s="5">
        <v>474.59163636363638</v>
      </c>
      <c r="L43" s="5">
        <v>520803.44999999995</v>
      </c>
    </row>
    <row r="44" spans="9:12" x14ac:dyDescent="0.35">
      <c r="I44" s="7" t="s">
        <v>38</v>
      </c>
      <c r="J44" s="2">
        <v>5942</v>
      </c>
      <c r="K44" s="5">
        <v>526.65953488372134</v>
      </c>
      <c r="L44" s="5">
        <v>3119311.100000001</v>
      </c>
    </row>
    <row r="45" spans="9:12" x14ac:dyDescent="0.35">
      <c r="I45" s="9" t="s">
        <v>6</v>
      </c>
      <c r="J45" s="2">
        <v>1261</v>
      </c>
      <c r="K45" s="5">
        <v>490.89606060606059</v>
      </c>
      <c r="L45" s="5">
        <v>612984.37999999989</v>
      </c>
    </row>
    <row r="46" spans="9:12" x14ac:dyDescent="0.35">
      <c r="I46" s="9" t="s">
        <v>8</v>
      </c>
      <c r="J46" s="2">
        <v>1313</v>
      </c>
      <c r="K46" s="5">
        <v>525.05492753623184</v>
      </c>
      <c r="L46" s="5">
        <v>693952.56</v>
      </c>
    </row>
    <row r="47" spans="9:12" x14ac:dyDescent="0.35">
      <c r="I47" s="9" t="s">
        <v>4</v>
      </c>
      <c r="J47" s="2">
        <v>1215</v>
      </c>
      <c r="K47" s="5">
        <v>504.75383333333338</v>
      </c>
      <c r="L47" s="5">
        <v>594822.82000000007</v>
      </c>
    </row>
    <row r="48" spans="9:12" x14ac:dyDescent="0.35">
      <c r="I48" s="9" t="s">
        <v>5</v>
      </c>
      <c r="J48" s="2">
        <v>1055</v>
      </c>
      <c r="K48" s="5">
        <v>570.87576923076904</v>
      </c>
      <c r="L48" s="5">
        <v>606524.9700000002</v>
      </c>
    </row>
    <row r="49" spans="9:12" x14ac:dyDescent="0.35">
      <c r="I49" s="9" t="s">
        <v>7</v>
      </c>
      <c r="J49" s="2">
        <v>1098</v>
      </c>
      <c r="K49" s="5">
        <v>554.181851851852</v>
      </c>
      <c r="L49" s="5">
        <v>611026.37000000034</v>
      </c>
    </row>
    <row r="50" spans="9:12" x14ac:dyDescent="0.35">
      <c r="I50" s="7" t="s">
        <v>39</v>
      </c>
      <c r="J50" s="2">
        <v>5857</v>
      </c>
      <c r="K50" s="5">
        <v>513.41218430034155</v>
      </c>
      <c r="L50" s="5">
        <v>2982765.6099999989</v>
      </c>
    </row>
    <row r="51" spans="9:12" x14ac:dyDescent="0.35">
      <c r="I51" s="9" t="s">
        <v>6</v>
      </c>
      <c r="J51" s="2">
        <v>1431</v>
      </c>
      <c r="K51" s="5">
        <v>515.24275362318838</v>
      </c>
      <c r="L51" s="5">
        <v>727641.9099999998</v>
      </c>
    </row>
    <row r="52" spans="9:12" x14ac:dyDescent="0.35">
      <c r="I52" s="9" t="s">
        <v>8</v>
      </c>
      <c r="J52" s="2">
        <v>1126</v>
      </c>
      <c r="K52" s="5">
        <v>492.30385964912284</v>
      </c>
      <c r="L52" s="5">
        <v>555067.46</v>
      </c>
    </row>
    <row r="53" spans="9:12" x14ac:dyDescent="0.35">
      <c r="I53" s="9" t="s">
        <v>4</v>
      </c>
      <c r="J53" s="2">
        <v>1150</v>
      </c>
      <c r="K53" s="5">
        <v>469.24066666666664</v>
      </c>
      <c r="L53" s="5">
        <v>531517</v>
      </c>
    </row>
    <row r="54" spans="9:12" x14ac:dyDescent="0.35">
      <c r="I54" s="9" t="s">
        <v>5</v>
      </c>
      <c r="J54" s="2">
        <v>1116</v>
      </c>
      <c r="K54" s="5">
        <v>568.10374999999999</v>
      </c>
      <c r="L54" s="5">
        <v>618312.17000000004</v>
      </c>
    </row>
    <row r="55" spans="9:12" x14ac:dyDescent="0.35">
      <c r="I55" s="9" t="s">
        <v>7</v>
      </c>
      <c r="J55" s="2">
        <v>1034</v>
      </c>
      <c r="K55" s="5">
        <v>526.44019607843131</v>
      </c>
      <c r="L55" s="5">
        <v>550227.06999999995</v>
      </c>
    </row>
    <row r="56" spans="9:12" x14ac:dyDescent="0.35">
      <c r="I56" s="7" t="s">
        <v>40</v>
      </c>
      <c r="J56" s="2">
        <v>5769</v>
      </c>
      <c r="K56" s="5">
        <v>502.27972602739726</v>
      </c>
      <c r="L56" s="5">
        <v>2909733.3299999991</v>
      </c>
    </row>
    <row r="57" spans="9:12" x14ac:dyDescent="0.35">
      <c r="I57" s="9" t="s">
        <v>6</v>
      </c>
      <c r="J57" s="2">
        <v>826</v>
      </c>
      <c r="K57" s="5">
        <v>552.29707317073166</v>
      </c>
      <c r="L57" s="5">
        <v>458710.45999999996</v>
      </c>
    </row>
    <row r="58" spans="9:12" x14ac:dyDescent="0.35">
      <c r="I58" s="9" t="s">
        <v>8</v>
      </c>
      <c r="J58" s="2">
        <v>1173</v>
      </c>
      <c r="K58" s="5">
        <v>545.65864406779656</v>
      </c>
      <c r="L58" s="5">
        <v>657813.76000000001</v>
      </c>
    </row>
    <row r="59" spans="9:12" x14ac:dyDescent="0.35">
      <c r="I59" s="9" t="s">
        <v>4</v>
      </c>
      <c r="J59" s="2">
        <v>1176</v>
      </c>
      <c r="K59" s="5">
        <v>491.69903225806456</v>
      </c>
      <c r="L59" s="5">
        <v>583984.95000000007</v>
      </c>
    </row>
    <row r="60" spans="9:12" x14ac:dyDescent="0.35">
      <c r="I60" s="9" t="s">
        <v>5</v>
      </c>
      <c r="J60" s="2">
        <v>1305</v>
      </c>
      <c r="K60" s="5">
        <v>491.05507692307702</v>
      </c>
      <c r="L60" s="5">
        <v>637370.14000000013</v>
      </c>
    </row>
    <row r="61" spans="9:12" x14ac:dyDescent="0.35">
      <c r="I61" s="9" t="s">
        <v>7</v>
      </c>
      <c r="J61" s="2">
        <v>1289</v>
      </c>
      <c r="K61" s="5">
        <v>452.67261538461543</v>
      </c>
      <c r="L61" s="5">
        <v>571854.02</v>
      </c>
    </row>
    <row r="62" spans="9:12" x14ac:dyDescent="0.35">
      <c r="I62" s="7" t="s">
        <v>41</v>
      </c>
      <c r="J62" s="2">
        <v>5059</v>
      </c>
      <c r="K62" s="5">
        <v>547.53247999999962</v>
      </c>
      <c r="L62" s="5">
        <v>2733790.2899999991</v>
      </c>
    </row>
    <row r="63" spans="9:12" x14ac:dyDescent="0.35">
      <c r="I63" s="9" t="s">
        <v>6</v>
      </c>
      <c r="J63" s="2">
        <v>1107</v>
      </c>
      <c r="K63" s="5">
        <v>558.10740740740732</v>
      </c>
      <c r="L63" s="5">
        <v>610853.73</v>
      </c>
    </row>
    <row r="64" spans="9:12" x14ac:dyDescent="0.35">
      <c r="I64" s="9" t="s">
        <v>8</v>
      </c>
      <c r="J64" s="2">
        <v>1019</v>
      </c>
      <c r="K64" s="5">
        <v>618.01294117647046</v>
      </c>
      <c r="L64" s="5">
        <v>621283.55999999982</v>
      </c>
    </row>
    <row r="65" spans="9:12" x14ac:dyDescent="0.35">
      <c r="I65" s="9" t="s">
        <v>4</v>
      </c>
      <c r="J65" s="2">
        <v>1027</v>
      </c>
      <c r="K65" s="5">
        <v>531.9652000000001</v>
      </c>
      <c r="L65" s="5">
        <v>529830.43000000005</v>
      </c>
    </row>
    <row r="66" spans="9:12" x14ac:dyDescent="0.35">
      <c r="I66" s="9" t="s">
        <v>5</v>
      </c>
      <c r="J66" s="2">
        <v>996</v>
      </c>
      <c r="K66" s="5">
        <v>528.16500000000008</v>
      </c>
      <c r="L66" s="5">
        <v>530040.83999999985</v>
      </c>
    </row>
    <row r="67" spans="9:12" x14ac:dyDescent="0.35">
      <c r="I67" s="9" t="s">
        <v>7</v>
      </c>
      <c r="J67" s="2">
        <v>910</v>
      </c>
      <c r="K67" s="5">
        <v>493.78111111111099</v>
      </c>
      <c r="L67" s="5">
        <v>441781.7300000001</v>
      </c>
    </row>
    <row r="68" spans="9:12" x14ac:dyDescent="0.35">
      <c r="I68" s="7" t="s">
        <v>42</v>
      </c>
      <c r="J68" s="2">
        <v>6410</v>
      </c>
      <c r="K68" s="5">
        <v>515.62699690402485</v>
      </c>
      <c r="L68" s="5">
        <v>3279996.9400000009</v>
      </c>
    </row>
    <row r="69" spans="9:12" x14ac:dyDescent="0.35">
      <c r="I69" s="9" t="s">
        <v>6</v>
      </c>
      <c r="J69" s="2">
        <v>1146</v>
      </c>
      <c r="K69" s="5">
        <v>484.01543859649121</v>
      </c>
      <c r="L69" s="5">
        <v>544255.53999999992</v>
      </c>
    </row>
    <row r="70" spans="9:12" x14ac:dyDescent="0.35">
      <c r="I70" s="9" t="s">
        <v>8</v>
      </c>
      <c r="J70" s="2">
        <v>1217</v>
      </c>
      <c r="K70" s="5">
        <v>474.74703125000002</v>
      </c>
      <c r="L70" s="5">
        <v>579549.42000000004</v>
      </c>
    </row>
    <row r="71" spans="9:12" x14ac:dyDescent="0.35">
      <c r="I71" s="9" t="s">
        <v>4</v>
      </c>
      <c r="J71" s="2">
        <v>1245</v>
      </c>
      <c r="K71" s="5">
        <v>553.29301587301586</v>
      </c>
      <c r="L71" s="5">
        <v>683792.83999999985</v>
      </c>
    </row>
    <row r="72" spans="9:12" x14ac:dyDescent="0.35">
      <c r="I72" s="9" t="s">
        <v>5</v>
      </c>
      <c r="J72" s="2">
        <v>1447</v>
      </c>
      <c r="K72" s="5">
        <v>539.96225352112685</v>
      </c>
      <c r="L72" s="5">
        <v>749616.08000000007</v>
      </c>
    </row>
    <row r="73" spans="9:12" x14ac:dyDescent="0.35">
      <c r="I73" s="9" t="s">
        <v>7</v>
      </c>
      <c r="J73" s="2">
        <v>1355</v>
      </c>
      <c r="K73" s="5">
        <v>520.29485294117637</v>
      </c>
      <c r="L73" s="5">
        <v>722783.06</v>
      </c>
    </row>
    <row r="74" spans="9:12" x14ac:dyDescent="0.35">
      <c r="I74" s="7" t="s">
        <v>43</v>
      </c>
      <c r="J74" s="2">
        <v>70999</v>
      </c>
      <c r="K74" s="5">
        <v>509.47979349363476</v>
      </c>
      <c r="L74" s="5">
        <v>36100183.67999997</v>
      </c>
    </row>
  </sheetData>
  <pageMargins left="0.7" right="0.7" top="0.75" bottom="0.75" header="0.3" footer="0.3"/>
  <pageSetup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ED376-07AE-4899-9810-49520FCBBF5E}">
  <dimension ref="A1:L28"/>
  <sheetViews>
    <sheetView showGridLines="0" topLeftCell="F1" workbookViewId="0">
      <selection activeCell="D17" sqref="D17"/>
    </sheetView>
  </sheetViews>
  <sheetFormatPr defaultRowHeight="14.5" x14ac:dyDescent="0.35"/>
  <cols>
    <col min="1" max="1" width="11.6328125" customWidth="1"/>
    <col min="2" max="2" width="12.26953125" customWidth="1"/>
    <col min="3" max="3" width="9.90625" bestFit="1" customWidth="1"/>
    <col min="4" max="4" width="13.54296875" bestFit="1" customWidth="1"/>
    <col min="5" max="5" width="14.26953125" customWidth="1"/>
    <col min="7" max="7" width="28.1796875" customWidth="1"/>
    <col min="8" max="8" width="18" customWidth="1"/>
    <col min="9" max="9" width="17.81640625" customWidth="1"/>
    <col min="10" max="10" width="13" customWidth="1"/>
    <col min="11" max="11" width="18.54296875" customWidth="1"/>
    <col min="12" max="12" width="15.453125" customWidth="1"/>
  </cols>
  <sheetData>
    <row r="1" spans="1:12" x14ac:dyDescent="0.35">
      <c r="A1" s="8" t="s">
        <v>52</v>
      </c>
      <c r="B1" s="8" t="s">
        <v>0</v>
      </c>
      <c r="C1" s="6" t="s">
        <v>18</v>
      </c>
      <c r="D1" t="s">
        <v>47</v>
      </c>
      <c r="E1" s="8" t="s">
        <v>51</v>
      </c>
      <c r="G1" s="8" t="s">
        <v>18</v>
      </c>
      <c r="H1" s="8" t="s">
        <v>47</v>
      </c>
      <c r="I1" s="8" t="s">
        <v>57</v>
      </c>
      <c r="J1" s="11" t="s">
        <v>58</v>
      </c>
      <c r="K1" s="11" t="s">
        <v>59</v>
      </c>
      <c r="L1" s="11" t="s">
        <v>60</v>
      </c>
    </row>
    <row r="2" spans="1:12" x14ac:dyDescent="0.35">
      <c r="B2" s="1">
        <f t="shared" ref="B2:B13" si="0">EOMONTH(DATEVALUE("1-" &amp; C2 &amp; "-2023"), 0)</f>
        <v>44957</v>
      </c>
      <c r="C2" s="7" t="s">
        <v>31</v>
      </c>
      <c r="D2" s="5">
        <v>3061429.560000001</v>
      </c>
      <c r="E2" t="e">
        <v>#N/A</v>
      </c>
      <c r="G2" t="s">
        <v>31</v>
      </c>
      <c r="H2" s="5">
        <v>3061429.560000001</v>
      </c>
      <c r="I2" s="5">
        <v>3001237.586872844</v>
      </c>
      <c r="J2" s="5">
        <f>ABS(H2-I2)</f>
        <v>60191.973127156962</v>
      </c>
      <c r="K2" s="5">
        <f>(H2-I2)^2</f>
        <v>3623073628.9403858</v>
      </c>
      <c r="L2">
        <f>(ABS(H2-I2)/H2)*100%</f>
        <v>1.9661394112610888E-2</v>
      </c>
    </row>
    <row r="3" spans="1:12" x14ac:dyDescent="0.35">
      <c r="B3" s="1">
        <f t="shared" si="0"/>
        <v>44985</v>
      </c>
      <c r="C3" s="7" t="s">
        <v>32</v>
      </c>
      <c r="D3" s="5">
        <v>2884533.1099999989</v>
      </c>
      <c r="E3" t="e">
        <v>#N/A</v>
      </c>
      <c r="G3" t="s">
        <v>32</v>
      </c>
      <c r="H3" s="5">
        <v>2884533.1099999989</v>
      </c>
      <c r="I3" s="5">
        <v>2996462.5860855235</v>
      </c>
      <c r="J3" s="5">
        <f t="shared" ref="J3:J13" si="1">ABS(H3-I3)</f>
        <v>111929.47608552454</v>
      </c>
      <c r="K3" s="5">
        <f t="shared" ref="K3:K13" si="2">(H3-I3)^2</f>
        <v>12528207616.78001</v>
      </c>
      <c r="L3">
        <f t="shared" ref="L3:L13" si="3">(ABS(H3-I3)/H3)*100%</f>
        <v>3.880332511958047E-2</v>
      </c>
    </row>
    <row r="4" spans="1:12" x14ac:dyDescent="0.35">
      <c r="B4" s="1">
        <f t="shared" si="0"/>
        <v>45016</v>
      </c>
      <c r="C4" s="7" t="s">
        <v>33</v>
      </c>
      <c r="D4" s="5">
        <v>3216555.4000000008</v>
      </c>
      <c r="E4" s="5">
        <f t="shared" ref="E4:E13" si="4">AVERAGE(D2:D4)</f>
        <v>3054172.69</v>
      </c>
      <c r="G4" t="s">
        <v>33</v>
      </c>
      <c r="H4" s="5">
        <v>3216555.4000000008</v>
      </c>
      <c r="I4" s="5">
        <v>2991028.9644999509</v>
      </c>
      <c r="J4" s="5">
        <f t="shared" si="1"/>
        <v>225526.43550004996</v>
      </c>
      <c r="K4" s="5">
        <f t="shared" si="2"/>
        <v>50862173109.3582</v>
      </c>
      <c r="L4">
        <f t="shared" si="3"/>
        <v>7.0114270533021106E-2</v>
      </c>
    </row>
    <row r="5" spans="1:12" x14ac:dyDescent="0.35">
      <c r="B5" s="1">
        <f t="shared" si="0"/>
        <v>45046</v>
      </c>
      <c r="C5" s="7" t="s">
        <v>34</v>
      </c>
      <c r="D5" s="5">
        <v>2896696.0399999982</v>
      </c>
      <c r="E5" s="5">
        <f t="shared" si="4"/>
        <v>2999261.5166666657</v>
      </c>
      <c r="G5" t="s">
        <v>34</v>
      </c>
      <c r="H5" s="5">
        <v>2896696.0399999982</v>
      </c>
      <c r="I5" s="5">
        <v>2986089.3085130672</v>
      </c>
      <c r="J5" s="5">
        <f t="shared" si="1"/>
        <v>89393.268513069022</v>
      </c>
      <c r="K5" s="5">
        <f t="shared" si="2"/>
        <v>7991156455.4496574</v>
      </c>
      <c r="L5">
        <f t="shared" si="3"/>
        <v>3.0860424179358865E-2</v>
      </c>
    </row>
    <row r="6" spans="1:12" x14ac:dyDescent="0.35">
      <c r="B6" s="1">
        <f t="shared" si="0"/>
        <v>45077</v>
      </c>
      <c r="C6" s="7" t="s">
        <v>35</v>
      </c>
      <c r="D6" s="5">
        <v>3269360.4400000023</v>
      </c>
      <c r="E6" s="5">
        <f t="shared" si="4"/>
        <v>3127537.2933333344</v>
      </c>
      <c r="G6" t="s">
        <v>35</v>
      </c>
      <c r="H6" s="5">
        <v>3269360.4400000023</v>
      </c>
      <c r="I6" s="5">
        <v>2980820.3421270582</v>
      </c>
      <c r="J6" s="5">
        <f t="shared" si="1"/>
        <v>288540.09787294408</v>
      </c>
      <c r="K6" s="5">
        <f t="shared" si="2"/>
        <v>83255388080.528152</v>
      </c>
      <c r="L6">
        <f t="shared" si="3"/>
        <v>8.8255823476271061E-2</v>
      </c>
    </row>
    <row r="7" spans="1:12" x14ac:dyDescent="0.35">
      <c r="B7" s="1">
        <f t="shared" si="0"/>
        <v>45107</v>
      </c>
      <c r="C7" s="7" t="s">
        <v>36</v>
      </c>
      <c r="D7" s="5">
        <v>2998439.1199999978</v>
      </c>
      <c r="E7" s="5">
        <f t="shared" si="4"/>
        <v>3054831.8666666658</v>
      </c>
      <c r="G7" t="s">
        <v>36</v>
      </c>
      <c r="H7" s="5">
        <v>2998439.1199999978</v>
      </c>
      <c r="I7" s="5">
        <v>2975880.6861401745</v>
      </c>
      <c r="J7" s="5">
        <f t="shared" si="1"/>
        <v>22558.433859823272</v>
      </c>
      <c r="K7" s="5">
        <f t="shared" si="2"/>
        <v>508882938.20802104</v>
      </c>
      <c r="L7">
        <f t="shared" si="3"/>
        <v>7.523392324144733E-3</v>
      </c>
    </row>
    <row r="8" spans="1:12" x14ac:dyDescent="0.35">
      <c r="B8" s="1">
        <f t="shared" si="0"/>
        <v>45138</v>
      </c>
      <c r="C8" s="7" t="s">
        <v>37</v>
      </c>
      <c r="D8" s="5">
        <v>2747572.7399999988</v>
      </c>
      <c r="E8" s="5">
        <f t="shared" si="4"/>
        <v>3005124.0999999996</v>
      </c>
      <c r="G8" t="s">
        <v>37</v>
      </c>
      <c r="H8" s="5">
        <v>2747572.7399999988</v>
      </c>
      <c r="I8" s="5">
        <v>2970611.719754165</v>
      </c>
      <c r="J8" s="5">
        <f t="shared" si="1"/>
        <v>223038.97975416621</v>
      </c>
      <c r="K8" s="5">
        <f t="shared" si="2"/>
        <v>49746386489.779366</v>
      </c>
      <c r="L8">
        <f t="shared" si="3"/>
        <v>8.1176733378919133E-2</v>
      </c>
    </row>
    <row r="9" spans="1:12" x14ac:dyDescent="0.35">
      <c r="B9" s="1">
        <f t="shared" si="0"/>
        <v>45169</v>
      </c>
      <c r="C9" s="7" t="s">
        <v>38</v>
      </c>
      <c r="D9" s="5">
        <v>3119311.1000000015</v>
      </c>
      <c r="E9" s="5">
        <f t="shared" si="4"/>
        <v>2955107.6533333324</v>
      </c>
      <c r="G9" t="s">
        <v>38</v>
      </c>
      <c r="H9" s="5">
        <v>3119311.1000000015</v>
      </c>
      <c r="I9" s="5">
        <v>2965507.4085677187</v>
      </c>
      <c r="J9" s="5">
        <f t="shared" si="1"/>
        <v>153803.69143228279</v>
      </c>
      <c r="K9" s="5">
        <f t="shared" si="2"/>
        <v>23655575498.196861</v>
      </c>
      <c r="L9">
        <f t="shared" si="3"/>
        <v>4.9306941982248172E-2</v>
      </c>
    </row>
    <row r="10" spans="1:12" x14ac:dyDescent="0.35">
      <c r="B10" s="1">
        <f t="shared" si="0"/>
        <v>45199</v>
      </c>
      <c r="C10" s="7" t="s">
        <v>39</v>
      </c>
      <c r="D10" s="5">
        <v>2982765.6099999989</v>
      </c>
      <c r="E10" s="5">
        <f t="shared" si="4"/>
        <v>2949883.15</v>
      </c>
      <c r="G10" t="s">
        <v>39</v>
      </c>
      <c r="H10" s="5">
        <v>2982765.6099999989</v>
      </c>
      <c r="I10" s="5">
        <v>2960567.752580835</v>
      </c>
      <c r="J10" s="5">
        <f t="shared" si="1"/>
        <v>22197.85741916392</v>
      </c>
      <c r="K10" s="5">
        <f t="shared" si="2"/>
        <v>492744874.00153071</v>
      </c>
      <c r="L10">
        <f t="shared" si="3"/>
        <v>7.4420388061145464E-3</v>
      </c>
    </row>
    <row r="11" spans="1:12" x14ac:dyDescent="0.35">
      <c r="B11" s="1">
        <f t="shared" si="0"/>
        <v>45230</v>
      </c>
      <c r="C11" s="7" t="s">
        <v>40</v>
      </c>
      <c r="D11" s="5">
        <v>2909733.33</v>
      </c>
      <c r="E11" s="5">
        <f t="shared" si="4"/>
        <v>3003936.68</v>
      </c>
      <c r="G11" t="s">
        <v>40</v>
      </c>
      <c r="H11" s="5">
        <v>2909733.33</v>
      </c>
      <c r="I11" s="5">
        <v>2955298.786194826</v>
      </c>
      <c r="J11" s="5">
        <f t="shared" si="1"/>
        <v>45565.456194825936</v>
      </c>
      <c r="K11" s="5">
        <f t="shared" si="2"/>
        <v>2076210798.2426014</v>
      </c>
      <c r="L11">
        <f t="shared" si="3"/>
        <v>1.5659667408362103E-2</v>
      </c>
    </row>
    <row r="12" spans="1:12" x14ac:dyDescent="0.35">
      <c r="B12" s="1">
        <f t="shared" si="0"/>
        <v>45260</v>
      </c>
      <c r="C12" s="7" t="s">
        <v>41</v>
      </c>
      <c r="D12" s="5">
        <v>2733790.2900000019</v>
      </c>
      <c r="E12" s="5">
        <f t="shared" si="4"/>
        <v>2875429.7433333336</v>
      </c>
      <c r="G12" t="s">
        <v>41</v>
      </c>
      <c r="H12" s="5">
        <v>2733790.2900000019</v>
      </c>
      <c r="I12" s="5">
        <v>2950359.1302079423</v>
      </c>
      <c r="J12" s="5">
        <f t="shared" si="1"/>
        <v>216568.84020794043</v>
      </c>
      <c r="K12" s="5">
        <f t="shared" si="2"/>
        <v>46902062549.012436</v>
      </c>
      <c r="L12">
        <f t="shared" si="3"/>
        <v>7.9219258697396377E-2</v>
      </c>
    </row>
    <row r="13" spans="1:12" x14ac:dyDescent="0.35">
      <c r="B13" s="1">
        <f t="shared" si="0"/>
        <v>45291</v>
      </c>
      <c r="C13" s="7" t="s">
        <v>42</v>
      </c>
      <c r="D13" s="5">
        <v>3279996.9399999995</v>
      </c>
      <c r="E13" s="5">
        <f t="shared" si="4"/>
        <v>2974506.853333334</v>
      </c>
      <c r="G13" t="s">
        <v>42</v>
      </c>
      <c r="H13" s="5">
        <v>3279996.9399999995</v>
      </c>
      <c r="I13" s="5">
        <v>2945090.1638219329</v>
      </c>
      <c r="J13" s="5">
        <f t="shared" si="1"/>
        <v>334906.77617806662</v>
      </c>
      <c r="K13" s="5">
        <f t="shared" si="2"/>
        <v>112162548729.98561</v>
      </c>
      <c r="L13">
        <f t="shared" si="3"/>
        <v>0.10210581970179114</v>
      </c>
    </row>
    <row r="14" spans="1:12" x14ac:dyDescent="0.35">
      <c r="B14" s="8" t="s">
        <v>43</v>
      </c>
      <c r="C14" s="8"/>
      <c r="D14" s="10">
        <f>SUM(D2:D13)</f>
        <v>36100183.68</v>
      </c>
      <c r="E14" s="10">
        <f>SUM(E4:E13)</f>
        <v>29999791.546666663</v>
      </c>
      <c r="G14" s="8" t="s">
        <v>43</v>
      </c>
      <c r="H14" s="10">
        <f>SUM(H2:H13)</f>
        <v>36100183.68</v>
      </c>
      <c r="I14" s="10">
        <f>SUM(I2:I13)</f>
        <v>35678954.435366042</v>
      </c>
      <c r="J14" s="10"/>
      <c r="K14" s="10"/>
      <c r="L14" s="10"/>
    </row>
    <row r="15" spans="1:12" x14ac:dyDescent="0.35">
      <c r="A15" s="8" t="s">
        <v>53</v>
      </c>
      <c r="B15" s="8" t="s">
        <v>0</v>
      </c>
      <c r="C15" s="8" t="s">
        <v>18</v>
      </c>
      <c r="D15" s="8" t="s">
        <v>47</v>
      </c>
      <c r="E15" s="8" t="s">
        <v>51</v>
      </c>
    </row>
    <row r="16" spans="1:12" x14ac:dyDescent="0.35">
      <c r="B16" s="1">
        <f t="shared" ref="B16:B27" si="5">EOMONTH(DATEVALUE("1-" &amp; C2 &amp; "-2024"), 0)</f>
        <v>45322</v>
      </c>
      <c r="C16" s="7" t="s">
        <v>31</v>
      </c>
      <c r="D16" s="5">
        <f>_xlfn.FORECAST.ETS(B16, $D$2:$D$13, $B$2:$B$13, 1)</f>
        <v>3001237.586872844</v>
      </c>
      <c r="E16" t="e">
        <v>#N/A</v>
      </c>
      <c r="G16" s="12" t="s">
        <v>61</v>
      </c>
      <c r="H16" s="5">
        <f>AVERAGE(J2:J13)</f>
        <v>149518.44051208449</v>
      </c>
    </row>
    <row r="17" spans="2:8" x14ac:dyDescent="0.35">
      <c r="B17" s="1">
        <f t="shared" si="5"/>
        <v>45351</v>
      </c>
      <c r="C17" s="7" t="s">
        <v>32</v>
      </c>
      <c r="D17" s="5">
        <f t="shared" ref="D17:D27" si="6">_xlfn.FORECAST.ETS(B17, $D$2:$D$13, $B$2:$B$13, 12)</f>
        <v>2996462.5860855235</v>
      </c>
      <c r="E17" t="e">
        <v>#N/A</v>
      </c>
      <c r="G17" s="12" t="s">
        <v>62</v>
      </c>
      <c r="H17" s="5">
        <f>AVERAGE(K2:K13)</f>
        <v>32817034230.706898</v>
      </c>
    </row>
    <row r="18" spans="2:8" x14ac:dyDescent="0.35">
      <c r="B18" s="1">
        <f t="shared" si="5"/>
        <v>45382</v>
      </c>
      <c r="C18" s="7" t="s">
        <v>33</v>
      </c>
      <c r="D18" s="5">
        <f t="shared" si="6"/>
        <v>2991028.9644999509</v>
      </c>
      <c r="E18" s="5">
        <f t="shared" ref="E18:E27" si="7">AVERAGE(D16:D18)</f>
        <v>2996243.0458194395</v>
      </c>
      <c r="G18" s="12" t="s">
        <v>63</v>
      </c>
      <c r="H18" s="5">
        <f>SQRT(AVERAGE(K2:K13))</f>
        <v>181154.72456082093</v>
      </c>
    </row>
    <row r="19" spans="2:8" x14ac:dyDescent="0.35">
      <c r="B19" s="1">
        <f t="shared" si="5"/>
        <v>45412</v>
      </c>
      <c r="C19" s="7" t="s">
        <v>34</v>
      </c>
      <c r="D19" s="5">
        <f t="shared" si="6"/>
        <v>2986089.3085130672</v>
      </c>
      <c r="E19" s="5">
        <f t="shared" si="7"/>
        <v>2991193.619699514</v>
      </c>
      <c r="G19" s="12" t="s">
        <v>64</v>
      </c>
      <c r="H19">
        <f>AVERAGE(L2:L13)</f>
        <v>4.9177424143318216E-2</v>
      </c>
    </row>
    <row r="20" spans="2:8" x14ac:dyDescent="0.35">
      <c r="B20" s="1">
        <f t="shared" si="5"/>
        <v>45443</v>
      </c>
      <c r="C20" s="7" t="s">
        <v>35</v>
      </c>
      <c r="D20" s="5">
        <f t="shared" si="6"/>
        <v>2980820.3421270582</v>
      </c>
      <c r="E20" s="5">
        <f t="shared" si="7"/>
        <v>2985979.5383800254</v>
      </c>
    </row>
    <row r="21" spans="2:8" x14ac:dyDescent="0.35">
      <c r="B21" s="1">
        <f t="shared" si="5"/>
        <v>45473</v>
      </c>
      <c r="C21" s="7" t="s">
        <v>36</v>
      </c>
      <c r="D21" s="5">
        <f t="shared" si="6"/>
        <v>2975880.6861401745</v>
      </c>
      <c r="E21" s="5">
        <f t="shared" si="7"/>
        <v>2980930.1122601</v>
      </c>
    </row>
    <row r="22" spans="2:8" x14ac:dyDescent="0.35">
      <c r="B22" s="1">
        <f t="shared" si="5"/>
        <v>45504</v>
      </c>
      <c r="C22" s="7" t="s">
        <v>37</v>
      </c>
      <c r="D22" s="5">
        <f t="shared" si="6"/>
        <v>2970611.719754165</v>
      </c>
      <c r="E22" s="5">
        <f t="shared" si="7"/>
        <v>2975770.9160071327</v>
      </c>
    </row>
    <row r="23" spans="2:8" x14ac:dyDescent="0.35">
      <c r="B23" s="1">
        <f t="shared" si="5"/>
        <v>45535</v>
      </c>
      <c r="C23" s="7" t="s">
        <v>38</v>
      </c>
      <c r="D23" s="5">
        <f t="shared" si="6"/>
        <v>2965507.4085677187</v>
      </c>
      <c r="E23" s="5">
        <f t="shared" si="7"/>
        <v>2970666.6048206859</v>
      </c>
    </row>
    <row r="24" spans="2:8" x14ac:dyDescent="0.35">
      <c r="B24" s="1">
        <f t="shared" si="5"/>
        <v>45565</v>
      </c>
      <c r="C24" s="7" t="s">
        <v>39</v>
      </c>
      <c r="D24" s="5">
        <f t="shared" si="6"/>
        <v>2960567.752580835</v>
      </c>
      <c r="E24" s="5">
        <f t="shared" si="7"/>
        <v>2965562.2936342396</v>
      </c>
    </row>
    <row r="25" spans="2:8" x14ac:dyDescent="0.35">
      <c r="B25" s="1">
        <f t="shared" si="5"/>
        <v>45596</v>
      </c>
      <c r="C25" s="7" t="s">
        <v>40</v>
      </c>
      <c r="D25" s="5">
        <f t="shared" si="6"/>
        <v>2955298.786194826</v>
      </c>
      <c r="E25" s="5">
        <f t="shared" si="7"/>
        <v>2960457.9824477932</v>
      </c>
    </row>
    <row r="26" spans="2:8" x14ac:dyDescent="0.35">
      <c r="B26" s="1">
        <f t="shared" si="5"/>
        <v>45626</v>
      </c>
      <c r="C26" s="7" t="s">
        <v>41</v>
      </c>
      <c r="D26" s="5">
        <f t="shared" si="6"/>
        <v>2950359.1302079423</v>
      </c>
      <c r="E26" s="5">
        <f t="shared" si="7"/>
        <v>2955408.5563278678</v>
      </c>
    </row>
    <row r="27" spans="2:8" x14ac:dyDescent="0.35">
      <c r="B27" s="1">
        <f t="shared" si="5"/>
        <v>45657</v>
      </c>
      <c r="C27" s="7" t="s">
        <v>42</v>
      </c>
      <c r="D27" s="5">
        <f t="shared" si="6"/>
        <v>2945090.1638219329</v>
      </c>
      <c r="E27" s="5">
        <f t="shared" si="7"/>
        <v>2950249.3600749001</v>
      </c>
    </row>
    <row r="28" spans="2:8" x14ac:dyDescent="0.35">
      <c r="B28" s="8" t="s">
        <v>43</v>
      </c>
      <c r="C28" s="8"/>
      <c r="D28" s="10">
        <f>SUM(D16:D27)</f>
        <v>35678954.435366042</v>
      </c>
      <c r="E28" s="10">
        <f>SUM(E18:E27)</f>
        <v>29732462.029471699</v>
      </c>
    </row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F80CB-FE39-4E41-8EE4-C2E21D33EBD3}">
  <dimension ref="A1:E14"/>
  <sheetViews>
    <sheetView showGridLines="0" workbookViewId="0">
      <selection activeCell="L40" sqref="L40"/>
    </sheetView>
  </sheetViews>
  <sheetFormatPr defaultRowHeight="14.5" x14ac:dyDescent="0.35"/>
  <cols>
    <col min="1" max="1" width="10.453125" bestFit="1" customWidth="1"/>
    <col min="2" max="2" width="10.81640625" customWidth="1"/>
    <col min="3" max="3" width="17.54296875" customWidth="1"/>
    <col min="4" max="4" width="20.1796875" customWidth="1"/>
    <col min="5" max="5" width="21.453125" customWidth="1"/>
    <col min="6" max="6" width="14.81640625" customWidth="1"/>
  </cols>
  <sheetData>
    <row r="1" spans="1:5" x14ac:dyDescent="0.35">
      <c r="A1" s="8" t="s">
        <v>0</v>
      </c>
      <c r="B1" s="8" t="s">
        <v>18</v>
      </c>
      <c r="C1" s="8" t="s">
        <v>57</v>
      </c>
      <c r="D1" s="8" t="s">
        <v>54</v>
      </c>
      <c r="E1" s="8" t="s">
        <v>55</v>
      </c>
    </row>
    <row r="2" spans="1:5" x14ac:dyDescent="0.35">
      <c r="A2" s="1">
        <v>45322</v>
      </c>
      <c r="B2" t="s">
        <v>31</v>
      </c>
      <c r="C2" s="5">
        <v>3001237.586872844</v>
      </c>
      <c r="D2" s="5">
        <f>C2+(C2*10%)</f>
        <v>3301361.3455601283</v>
      </c>
      <c r="E2" s="5">
        <f>C2-(C2*10%)</f>
        <v>2701113.8281855597</v>
      </c>
    </row>
    <row r="3" spans="1:5" x14ac:dyDescent="0.35">
      <c r="A3" s="1">
        <v>45351</v>
      </c>
      <c r="B3" t="s">
        <v>32</v>
      </c>
      <c r="C3" s="5">
        <v>2996462.5860855235</v>
      </c>
      <c r="D3" s="5">
        <f t="shared" ref="D3:D13" si="0">C3+(C3*10%)</f>
        <v>3296108.8446940756</v>
      </c>
      <c r="E3" s="5">
        <f t="shared" ref="E3:E13" si="1">C3-(C3*10%)</f>
        <v>2696816.3274769713</v>
      </c>
    </row>
    <row r="4" spans="1:5" x14ac:dyDescent="0.35">
      <c r="A4" s="1">
        <v>45382</v>
      </c>
      <c r="B4" t="s">
        <v>33</v>
      </c>
      <c r="C4" s="5">
        <v>2991028.9644999509</v>
      </c>
      <c r="D4" s="5">
        <f t="shared" si="0"/>
        <v>3290131.8609499461</v>
      </c>
      <c r="E4" s="5">
        <f t="shared" si="1"/>
        <v>2691926.0680499556</v>
      </c>
    </row>
    <row r="5" spans="1:5" x14ac:dyDescent="0.35">
      <c r="A5" s="1">
        <v>45412</v>
      </c>
      <c r="B5" t="s">
        <v>34</v>
      </c>
      <c r="C5" s="5">
        <v>2986089.3085130672</v>
      </c>
      <c r="D5" s="5">
        <f t="shared" si="0"/>
        <v>3284698.239364374</v>
      </c>
      <c r="E5" s="5">
        <f t="shared" si="1"/>
        <v>2687480.3776617604</v>
      </c>
    </row>
    <row r="6" spans="1:5" x14ac:dyDescent="0.35">
      <c r="A6" s="1">
        <v>45443</v>
      </c>
      <c r="B6" t="s">
        <v>35</v>
      </c>
      <c r="C6" s="5">
        <v>2980820.3421270582</v>
      </c>
      <c r="D6" s="5">
        <f t="shared" si="0"/>
        <v>3278902.3763397639</v>
      </c>
      <c r="E6" s="5">
        <f t="shared" si="1"/>
        <v>2682738.3079143525</v>
      </c>
    </row>
    <row r="7" spans="1:5" x14ac:dyDescent="0.35">
      <c r="A7" s="1">
        <v>45473</v>
      </c>
      <c r="B7" t="s">
        <v>36</v>
      </c>
      <c r="C7" s="5">
        <v>2975880.6861401745</v>
      </c>
      <c r="D7" s="5">
        <f t="shared" si="0"/>
        <v>3273468.7547541922</v>
      </c>
      <c r="E7" s="5">
        <f t="shared" si="1"/>
        <v>2678292.6175261568</v>
      </c>
    </row>
    <row r="8" spans="1:5" x14ac:dyDescent="0.35">
      <c r="A8" s="1">
        <v>45504</v>
      </c>
      <c r="B8" t="s">
        <v>37</v>
      </c>
      <c r="C8" s="5">
        <v>2970611.719754165</v>
      </c>
      <c r="D8" s="5">
        <f t="shared" si="0"/>
        <v>3267672.8917295816</v>
      </c>
      <c r="E8" s="5">
        <f t="shared" si="1"/>
        <v>2673550.5477787484</v>
      </c>
    </row>
    <row r="9" spans="1:5" x14ac:dyDescent="0.35">
      <c r="A9" s="1">
        <v>45535</v>
      </c>
      <c r="B9" t="s">
        <v>38</v>
      </c>
      <c r="C9" s="5">
        <v>2965507.4085677187</v>
      </c>
      <c r="D9" s="5">
        <f t="shared" si="0"/>
        <v>3262058.1494244905</v>
      </c>
      <c r="E9" s="5">
        <f t="shared" si="1"/>
        <v>2668956.6677109469</v>
      </c>
    </row>
    <row r="10" spans="1:5" x14ac:dyDescent="0.35">
      <c r="A10" s="1">
        <v>45565</v>
      </c>
      <c r="B10" t="s">
        <v>39</v>
      </c>
      <c r="C10" s="5">
        <v>2960567.752580835</v>
      </c>
      <c r="D10" s="5">
        <f t="shared" si="0"/>
        <v>3256624.5278389184</v>
      </c>
      <c r="E10" s="5">
        <f t="shared" si="1"/>
        <v>2664510.9773227517</v>
      </c>
    </row>
    <row r="11" spans="1:5" x14ac:dyDescent="0.35">
      <c r="A11" s="1">
        <v>45596</v>
      </c>
      <c r="B11" t="s">
        <v>40</v>
      </c>
      <c r="C11" s="5">
        <v>2955298.786194826</v>
      </c>
      <c r="D11" s="5">
        <f t="shared" si="0"/>
        <v>3250828.6648143088</v>
      </c>
      <c r="E11" s="5">
        <f t="shared" si="1"/>
        <v>2659768.9075753433</v>
      </c>
    </row>
    <row r="12" spans="1:5" x14ac:dyDescent="0.35">
      <c r="A12" s="1">
        <v>45626</v>
      </c>
      <c r="B12" t="s">
        <v>41</v>
      </c>
      <c r="C12" s="5">
        <v>2950359.1302079423</v>
      </c>
      <c r="D12" s="5">
        <f t="shared" si="0"/>
        <v>3245395.0432287366</v>
      </c>
      <c r="E12" s="5">
        <f t="shared" si="1"/>
        <v>2655323.2171871481</v>
      </c>
    </row>
    <row r="13" spans="1:5" x14ac:dyDescent="0.35">
      <c r="A13" s="1">
        <v>45657</v>
      </c>
      <c r="B13" t="s">
        <v>42</v>
      </c>
      <c r="C13" s="5">
        <v>2945090.1638219329</v>
      </c>
      <c r="D13" s="5">
        <f t="shared" si="0"/>
        <v>3239599.1802041261</v>
      </c>
      <c r="E13" s="5">
        <f t="shared" si="1"/>
        <v>2650581.1474397397</v>
      </c>
    </row>
    <row r="14" spans="1:5" x14ac:dyDescent="0.35">
      <c r="A14" s="8" t="s">
        <v>43</v>
      </c>
      <c r="B14" s="8"/>
      <c r="C14" s="10">
        <f>SUM(C2:C13)</f>
        <v>35678954.435366042</v>
      </c>
      <c r="D14" s="10">
        <f>SUM(D2:D13)</f>
        <v>39246849.878902636</v>
      </c>
      <c r="E14" s="10">
        <f>SUM(E2:E13)</f>
        <v>32111058.991829433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168B7-C3A4-4FF3-AAB8-63E9C6B45375}">
  <dimension ref="A1"/>
  <sheetViews>
    <sheetView showGridLines="0" showRowColHeaders="0" workbookViewId="0"/>
  </sheetViews>
  <sheetFormatPr defaultRowHeight="14.5" x14ac:dyDescent="0.35"/>
  <cols>
    <col min="1" max="16384" width="8.7265625" style="13"/>
  </cols>
  <sheetData/>
  <pageMargins left="0.7" right="0.7" top="0.75" bottom="0.75" header="0.3" footer="0.3"/>
  <pageSetup paperSize="8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k E A A B Q S w M E F A A C A A g A I 6 n i W E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C O p 4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q e J Y F t 2 2 O Y I B A A A u A w A A E w A c A E Z v c m 1 1 b G F z L 1 N l Y 3 R p b 2 4 x L m 0 g o h g A K K A U A A A A A A A A A A A A A A A A A A A A A A A A A A A A h Z F f S 8 M w F M X f B / s O I b 5 0 E M o 2 / 6 C O P k h V F F / E b v q w j Z I 1 1 y 0 s T U a S 4 m T 0 u 3 u 7 d U 6 H x b w E z j 0 3 5 3 d v H G R e G k 2 S 3 d 0 b t F v t l l t w C 4 K 8 S 8 1 1 J r l K B f c 8 7 X f 7 p 6 m Q 1 n + S i C j w 7 R b B k 5 j C Z o D K 3 T o D F b 4 Z u 5 w Z s w z u p Y I w N t q D 9 i 6 g 8 f V k 5 M C 6 y X L B 9 e T W f G h l u H C T O R d z 8 C 5 1 3 l g 4 5 I R r 5 d a 0 w 4 g u l G L E 2 w I 6 b B f Y S J U m C w C P J D u k z f j R Q x 7 R R j 9 l T 1 K L i G 7 b 6 L Q c 3 2 J 9 W q e c 0 G d r c u N x D Q / A B Z J T f H n I Z z h V X a n 1 4 B 8 g R s Z 1 w 4 1 S S c Y V t y 6 q B p p 2 v r N i X M o c o 4 a f K z j k D C 3 X 7 t 3 Y P D a q y H V V d M E f Y G y z o c g O F B e F H o I Y U D K y q Z y i y P x e 9 7 D 2 W 3 2 k J a 4 8 M U p g 6 V H 7 i 7 O w e r z u k R m k K 7 B p 5 d q 3 6 i K f g S 3 L A / I L r B T P k O K V q + I H d K 1 v 1 e B o M r b 9 z X 6 f 1 S b 7 y 8 1 + g T V G 9 R q z j p B 2 a e f d q / D s s j H x a N y y 0 2 5 J 3 R Q 8 + A J Q S w E C L Q A U A A I A C A A j q e J Y Q x 5 w m 6 U A A A D 3 A A A A E g A A A A A A A A A A A A A A A A A A A A A A Q 2 9 u Z m l n L 1 B h Y 2 t h Z 2 U u e G 1 s U E s B A i 0 A F A A C A A g A I 6 n i W A / K 6 a u k A A A A 6 Q A A A B M A A A A A A A A A A A A A A A A A 8 Q A A A F t D b 2 5 0 Z W 5 0 X 1 R 5 c G V z X S 5 4 b W x Q S w E C L Q A U A A I A C A A j q e J Y F t 2 2 O Y I B A A A u A w A A E w A A A A A A A A A A A A A A A A D i A Q A A R m 9 y b X V s Y X M v U 2 V j d G l v b j E u b V B L B Q Y A A A A A A w A D A M I A A A C x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y D A A A A A A A A N A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m a W 5 h b m N p Y W x f Z G F 0 Y V 8 y M D I z X 2 R p c n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D J U M j A 6 M D c 6 N T c u O T E x M z I 2 O F o i I C 8 + P E V u d H J 5 I F R 5 c G U 9 I k Z p b G x D b 2 x 1 b W 5 U e X B l c y I g V m F s d W U 9 I n N D U V l G Q l E 9 P S I g L z 4 8 R W 5 0 c n k g V H l w Z T 0 i R m l s b E N v b H V t b k 5 h b W V z I i B W Y W x 1 Z T 0 i c 1 s m c X V v d D t E Y X R l J n F 1 b 3 Q 7 L C Z x d W 9 0 O 1 B y b 2 R 1 Y 3 Q m c X V v d D s s J n F 1 b 3 Q 7 V W 5 p d H N f U 2 9 s Z C Z x d W 9 0 O y w m c X V v d D t Q c m l j Z V 9 w Z X J f V W 5 p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b m F u Y 2 l h b F 9 k Y X R h X z I w M j N f Z G l y d H k v Q 2 h h b m d l Z C B U e X B l L n t E Y X R l L D B 9 J n F 1 b 3 Q 7 L C Z x d W 9 0 O 1 N l Y 3 R p b 2 4 x L 2 Z p b m F u Y 2 l h b F 9 k Y X R h X z I w M j N f Z G l y d H k v Q 2 h h b m d l Z C B U e X B l L n t Q c m 9 k d W N 0 L D F 9 J n F 1 b 3 Q 7 L C Z x d W 9 0 O 1 N l Y 3 R p b 2 4 x L 2 Z p b m F u Y 2 l h b F 9 k Y X R h X z I w M j N f Z G l y d H k v U m V w b G F j Z W Q g V m F s d W U u e 1 V u a X R z X 1 N v b G Q s M n 0 m c X V v d D s s J n F 1 b 3 Q 7 U 2 V j d G l v b j E v Z m l u Y W 5 j a W F s X 2 R h d G F f M j A y M 1 9 k a X J 0 e S 9 S Z X B s Y W N l Z C B W Y W x 1 Z T E u e 1 B y a W N l X 3 B l c l 9 V b m l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Z p b m F u Y 2 l h b F 9 k Y X R h X z I w M j N f Z G l y d H k v Q 2 h h b m d l Z C B U e X B l L n t E Y X R l L D B 9 J n F 1 b 3 Q 7 L C Z x d W 9 0 O 1 N l Y 3 R p b 2 4 x L 2 Z p b m F u Y 2 l h b F 9 k Y X R h X z I w M j N f Z G l y d H k v Q 2 h h b m d l Z C B U e X B l L n t Q c m 9 k d W N 0 L D F 9 J n F 1 b 3 Q 7 L C Z x d W 9 0 O 1 N l Y 3 R p b 2 4 x L 2 Z p b m F u Y 2 l h b F 9 k Y X R h X z I w M j N f Z G l y d H k v U m V w b G F j Z W Q g V m F s d W U u e 1 V u a X R z X 1 N v b G Q s M n 0 m c X V v d D s s J n F 1 b 3 Q 7 U 2 V j d G l v b j E v Z m l u Y W 5 j a W F s X 2 R h d G F f M j A y M 1 9 k a X J 0 e S 9 S Z X B s Y W N l Z C B W Y W x 1 Z T E u e 1 B y a W N l X 3 B l c l 9 V b m l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W 5 h b m N p Y W x f Z G F 0 Y V 8 y M D I z X 2 R p c n R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m F u Y 2 l h b F 9 k Y X R h X z I w M j N f Z G l y d H k v Z m l u Y W 5 j a W F s X 2 R h d G F f M j A y M 1 9 k a X J 0 e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m F u Y 2 l h b F 9 k Y X R h X z I w M j N f Z G l y d H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u Y W 5 j a W F s X 2 R h d G F f M j A y M 1 9 k a X J 0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m F u Y 2 l h b F 9 k Y X R h X z I w M j N f Z G l y d H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m F u Y 2 l h b F 9 k Y X R h X z I w M j N f Z G l y d H k v U m V w b G F j Z W Q l M j B W Y W x 1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O s T l Z E 6 H 0 + V r X C a F k J Y n g A A A A A C A A A A A A A Q Z g A A A A E A A C A A A A A l F l O 9 7 / s p K O k k O K 7 L D Z L j J H X W U 4 8 k Y z Q c m S 3 m 4 I u f d Q A A A A A O g A A A A A I A A C A A A A B h Q G w H A Z Y K Z z B y C H v E I B o r + o 1 E / c W Z M y u p I e l W d B I z T F A A A A D Q F h q n e S 8 M + E f b x K Q 4 B k H e O V f U w l G Q 7 O S Z U S X e D h Z M 4 k K z A k p Y i D Z o Z P K s H k t d m y v 3 s f P m J u Y H O B s R z v j r k s / / Y p + Z 1 F I b r a k i u C v 7 d K X D h 0 A A A A D 9 r F x 2 4 + / 3 N t i 1 s a f i H o 1 I X A K B O w U m q S O 4 D 8 N q 2 z J t P n s 5 B e 9 K C n a n V J D u G O g 0 L G 8 h J o c P q / L l m Y E t x R 8 j 8 J 7 v < / D a t a M a s h u p > 
</file>

<file path=customXml/itemProps1.xml><?xml version="1.0" encoding="utf-8"?>
<ds:datastoreItem xmlns:ds="http://schemas.openxmlformats.org/officeDocument/2006/customXml" ds:itemID="{3A4CA253-B559-456C-AFFD-18E70228E5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financial_data_2023_dirty</vt:lpstr>
      <vt:lpstr>Workings</vt:lpstr>
      <vt:lpstr>Pivots</vt:lpstr>
      <vt:lpstr>Forecast</vt:lpstr>
      <vt:lpstr>Scenario Analysis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Oluwanifemi Ajayi</dc:creator>
  <cp:lastModifiedBy>Oluwanifemi Ajayi</cp:lastModifiedBy>
  <cp:lastPrinted>2024-07-06T13:54:52Z</cp:lastPrinted>
  <dcterms:created xsi:type="dcterms:W3CDTF">2024-07-02T19:57:54Z</dcterms:created>
  <dcterms:modified xsi:type="dcterms:W3CDTF">2024-07-07T21:37:29Z</dcterms:modified>
</cp:coreProperties>
</file>