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theme/themeOverride3.xml" ContentType="application/vnd.openxmlformats-officedocument.themeOverride+xml"/>
  <Override PartName="/xl/drawings/drawing4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8_{B275DAC2-63E4-4D2B-A4FE-74C68B79B29F}" xr6:coauthVersionLast="47" xr6:coauthVersionMax="47" xr10:uidLastSave="{00000000-0000-0000-0000-000000000000}"/>
  <bookViews>
    <workbookView xWindow="-120" yWindow="-120" windowWidth="20730" windowHeight="11160" activeTab="3" xr2:uid="{3DFA1B78-18E9-416A-A86F-73044692B297}"/>
  </bookViews>
  <sheets>
    <sheet name="Actual" sheetId="1" r:id="rId1"/>
    <sheet name="Budget" sheetId="2" r:id="rId2"/>
    <sheet name="Combined" sheetId="3" r:id="rId3"/>
    <sheet name="Budget vs Actuals" sheetId="4" r:id="rId4"/>
    <sheet name="Sheet2" sheetId="5" r:id="rId5"/>
  </sheets>
  <definedNames>
    <definedName name="Actual">Actual!$A$5:$N$54</definedName>
    <definedName name="Budget">Budget!$A$5:$N$54</definedName>
    <definedName name="End_date">'Budget vs Actuals'!$D$2</definedName>
    <definedName name="ExternalData_1" localSheetId="2" hidden="1">'Combined'!$A$1:$E$745</definedName>
    <definedName name="Start_date">'Budget vs Actuals'!$D$1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0" i="4" l="1"/>
  <c r="E26" i="4"/>
  <c r="E25" i="4"/>
  <c r="E20" i="4"/>
  <c r="E19" i="4"/>
  <c r="E18" i="4"/>
  <c r="E17" i="4"/>
  <c r="E16" i="4"/>
  <c r="E15" i="4"/>
  <c r="E11" i="4"/>
  <c r="E10" i="4"/>
  <c r="D26" i="4"/>
  <c r="D25" i="4"/>
  <c r="D20" i="4"/>
  <c r="D19" i="4"/>
  <c r="D18" i="4"/>
  <c r="D17" i="4"/>
  <c r="D16" i="4"/>
  <c r="D15" i="4"/>
  <c r="D11" i="4"/>
  <c r="F11" i="4" l="1"/>
  <c r="G11" i="4" s="1"/>
  <c r="F18" i="4"/>
  <c r="G18" i="4" s="1"/>
  <c r="F26" i="4"/>
  <c r="G26" i="4" s="1"/>
  <c r="F19" i="4"/>
  <c r="G19" i="4" s="1"/>
  <c r="F15" i="4"/>
  <c r="G15" i="4" s="1"/>
  <c r="F16" i="4"/>
  <c r="G16" i="4" s="1"/>
  <c r="F20" i="4"/>
  <c r="G20" i="4" s="1"/>
  <c r="F17" i="4"/>
  <c r="G17" i="4" s="1"/>
  <c r="F25" i="4"/>
  <c r="G25" i="4" s="1"/>
  <c r="F10" i="4"/>
  <c r="D21" i="4"/>
  <c r="E27" i="4"/>
  <c r="D27" i="4"/>
  <c r="E21" i="4"/>
  <c r="E12" i="4"/>
  <c r="E13" i="4" s="1"/>
  <c r="D12" i="4"/>
  <c r="F21" i="4" l="1"/>
  <c r="G21" i="4" s="1"/>
  <c r="D23" i="4"/>
  <c r="F27" i="4"/>
  <c r="G27" i="4" s="1"/>
  <c r="G10" i="4"/>
  <c r="D38" i="4"/>
  <c r="D13" i="4"/>
  <c r="F12" i="4"/>
  <c r="E38" i="4" s="1"/>
  <c r="E23" i="4"/>
  <c r="E29" i="4" s="1"/>
  <c r="F38" i="4" l="1"/>
  <c r="D37" i="4"/>
  <c r="D36" i="4"/>
  <c r="D39" i="4"/>
  <c r="D35" i="4"/>
  <c r="D34" i="4"/>
  <c r="F37" i="4"/>
  <c r="F36" i="4"/>
  <c r="F39" i="4"/>
  <c r="F35" i="4"/>
  <c r="F34" i="4"/>
  <c r="D29" i="4"/>
  <c r="F29" i="4" s="1"/>
  <c r="F23" i="4"/>
  <c r="G23" i="4" s="1"/>
  <c r="G12" i="4"/>
  <c r="G29" i="4" l="1"/>
  <c r="G38" i="4"/>
  <c r="E39" i="4"/>
  <c r="E35" i="4"/>
  <c r="E34" i="4"/>
  <c r="E37" i="4"/>
  <c r="E36" i="4"/>
  <c r="G39" i="4" l="1"/>
  <c r="G35" i="4"/>
  <c r="G34" i="4"/>
  <c r="G37" i="4"/>
  <c r="G36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5F882B-D71C-466A-80FA-036579E8A213}" keepAlive="1" name="Query - Actual" description="Connection to the 'Actual' query in the workbook." type="5" refreshedVersion="0" background="1">
    <dbPr connection="Provider=Microsoft.Mashup.OleDb.1;Data Source=$Workbook$;Location=Actual;Extended Properties=&quot;&quot;" command="SELECT * FROM [Actual]"/>
  </connection>
  <connection id="2" xr16:uid="{06645E53-11C5-462E-84FD-3671EB65CAC4}" keepAlive="1" name="Query - Budget" description="Connection to the 'Budget' query in the workbook." type="5" refreshedVersion="0" background="1">
    <dbPr connection="Provider=Microsoft.Mashup.OleDb.1;Data Source=$Workbook$;Location=Budget;Extended Properties=&quot;&quot;" command="SELECT * FROM [Budget]"/>
  </connection>
  <connection id="3" xr16:uid="{08430EDB-9948-4DDB-9EA5-5393F5027CC6}" keepAlive="1" name="Query - Combined" description="Connection to the 'Combined' query in the workbook." type="5" refreshedVersion="8" background="1" saveData="1">
    <dbPr connection="Provider=Microsoft.Mashup.OleDb.1;Data Source=$Workbook$;Location=Combined;Extended Properties=&quot;&quot;" command="SELECT * FROM [Combined]"/>
  </connection>
</connections>
</file>

<file path=xl/sharedStrings.xml><?xml version="1.0" encoding="utf-8"?>
<sst xmlns="http://schemas.openxmlformats.org/spreadsheetml/2006/main" count="2435" uniqueCount="77">
  <si>
    <t>Summary Grouping</t>
  </si>
  <si>
    <t>Revenue</t>
  </si>
  <si>
    <t>Sales</t>
  </si>
  <si>
    <t>Total Revenue</t>
  </si>
  <si>
    <t>Cost of Goods Sold</t>
  </si>
  <si>
    <t>Web Domain &amp; Hosting Fees</t>
  </si>
  <si>
    <t>COGS</t>
  </si>
  <si>
    <t>Merchant Account Fees</t>
  </si>
  <si>
    <t>Total Cost of Goods Sold</t>
  </si>
  <si>
    <t>Gross Profit</t>
  </si>
  <si>
    <t>Expenses</t>
  </si>
  <si>
    <t>Advertising &amp; Marketing</t>
  </si>
  <si>
    <t>Bank Charges &amp; Fees</t>
  </si>
  <si>
    <t>Other G&amp;A</t>
  </si>
  <si>
    <t>Conferences &amp; Events</t>
  </si>
  <si>
    <t>Software &amp; Apps</t>
  </si>
  <si>
    <t>Software &amp; Tech</t>
  </si>
  <si>
    <t>Insurance</t>
  </si>
  <si>
    <t>Office Expenses</t>
  </si>
  <si>
    <t>Office Supplies</t>
  </si>
  <si>
    <t>Rent &amp; Lease</t>
  </si>
  <si>
    <t>Utilities</t>
  </si>
  <si>
    <t>Total Office Expenses</t>
  </si>
  <si>
    <t>Professional Services</t>
  </si>
  <si>
    <t>Professional Fees</t>
  </si>
  <si>
    <t>Accounting Fees</t>
  </si>
  <si>
    <t>Consulting Fees</t>
  </si>
  <si>
    <t>Legal Fees</t>
  </si>
  <si>
    <t>Recruiting Fees</t>
  </si>
  <si>
    <t>Total Professional Services</t>
  </si>
  <si>
    <t>Payroll Expenses</t>
  </si>
  <si>
    <t>Headcount</t>
  </si>
  <si>
    <t>Salary &amp; Wages</t>
  </si>
  <si>
    <t>Payroll Taxes</t>
  </si>
  <si>
    <t>Health Insurance</t>
  </si>
  <si>
    <t>Payroll Processing Fees</t>
  </si>
  <si>
    <t>Commissions Expense</t>
  </si>
  <si>
    <t>Total Payroll Expenses</t>
  </si>
  <si>
    <t>Taxes &amp; Licenses</t>
  </si>
  <si>
    <t>Travel, Meals &amp; Entertainment</t>
  </si>
  <si>
    <t>Lodging</t>
  </si>
  <si>
    <t>Meals &amp; Entertainment</t>
  </si>
  <si>
    <t>Travel</t>
  </si>
  <si>
    <t>Total Travel, Meals &amp; Entertainment</t>
  </si>
  <si>
    <t>Total Expenses</t>
  </si>
  <si>
    <t>Net Operating Income</t>
  </si>
  <si>
    <t>Other Income</t>
  </si>
  <si>
    <t>Interest Income</t>
  </si>
  <si>
    <t>Other income</t>
  </si>
  <si>
    <t>Total Other Income</t>
  </si>
  <si>
    <t>Other Expenses</t>
  </si>
  <si>
    <t>Depreciation Expense</t>
  </si>
  <si>
    <t>Other Expense</t>
  </si>
  <si>
    <t>Interest Expense</t>
  </si>
  <si>
    <t>Total Other Expenses</t>
  </si>
  <si>
    <t>Net Other Income</t>
  </si>
  <si>
    <t>Net Income</t>
  </si>
  <si>
    <t>INCOME STATEMENT</t>
  </si>
  <si>
    <t>Budget</t>
  </si>
  <si>
    <t>Actual</t>
  </si>
  <si>
    <t>Accounts</t>
  </si>
  <si>
    <t>Date</t>
  </si>
  <si>
    <t>Value</t>
  </si>
  <si>
    <t>Type</t>
  </si>
  <si>
    <t>BUDGET</t>
  </si>
  <si>
    <t>ACTUAL</t>
  </si>
  <si>
    <t>Gross Margin</t>
  </si>
  <si>
    <t>Total Opex</t>
  </si>
  <si>
    <t>Start Date</t>
  </si>
  <si>
    <t>End Date</t>
  </si>
  <si>
    <t>Positive Variance (A)</t>
  </si>
  <si>
    <t>Positive Variance (B)</t>
  </si>
  <si>
    <t>Negative Variance (A)</t>
  </si>
  <si>
    <t>Negative Variance (B)</t>
  </si>
  <si>
    <t>%</t>
  </si>
  <si>
    <t xml:space="preserve">% </t>
  </si>
  <si>
    <t>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</si>
</sst>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164" formatCode="_(&quot;$&quot;* #,##0_);_(&quot;$&quot;* \(#,##0\);_(&quot;$&quot;* &quot;-&quot;??_);_(@_)"/>
    <numFmt numFmtId="165" formatCode="#,##0;\(#,##0\);\-"/>
    <numFmt numFmtId="166" formatCode="_(&quot;$&quot;* #,##0_);_(&quot;$&quot;* \(#,##0\);_(&quot;$&quot;* &quot;-&quot;_);_(@_)"/>
    <numFmt numFmtId="167" formatCode="_(&quot;$&quot;* #,##0.00_);_(&quot;$&quot;* \(#,##0.00\);_(&quot;$&quot;* &quot;-&quot;??_);_(@_)"/>
    <numFmt numFmtId="168" formatCode="0%\ &quot;hit&quot;;0%\ &quot;miss&quot;;&quot;no change&quot;"/>
  </numFmts>
  <fonts count="1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rgb="FF38434D"/>
      <name val="SF Pro Text"/>
    </font>
    <font>
      <sz val="11"/>
      <color theme="1"/>
      <name val="Calibri"/>
      <family val="2"/>
    </font>
    <font>
      <sz val="8"/>
      <name val="Calibri"/>
      <family val="2"/>
      <scheme val="minor"/>
    </font>
    <font>
      <b/>
      <sz val="12"/>
      <color rgb="FF38434D"/>
      <name val="Calibri"/>
      <family val="2"/>
    </font>
    <font>
      <b/>
      <sz val="12"/>
      <color rgb="FF38434D"/>
      <name val="SF Pro Text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n">
        <color theme="0" tint="-0.1499984740745262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167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7">
    <xf numFmtId="0" fontId="0" fillId="0" borderId="0" xfId="0"/>
    <xf numFmtId="0" fontId="3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164" fontId="6" fillId="0" borderId="0" xfId="0" applyNumberFormat="1" applyFont="1"/>
    <xf numFmtId="0" fontId="6" fillId="0" borderId="0" xfId="0" applyFont="1" applyAlignment="1">
      <alignment horizontal="left" indent="1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left" indent="1"/>
    </xf>
    <xf numFmtId="0" fontId="6" fillId="0" borderId="0" xfId="0" applyFont="1" applyAlignment="1">
      <alignment horizontal="left" indent="2"/>
    </xf>
    <xf numFmtId="14" fontId="3" fillId="0" borderId="1" xfId="0" applyNumberFormat="1" applyFont="1" applyBorder="1" applyAlignment="1">
      <alignment horizontal="center"/>
    </xf>
    <xf numFmtId="14" fontId="3" fillId="0" borderId="0" xfId="0" applyNumberFormat="1" applyFont="1" applyAlignment="1">
      <alignment horizontal="center"/>
    </xf>
    <xf numFmtId="165" fontId="0" fillId="0" borderId="0" xfId="0" applyNumberFormat="1"/>
    <xf numFmtId="164" fontId="2" fillId="0" borderId="0" xfId="0" applyNumberFormat="1" applyFont="1"/>
    <xf numFmtId="165" fontId="2" fillId="0" borderId="0" xfId="0" applyNumberFormat="1" applyFont="1"/>
    <xf numFmtId="164" fontId="2" fillId="0" borderId="2" xfId="0" applyNumberFormat="1" applyFont="1" applyBorder="1"/>
    <xf numFmtId="164" fontId="2" fillId="0" borderId="3" xfId="0" applyNumberFormat="1" applyFont="1" applyBorder="1"/>
    <xf numFmtId="41" fontId="7" fillId="0" borderId="0" xfId="0" applyNumberFormat="1" applyFont="1"/>
    <xf numFmtId="41" fontId="0" fillId="0" borderId="0" xfId="0" applyNumberFormat="1"/>
    <xf numFmtId="166" fontId="2" fillId="0" borderId="0" xfId="0" applyNumberFormat="1" applyFont="1"/>
    <xf numFmtId="166" fontId="2" fillId="0" borderId="2" xfId="0" applyNumberFormat="1" applyFont="1" applyBorder="1"/>
    <xf numFmtId="166" fontId="2" fillId="0" borderId="3" xfId="0" applyNumberFormat="1" applyFont="1" applyBorder="1"/>
    <xf numFmtId="0" fontId="8" fillId="0" borderId="0" xfId="0" applyFont="1" applyAlignment="1">
      <alignment horizontal="left"/>
    </xf>
    <xf numFmtId="0" fontId="9" fillId="0" borderId="0" xfId="0" applyFont="1"/>
    <xf numFmtId="164" fontId="0" fillId="0" borderId="0" xfId="0" applyNumberFormat="1"/>
    <xf numFmtId="0" fontId="10" fillId="0" borderId="0" xfId="0" applyFont="1" applyAlignment="1">
      <alignment horizontal="left" indent="1"/>
    </xf>
    <xf numFmtId="0" fontId="9" fillId="0" borderId="0" xfId="0" applyFont="1" applyAlignment="1">
      <alignment horizontal="left"/>
    </xf>
    <xf numFmtId="164" fontId="9" fillId="0" borderId="0" xfId="0" applyNumberFormat="1" applyFont="1"/>
    <xf numFmtId="0" fontId="9" fillId="0" borderId="0" xfId="0" applyFont="1" applyAlignment="1">
      <alignment horizontal="left" indent="1"/>
    </xf>
    <xf numFmtId="0" fontId="10" fillId="0" borderId="0" xfId="0" applyFont="1" applyAlignment="1">
      <alignment horizontal="left" indent="2"/>
    </xf>
    <xf numFmtId="0" fontId="2" fillId="0" borderId="0" xfId="0" applyFont="1"/>
    <xf numFmtId="14" fontId="0" fillId="0" borderId="0" xfId="0" applyNumberFormat="1"/>
    <xf numFmtId="0" fontId="0" fillId="0" borderId="4" xfId="0" applyBorder="1"/>
    <xf numFmtId="0" fontId="12" fillId="0" borderId="0" xfId="0" applyFont="1"/>
    <xf numFmtId="0" fontId="11" fillId="0" borderId="5" xfId="0" applyFont="1" applyBorder="1" applyAlignment="1">
      <alignment horizontal="center"/>
    </xf>
    <xf numFmtId="9" fontId="0" fillId="0" borderId="4" xfId="2" applyFont="1" applyBorder="1"/>
    <xf numFmtId="165" fontId="0" fillId="0" borderId="4" xfId="0" applyNumberFormat="1" applyBorder="1"/>
    <xf numFmtId="168" fontId="0" fillId="0" borderId="4" xfId="2" applyNumberFormat="1" applyFont="1" applyBorder="1"/>
    <xf numFmtId="0" fontId="0" fillId="0" borderId="6" xfId="0" applyBorder="1"/>
    <xf numFmtId="0" fontId="0" fillId="0" borderId="7" xfId="0" applyBorder="1"/>
    <xf numFmtId="9" fontId="0" fillId="0" borderId="8" xfId="2" applyFont="1" applyBorder="1"/>
    <xf numFmtId="0" fontId="15" fillId="0" borderId="12" xfId="0" applyFont="1" applyBorder="1" applyAlignment="1">
      <alignment horizontal="center"/>
    </xf>
    <xf numFmtId="0" fontId="0" fillId="0" borderId="13" xfId="0" applyBorder="1"/>
    <xf numFmtId="0" fontId="8" fillId="0" borderId="12" xfId="0" applyFont="1" applyBorder="1"/>
    <xf numFmtId="165" fontId="0" fillId="0" borderId="8" xfId="0" applyNumberFormat="1" applyBorder="1"/>
    <xf numFmtId="0" fontId="14" fillId="0" borderId="12" xfId="0" applyFont="1" applyBorder="1" applyAlignment="1">
      <alignment horizontal="center"/>
    </xf>
    <xf numFmtId="0" fontId="0" fillId="0" borderId="16" xfId="0" applyBorder="1"/>
    <xf numFmtId="0" fontId="0" fillId="0" borderId="8" xfId="0" applyBorder="1"/>
    <xf numFmtId="165" fontId="0" fillId="0" borderId="13" xfId="0" applyNumberFormat="1" applyBorder="1"/>
    <xf numFmtId="165" fontId="0" fillId="0" borderId="16" xfId="0" applyNumberFormat="1" applyBorder="1"/>
    <xf numFmtId="9" fontId="0" fillId="0" borderId="15" xfId="2" applyFont="1" applyBorder="1"/>
    <xf numFmtId="165" fontId="0" fillId="0" borderId="15" xfId="0" applyNumberFormat="1" applyBorder="1"/>
    <xf numFmtId="0" fontId="2" fillId="2" borderId="13" xfId="0" applyFont="1" applyFill="1" applyBorder="1"/>
    <xf numFmtId="166" fontId="2" fillId="2" borderId="8" xfId="0" applyNumberFormat="1" applyFont="1" applyFill="1" applyBorder="1"/>
    <xf numFmtId="9" fontId="0" fillId="2" borderId="8" xfId="2" applyFont="1" applyFill="1" applyBorder="1"/>
    <xf numFmtId="0" fontId="2" fillId="2" borderId="14" xfId="0" applyFont="1" applyFill="1" applyBorder="1"/>
    <xf numFmtId="9" fontId="2" fillId="2" borderId="11" xfId="2" applyFont="1" applyFill="1" applyBorder="1"/>
    <xf numFmtId="0" fontId="2" fillId="2" borderId="11" xfId="0" applyFont="1" applyFill="1" applyBorder="1"/>
    <xf numFmtId="9" fontId="0" fillId="2" borderId="11" xfId="2" applyFont="1" applyFill="1" applyBorder="1"/>
    <xf numFmtId="166" fontId="2" fillId="2" borderId="11" xfId="0" applyNumberFormat="1" applyFont="1" applyFill="1" applyBorder="1"/>
    <xf numFmtId="0" fontId="2" fillId="2" borderId="4" xfId="0" applyFont="1" applyFill="1" applyBorder="1"/>
    <xf numFmtId="166" fontId="2" fillId="2" borderId="4" xfId="0" applyNumberFormat="1" applyFont="1" applyFill="1" applyBorder="1"/>
    <xf numFmtId="9" fontId="0" fillId="2" borderId="4" xfId="2" applyFont="1" applyFill="1" applyBorder="1"/>
    <xf numFmtId="0" fontId="0" fillId="0" borderId="2" xfId="0" applyBorder="1"/>
    <xf numFmtId="0" fontId="0" fillId="0" borderId="1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</cellXfs>
  <cellStyles count="3">
    <cellStyle name="Currency 2" xfId="1" xr:uid="{17B5A8C8-E7FE-4DFF-9728-5B316932E646}"/>
    <cellStyle name="Normal" xfId="0" builtinId="0"/>
    <cellStyle name="Percent" xfId="2" builtinId="5"/>
  </cellStyles>
  <dxfs count="3">
    <dxf>
      <numFmt numFmtId="19" formatCode="dd/mm/yyyy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Relationship Id="rId4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3.xml"/><Relationship Id="rId1" Type="http://schemas.microsoft.com/office/2011/relationships/chartStyle" Target="style3.xml"/><Relationship Id="rId4" Type="http://schemas.openxmlformats.org/officeDocument/2006/relationships/chartUserShapes" Target="../drawings/drawing3.xml"/></Relationships>
</file>

<file path=xl/charts/_rels/chart4.xml.rels><?xml version="1.0" encoding="UTF-8" standalone="yes"?>
<Relationships xmlns="http://schemas.openxmlformats.org/package/2006/relationships"><Relationship Id="rId2" Type="http://schemas.openxmlformats.org/officeDocument/2006/relationships/chartUserShapes" Target="../drawings/drawing4.xml"/><Relationship Id="rId1" Type="http://schemas.openxmlformats.org/officeDocument/2006/relationships/themeOverride" Target="../theme/themeOverrid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Revenue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vs Actuals'!$D$33</c:f>
              <c:strCache>
                <c:ptCount val="1"/>
                <c:pt idx="0">
                  <c:v>Revenue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C-4150-BC7C-8CF6B4F5ADBF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C-4150-BC7C-8CF6B4F5A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42-4A0F-A58D-252F12D3E78A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C-4150-BC7C-8CF6B4F5ADBF}"/>
              </c:ext>
            </c:extLst>
          </c:dPt>
          <c:cat>
            <c:strRef>
              <c:f>'Budget vs Actuals'!$C$34:$C$37</c:f>
              <c:strCache>
                <c:ptCount val="4"/>
                <c:pt idx="0">
                  <c:v>Positive Variance (A)</c:v>
                </c:pt>
                <c:pt idx="1">
                  <c:v>Positive Variance (B)</c:v>
                </c:pt>
                <c:pt idx="2">
                  <c:v>Negative Variance (A)</c:v>
                </c:pt>
                <c:pt idx="3">
                  <c:v>Negative Variance (B)</c:v>
                </c:pt>
              </c:strCache>
            </c:strRef>
          </c:cat>
          <c:val>
            <c:numRef>
              <c:f>'Budget vs Actuals'!$D$34:$D$37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2.643302364847077E-2</c:v>
                </c:pt>
                <c:pt idx="3">
                  <c:v>0.97356697635152922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4150-BC7C-8CF6B4F5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9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Gross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vs Actuals'!$E$33</c:f>
              <c:strCache>
                <c:ptCount val="1"/>
                <c:pt idx="0">
                  <c:v>Gross Profit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C-4150-BC7C-8CF6B4F5ADBF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C-4150-BC7C-8CF6B4F5A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8-866C-4683-BCEF-9BFE89D2EB1A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C-4150-BC7C-8CF6B4F5ADBF}"/>
              </c:ext>
            </c:extLst>
          </c:dPt>
          <c:cat>
            <c:strRef>
              <c:f>'Budget vs Actuals'!$C$34:$C$37</c:f>
              <c:strCache>
                <c:ptCount val="4"/>
                <c:pt idx="0">
                  <c:v>Positive Variance (A)</c:v>
                </c:pt>
                <c:pt idx="1">
                  <c:v>Positive Variance (B)</c:v>
                </c:pt>
                <c:pt idx="2">
                  <c:v>Negative Variance (A)</c:v>
                </c:pt>
                <c:pt idx="3">
                  <c:v>Negative Variance (B)</c:v>
                </c:pt>
              </c:strCache>
            </c:strRef>
          </c:cat>
          <c:val>
            <c:numRef>
              <c:f>'Budget vs Actuals'!$E$34:$E$37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0.20566566312162107</c:v>
                </c:pt>
                <c:pt idx="3">
                  <c:v>0.79433433687837895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4150-BC7C-8CF6B4F5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Total</a:t>
            </a:r>
            <a:r>
              <a:rPr lang="en-US" b="1" baseline="0"/>
              <a:t> Opex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vs Actuals'!$F$33</c:f>
              <c:strCache>
                <c:ptCount val="1"/>
                <c:pt idx="0">
                  <c:v>Total Opex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C-4150-BC7C-8CF6B4F5ADBF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C-4150-BC7C-8CF6B4F5A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1C30-40C9-A59C-27B9B530EF89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C-4150-BC7C-8CF6B4F5ADBF}"/>
              </c:ext>
            </c:extLst>
          </c:dPt>
          <c:cat>
            <c:strRef>
              <c:f>'Budget vs Actuals'!$C$34:$C$37</c:f>
              <c:strCache>
                <c:ptCount val="4"/>
                <c:pt idx="0">
                  <c:v>Positive Variance (A)</c:v>
                </c:pt>
                <c:pt idx="1">
                  <c:v>Positive Variance (B)</c:v>
                </c:pt>
                <c:pt idx="2">
                  <c:v>Negative Variance (A)</c:v>
                </c:pt>
                <c:pt idx="3">
                  <c:v>Negative Variance (B)</c:v>
                </c:pt>
              </c:strCache>
            </c:strRef>
          </c:cat>
          <c:val>
            <c:numRef>
              <c:f>'Budget vs Actuals'!$F$34:$F$37</c:f>
              <c:numCache>
                <c:formatCode>0%</c:formatCode>
                <c:ptCount val="4"/>
                <c:pt idx="0">
                  <c:v>0.24051064768016464</c:v>
                </c:pt>
                <c:pt idx="1">
                  <c:v>0.75948935231983539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4150-BC7C-8CF6B4F5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4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Net</a:t>
            </a:r>
            <a:r>
              <a:rPr lang="en-GB" b="1" baseline="0"/>
              <a:t> Income</a:t>
            </a:r>
            <a:endParaRPr lang="en-GB" b="1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doughnutChart>
        <c:varyColors val="1"/>
        <c:ser>
          <c:idx val="0"/>
          <c:order val="0"/>
          <c:tx>
            <c:strRef>
              <c:f>'Budget vs Actuals'!$F$33</c:f>
              <c:strCache>
                <c:ptCount val="1"/>
                <c:pt idx="0">
                  <c:v>Total Opex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6EC-4150-BC7C-8CF6B4F5ADBF}"/>
              </c:ext>
            </c:extLst>
          </c:dPt>
          <c:dPt>
            <c:idx val="1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6EC-4150-BC7C-8CF6B4F5ADB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51F-44D8-84F5-3BF52BF108BB}"/>
              </c:ext>
            </c:extLst>
          </c:dPt>
          <c:dPt>
            <c:idx val="3"/>
            <c:bubble3D val="0"/>
            <c:spPr>
              <a:solidFill>
                <a:schemeClr val="accent4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6EC-4150-BC7C-8CF6B4F5ADBF}"/>
              </c:ext>
            </c:extLst>
          </c:dPt>
          <c:cat>
            <c:strRef>
              <c:f>'Budget vs Actuals'!$C$34:$C$37</c:f>
              <c:strCache>
                <c:ptCount val="4"/>
                <c:pt idx="0">
                  <c:v>Positive Variance (A)</c:v>
                </c:pt>
                <c:pt idx="1">
                  <c:v>Positive Variance (B)</c:v>
                </c:pt>
                <c:pt idx="2">
                  <c:v>Negative Variance (A)</c:v>
                </c:pt>
                <c:pt idx="3">
                  <c:v>Negative Variance (B)</c:v>
                </c:pt>
              </c:strCache>
            </c:strRef>
          </c:cat>
          <c:val>
            <c:numRef>
              <c:f>'Budget vs Actuals'!$G$34:$G$37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0.21458733466248386</c:v>
                </c:pt>
                <c:pt idx="3">
                  <c:v>0.78541266533751619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EC-4150-BC7C-8CF6B4F5AD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89"/>
      </c:doughnut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2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423332</xdr:colOff>
      <xdr:row>7</xdr:row>
      <xdr:rowOff>126999</xdr:rowOff>
    </xdr:from>
    <xdr:to>
      <xdr:col>11</xdr:col>
      <xdr:colOff>234166</xdr:colOff>
      <xdr:row>18</xdr:row>
      <xdr:rowOff>72916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7E5B5D8-8A61-812F-06B2-C7316A282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218016</xdr:colOff>
      <xdr:row>7</xdr:row>
      <xdr:rowOff>118533</xdr:rowOff>
    </xdr:from>
    <xdr:to>
      <xdr:col>13</xdr:col>
      <xdr:colOff>536849</xdr:colOff>
      <xdr:row>18</xdr:row>
      <xdr:rowOff>64450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CE5D0A10-5ECC-4FE7-AF08-D83E007FFF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412750</xdr:colOff>
      <xdr:row>18</xdr:row>
      <xdr:rowOff>42336</xdr:rowOff>
    </xdr:from>
    <xdr:to>
      <xdr:col>11</xdr:col>
      <xdr:colOff>223584</xdr:colOff>
      <xdr:row>28</xdr:row>
      <xdr:rowOff>189336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FB0B40E-515A-40E9-8433-088B794B69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359835</xdr:colOff>
      <xdr:row>18</xdr:row>
      <xdr:rowOff>52915</xdr:rowOff>
    </xdr:from>
    <xdr:to>
      <xdr:col>14</xdr:col>
      <xdr:colOff>64835</xdr:colOff>
      <xdr:row>29</xdr:row>
      <xdr:rowOff>9415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5A342EB8-9234-49ED-82D5-E577DEA2D3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8465</xdr:colOff>
      <xdr:row>12</xdr:row>
      <xdr:rowOff>52916</xdr:rowOff>
    </xdr:from>
    <xdr:to>
      <xdr:col>9</xdr:col>
      <xdr:colOff>232833</xdr:colOff>
      <xdr:row>14</xdr:row>
      <xdr:rowOff>167217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1E3C2E73-A050-30DA-1670-94C4F3DD9B32}"/>
            </a:ext>
          </a:extLst>
        </xdr:cNvPr>
        <xdr:cNvGrpSpPr/>
      </xdr:nvGrpSpPr>
      <xdr:grpSpPr>
        <a:xfrm>
          <a:off x="7660215" y="2349499"/>
          <a:ext cx="838201" cy="495301"/>
          <a:chOff x="7512048" y="2211916"/>
          <a:chExt cx="838202" cy="495301"/>
        </a:xfrm>
        <a:noFill/>
      </xdr:grpSpPr>
      <xdr:sp macro="" textlink="$D$38">
        <xdr:nvSpPr>
          <xdr:cNvPr id="12" name="TextBox 11">
            <a:extLst>
              <a:ext uri="{FF2B5EF4-FFF2-40B4-BE49-F238E27FC236}">
                <a16:creationId xmlns:a16="http://schemas.microsoft.com/office/drawing/2014/main" id="{4EBBCA3A-BC45-DDC8-14D2-34168AB1BC35}"/>
              </a:ext>
            </a:extLst>
          </xdr:cNvPr>
          <xdr:cNvSpPr txBox="1"/>
        </xdr:nvSpPr>
        <xdr:spPr>
          <a:xfrm>
            <a:off x="7512048" y="2211916"/>
            <a:ext cx="838202" cy="330200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F8227210-EFFF-43FE-AB5B-327ED25C9E8C}" type="TxLink">
              <a:rPr lang="en-US" sz="1400" b="1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(33,970)</a:t>
            </a:fld>
            <a:endParaRPr lang="en-GB" sz="1400" b="1"/>
          </a:p>
        </xdr:txBody>
      </xdr:sp>
      <xdr:sp macro="" textlink="$D$39">
        <xdr:nvSpPr>
          <xdr:cNvPr id="13" name="TextBox 12">
            <a:extLst>
              <a:ext uri="{FF2B5EF4-FFF2-40B4-BE49-F238E27FC236}">
                <a16:creationId xmlns:a16="http://schemas.microsoft.com/office/drawing/2014/main" id="{98D1D6CF-7406-C14A-9D28-553ABA62B568}"/>
              </a:ext>
            </a:extLst>
          </xdr:cNvPr>
          <xdr:cNvSpPr txBox="1"/>
        </xdr:nvSpPr>
        <xdr:spPr>
          <a:xfrm>
            <a:off x="7576608" y="2430992"/>
            <a:ext cx="767292" cy="276225"/>
          </a:xfrm>
          <a:prstGeom prst="rect">
            <a:avLst/>
          </a:prstGeom>
          <a:grp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BD26A02E-4C22-4794-A5FC-E2E9315F6FD8}" type="TxLink">
              <a:rPr lang="en-US" sz="1200" b="0" i="0" u="none" strike="noStrike">
                <a:solidFill>
                  <a:srgbClr val="000000"/>
                </a:solidFill>
                <a:latin typeface="Calibri"/>
                <a:cs typeface="Calibri"/>
              </a:rPr>
              <a:pPr/>
              <a:t>3% miss</a:t>
            </a:fld>
            <a:endParaRPr lang="en-GB" sz="1200" b="1"/>
          </a:p>
        </xdr:txBody>
      </xdr:sp>
    </xdr:grpSp>
    <xdr:clientData/>
  </xdr:twoCellAnchor>
  <xdr:twoCellAnchor>
    <xdr:from>
      <xdr:col>1</xdr:col>
      <xdr:colOff>4234</xdr:colOff>
      <xdr:row>3</xdr:row>
      <xdr:rowOff>179918</xdr:rowOff>
    </xdr:from>
    <xdr:to>
      <xdr:col>16</xdr:col>
      <xdr:colOff>0</xdr:colOff>
      <xdr:row>6</xdr:row>
      <xdr:rowOff>169334</xdr:rowOff>
    </xdr:to>
    <xdr:grpSp>
      <xdr:nvGrpSpPr>
        <xdr:cNvPr id="18" name="Group 17">
          <a:extLst>
            <a:ext uri="{FF2B5EF4-FFF2-40B4-BE49-F238E27FC236}">
              <a16:creationId xmlns:a16="http://schemas.microsoft.com/office/drawing/2014/main" id="{F11C86F4-F7CC-731C-1CD9-6A90B0FA73EF}"/>
            </a:ext>
          </a:extLst>
        </xdr:cNvPr>
        <xdr:cNvGrpSpPr/>
      </xdr:nvGrpSpPr>
      <xdr:grpSpPr>
        <a:xfrm>
          <a:off x="173567" y="751418"/>
          <a:ext cx="12494683" cy="560916"/>
          <a:chOff x="306917" y="751418"/>
          <a:chExt cx="12721166" cy="560916"/>
        </a:xfrm>
      </xdr:grpSpPr>
      <xdr:sp macro="" textlink="">
        <xdr:nvSpPr>
          <xdr:cNvPr id="15" name="TextBox 14">
            <a:extLst>
              <a:ext uri="{FF2B5EF4-FFF2-40B4-BE49-F238E27FC236}">
                <a16:creationId xmlns:a16="http://schemas.microsoft.com/office/drawing/2014/main" id="{E4182013-8336-985A-8891-E95BD4FAB456}"/>
              </a:ext>
            </a:extLst>
          </xdr:cNvPr>
          <xdr:cNvSpPr txBox="1"/>
        </xdr:nvSpPr>
        <xdr:spPr>
          <a:xfrm>
            <a:off x="306917" y="751418"/>
            <a:ext cx="12721166" cy="560916"/>
          </a:xfrm>
          <a:prstGeom prst="rect">
            <a:avLst/>
          </a:prstGeom>
          <a:solidFill>
            <a:schemeClr val="accent4">
              <a:lumMod val="40000"/>
              <a:lumOff val="60000"/>
            </a:schemeClr>
          </a:solidFill>
          <a:ln w="9525" cmpd="sng">
            <a:solidFill>
              <a:schemeClr val="lt1">
                <a:shade val="50000"/>
              </a:schemeClr>
            </a:solidFill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2800" b="1"/>
              <a:t>Budget Vs Actuals </a:t>
            </a:r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082C4712-0D96-FF41-1148-E738C7CFA551}"/>
              </a:ext>
            </a:extLst>
          </xdr:cNvPr>
          <xdr:cNvSpPr txBox="1"/>
        </xdr:nvSpPr>
        <xdr:spPr>
          <a:xfrm>
            <a:off x="4328584" y="857251"/>
            <a:ext cx="3270249" cy="3280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GB" sz="1800"/>
              <a:t>January</a:t>
            </a:r>
            <a:r>
              <a:rPr lang="en-GB" sz="1800" baseline="0"/>
              <a:t> 2024 - December 2024</a:t>
            </a:r>
            <a:endParaRPr lang="en-GB" sz="1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0.35703</cdr:x>
      <cdr:y>0.4434</cdr:y>
    </cdr:from>
    <cdr:to>
      <cdr:x>0.67763</cdr:x>
      <cdr:y>0.56105</cdr:y>
    </cdr:to>
    <cdr:sp macro="" textlink="'Budget vs Actuals'!$E$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E859388-F517-06A6-4376-B36E2E30CFEE}"/>
            </a:ext>
          </a:extLst>
        </cdr:cNvPr>
        <cdr:cNvSpPr txBox="1"/>
      </cdr:nvSpPr>
      <cdr:spPr>
        <a:xfrm xmlns:a="http://schemas.openxmlformats.org/drawingml/2006/main">
          <a:off x="1028249" y="957750"/>
          <a:ext cx="923317" cy="25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68A48E3-69E8-493C-B9C1-13740F39D22D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(260,888)</a:t>
          </a:fld>
          <a:endParaRPr lang="en-GB" sz="1400" b="1" kern="1200"/>
        </a:p>
      </cdr:txBody>
    </cdr:sp>
  </cdr:relSizeAnchor>
  <cdr:relSizeAnchor xmlns:cdr="http://schemas.openxmlformats.org/drawingml/2006/chartDrawing">
    <cdr:from>
      <cdr:x>0.37989</cdr:x>
      <cdr:y>0.54548</cdr:y>
    </cdr:from>
    <cdr:to>
      <cdr:x>0.66887</cdr:x>
      <cdr:y>0.66313</cdr:y>
    </cdr:to>
    <cdr:sp macro="" textlink="'Budget vs Actuals'!$E$3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25B74E7-5D19-62E4-00C1-9606306C9DE7}"/>
            </a:ext>
          </a:extLst>
        </cdr:cNvPr>
        <cdr:cNvSpPr txBox="1"/>
      </cdr:nvSpPr>
      <cdr:spPr>
        <a:xfrm xmlns:a="http://schemas.openxmlformats.org/drawingml/2006/main">
          <a:off x="1094083" y="1178242"/>
          <a:ext cx="832274" cy="25411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9EF4B493-AE2A-4BAB-B35A-970512E07EF0}" type="TxLink">
            <a:rPr lang="en-US" sz="12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21% miss</a:t>
          </a:fld>
          <a:endParaRPr lang="en-GB" sz="1200" b="1" kern="12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0.36652</cdr:x>
      <cdr:y>0.43335</cdr:y>
    </cdr:from>
    <cdr:to>
      <cdr:x>0.6604</cdr:x>
      <cdr:y>0.58719</cdr:y>
    </cdr:to>
    <cdr:sp macro="" textlink="'Budget vs Actuals'!$F$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EDD1836C-8268-3C47-90B6-ACEE7A4929F7}"/>
            </a:ext>
          </a:extLst>
        </cdr:cNvPr>
        <cdr:cNvSpPr txBox="1"/>
      </cdr:nvSpPr>
      <cdr:spPr>
        <a:xfrm xmlns:a="http://schemas.openxmlformats.org/drawingml/2006/main">
          <a:off x="1055578" y="936026"/>
          <a:ext cx="846367" cy="33230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640BC214-6E41-43C3-A37A-8862AC42DC0C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101,221</a:t>
          </a:fld>
          <a:endParaRPr lang="en-GB" sz="1400" b="1" kern="1200"/>
        </a:p>
      </cdr:txBody>
    </cdr:sp>
  </cdr:relSizeAnchor>
  <cdr:relSizeAnchor xmlns:cdr="http://schemas.openxmlformats.org/drawingml/2006/chartDrawing">
    <cdr:from>
      <cdr:x>0.39756</cdr:x>
      <cdr:y>0.53902</cdr:y>
    </cdr:from>
    <cdr:to>
      <cdr:x>0.69144</cdr:x>
      <cdr:y>0.69287</cdr:y>
    </cdr:to>
    <cdr:sp macro="" textlink="'Budget vs Actuals'!$F$3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C3F876B3-80BE-CE20-B5CF-E36DFF4DBACC}"/>
            </a:ext>
          </a:extLst>
        </cdr:cNvPr>
        <cdr:cNvSpPr txBox="1"/>
      </cdr:nvSpPr>
      <cdr:spPr>
        <a:xfrm xmlns:a="http://schemas.openxmlformats.org/drawingml/2006/main">
          <a:off x="1144969" y="1164292"/>
          <a:ext cx="846368" cy="332308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194324C4-A1D6-40CD-B40A-A6A2BD5364A6}" type="TxLink">
            <a:rPr lang="en-US" sz="12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24% hit</a:t>
          </a:fld>
          <a:endParaRPr lang="en-GB" sz="1200" kern="12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0.36481</cdr:x>
      <cdr:y>0.43752</cdr:y>
    </cdr:from>
    <cdr:to>
      <cdr:x>0.67187</cdr:x>
      <cdr:y>0.57185</cdr:y>
    </cdr:to>
    <cdr:sp macro="" textlink="'Budget vs Actuals'!$G$38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ED7ED15-D5A9-2549-A4C1-CBD3AC0FB634}"/>
            </a:ext>
          </a:extLst>
        </cdr:cNvPr>
        <cdr:cNvSpPr txBox="1"/>
      </cdr:nvSpPr>
      <cdr:spPr>
        <a:xfrm xmlns:a="http://schemas.openxmlformats.org/drawingml/2006/main">
          <a:off x="1050649" y="897796"/>
          <a:ext cx="884339" cy="275641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F4951BC2-2D80-4618-BA63-3FD3E946DD4F}" type="TxLink">
            <a:rPr lang="en-US" sz="1400" b="1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(173,168)</a:t>
          </a:fld>
          <a:endParaRPr lang="en-GB" sz="1400" b="1" kern="1200"/>
        </a:p>
      </cdr:txBody>
    </cdr:sp>
  </cdr:relSizeAnchor>
  <cdr:relSizeAnchor xmlns:cdr="http://schemas.openxmlformats.org/drawingml/2006/chartDrawing">
    <cdr:from>
      <cdr:x>0.38929</cdr:x>
      <cdr:y>0.54753</cdr:y>
    </cdr:from>
    <cdr:to>
      <cdr:x>0.66513</cdr:x>
      <cdr:y>0.68186</cdr:y>
    </cdr:to>
    <cdr:sp macro="" textlink="'Budget vs Actuals'!$G$39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E0F7F302-4A92-3D59-8642-56C61275022C}"/>
            </a:ext>
          </a:extLst>
        </cdr:cNvPr>
        <cdr:cNvSpPr txBox="1"/>
      </cdr:nvSpPr>
      <cdr:spPr>
        <a:xfrm xmlns:a="http://schemas.openxmlformats.org/drawingml/2006/main">
          <a:off x="1121150" y="1123541"/>
          <a:ext cx="794434" cy="275642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C59DF32F-D4BC-4BC4-9DBD-F58A34135E5B}" type="TxLink">
            <a:rPr lang="en-US" sz="1200" b="0" i="0" u="none" strike="noStrike" kern="1200">
              <a:solidFill>
                <a:srgbClr val="000000"/>
              </a:solidFill>
              <a:latin typeface="Calibri"/>
              <a:cs typeface="Calibri"/>
            </a:rPr>
            <a:pPr/>
            <a:t>21% miss</a:t>
          </a:fld>
          <a:endParaRPr lang="en-GB" sz="1200" kern="1200"/>
        </a:p>
      </cdr:txBody>
    </cdr:sp>
  </cdr:relSizeAnchor>
</c:userShape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193EBCB5-3452-4A40-B896-236E12579E89}" autoFormatId="16" applyNumberFormats="0" applyBorderFormats="0" applyFontFormats="0" applyPatternFormats="0" applyAlignmentFormats="0" applyWidthHeightFormats="0">
  <queryTableRefresh nextId="6">
    <queryTableFields count="5">
      <queryTableField id="1" name="Accounts" tableColumnId="1"/>
      <queryTableField id="2" name="Summary Grouping" tableColumnId="2"/>
      <queryTableField id="3" name="Date" tableColumnId="3"/>
      <queryTableField id="4" name="Value" tableColumnId="4"/>
      <queryTableField id="5" name="Type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4931F3E-4EBE-4B3F-A201-9439DD727131}" name="Combined" displayName="Combined" ref="A1:E745" tableType="queryTable" totalsRowShown="0">
  <autoFilter ref="A1:E745" xr:uid="{E4931F3E-4EBE-4B3F-A201-9439DD727131}"/>
  <tableColumns count="5">
    <tableColumn id="1" xr3:uid="{44335312-D24C-4387-BEB7-C7139A0B66D3}" uniqueName="1" name="Accounts" queryTableFieldId="1" dataDxfId="2"/>
    <tableColumn id="2" xr3:uid="{C5A4F7BB-E7A2-4547-A217-6BC85E6F6237}" uniqueName="2" name="Summary Grouping" queryTableFieldId="2" dataDxfId="1"/>
    <tableColumn id="3" xr3:uid="{C1A99E4D-3685-422C-ADAF-3535FF531968}" uniqueName="3" name="Date" queryTableFieldId="3" dataDxfId="0"/>
    <tableColumn id="4" xr3:uid="{8E74E09F-0892-4493-9F38-B53AC0D6D862}" uniqueName="4" name="Value" queryTableFieldId="4"/>
    <tableColumn id="5" xr3:uid="{2393C770-0D46-466C-BDFC-864D387FD072}" uniqueName="5" name="Type" queryTableField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4ED822-96B4-4E8F-BEFD-D30D1B94BBA9}">
  <dimension ref="A1:N54"/>
  <sheetViews>
    <sheetView workbookViewId="0">
      <selection activeCell="L55" sqref="L55"/>
    </sheetView>
  </sheetViews>
  <sheetFormatPr defaultRowHeight="15"/>
  <cols>
    <col min="1" max="1" width="29.5703125" customWidth="1"/>
    <col min="2" max="2" width="28" customWidth="1"/>
    <col min="3" max="3" width="12.85546875" customWidth="1"/>
    <col min="4" max="15" width="15" customWidth="1"/>
  </cols>
  <sheetData>
    <row r="1" spans="1:14">
      <c r="A1" s="29" t="s">
        <v>57</v>
      </c>
    </row>
    <row r="2" spans="1:14">
      <c r="A2" t="s">
        <v>59</v>
      </c>
    </row>
    <row r="5" spans="1:14" ht="15.75">
      <c r="A5" s="1"/>
      <c r="B5" s="2" t="s">
        <v>0</v>
      </c>
      <c r="C5" s="9">
        <v>45322</v>
      </c>
      <c r="D5" s="10">
        <v>45351</v>
      </c>
      <c r="E5" s="10">
        <v>45382</v>
      </c>
      <c r="F5" s="10">
        <v>45412</v>
      </c>
      <c r="G5" s="10">
        <v>45443</v>
      </c>
      <c r="H5" s="10">
        <v>45473</v>
      </c>
      <c r="I5" s="10">
        <v>45504</v>
      </c>
      <c r="J5" s="10">
        <v>45535</v>
      </c>
      <c r="K5" s="10">
        <v>45565</v>
      </c>
      <c r="L5" s="10">
        <v>45596</v>
      </c>
      <c r="M5" s="10">
        <v>45626</v>
      </c>
      <c r="N5" s="10">
        <v>45657</v>
      </c>
    </row>
    <row r="6" spans="1:14">
      <c r="A6" s="3" t="s">
        <v>1</v>
      </c>
      <c r="B6" s="4"/>
    </row>
    <row r="7" spans="1:14">
      <c r="A7" s="5" t="s">
        <v>2</v>
      </c>
      <c r="B7" s="4" t="s">
        <v>1</v>
      </c>
      <c r="C7" s="11">
        <v>110000</v>
      </c>
      <c r="D7" s="11">
        <v>113300.00000000001</v>
      </c>
      <c r="E7" s="11">
        <v>109901.00000000001</v>
      </c>
      <c r="F7" s="11">
        <v>92616.57</v>
      </c>
      <c r="G7" s="11">
        <v>89838.072900000014</v>
      </c>
      <c r="H7" s="11">
        <v>92533.215087000004</v>
      </c>
      <c r="I7" s="11">
        <v>116489.03632619002</v>
      </c>
      <c r="J7" s="11">
        <v>112994.36523640432</v>
      </c>
      <c r="K7" s="11">
        <v>116384.19619349646</v>
      </c>
      <c r="L7" s="11">
        <v>98080.136246701106</v>
      </c>
      <c r="M7" s="11">
        <v>101022.54033410214</v>
      </c>
      <c r="N7" s="11">
        <v>97991.864124079075</v>
      </c>
    </row>
    <row r="8" spans="1:14">
      <c r="A8" s="6" t="s">
        <v>3</v>
      </c>
      <c r="B8" s="4"/>
      <c r="C8" s="12">
        <v>110000</v>
      </c>
      <c r="D8" s="12">
        <v>113300.00000000001</v>
      </c>
      <c r="E8" s="12">
        <v>109901.00000000001</v>
      </c>
      <c r="F8" s="12">
        <v>92616.57</v>
      </c>
      <c r="G8" s="12">
        <v>89838.072900000014</v>
      </c>
      <c r="H8" s="12">
        <v>92533.215087000004</v>
      </c>
      <c r="I8" s="12">
        <v>116489.03632619002</v>
      </c>
      <c r="J8" s="12">
        <v>112994.36523640432</v>
      </c>
      <c r="K8" s="12">
        <v>116384.19619349646</v>
      </c>
      <c r="L8" s="12">
        <v>98080.136246701106</v>
      </c>
      <c r="M8" s="12">
        <v>101022.54033410214</v>
      </c>
      <c r="N8" s="12">
        <v>97991.864124079075</v>
      </c>
    </row>
    <row r="9" spans="1:14">
      <c r="A9" s="6" t="s">
        <v>4</v>
      </c>
      <c r="B9" s="4"/>
      <c r="C9" s="11"/>
      <c r="D9" s="11"/>
      <c r="E9" s="11"/>
      <c r="F9" s="11"/>
      <c r="G9" s="11"/>
      <c r="H9" s="11"/>
      <c r="I9" s="11"/>
      <c r="J9" s="11"/>
      <c r="K9" s="11"/>
      <c r="L9" s="11"/>
      <c r="M9" s="11"/>
      <c r="N9" s="11"/>
    </row>
    <row r="10" spans="1:14">
      <c r="A10" s="5" t="s">
        <v>5</v>
      </c>
      <c r="B10" s="4" t="s">
        <v>6</v>
      </c>
      <c r="C10" s="11">
        <v>27500.000000000004</v>
      </c>
      <c r="D10" s="11">
        <v>33990</v>
      </c>
      <c r="E10" s="11">
        <v>15386.140000000001</v>
      </c>
      <c r="F10" s="11">
        <v>25006.473900000001</v>
      </c>
      <c r="G10" s="11">
        <v>17967.614580000001</v>
      </c>
      <c r="H10" s="11">
        <v>12029.317961310002</v>
      </c>
      <c r="I10" s="11">
        <v>24462.697628499907</v>
      </c>
      <c r="J10" s="11">
        <v>13559.323828368519</v>
      </c>
      <c r="K10" s="11">
        <v>19785.313352894398</v>
      </c>
      <c r="L10" s="11">
        <v>18635.225886873213</v>
      </c>
      <c r="M10" s="11">
        <v>18184.05726013839</v>
      </c>
      <c r="N10" s="11">
        <v>11759.023694889491</v>
      </c>
    </row>
    <row r="11" spans="1:14">
      <c r="A11" s="5" t="s">
        <v>7</v>
      </c>
      <c r="B11" s="4" t="s">
        <v>6</v>
      </c>
      <c r="C11" s="11">
        <v>275</v>
      </c>
      <c r="D11" s="11">
        <v>302.5</v>
      </c>
      <c r="E11" s="11">
        <v>332.75</v>
      </c>
      <c r="F11" s="11">
        <v>299.47500000000002</v>
      </c>
      <c r="G11" s="11">
        <v>329.42250000000001</v>
      </c>
      <c r="H11" s="11">
        <v>362.36475000000007</v>
      </c>
      <c r="I11" s="11">
        <v>487.17927500000013</v>
      </c>
      <c r="J11" s="11">
        <v>535.89720250000016</v>
      </c>
      <c r="K11" s="11">
        <v>589.48692275000019</v>
      </c>
      <c r="L11" s="11">
        <v>530.5382304750002</v>
      </c>
      <c r="M11" s="11">
        <v>583.59205352250024</v>
      </c>
      <c r="N11" s="11">
        <v>641.95125887475035</v>
      </c>
    </row>
    <row r="12" spans="1:14">
      <c r="A12" s="6" t="s">
        <v>8</v>
      </c>
      <c r="B12" s="4"/>
      <c r="C12" s="12">
        <v>27775.000000000004</v>
      </c>
      <c r="D12" s="12">
        <v>34292.5</v>
      </c>
      <c r="E12" s="12">
        <v>15718.890000000001</v>
      </c>
      <c r="F12" s="12">
        <v>25305.948900000003</v>
      </c>
      <c r="G12" s="12">
        <v>18297.037080000002</v>
      </c>
      <c r="H12" s="12">
        <v>12391.682711310003</v>
      </c>
      <c r="I12" s="12">
        <v>24949.876903499906</v>
      </c>
      <c r="J12" s="12">
        <v>14095.221030868501</v>
      </c>
      <c r="K12" s="12">
        <v>20374.800275644397</v>
      </c>
      <c r="L12" s="12">
        <v>19165.764117348212</v>
      </c>
      <c r="M12" s="12">
        <v>18767.649313660888</v>
      </c>
      <c r="N12" s="12">
        <v>12400.97495376424</v>
      </c>
    </row>
    <row r="13" spans="1:14">
      <c r="A13" s="6" t="s">
        <v>9</v>
      </c>
      <c r="B13" s="4"/>
      <c r="C13" s="12">
        <v>82225</v>
      </c>
      <c r="D13" s="12">
        <v>79007.5</v>
      </c>
      <c r="E13" s="12">
        <v>94182.110000000015</v>
      </c>
      <c r="F13" s="12">
        <v>67310.621100000004</v>
      </c>
      <c r="G13" s="12">
        <v>71541.035820000005</v>
      </c>
      <c r="H13" s="12">
        <v>80141.532375690003</v>
      </c>
      <c r="I13" s="12">
        <v>91539.159422690107</v>
      </c>
      <c r="J13" s="12">
        <v>98899.144205535806</v>
      </c>
      <c r="K13" s="12">
        <v>96009.39591785206</v>
      </c>
      <c r="L13" s="12">
        <v>78914.372129352909</v>
      </c>
      <c r="M13" s="12">
        <v>82254.891020441268</v>
      </c>
      <c r="N13" s="12">
        <v>85590.88917031484</v>
      </c>
    </row>
    <row r="14" spans="1:14">
      <c r="A14" s="6" t="s">
        <v>10</v>
      </c>
      <c r="B14" s="4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</row>
    <row r="15" spans="1:14">
      <c r="A15" s="5" t="s">
        <v>11</v>
      </c>
      <c r="B15" s="4" t="s">
        <v>11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v>0</v>
      </c>
      <c r="L15" s="11">
        <v>0</v>
      </c>
      <c r="M15" s="11">
        <v>0</v>
      </c>
      <c r="N15" s="11">
        <v>0</v>
      </c>
    </row>
    <row r="16" spans="1:14">
      <c r="A16" s="5" t="s">
        <v>12</v>
      </c>
      <c r="B16" s="4" t="s">
        <v>13</v>
      </c>
      <c r="C16" s="11">
        <v>385.00000000000006</v>
      </c>
      <c r="D16" s="11">
        <v>396.55</v>
      </c>
      <c r="E16" s="11">
        <v>388.61900000000003</v>
      </c>
      <c r="F16" s="11">
        <v>327.49982999999997</v>
      </c>
      <c r="G16" s="11">
        <v>337.32482490000007</v>
      </c>
      <c r="H16" s="11">
        <v>330.57832840200007</v>
      </c>
      <c r="I16" s="11">
        <v>416.1613845327401</v>
      </c>
      <c r="J16" s="11">
        <v>428.64622606872229</v>
      </c>
      <c r="K16" s="11">
        <v>441.50561285078396</v>
      </c>
      <c r="L16" s="11">
        <v>354.00722775853762</v>
      </c>
      <c r="M16" s="11">
        <v>364.62744459129374</v>
      </c>
      <c r="N16" s="11">
        <v>375.56626792903256</v>
      </c>
    </row>
    <row r="17" spans="1:14">
      <c r="A17" s="5" t="s">
        <v>14</v>
      </c>
      <c r="B17" s="4" t="s">
        <v>11</v>
      </c>
      <c r="C17" s="11">
        <v>1100</v>
      </c>
      <c r="D17" s="11">
        <v>1144</v>
      </c>
      <c r="E17" s="11">
        <v>1029.6000000000001</v>
      </c>
      <c r="F17" s="11">
        <v>876.09600000000012</v>
      </c>
      <c r="G17" s="11">
        <v>911.13984000000016</v>
      </c>
      <c r="H17" s="11">
        <v>892.91704320000008</v>
      </c>
      <c r="I17" s="11">
        <v>1134.9967749120001</v>
      </c>
      <c r="J17" s="11">
        <v>1180.39664590848</v>
      </c>
      <c r="K17" s="11">
        <v>1227.6125117448194</v>
      </c>
      <c r="L17" s="11">
        <v>984.32203214448236</v>
      </c>
      <c r="M17" s="11">
        <v>1023.6949134302617</v>
      </c>
      <c r="N17" s="11">
        <v>1064.6427099674725</v>
      </c>
    </row>
    <row r="18" spans="1:14">
      <c r="A18" s="5" t="s">
        <v>15</v>
      </c>
      <c r="B18" s="4" t="s">
        <v>16</v>
      </c>
      <c r="C18" s="11">
        <v>4400</v>
      </c>
      <c r="D18" s="11">
        <v>4620</v>
      </c>
      <c r="E18" s="11">
        <v>4527.6000000000004</v>
      </c>
      <c r="F18" s="11">
        <v>3889.6200000000003</v>
      </c>
      <c r="G18" s="11">
        <v>4084.1010000000006</v>
      </c>
      <c r="H18" s="11">
        <v>4002.4189799999999</v>
      </c>
      <c r="I18" s="11">
        <v>5136.4376910000001</v>
      </c>
      <c r="J18" s="11">
        <v>5393.2595755500006</v>
      </c>
      <c r="K18" s="11">
        <v>5662.9225543275006</v>
      </c>
      <c r="L18" s="11">
        <v>4540.6342662880497</v>
      </c>
      <c r="M18" s="11">
        <v>4767.6659796024524</v>
      </c>
      <c r="N18" s="11">
        <v>5006.0492785825754</v>
      </c>
    </row>
    <row r="19" spans="1:14">
      <c r="A19" s="5" t="s">
        <v>17</v>
      </c>
      <c r="B19" s="4" t="s">
        <v>13</v>
      </c>
      <c r="C19" s="11">
        <v>275</v>
      </c>
      <c r="D19" s="11">
        <v>283.25</v>
      </c>
      <c r="E19" s="11">
        <v>277.58500000000004</v>
      </c>
      <c r="F19" s="11">
        <v>233.92845</v>
      </c>
      <c r="G19" s="11">
        <v>240.94630350000003</v>
      </c>
      <c r="H19" s="11">
        <v>236.12737743000002</v>
      </c>
      <c r="I19" s="11">
        <v>297.25813180910006</v>
      </c>
      <c r="J19" s="11">
        <v>306.17587576337309</v>
      </c>
      <c r="K19" s="11">
        <v>315.36115203627429</v>
      </c>
      <c r="L19" s="11">
        <v>252.86230554181265</v>
      </c>
      <c r="M19" s="11">
        <v>260.44817470806709</v>
      </c>
      <c r="N19" s="11">
        <v>268.26161994930908</v>
      </c>
    </row>
    <row r="20" spans="1:14">
      <c r="A20" s="7" t="s">
        <v>18</v>
      </c>
      <c r="B20" s="4" t="s">
        <v>13</v>
      </c>
      <c r="C20" s="11">
        <v>0</v>
      </c>
      <c r="D20" s="11">
        <v>0</v>
      </c>
      <c r="E20" s="11">
        <v>0</v>
      </c>
      <c r="F20" s="11">
        <v>0</v>
      </c>
      <c r="G20" s="11">
        <v>0</v>
      </c>
      <c r="H20" s="11">
        <v>0</v>
      </c>
      <c r="I20" s="11">
        <v>0</v>
      </c>
      <c r="J20" s="11">
        <v>0</v>
      </c>
      <c r="K20" s="11">
        <v>0</v>
      </c>
      <c r="L20" s="11">
        <v>0</v>
      </c>
      <c r="M20" s="11">
        <v>0</v>
      </c>
      <c r="N20" s="11">
        <v>0</v>
      </c>
    </row>
    <row r="21" spans="1:14">
      <c r="A21" s="8" t="s">
        <v>19</v>
      </c>
      <c r="B21" s="4" t="s">
        <v>13</v>
      </c>
      <c r="C21" s="11">
        <v>880.00000000000011</v>
      </c>
      <c r="D21" s="11">
        <v>924.00000000000011</v>
      </c>
      <c r="E21" s="11">
        <v>905.52</v>
      </c>
      <c r="F21" s="11">
        <v>777.92399999999998</v>
      </c>
      <c r="G21" s="11">
        <v>816.82020000000011</v>
      </c>
      <c r="H21" s="11">
        <v>800.4837960000001</v>
      </c>
      <c r="I21" s="11">
        <v>1027.2875382000002</v>
      </c>
      <c r="J21" s="11">
        <v>1078.6519151100001</v>
      </c>
      <c r="K21" s="11">
        <v>1132.5845108655003</v>
      </c>
      <c r="L21" s="11">
        <v>908.12685325761026</v>
      </c>
      <c r="M21" s="11">
        <v>953.53319592049081</v>
      </c>
      <c r="N21" s="11">
        <v>1001.2098557165154</v>
      </c>
    </row>
    <row r="22" spans="1:14">
      <c r="A22" s="8" t="s">
        <v>20</v>
      </c>
      <c r="B22" s="4" t="s">
        <v>13</v>
      </c>
      <c r="C22" s="11">
        <v>3850</v>
      </c>
      <c r="D22" s="11">
        <v>3965.5000000000005</v>
      </c>
      <c r="E22" s="11">
        <v>3886.1900000000005</v>
      </c>
      <c r="F22" s="11">
        <v>3274.9983000000002</v>
      </c>
      <c r="G22" s="11">
        <v>3373.2482490000002</v>
      </c>
      <c r="H22" s="11">
        <v>3305.7832840200003</v>
      </c>
      <c r="I22" s="11">
        <v>4161.6138453274007</v>
      </c>
      <c r="J22" s="11">
        <v>4286.4622606872235</v>
      </c>
      <c r="K22" s="11">
        <v>4415.0561285078402</v>
      </c>
      <c r="L22" s="11">
        <v>3540.0722775853765</v>
      </c>
      <c r="M22" s="11">
        <v>3646.2744459129381</v>
      </c>
      <c r="N22" s="11">
        <v>3755.6626792903262</v>
      </c>
    </row>
    <row r="23" spans="1:14">
      <c r="A23" s="8" t="s">
        <v>21</v>
      </c>
      <c r="B23" s="4" t="s">
        <v>13</v>
      </c>
      <c r="C23" s="11">
        <v>385.00000000000006</v>
      </c>
      <c r="D23" s="11">
        <v>396.55</v>
      </c>
      <c r="E23" s="11">
        <v>388.61900000000003</v>
      </c>
      <c r="F23" s="11">
        <v>327.49983000000003</v>
      </c>
      <c r="G23" s="11">
        <v>337.32482490000007</v>
      </c>
      <c r="H23" s="11">
        <v>330.57832840200007</v>
      </c>
      <c r="I23" s="11">
        <v>416.1613845327401</v>
      </c>
      <c r="J23" s="11">
        <v>428.64622606872229</v>
      </c>
      <c r="K23" s="11">
        <v>441.50561285078396</v>
      </c>
      <c r="L23" s="11">
        <v>354.00722775853762</v>
      </c>
      <c r="M23" s="11">
        <v>364.62744459129374</v>
      </c>
      <c r="N23" s="11">
        <v>375.56626792903256</v>
      </c>
    </row>
    <row r="24" spans="1:14">
      <c r="A24" s="7" t="s">
        <v>22</v>
      </c>
      <c r="B24" s="4"/>
      <c r="C24" s="12">
        <v>5115</v>
      </c>
      <c r="D24" s="12">
        <v>5286.05</v>
      </c>
      <c r="E24" s="12">
        <v>5180.3290000000006</v>
      </c>
      <c r="F24" s="12">
        <v>4380.4221299999999</v>
      </c>
      <c r="G24" s="12">
        <v>4527.3932739000011</v>
      </c>
      <c r="H24" s="12">
        <v>4436.8454084220011</v>
      </c>
      <c r="I24" s="12">
        <v>5605.062768060141</v>
      </c>
      <c r="J24" s="12">
        <v>5793.7604018659458</v>
      </c>
      <c r="K24" s="12">
        <v>5989.1462522241245</v>
      </c>
      <c r="L24" s="12">
        <v>4802.2063586015247</v>
      </c>
      <c r="M24" s="12">
        <v>4964.4350864247226</v>
      </c>
      <c r="N24" s="12">
        <v>5132.4388029358752</v>
      </c>
    </row>
    <row r="25" spans="1:14">
      <c r="A25" s="7" t="s">
        <v>23</v>
      </c>
      <c r="B25" s="4" t="s">
        <v>24</v>
      </c>
      <c r="C25" s="11">
        <v>0</v>
      </c>
      <c r="D25" s="11">
        <v>0</v>
      </c>
      <c r="E25" s="11">
        <v>0</v>
      </c>
      <c r="F25" s="11">
        <v>0</v>
      </c>
      <c r="G25" s="11">
        <v>0</v>
      </c>
      <c r="H25" s="11">
        <v>0</v>
      </c>
      <c r="I25" s="11">
        <v>0</v>
      </c>
      <c r="J25" s="11">
        <v>0</v>
      </c>
      <c r="K25" s="11">
        <v>0</v>
      </c>
      <c r="L25" s="11">
        <v>0</v>
      </c>
      <c r="M25" s="11">
        <v>0</v>
      </c>
      <c r="N25" s="11">
        <v>0</v>
      </c>
    </row>
    <row r="26" spans="1:14">
      <c r="A26" s="8" t="s">
        <v>25</v>
      </c>
      <c r="B26" s="4" t="s">
        <v>24</v>
      </c>
      <c r="C26" s="11">
        <v>1100</v>
      </c>
      <c r="D26" s="11">
        <v>1122</v>
      </c>
      <c r="E26" s="11">
        <v>1099.5600000000002</v>
      </c>
      <c r="F26" s="11">
        <v>917.63279999999997</v>
      </c>
      <c r="G26" s="11">
        <v>935.98545600000011</v>
      </c>
      <c r="H26" s="11">
        <v>917.26574688000005</v>
      </c>
      <c r="I26" s="11">
        <v>1143.5246311104002</v>
      </c>
      <c r="J26" s="11">
        <v>1166.3951237326082</v>
      </c>
      <c r="K26" s="11">
        <v>1189.7230262072603</v>
      </c>
      <c r="L26" s="11">
        <v>953.94155374073057</v>
      </c>
      <c r="M26" s="11">
        <v>973.02038481554519</v>
      </c>
      <c r="N26" s="11">
        <v>992.48079251185618</v>
      </c>
    </row>
    <row r="27" spans="1:14">
      <c r="A27" s="8" t="s">
        <v>26</v>
      </c>
      <c r="B27" s="4" t="s">
        <v>24</v>
      </c>
      <c r="C27" s="11">
        <v>2750</v>
      </c>
      <c r="D27" s="11">
        <v>2832.5000000000005</v>
      </c>
      <c r="E27" s="11">
        <v>2775.8500000000004</v>
      </c>
      <c r="F27" s="11">
        <v>2339.2845000000002</v>
      </c>
      <c r="G27" s="11">
        <v>2409.4630349999998</v>
      </c>
      <c r="H27" s="11">
        <v>2361.2737742999998</v>
      </c>
      <c r="I27" s="11">
        <v>2972.581318091</v>
      </c>
      <c r="J27" s="11">
        <v>3061.7587576337301</v>
      </c>
      <c r="K27" s="11">
        <v>3153.6115203627419</v>
      </c>
      <c r="L27" s="11">
        <v>2528.6230554181257</v>
      </c>
      <c r="M27" s="11">
        <v>2604.4817470806697</v>
      </c>
      <c r="N27" s="11">
        <v>2682.6161994930899</v>
      </c>
    </row>
    <row r="28" spans="1:14">
      <c r="A28" s="8" t="s">
        <v>27</v>
      </c>
      <c r="B28" s="4" t="s">
        <v>24</v>
      </c>
      <c r="C28" s="11">
        <v>1650.0000000000002</v>
      </c>
      <c r="D28" s="11">
        <v>1699.5000000000002</v>
      </c>
      <c r="E28" s="11">
        <v>1665.51</v>
      </c>
      <c r="F28" s="11">
        <v>1403.5707</v>
      </c>
      <c r="G28" s="11">
        <v>1445.677821</v>
      </c>
      <c r="H28" s="11">
        <v>1416.7642645799999</v>
      </c>
      <c r="I28" s="11">
        <v>1783.5487908545999</v>
      </c>
      <c r="J28" s="11">
        <v>1837.0552545802379</v>
      </c>
      <c r="K28" s="11">
        <v>1892.1669122176454</v>
      </c>
      <c r="L28" s="11">
        <v>1517.1738332508755</v>
      </c>
      <c r="M28" s="11">
        <v>1562.6890482484018</v>
      </c>
      <c r="N28" s="11">
        <v>1609.5697196958538</v>
      </c>
    </row>
    <row r="29" spans="1:14">
      <c r="A29" s="8" t="s">
        <v>28</v>
      </c>
      <c r="B29" s="4" t="s">
        <v>24</v>
      </c>
      <c r="C29" s="11">
        <v>2200</v>
      </c>
      <c r="D29" s="11">
        <v>2266</v>
      </c>
      <c r="E29" s="11">
        <v>2220.6800000000003</v>
      </c>
      <c r="F29" s="11">
        <v>1871.4276</v>
      </c>
      <c r="G29" s="11">
        <v>1927.5704280000002</v>
      </c>
      <c r="H29" s="11">
        <v>1889.0190194400002</v>
      </c>
      <c r="I29" s="11">
        <v>2378.0650544728005</v>
      </c>
      <c r="J29" s="11">
        <v>2449.4070061069847</v>
      </c>
      <c r="K29" s="11">
        <v>2522.8892162901943</v>
      </c>
      <c r="L29" s="11">
        <v>2022.8984443345012</v>
      </c>
      <c r="M29" s="11">
        <v>2083.5853976645367</v>
      </c>
      <c r="N29" s="11">
        <v>2146.0929595944726</v>
      </c>
    </row>
    <row r="30" spans="1:14">
      <c r="A30" s="7" t="s">
        <v>29</v>
      </c>
      <c r="B30" s="4"/>
      <c r="C30" s="12">
        <v>7700.0000000000009</v>
      </c>
      <c r="D30" s="12">
        <v>7920.0000000000009</v>
      </c>
      <c r="E30" s="12">
        <v>7761.6</v>
      </c>
      <c r="F30" s="12">
        <v>6531.9155999999994</v>
      </c>
      <c r="G30" s="12">
        <v>6718.6967399999994</v>
      </c>
      <c r="H30" s="12">
        <v>6584.3228051999995</v>
      </c>
      <c r="I30" s="12">
        <v>8277.7197945288008</v>
      </c>
      <c r="J30" s="12">
        <v>8514.6161420535609</v>
      </c>
      <c r="K30" s="12">
        <v>8758.3906750778424</v>
      </c>
      <c r="L30" s="12">
        <v>7022.6368867442334</v>
      </c>
      <c r="M30" s="12">
        <v>7223.7765778091534</v>
      </c>
      <c r="N30" s="12">
        <v>7430.7596712952718</v>
      </c>
    </row>
    <row r="31" spans="1:14">
      <c r="A31" s="7" t="s">
        <v>30</v>
      </c>
      <c r="B31" s="4" t="s">
        <v>31</v>
      </c>
      <c r="C31" s="11">
        <v>0</v>
      </c>
      <c r="D31" s="11">
        <v>0</v>
      </c>
      <c r="E31" s="11">
        <v>0</v>
      </c>
      <c r="F31" s="11">
        <v>0</v>
      </c>
      <c r="G31" s="11">
        <v>0</v>
      </c>
      <c r="H31" s="11">
        <v>0</v>
      </c>
      <c r="I31" s="11">
        <v>0</v>
      </c>
      <c r="J31" s="11">
        <v>0</v>
      </c>
      <c r="K31" s="11">
        <v>0</v>
      </c>
      <c r="L31" s="11">
        <v>0</v>
      </c>
      <c r="M31" s="11">
        <v>0</v>
      </c>
      <c r="N31" s="11">
        <v>0</v>
      </c>
    </row>
    <row r="32" spans="1:14">
      <c r="A32" s="8" t="s">
        <v>32</v>
      </c>
      <c r="B32" s="4" t="s">
        <v>31</v>
      </c>
      <c r="C32" s="11">
        <v>5500</v>
      </c>
      <c r="D32" s="11">
        <v>5775.0000000000009</v>
      </c>
      <c r="E32" s="11">
        <v>5659.5000000000009</v>
      </c>
      <c r="F32" s="11">
        <v>4167.45</v>
      </c>
      <c r="G32" s="11">
        <v>3750.7049999999999</v>
      </c>
      <c r="H32" s="11">
        <v>3375.6345000000001</v>
      </c>
      <c r="I32" s="11">
        <v>4332.0642750000006</v>
      </c>
      <c r="J32" s="11">
        <v>4548.6674887500012</v>
      </c>
      <c r="K32" s="11">
        <v>4776.1008631875011</v>
      </c>
      <c r="L32" s="11">
        <v>3829.5645103012503</v>
      </c>
      <c r="M32" s="11">
        <v>4021.0427358163133</v>
      </c>
      <c r="N32" s="11">
        <v>4222.0948726071283</v>
      </c>
    </row>
    <row r="33" spans="1:14">
      <c r="A33" s="8" t="s">
        <v>33</v>
      </c>
      <c r="B33" s="4" t="s">
        <v>31</v>
      </c>
      <c r="C33" s="11">
        <v>550</v>
      </c>
      <c r="D33" s="11">
        <v>566.5</v>
      </c>
      <c r="E33" s="11">
        <v>555.17000000000007</v>
      </c>
      <c r="F33" s="11">
        <v>467.8569</v>
      </c>
      <c r="G33" s="11">
        <v>481.89260700000005</v>
      </c>
      <c r="H33" s="11">
        <v>472.25475486000005</v>
      </c>
      <c r="I33" s="11">
        <v>594.51626361820013</v>
      </c>
      <c r="J33" s="11">
        <v>612.35175152674617</v>
      </c>
      <c r="K33" s="11">
        <v>630.72230407254858</v>
      </c>
      <c r="L33" s="11">
        <v>505.72461108362529</v>
      </c>
      <c r="M33" s="11">
        <v>520.89634941613417</v>
      </c>
      <c r="N33" s="11">
        <v>536.52323989861816</v>
      </c>
    </row>
    <row r="34" spans="1:14">
      <c r="A34" s="8" t="s">
        <v>34</v>
      </c>
      <c r="B34" s="4" t="s">
        <v>31</v>
      </c>
      <c r="C34" s="11">
        <v>495.00000000000006</v>
      </c>
      <c r="D34" s="11">
        <v>509.85</v>
      </c>
      <c r="E34" s="11">
        <v>499.65300000000008</v>
      </c>
      <c r="F34" s="11">
        <v>421.07121000000006</v>
      </c>
      <c r="G34" s="11">
        <v>433.70334630000008</v>
      </c>
      <c r="H34" s="11">
        <v>425.02927937400005</v>
      </c>
      <c r="I34" s="11">
        <v>535.06463725638014</v>
      </c>
      <c r="J34" s="11">
        <v>551.11657637407154</v>
      </c>
      <c r="K34" s="11">
        <v>567.65007366529369</v>
      </c>
      <c r="L34" s="11">
        <v>455.15214997526272</v>
      </c>
      <c r="M34" s="11">
        <v>468.80671447452067</v>
      </c>
      <c r="N34" s="11">
        <v>482.87091590875627</v>
      </c>
    </row>
    <row r="35" spans="1:14">
      <c r="A35" s="8" t="s">
        <v>35</v>
      </c>
      <c r="B35" s="4" t="s">
        <v>31</v>
      </c>
      <c r="C35" s="11">
        <v>55.000000000000007</v>
      </c>
      <c r="D35" s="11">
        <v>57.750000000000007</v>
      </c>
      <c r="E35" s="11">
        <v>56.594999999999999</v>
      </c>
      <c r="F35" s="11">
        <v>48.620249999999999</v>
      </c>
      <c r="G35" s="11">
        <v>51.051262500000007</v>
      </c>
      <c r="H35" s="11">
        <v>50.030237250000006</v>
      </c>
      <c r="I35" s="11">
        <v>64.205471137500012</v>
      </c>
      <c r="J35" s="11">
        <v>67.415744694375007</v>
      </c>
      <c r="K35" s="11">
        <v>70.786531929093769</v>
      </c>
      <c r="L35" s="11">
        <v>56.757928328600642</v>
      </c>
      <c r="M35" s="11">
        <v>59.595824745030676</v>
      </c>
      <c r="N35" s="11">
        <v>62.575615982282216</v>
      </c>
    </row>
    <row r="36" spans="1:14">
      <c r="A36" s="8" t="s">
        <v>36</v>
      </c>
      <c r="B36" s="4" t="s">
        <v>31</v>
      </c>
      <c r="C36" s="11">
        <v>0</v>
      </c>
      <c r="D36" s="11">
        <v>0</v>
      </c>
      <c r="E36" s="11">
        <v>0</v>
      </c>
      <c r="F36" s="11">
        <v>0</v>
      </c>
      <c r="G36" s="11">
        <v>0</v>
      </c>
      <c r="H36" s="11">
        <v>0</v>
      </c>
      <c r="I36" s="11">
        <v>0</v>
      </c>
      <c r="J36" s="11">
        <v>0</v>
      </c>
      <c r="K36" s="11">
        <v>0</v>
      </c>
      <c r="L36" s="11">
        <v>0</v>
      </c>
      <c r="M36" s="11">
        <v>0</v>
      </c>
      <c r="N36" s="11">
        <v>0</v>
      </c>
    </row>
    <row r="37" spans="1:14">
      <c r="A37" s="7" t="s">
        <v>37</v>
      </c>
      <c r="B37" s="4"/>
      <c r="C37" s="12">
        <v>6600.0000000000009</v>
      </c>
      <c r="D37" s="12">
        <v>6909.1</v>
      </c>
      <c r="E37" s="12">
        <v>6770.9180000000006</v>
      </c>
      <c r="F37" s="12">
        <v>5104.9983600000005</v>
      </c>
      <c r="G37" s="12">
        <v>4717.3522158000005</v>
      </c>
      <c r="H37" s="12">
        <v>4322.9487714840006</v>
      </c>
      <c r="I37" s="12">
        <v>5525.850647012081</v>
      </c>
      <c r="J37" s="12">
        <v>5779.5515613451935</v>
      </c>
      <c r="K37" s="12">
        <v>6045.259772854437</v>
      </c>
      <c r="L37" s="12">
        <v>4847.1991996887391</v>
      </c>
      <c r="M37" s="12">
        <v>5070.3416244519985</v>
      </c>
      <c r="N37" s="12">
        <v>5304.0646443967853</v>
      </c>
    </row>
    <row r="38" spans="1:14">
      <c r="A38" s="8" t="s">
        <v>38</v>
      </c>
      <c r="B38" s="4" t="s">
        <v>13</v>
      </c>
      <c r="C38" s="11">
        <v>165</v>
      </c>
      <c r="D38" s="11">
        <v>173.25</v>
      </c>
      <c r="E38" s="11">
        <v>169.785</v>
      </c>
      <c r="F38" s="11">
        <v>145.86075</v>
      </c>
      <c r="G38" s="11">
        <v>153.15378749999999</v>
      </c>
      <c r="H38" s="11">
        <v>150.09071175</v>
      </c>
      <c r="I38" s="11">
        <v>192.61641341250004</v>
      </c>
      <c r="J38" s="11">
        <v>202.24723408312502</v>
      </c>
      <c r="K38" s="11">
        <v>212.35959578728128</v>
      </c>
      <c r="L38" s="11">
        <v>170.27378498580188</v>
      </c>
      <c r="M38" s="11">
        <v>178.78747423509199</v>
      </c>
      <c r="N38" s="11">
        <v>187.72684794684659</v>
      </c>
    </row>
    <row r="39" spans="1:14">
      <c r="A39" s="7" t="s">
        <v>39</v>
      </c>
      <c r="B39" s="4" t="s">
        <v>39</v>
      </c>
      <c r="C39" s="11">
        <v>0</v>
      </c>
      <c r="D39" s="11">
        <v>0</v>
      </c>
      <c r="E39" s="11">
        <v>0</v>
      </c>
      <c r="F39" s="11">
        <v>0</v>
      </c>
      <c r="G39" s="11">
        <v>0</v>
      </c>
      <c r="H39" s="11">
        <v>0</v>
      </c>
      <c r="I39" s="11">
        <v>0</v>
      </c>
      <c r="J39" s="11">
        <v>0</v>
      </c>
      <c r="K39" s="11">
        <v>0</v>
      </c>
      <c r="L39" s="11">
        <v>0</v>
      </c>
      <c r="M39" s="11">
        <v>0</v>
      </c>
      <c r="N39" s="11">
        <v>0</v>
      </c>
    </row>
    <row r="40" spans="1:14">
      <c r="A40" s="8" t="s">
        <v>40</v>
      </c>
      <c r="B40" s="4" t="s">
        <v>39</v>
      </c>
      <c r="C40" s="11">
        <v>1100</v>
      </c>
      <c r="D40" s="11">
        <v>1133</v>
      </c>
      <c r="E40" s="11">
        <v>1110.3400000000001</v>
      </c>
      <c r="F40" s="11">
        <v>935.71379999999999</v>
      </c>
      <c r="G40" s="11">
        <v>963.78521400000011</v>
      </c>
      <c r="H40" s="11">
        <v>944.5095097200001</v>
      </c>
      <c r="I40" s="11">
        <v>1189.0325272364003</v>
      </c>
      <c r="J40" s="11">
        <v>1224.7035030534923</v>
      </c>
      <c r="K40" s="11">
        <v>1261.4446081450972</v>
      </c>
      <c r="L40" s="11">
        <v>1011.4492221672506</v>
      </c>
      <c r="M40" s="11">
        <v>1041.7926988322683</v>
      </c>
      <c r="N40" s="11">
        <v>1073.0464797972363</v>
      </c>
    </row>
    <row r="41" spans="1:14">
      <c r="A41" s="8" t="s">
        <v>41</v>
      </c>
      <c r="B41" s="4" t="s">
        <v>39</v>
      </c>
      <c r="C41" s="11">
        <v>440.00000000000006</v>
      </c>
      <c r="D41" s="11">
        <v>462.00000000000006</v>
      </c>
      <c r="E41" s="11">
        <v>452.76</v>
      </c>
      <c r="F41" s="11">
        <v>388.96199999999999</v>
      </c>
      <c r="G41" s="11">
        <v>408.41010000000006</v>
      </c>
      <c r="H41" s="11">
        <v>400.24189800000005</v>
      </c>
      <c r="I41" s="11">
        <v>513.6437691000001</v>
      </c>
      <c r="J41" s="11">
        <v>539.32595755500006</v>
      </c>
      <c r="K41" s="11">
        <v>566.29225543275015</v>
      </c>
      <c r="L41" s="11">
        <v>454.06342662880513</v>
      </c>
      <c r="M41" s="11">
        <v>476.76659796024541</v>
      </c>
      <c r="N41" s="11">
        <v>500.60492785825772</v>
      </c>
    </row>
    <row r="42" spans="1:14">
      <c r="A42" s="8" t="s">
        <v>42</v>
      </c>
      <c r="B42" s="4" t="s">
        <v>39</v>
      </c>
      <c r="C42" s="11">
        <v>330</v>
      </c>
      <c r="D42" s="11">
        <v>339.90000000000003</v>
      </c>
      <c r="E42" s="11">
        <v>333.10200000000003</v>
      </c>
      <c r="F42" s="11">
        <v>280.71414000000004</v>
      </c>
      <c r="G42" s="11">
        <v>289.13556420000003</v>
      </c>
      <c r="H42" s="11">
        <v>283.35285291600002</v>
      </c>
      <c r="I42" s="11">
        <v>356.70975817092005</v>
      </c>
      <c r="J42" s="11">
        <v>367.41105091604766</v>
      </c>
      <c r="K42" s="11">
        <v>378.43338244352907</v>
      </c>
      <c r="L42" s="11">
        <v>303.43476665017511</v>
      </c>
      <c r="M42" s="11">
        <v>312.53780964968036</v>
      </c>
      <c r="N42" s="11">
        <v>321.91394393917074</v>
      </c>
    </row>
    <row r="43" spans="1:14">
      <c r="A43" s="7" t="s">
        <v>43</v>
      </c>
      <c r="B43" s="4"/>
      <c r="C43" s="13">
        <v>1870.0000000000002</v>
      </c>
      <c r="D43" s="13">
        <v>1870.0000000000002</v>
      </c>
      <c r="E43" s="13">
        <v>1870.0000000000002</v>
      </c>
      <c r="F43" s="13">
        <v>1530</v>
      </c>
      <c r="G43" s="13">
        <v>1530</v>
      </c>
      <c r="H43" s="13">
        <v>1530</v>
      </c>
      <c r="I43" s="13">
        <v>1870.0000000000002</v>
      </c>
      <c r="J43" s="13">
        <v>1870.0000000000002</v>
      </c>
      <c r="K43" s="13">
        <v>1870.0000000000002</v>
      </c>
      <c r="L43" s="13">
        <v>1530</v>
      </c>
      <c r="M43" s="13">
        <v>1530</v>
      </c>
      <c r="N43" s="13">
        <v>1530</v>
      </c>
    </row>
    <row r="44" spans="1:14">
      <c r="A44" s="6" t="s">
        <v>44</v>
      </c>
      <c r="B44" s="4"/>
      <c r="C44" s="12">
        <v>27610.000000000004</v>
      </c>
      <c r="D44" s="12">
        <v>28667.100000000002</v>
      </c>
      <c r="E44" s="12">
        <v>28002.238000000005</v>
      </c>
      <c r="F44" s="12">
        <v>23095.731059999998</v>
      </c>
      <c r="G44" s="12">
        <v>23351.438863800002</v>
      </c>
      <c r="H44" s="12">
        <v>22584.353686523998</v>
      </c>
      <c r="I44" s="12">
        <v>28645.489659774685</v>
      </c>
      <c r="J44" s="12">
        <v>29730.094174162943</v>
      </c>
      <c r="K44" s="12">
        <v>30858.728372924437</v>
      </c>
      <c r="L44" s="12">
        <v>24743.08947719941</v>
      </c>
      <c r="M44" s="12">
        <v>25684.874381695234</v>
      </c>
      <c r="N44" s="12">
        <v>26665.075194597834</v>
      </c>
    </row>
    <row r="45" spans="1:14">
      <c r="A45" s="6" t="s">
        <v>45</v>
      </c>
      <c r="B45" s="4"/>
      <c r="C45" s="14">
        <v>54615</v>
      </c>
      <c r="D45" s="14">
        <v>50340.4</v>
      </c>
      <c r="E45" s="14">
        <v>66179.872000000003</v>
      </c>
      <c r="F45" s="14">
        <v>44214.890039999998</v>
      </c>
      <c r="G45" s="14">
        <v>48189.596956199995</v>
      </c>
      <c r="H45" s="14">
        <v>57557.178689166001</v>
      </c>
      <c r="I45" s="14">
        <v>62893.669762915422</v>
      </c>
      <c r="J45" s="14">
        <v>69169.050031372855</v>
      </c>
      <c r="K45" s="14">
        <v>65150.667544927623</v>
      </c>
      <c r="L45" s="14">
        <v>54171.282652153495</v>
      </c>
      <c r="M45" s="14">
        <v>56570.016638746027</v>
      </c>
      <c r="N45" s="14">
        <v>58925.813975716999</v>
      </c>
    </row>
    <row r="46" spans="1:14">
      <c r="A46" s="6" t="s">
        <v>46</v>
      </c>
      <c r="B46" s="4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</row>
    <row r="47" spans="1:14">
      <c r="A47" s="5" t="s">
        <v>47</v>
      </c>
      <c r="B47" s="4" t="s">
        <v>48</v>
      </c>
      <c r="C47" s="11">
        <v>0</v>
      </c>
      <c r="D47" s="11">
        <v>0</v>
      </c>
      <c r="E47" s="11">
        <v>0</v>
      </c>
      <c r="F47" s="11">
        <v>0</v>
      </c>
      <c r="G47" s="11">
        <v>0</v>
      </c>
      <c r="H47" s="11">
        <v>0</v>
      </c>
      <c r="I47" s="11">
        <v>0</v>
      </c>
      <c r="J47" s="11">
        <v>0</v>
      </c>
      <c r="K47" s="11">
        <v>0</v>
      </c>
      <c r="L47" s="11">
        <v>0</v>
      </c>
      <c r="M47" s="11">
        <v>0</v>
      </c>
      <c r="N47" s="11">
        <v>0</v>
      </c>
    </row>
    <row r="48" spans="1:14">
      <c r="A48" s="6" t="s">
        <v>49</v>
      </c>
      <c r="B48" s="4"/>
      <c r="C48" s="12">
        <v>0</v>
      </c>
      <c r="D48" s="12">
        <v>0</v>
      </c>
      <c r="E48" s="12">
        <v>0</v>
      </c>
      <c r="F48" s="12">
        <v>0</v>
      </c>
      <c r="G48" s="12"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</row>
    <row r="49" spans="1:14">
      <c r="A49" s="6" t="s">
        <v>50</v>
      </c>
      <c r="B49" s="4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</row>
    <row r="50" spans="1:14">
      <c r="A50" s="5" t="s">
        <v>51</v>
      </c>
      <c r="B50" s="4" t="s">
        <v>52</v>
      </c>
      <c r="C50" s="11">
        <v>76.3888888888889</v>
      </c>
      <c r="D50" s="11">
        <v>84.0277777777778</v>
      </c>
      <c r="E50" s="11">
        <v>92.430555555555586</v>
      </c>
      <c r="F50" s="11">
        <v>83.187500000000028</v>
      </c>
      <c r="G50" s="11">
        <v>91.506250000000037</v>
      </c>
      <c r="H50" s="11">
        <v>100.656875</v>
      </c>
      <c r="I50" s="11">
        <v>135.32757638888899</v>
      </c>
      <c r="J50" s="11">
        <v>148.8603340277779</v>
      </c>
      <c r="K50" s="11">
        <v>163.74636743055569</v>
      </c>
      <c r="L50" s="11">
        <v>147.37173068750013</v>
      </c>
      <c r="M50" s="11">
        <v>162.10890375625016</v>
      </c>
      <c r="N50" s="11">
        <v>178.3197941318752</v>
      </c>
    </row>
    <row r="51" spans="1:14">
      <c r="A51" s="5" t="s">
        <v>53</v>
      </c>
      <c r="B51" s="4" t="s">
        <v>52</v>
      </c>
      <c r="C51" s="11">
        <v>2750</v>
      </c>
      <c r="D51" s="11">
        <v>3025</v>
      </c>
      <c r="E51" s="11">
        <v>3327.5000000000009</v>
      </c>
      <c r="F51" s="11">
        <v>2994.7500000000009</v>
      </c>
      <c r="G51" s="11">
        <v>3294.2250000000013</v>
      </c>
      <c r="H51" s="11">
        <v>3623.6475</v>
      </c>
      <c r="I51" s="11">
        <v>4871.7927500000033</v>
      </c>
      <c r="J51" s="11">
        <v>5358.9720250000037</v>
      </c>
      <c r="K51" s="11">
        <v>5894.8692275000049</v>
      </c>
      <c r="L51" s="11">
        <v>5305.3823047500046</v>
      </c>
      <c r="M51" s="11">
        <v>5835.9205352250056</v>
      </c>
      <c r="N51" s="11">
        <v>6419.5125887475069</v>
      </c>
    </row>
    <row r="52" spans="1:14">
      <c r="A52" s="6" t="s">
        <v>54</v>
      </c>
      <c r="B52" s="4"/>
      <c r="C52" s="12">
        <v>2826.3888888888901</v>
      </c>
      <c r="D52" s="12">
        <v>3109.0277777777801</v>
      </c>
      <c r="E52" s="12">
        <v>3419.9305555555566</v>
      </c>
      <c r="F52" s="12">
        <v>3077.9375000000009</v>
      </c>
      <c r="G52" s="12">
        <v>3385.7312500000016</v>
      </c>
      <c r="H52" s="12">
        <v>3724.3043750000002</v>
      </c>
      <c r="I52" s="12">
        <v>5007.1203263888929</v>
      </c>
      <c r="J52" s="12">
        <v>5507.8323590277814</v>
      </c>
      <c r="K52" s="12">
        <v>6058.6155949305603</v>
      </c>
      <c r="L52" s="12">
        <v>5452.7540354374996</v>
      </c>
      <c r="M52" s="12">
        <v>5998.0294389812561</v>
      </c>
      <c r="N52" s="12">
        <v>6597.8323828793827</v>
      </c>
    </row>
    <row r="53" spans="1:14">
      <c r="A53" s="6" t="s">
        <v>55</v>
      </c>
      <c r="B53" s="4"/>
      <c r="C53" s="15">
        <v>-2826.3888888888891</v>
      </c>
      <c r="D53" s="15">
        <v>-3109.0277777777778</v>
      </c>
      <c r="E53" s="15">
        <v>-3419.9305555555566</v>
      </c>
      <c r="F53" s="15">
        <v>-3077.9375000000009</v>
      </c>
      <c r="G53" s="15">
        <v>-3385.7312500000016</v>
      </c>
      <c r="H53" s="15">
        <v>-3724.3043750000002</v>
      </c>
      <c r="I53" s="15">
        <v>-5007.1203263888929</v>
      </c>
      <c r="J53" s="15">
        <v>-5507.8323590277814</v>
      </c>
      <c r="K53" s="15">
        <v>-6058.6155949305603</v>
      </c>
      <c r="L53" s="15">
        <v>-5452.7540354375042</v>
      </c>
      <c r="M53" s="15">
        <v>-5998.0294389812561</v>
      </c>
      <c r="N53" s="15">
        <v>-6597.8323828793827</v>
      </c>
    </row>
    <row r="54" spans="1:14">
      <c r="A54" s="6" t="s">
        <v>56</v>
      </c>
      <c r="B54" s="4"/>
      <c r="C54" s="12">
        <v>51788.611111111197</v>
      </c>
      <c r="D54" s="12">
        <v>47231.372222222213</v>
      </c>
      <c r="E54" s="12">
        <v>62759.941444444448</v>
      </c>
      <c r="F54" s="12">
        <v>41136.952539999998</v>
      </c>
      <c r="G54" s="12">
        <v>44803.865706199998</v>
      </c>
      <c r="H54" s="12">
        <v>53832.874314166002</v>
      </c>
      <c r="I54" s="12">
        <v>57886.549436526526</v>
      </c>
      <c r="J54" s="12">
        <v>63661.217672345083</v>
      </c>
      <c r="K54" s="12">
        <v>59092.051949997069</v>
      </c>
      <c r="L54" s="12">
        <v>48718.528616715994</v>
      </c>
      <c r="M54" s="12">
        <v>50571.987199764772</v>
      </c>
      <c r="N54" s="12">
        <v>52327.981592837619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7FE206-8320-4CB7-BEFA-4A8E1B581EE5}">
  <dimension ref="A1:N54"/>
  <sheetViews>
    <sheetView topLeftCell="B2" zoomScale="90" zoomScaleNormal="90" workbookViewId="0">
      <selection activeCell="C8" sqref="C8:N8"/>
    </sheetView>
  </sheetViews>
  <sheetFormatPr defaultRowHeight="15"/>
  <cols>
    <col min="1" max="1" width="36.140625" customWidth="1"/>
    <col min="2" max="2" width="26" customWidth="1"/>
    <col min="3" max="3" width="13.140625" customWidth="1"/>
    <col min="4" max="15" width="12.140625" customWidth="1"/>
  </cols>
  <sheetData>
    <row r="1" spans="1:14">
      <c r="A1" s="29" t="s">
        <v>57</v>
      </c>
    </row>
    <row r="2" spans="1:14">
      <c r="A2" t="s">
        <v>58</v>
      </c>
    </row>
    <row r="5" spans="1:14" ht="15.75">
      <c r="A5" s="21"/>
      <c r="B5" s="2" t="s">
        <v>0</v>
      </c>
      <c r="C5" s="9">
        <v>45322</v>
      </c>
      <c r="D5" s="10">
        <v>45351</v>
      </c>
      <c r="E5" s="10">
        <v>45382</v>
      </c>
      <c r="F5" s="10">
        <v>45412</v>
      </c>
      <c r="G5" s="10">
        <v>45443</v>
      </c>
      <c r="H5" s="10">
        <v>45473</v>
      </c>
      <c r="I5" s="10">
        <v>45504</v>
      </c>
      <c r="J5" s="10">
        <v>45535</v>
      </c>
      <c r="K5" s="10">
        <v>45565</v>
      </c>
      <c r="L5" s="10">
        <v>45596</v>
      </c>
      <c r="M5" s="10">
        <v>45626</v>
      </c>
      <c r="N5" s="10">
        <v>45657</v>
      </c>
    </row>
    <row r="6" spans="1:14">
      <c r="A6" s="22" t="s">
        <v>1</v>
      </c>
      <c r="B6" s="4"/>
    </row>
    <row r="7" spans="1:14">
      <c r="A7" s="24" t="s">
        <v>2</v>
      </c>
      <c r="B7" s="4" t="s">
        <v>1</v>
      </c>
      <c r="C7" s="16">
        <v>104500.00000000001</v>
      </c>
      <c r="D7" s="16">
        <v>107635.00000000001</v>
      </c>
      <c r="E7" s="16">
        <v>103329.60000000001</v>
      </c>
      <c r="F7" s="16">
        <v>87078.672000000006</v>
      </c>
      <c r="G7" s="16">
        <v>89691.032160000017</v>
      </c>
      <c r="H7" s="16">
        <v>92381.763124800011</v>
      </c>
      <c r="I7" s="16">
        <v>116298.37513377602</v>
      </c>
      <c r="J7" s="16">
        <v>111646.44012842496</v>
      </c>
      <c r="K7" s="16">
        <v>114995.83333227773</v>
      </c>
      <c r="L7" s="16">
        <v>118445.70833224607</v>
      </c>
      <c r="M7" s="16">
        <v>121999.07958221345</v>
      </c>
      <c r="N7" s="16">
        <v>117119.1163989249</v>
      </c>
    </row>
    <row r="8" spans="1:14">
      <c r="A8" s="25" t="s">
        <v>3</v>
      </c>
      <c r="B8" s="4"/>
      <c r="C8" s="12">
        <v>104500</v>
      </c>
      <c r="D8" s="12">
        <v>107635</v>
      </c>
      <c r="E8" s="12">
        <v>103329.60000000001</v>
      </c>
      <c r="F8" s="12">
        <v>87078.672000000006</v>
      </c>
      <c r="G8" s="12">
        <v>89691.032160000017</v>
      </c>
      <c r="H8" s="12">
        <v>92381.763124800011</v>
      </c>
      <c r="I8" s="12">
        <v>116298.37513377602</v>
      </c>
      <c r="J8" s="12">
        <v>111646.44012842496</v>
      </c>
      <c r="K8" s="12">
        <v>114995.83333227773</v>
      </c>
      <c r="L8" s="12">
        <v>118445.70833224607</v>
      </c>
      <c r="M8" s="12">
        <v>121999.07958221345</v>
      </c>
      <c r="N8" s="12">
        <v>117119.1163989249</v>
      </c>
    </row>
    <row r="9" spans="1:14">
      <c r="A9" s="25" t="s">
        <v>4</v>
      </c>
      <c r="B9" s="4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</row>
    <row r="10" spans="1:14">
      <c r="A10" s="24" t="s">
        <v>5</v>
      </c>
      <c r="B10" s="4" t="s">
        <v>6</v>
      </c>
      <c r="C10" s="16">
        <v>880.00000000000011</v>
      </c>
      <c r="D10" s="16">
        <v>915.2</v>
      </c>
      <c r="E10" s="16">
        <v>951.80799999999999</v>
      </c>
      <c r="F10" s="16">
        <v>809.90208000000007</v>
      </c>
      <c r="G10" s="16">
        <v>842.29816320000009</v>
      </c>
      <c r="H10" s="16">
        <v>875.99008972800016</v>
      </c>
      <c r="I10" s="16">
        <v>1113.4807362764802</v>
      </c>
      <c r="J10" s="16">
        <v>1158.0199657275396</v>
      </c>
      <c r="K10" s="16">
        <v>1204.3407643566411</v>
      </c>
      <c r="L10" s="16">
        <v>1252.5143949309067</v>
      </c>
      <c r="M10" s="16">
        <v>1302.6149707281431</v>
      </c>
      <c r="N10" s="16">
        <v>1354.7195695572691</v>
      </c>
    </row>
    <row r="11" spans="1:14">
      <c r="A11" s="24" t="s">
        <v>7</v>
      </c>
      <c r="B11" s="4" t="s">
        <v>6</v>
      </c>
      <c r="C11" s="16">
        <v>275</v>
      </c>
      <c r="D11" s="16">
        <v>286</v>
      </c>
      <c r="E11" s="16">
        <v>297.44000000000005</v>
      </c>
      <c r="F11" s="16">
        <v>253.09440000000006</v>
      </c>
      <c r="G11" s="16">
        <v>263.21817600000008</v>
      </c>
      <c r="H11" s="16">
        <v>273.74690304000006</v>
      </c>
      <c r="I11" s="16">
        <v>347.96273008640014</v>
      </c>
      <c r="J11" s="16">
        <v>361.88123928985613</v>
      </c>
      <c r="K11" s="16">
        <v>376.35648886145043</v>
      </c>
      <c r="L11" s="16">
        <v>391.41074841590842</v>
      </c>
      <c r="M11" s="16">
        <v>407.06717835254477</v>
      </c>
      <c r="N11" s="16">
        <v>423.34986548664659</v>
      </c>
    </row>
    <row r="12" spans="1:14">
      <c r="A12" s="25" t="s">
        <v>8</v>
      </c>
      <c r="B12" s="4"/>
      <c r="C12" s="18">
        <v>1155</v>
      </c>
      <c r="D12" s="18">
        <v>1201.2</v>
      </c>
      <c r="E12" s="18">
        <v>1249.2480000000003</v>
      </c>
      <c r="F12" s="18">
        <v>1062.9964800000002</v>
      </c>
      <c r="G12" s="18">
        <v>1105.5163392000002</v>
      </c>
      <c r="H12" s="18">
        <v>1149.7369927680002</v>
      </c>
      <c r="I12" s="18">
        <v>1461.4434663628804</v>
      </c>
      <c r="J12" s="18">
        <v>1519.9012050173958</v>
      </c>
      <c r="K12" s="18">
        <v>1580.6972532180914</v>
      </c>
      <c r="L12" s="18">
        <v>1643.9251433468153</v>
      </c>
      <c r="M12" s="18">
        <v>1709.6821490806879</v>
      </c>
      <c r="N12" s="18">
        <v>1778.0694350439157</v>
      </c>
    </row>
    <row r="13" spans="1:14">
      <c r="A13" s="25" t="s">
        <v>9</v>
      </c>
      <c r="B13" s="4"/>
      <c r="C13" s="19">
        <v>103345.00000000001</v>
      </c>
      <c r="D13" s="19">
        <v>106433.8</v>
      </c>
      <c r="E13" s="19">
        <v>102080.35200000001</v>
      </c>
      <c r="F13" s="19">
        <v>86015.675520000004</v>
      </c>
      <c r="G13" s="19">
        <v>88585.515820800007</v>
      </c>
      <c r="H13" s="19">
        <v>91232.026132031999</v>
      </c>
      <c r="I13" s="19">
        <v>114836.93166741313</v>
      </c>
      <c r="J13" s="19">
        <v>110126.53892340758</v>
      </c>
      <c r="K13" s="19">
        <v>113415.13607905962</v>
      </c>
      <c r="L13" s="19">
        <v>116801.78318889925</v>
      </c>
      <c r="M13" s="19">
        <v>120289.39743313276</v>
      </c>
      <c r="N13" s="19">
        <v>115341.04696388099</v>
      </c>
    </row>
    <row r="14" spans="1:14">
      <c r="A14" s="25" t="s">
        <v>10</v>
      </c>
      <c r="B14" s="4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</row>
    <row r="15" spans="1:14">
      <c r="A15" s="24" t="s">
        <v>11</v>
      </c>
      <c r="B15" s="4" t="s">
        <v>11</v>
      </c>
      <c r="C15" s="16">
        <v>0</v>
      </c>
      <c r="D15" s="16">
        <v>0</v>
      </c>
      <c r="E15" s="16">
        <v>0</v>
      </c>
      <c r="F15" s="16">
        <v>0</v>
      </c>
      <c r="G15" s="16">
        <v>0</v>
      </c>
      <c r="H15" s="16">
        <v>0</v>
      </c>
      <c r="I15" s="16">
        <v>0</v>
      </c>
      <c r="J15" s="16">
        <v>0</v>
      </c>
      <c r="K15" s="16">
        <v>0</v>
      </c>
      <c r="L15" s="16">
        <v>0</v>
      </c>
      <c r="M15" s="16">
        <v>0</v>
      </c>
      <c r="N15" s="16">
        <v>0</v>
      </c>
    </row>
    <row r="16" spans="1:14">
      <c r="A16" s="24" t="s">
        <v>12</v>
      </c>
      <c r="B16" s="4" t="s">
        <v>13</v>
      </c>
      <c r="C16" s="16">
        <v>385.00000000000006</v>
      </c>
      <c r="D16" s="16">
        <v>400.40000000000003</v>
      </c>
      <c r="E16" s="16">
        <v>416.41600000000005</v>
      </c>
      <c r="F16" s="16">
        <v>354.33216000000004</v>
      </c>
      <c r="G16" s="16">
        <v>368.50544640000004</v>
      </c>
      <c r="H16" s="16">
        <v>383.24566425600005</v>
      </c>
      <c r="I16" s="16">
        <v>487.14782212096014</v>
      </c>
      <c r="J16" s="16">
        <v>506.63373500579854</v>
      </c>
      <c r="K16" s="16">
        <v>526.89908440603051</v>
      </c>
      <c r="L16" s="16">
        <v>547.97504778227176</v>
      </c>
      <c r="M16" s="16">
        <v>569.89404969356269</v>
      </c>
      <c r="N16" s="16">
        <v>592.68981168130517</v>
      </c>
    </row>
    <row r="17" spans="1:14">
      <c r="A17" s="24" t="s">
        <v>14</v>
      </c>
      <c r="B17" s="4" t="s">
        <v>11</v>
      </c>
      <c r="C17" s="16">
        <v>8800</v>
      </c>
      <c r="D17" s="16">
        <v>9240</v>
      </c>
      <c r="E17" s="16">
        <v>8778</v>
      </c>
      <c r="F17" s="16">
        <v>7541.1</v>
      </c>
      <c r="G17" s="16">
        <v>7918.1550000000007</v>
      </c>
      <c r="H17" s="16">
        <v>8314.062750000001</v>
      </c>
      <c r="I17" s="16">
        <v>9653.5506375000004</v>
      </c>
      <c r="J17" s="16">
        <v>9170.8731056250017</v>
      </c>
      <c r="K17" s="16">
        <v>9629.4167609062515</v>
      </c>
      <c r="L17" s="16">
        <v>10110.887598951565</v>
      </c>
      <c r="M17" s="16">
        <v>9605.3432190039857</v>
      </c>
      <c r="N17" s="16">
        <v>9125.0760580537863</v>
      </c>
    </row>
    <row r="18" spans="1:14">
      <c r="A18" s="24" t="s">
        <v>15</v>
      </c>
      <c r="B18" s="4" t="s">
        <v>16</v>
      </c>
      <c r="C18" s="16">
        <v>6600.0000000000009</v>
      </c>
      <c r="D18" s="16">
        <v>5940.0000000000009</v>
      </c>
      <c r="E18" s="16">
        <v>6177.6</v>
      </c>
      <c r="F18" s="16">
        <v>5256.576</v>
      </c>
      <c r="G18" s="16">
        <v>5466.8390400000008</v>
      </c>
      <c r="H18" s="16">
        <v>5685.5126016000013</v>
      </c>
      <c r="I18" s="16">
        <v>7226.9182402560018</v>
      </c>
      <c r="J18" s="16">
        <v>6504.2264162304018</v>
      </c>
      <c r="K18" s="16">
        <v>6764.395472879618</v>
      </c>
      <c r="L18" s="16">
        <v>7034.9712917948027</v>
      </c>
      <c r="M18" s="16">
        <v>7316.3701434665954</v>
      </c>
      <c r="N18" s="16">
        <v>7609.0249492052599</v>
      </c>
    </row>
    <row r="19" spans="1:14">
      <c r="A19" s="24" t="s">
        <v>17</v>
      </c>
      <c r="B19" s="4" t="s">
        <v>13</v>
      </c>
      <c r="C19" s="16">
        <v>275</v>
      </c>
      <c r="D19" s="16">
        <v>286</v>
      </c>
      <c r="E19" s="16">
        <v>297.44000000000005</v>
      </c>
      <c r="F19" s="16">
        <v>253.09440000000001</v>
      </c>
      <c r="G19" s="16">
        <v>263.21817600000008</v>
      </c>
      <c r="H19" s="16">
        <v>273.74690304000006</v>
      </c>
      <c r="I19" s="16">
        <v>347.96273008640014</v>
      </c>
      <c r="J19" s="16">
        <v>361.88123928985613</v>
      </c>
      <c r="K19" s="16">
        <v>376.35648886145043</v>
      </c>
      <c r="L19" s="16">
        <v>391.41074841590842</v>
      </c>
      <c r="M19" s="16">
        <v>407.06717835254477</v>
      </c>
      <c r="N19" s="16">
        <v>423.34986548664659</v>
      </c>
    </row>
    <row r="20" spans="1:14">
      <c r="A20" s="27" t="s">
        <v>18</v>
      </c>
      <c r="B20" s="4" t="s">
        <v>13</v>
      </c>
      <c r="C20" s="16">
        <v>0</v>
      </c>
      <c r="D20" s="16">
        <v>0</v>
      </c>
      <c r="E20" s="16">
        <v>0</v>
      </c>
      <c r="F20" s="16">
        <v>0</v>
      </c>
      <c r="G20" s="16">
        <v>0</v>
      </c>
      <c r="H20" s="16">
        <v>0</v>
      </c>
      <c r="I20" s="16">
        <v>0</v>
      </c>
      <c r="J20" s="16">
        <v>0</v>
      </c>
      <c r="K20" s="16">
        <v>0</v>
      </c>
      <c r="L20" s="16">
        <v>0</v>
      </c>
      <c r="M20" s="16">
        <v>0</v>
      </c>
      <c r="N20" s="16">
        <v>0</v>
      </c>
    </row>
    <row r="21" spans="1:14">
      <c r="A21" s="28" t="s">
        <v>19</v>
      </c>
      <c r="B21" s="4" t="s">
        <v>13</v>
      </c>
      <c r="C21" s="16">
        <v>880.00000000000011</v>
      </c>
      <c r="D21" s="16">
        <v>897.6</v>
      </c>
      <c r="E21" s="16">
        <v>915.55200000000013</v>
      </c>
      <c r="F21" s="16">
        <v>764.06976000000009</v>
      </c>
      <c r="G21" s="16">
        <v>779.35115519999999</v>
      </c>
      <c r="H21" s="16">
        <v>794.93817830400008</v>
      </c>
      <c r="I21" s="16">
        <v>991.02292895232017</v>
      </c>
      <c r="J21" s="16">
        <v>1010.8433875313665</v>
      </c>
      <c r="K21" s="16">
        <v>1031.0602552819939</v>
      </c>
      <c r="L21" s="16">
        <v>1051.6814603876337</v>
      </c>
      <c r="M21" s="16">
        <v>1072.7150895953864</v>
      </c>
      <c r="N21" s="16">
        <v>1094.1693913872941</v>
      </c>
    </row>
    <row r="22" spans="1:14">
      <c r="A22" s="28" t="s">
        <v>20</v>
      </c>
      <c r="B22" s="4" t="s">
        <v>13</v>
      </c>
      <c r="C22" s="16">
        <v>3850.0000000000005</v>
      </c>
      <c r="D22" s="16">
        <v>2695</v>
      </c>
      <c r="E22" s="16">
        <v>2802.8</v>
      </c>
      <c r="F22" s="16">
        <v>2384.9280000000003</v>
      </c>
      <c r="G22" s="16">
        <v>2480.32512</v>
      </c>
      <c r="H22" s="16">
        <v>2579.5381247999999</v>
      </c>
      <c r="I22" s="16">
        <v>2206.9381734399999</v>
      </c>
      <c r="J22" s="16">
        <v>2295.2157003776006</v>
      </c>
      <c r="K22" s="16">
        <v>2387.0243283927043</v>
      </c>
      <c r="L22" s="16">
        <v>2482.5053015284125</v>
      </c>
      <c r="M22" s="16">
        <v>2581.8055135895493</v>
      </c>
      <c r="N22" s="16">
        <v>2685.0777341331309</v>
      </c>
    </row>
    <row r="23" spans="1:14">
      <c r="A23" s="28" t="s">
        <v>21</v>
      </c>
      <c r="B23" s="4" t="s">
        <v>13</v>
      </c>
      <c r="C23" s="16">
        <v>385.00000000000006</v>
      </c>
      <c r="D23" s="16">
        <v>400.40000000000003</v>
      </c>
      <c r="E23" s="16">
        <v>416.41600000000005</v>
      </c>
      <c r="F23" s="16">
        <v>354.33216000000004</v>
      </c>
      <c r="G23" s="16">
        <v>368.50544640000004</v>
      </c>
      <c r="H23" s="16">
        <v>383.24566425600005</v>
      </c>
      <c r="I23" s="16">
        <v>487.14782212096014</v>
      </c>
      <c r="J23" s="16">
        <v>506.63373500579854</v>
      </c>
      <c r="K23" s="16">
        <v>526.89908440603051</v>
      </c>
      <c r="L23" s="16">
        <v>547.97504778227176</v>
      </c>
      <c r="M23" s="16">
        <v>569.89404969356269</v>
      </c>
      <c r="N23" s="16">
        <v>592.68981168130517</v>
      </c>
    </row>
    <row r="24" spans="1:14">
      <c r="A24" s="27" t="s">
        <v>22</v>
      </c>
      <c r="B24" s="4"/>
      <c r="C24" s="18">
        <v>5115</v>
      </c>
      <c r="D24" s="18">
        <v>3993.0000000000005</v>
      </c>
      <c r="E24" s="18">
        <v>4134.768</v>
      </c>
      <c r="F24" s="18">
        <v>3503.3299200000006</v>
      </c>
      <c r="G24" s="18">
        <v>3628.1817215999999</v>
      </c>
      <c r="H24" s="18">
        <v>3757.7219673600002</v>
      </c>
      <c r="I24" s="18">
        <v>3685.1089245132803</v>
      </c>
      <c r="J24" s="18">
        <v>3812.6928229147657</v>
      </c>
      <c r="K24" s="18">
        <v>3944.9836680807289</v>
      </c>
      <c r="L24" s="18">
        <v>4082.1618096983179</v>
      </c>
      <c r="M24" s="18">
        <v>4224.4146528784977</v>
      </c>
      <c r="N24" s="18">
        <v>4371.93693720173</v>
      </c>
    </row>
    <row r="25" spans="1:14">
      <c r="A25" s="27" t="s">
        <v>23</v>
      </c>
      <c r="B25" s="4" t="s">
        <v>24</v>
      </c>
      <c r="C25" s="16">
        <v>0</v>
      </c>
      <c r="D25" s="16">
        <v>0</v>
      </c>
      <c r="E25" s="16">
        <v>0</v>
      </c>
      <c r="F25" s="16">
        <v>0</v>
      </c>
      <c r="G25" s="16">
        <v>0</v>
      </c>
      <c r="H25" s="16">
        <v>0</v>
      </c>
      <c r="I25" s="16">
        <v>0</v>
      </c>
      <c r="J25" s="16">
        <v>0</v>
      </c>
      <c r="K25" s="16">
        <v>0</v>
      </c>
      <c r="L25" s="16">
        <v>0</v>
      </c>
      <c r="M25" s="16">
        <v>0</v>
      </c>
      <c r="N25" s="16">
        <v>0</v>
      </c>
    </row>
    <row r="26" spans="1:14">
      <c r="A26" s="28" t="s">
        <v>25</v>
      </c>
      <c r="B26" s="4" t="s">
        <v>24</v>
      </c>
      <c r="C26" s="16">
        <v>1100</v>
      </c>
      <c r="D26" s="16">
        <v>1144</v>
      </c>
      <c r="E26" s="16">
        <v>1189.7600000000002</v>
      </c>
      <c r="F26" s="16">
        <v>1012.3776000000003</v>
      </c>
      <c r="G26" s="16">
        <v>1052.8727040000003</v>
      </c>
      <c r="H26" s="16">
        <v>1094.9876121600003</v>
      </c>
      <c r="I26" s="16">
        <v>936.82273484800021</v>
      </c>
      <c r="J26" s="16">
        <v>974.29564424192029</v>
      </c>
      <c r="K26" s="16">
        <v>1013.2674700115971</v>
      </c>
      <c r="L26" s="16">
        <v>1053.798168812061</v>
      </c>
      <c r="M26" s="16">
        <v>1095.9500955645435</v>
      </c>
      <c r="N26" s="16">
        <v>1139.7880993871254</v>
      </c>
    </row>
    <row r="27" spans="1:14">
      <c r="A27" s="28" t="s">
        <v>26</v>
      </c>
      <c r="B27" s="4" t="s">
        <v>24</v>
      </c>
      <c r="C27" s="16">
        <v>0</v>
      </c>
      <c r="D27" s="16">
        <v>0</v>
      </c>
      <c r="E27" s="16">
        <v>0</v>
      </c>
      <c r="F27" s="16">
        <v>0</v>
      </c>
      <c r="G27" s="16">
        <v>0</v>
      </c>
      <c r="H27" s="16">
        <v>0</v>
      </c>
      <c r="I27" s="16">
        <v>0</v>
      </c>
      <c r="J27" s="16">
        <v>0</v>
      </c>
      <c r="K27" s="16">
        <v>0</v>
      </c>
      <c r="L27" s="16">
        <v>0</v>
      </c>
      <c r="M27" s="16">
        <v>0</v>
      </c>
      <c r="N27" s="16">
        <v>0</v>
      </c>
    </row>
    <row r="28" spans="1:14">
      <c r="A28" s="28" t="s">
        <v>27</v>
      </c>
      <c r="B28" s="4" t="s">
        <v>24</v>
      </c>
      <c r="C28" s="16">
        <v>1650.0000000000002</v>
      </c>
      <c r="D28" s="16">
        <v>1683.0000000000002</v>
      </c>
      <c r="E28" s="16">
        <v>1716.6600000000003</v>
      </c>
      <c r="F28" s="16">
        <v>1432.6308000000001</v>
      </c>
      <c r="G28" s="16">
        <v>1461.2834160000002</v>
      </c>
      <c r="H28" s="16">
        <v>1022.8983912</v>
      </c>
      <c r="I28" s="16">
        <v>1275.2133276960001</v>
      </c>
      <c r="J28" s="16">
        <v>1300.71759424992</v>
      </c>
      <c r="K28" s="16">
        <v>1326.7319461349184</v>
      </c>
      <c r="L28" s="16">
        <v>1353.266585057617</v>
      </c>
      <c r="M28" s="16">
        <v>1380.3319167587692</v>
      </c>
      <c r="N28" s="16">
        <v>1407.9385550939446</v>
      </c>
    </row>
    <row r="29" spans="1:14">
      <c r="A29" s="28" t="s">
        <v>28</v>
      </c>
      <c r="B29" s="4" t="s">
        <v>24</v>
      </c>
      <c r="C29" s="16">
        <v>2200</v>
      </c>
      <c r="D29" s="16">
        <v>1320</v>
      </c>
      <c r="E29" s="16">
        <v>1372.8000000000002</v>
      </c>
      <c r="F29" s="16">
        <v>1168.1280000000002</v>
      </c>
      <c r="G29" s="16">
        <v>1214.85312</v>
      </c>
      <c r="H29" s="16">
        <v>1263.4472448000001</v>
      </c>
      <c r="I29" s="16">
        <v>1605.9818311680003</v>
      </c>
      <c r="J29" s="16">
        <v>1670.2211044147202</v>
      </c>
      <c r="K29" s="16">
        <v>1002.1326626488321</v>
      </c>
      <c r="L29" s="16">
        <v>1042.2179691547856</v>
      </c>
      <c r="M29" s="16">
        <v>1083.906687920977</v>
      </c>
      <c r="N29" s="16">
        <v>1127.2629554378161</v>
      </c>
    </row>
    <row r="30" spans="1:14">
      <c r="A30" s="27" t="s">
        <v>29</v>
      </c>
      <c r="B30" s="4"/>
      <c r="C30" s="18">
        <v>4950</v>
      </c>
      <c r="D30" s="18">
        <v>4147</v>
      </c>
      <c r="E30" s="18">
        <v>4279.2200000000012</v>
      </c>
      <c r="F30" s="18">
        <v>3613.1364000000003</v>
      </c>
      <c r="G30" s="18">
        <v>3729.0092400000012</v>
      </c>
      <c r="H30" s="18">
        <v>3381.33324816</v>
      </c>
      <c r="I30" s="18">
        <v>3818.0178937120008</v>
      </c>
      <c r="J30" s="18">
        <v>3945.2343429065604</v>
      </c>
      <c r="K30" s="18">
        <v>3342.1320787953478</v>
      </c>
      <c r="L30" s="18">
        <v>3449.2827230244634</v>
      </c>
      <c r="M30" s="18">
        <v>3560.1887002442895</v>
      </c>
      <c r="N30" s="18">
        <v>3674.9896099188859</v>
      </c>
    </row>
    <row r="31" spans="1:14">
      <c r="A31" s="27" t="s">
        <v>30</v>
      </c>
      <c r="B31" s="4" t="s">
        <v>31</v>
      </c>
      <c r="C31" s="16">
        <v>0</v>
      </c>
      <c r="D31" s="16">
        <v>0</v>
      </c>
      <c r="E31" s="16">
        <v>0</v>
      </c>
      <c r="F31" s="16">
        <v>0</v>
      </c>
      <c r="G31" s="16">
        <v>0</v>
      </c>
      <c r="H31" s="16">
        <v>0</v>
      </c>
      <c r="I31" s="16">
        <v>0</v>
      </c>
      <c r="J31" s="16">
        <v>0</v>
      </c>
      <c r="K31" s="16">
        <v>0</v>
      </c>
      <c r="L31" s="16">
        <v>0</v>
      </c>
      <c r="M31" s="16">
        <v>0</v>
      </c>
      <c r="N31" s="16">
        <v>0</v>
      </c>
    </row>
    <row r="32" spans="1:14">
      <c r="A32" s="28" t="s">
        <v>32</v>
      </c>
      <c r="B32" s="4" t="s">
        <v>31</v>
      </c>
      <c r="C32" s="16">
        <v>7150.0000000000009</v>
      </c>
      <c r="D32" s="16">
        <v>7293.0000000000009</v>
      </c>
      <c r="E32" s="16">
        <v>6563.7000000000007</v>
      </c>
      <c r="F32" s="16">
        <v>5477.7060000000001</v>
      </c>
      <c r="G32" s="16">
        <v>5587.2601200000008</v>
      </c>
      <c r="H32" s="16">
        <v>5699.0053224000003</v>
      </c>
      <c r="I32" s="16">
        <v>7104.7599685920013</v>
      </c>
      <c r="J32" s="16">
        <v>7246.8551679638413</v>
      </c>
      <c r="K32" s="16">
        <v>6522.1696511674581</v>
      </c>
      <c r="L32" s="16">
        <v>6652.6130441908072</v>
      </c>
      <c r="M32" s="16">
        <v>6785.6653050746227</v>
      </c>
      <c r="N32" s="16">
        <v>6921.3786111761156</v>
      </c>
    </row>
    <row r="33" spans="1:14">
      <c r="A33" s="28" t="s">
        <v>33</v>
      </c>
      <c r="B33" s="4" t="s">
        <v>31</v>
      </c>
      <c r="C33" s="16">
        <v>1009.8000000000001</v>
      </c>
      <c r="D33" s="16">
        <v>1029.9960000000001</v>
      </c>
      <c r="E33" s="16">
        <v>1050.5959200000002</v>
      </c>
      <c r="F33" s="16">
        <v>876.77004960000011</v>
      </c>
      <c r="G33" s="16">
        <v>894.30545059200017</v>
      </c>
      <c r="H33" s="16">
        <v>912.19155960384012</v>
      </c>
      <c r="I33" s="16">
        <v>1137.1988109727874</v>
      </c>
      <c r="J33" s="16">
        <v>1159.9427871922433</v>
      </c>
      <c r="K33" s="16">
        <v>1183.1416429360881</v>
      </c>
      <c r="L33" s="16">
        <v>1206.8044757948098</v>
      </c>
      <c r="M33" s="16">
        <v>1230.940565310706</v>
      </c>
      <c r="N33" s="16">
        <v>1255.5593766169202</v>
      </c>
    </row>
    <row r="34" spans="1:14">
      <c r="A34" s="28" t="s">
        <v>34</v>
      </c>
      <c r="B34" s="4" t="s">
        <v>31</v>
      </c>
      <c r="C34" s="16">
        <v>770.00000000000011</v>
      </c>
      <c r="D34" s="16">
        <v>800.80000000000007</v>
      </c>
      <c r="E34" s="16">
        <v>832.83200000000011</v>
      </c>
      <c r="F34" s="16">
        <v>708.66432000000009</v>
      </c>
      <c r="G34" s="16">
        <v>737.01089280000008</v>
      </c>
      <c r="H34" s="16">
        <v>766.49132851200011</v>
      </c>
      <c r="I34" s="16">
        <v>974.29564424192029</v>
      </c>
      <c r="J34" s="16">
        <v>1013.2674700115971</v>
      </c>
      <c r="K34" s="16">
        <v>1053.798168812061</v>
      </c>
      <c r="L34" s="16">
        <v>1095.9500955645435</v>
      </c>
      <c r="M34" s="16">
        <v>1139.7880993871254</v>
      </c>
      <c r="N34" s="16">
        <v>1185.3796233626103</v>
      </c>
    </row>
    <row r="35" spans="1:14">
      <c r="A35" s="28" t="s">
        <v>35</v>
      </c>
      <c r="B35" s="4" t="s">
        <v>31</v>
      </c>
      <c r="C35" s="16">
        <v>63.112500000000004</v>
      </c>
      <c r="D35" s="16">
        <v>65.637</v>
      </c>
      <c r="E35" s="16">
        <v>68.262480000000011</v>
      </c>
      <c r="F35" s="16">
        <v>58.085164800000008</v>
      </c>
      <c r="G35" s="16">
        <v>60.408571392000013</v>
      </c>
      <c r="H35" s="16">
        <v>62.82491424768002</v>
      </c>
      <c r="I35" s="16">
        <v>79.85744655482884</v>
      </c>
      <c r="J35" s="16">
        <v>83.051744417021993</v>
      </c>
      <c r="K35" s="16">
        <v>86.37381419370287</v>
      </c>
      <c r="L35" s="16">
        <v>89.828766761450993</v>
      </c>
      <c r="M35" s="16">
        <v>93.421917431909037</v>
      </c>
      <c r="N35" s="16">
        <v>97.158794129185409</v>
      </c>
    </row>
    <row r="36" spans="1:14">
      <c r="A36" s="28" t="s">
        <v>36</v>
      </c>
      <c r="B36" s="4" t="s">
        <v>31</v>
      </c>
      <c r="C36" s="16">
        <v>0</v>
      </c>
      <c r="D36" s="16">
        <v>0</v>
      </c>
      <c r="E36" s="16">
        <v>0</v>
      </c>
      <c r="F36" s="16">
        <v>0</v>
      </c>
      <c r="G36" s="16">
        <v>0</v>
      </c>
      <c r="H36" s="16">
        <v>0</v>
      </c>
      <c r="I36" s="16">
        <v>0</v>
      </c>
      <c r="J36" s="16">
        <v>0</v>
      </c>
      <c r="K36" s="16">
        <v>0</v>
      </c>
      <c r="L36" s="16">
        <v>0</v>
      </c>
      <c r="M36" s="16">
        <v>0</v>
      </c>
      <c r="N36" s="16">
        <v>0</v>
      </c>
    </row>
    <row r="37" spans="1:14">
      <c r="A37" s="27" t="s">
        <v>37</v>
      </c>
      <c r="B37" s="4"/>
      <c r="C37" s="18">
        <v>8992.9125000000004</v>
      </c>
      <c r="D37" s="18">
        <v>9189.4330000000009</v>
      </c>
      <c r="E37" s="18">
        <v>8515.3904000000002</v>
      </c>
      <c r="F37" s="18">
        <v>7121.2255344000005</v>
      </c>
      <c r="G37" s="18">
        <v>7278.9850347840011</v>
      </c>
      <c r="H37" s="18">
        <v>7440.5131247635218</v>
      </c>
      <c r="I37" s="18">
        <v>9296.1118703615375</v>
      </c>
      <c r="J37" s="18">
        <v>9503.1171695847042</v>
      </c>
      <c r="K37" s="18">
        <v>8845.4832771093097</v>
      </c>
      <c r="L37" s="18">
        <v>9045.1963823116112</v>
      </c>
      <c r="M37" s="18">
        <v>9249.8158872043641</v>
      </c>
      <c r="N37" s="18">
        <v>9459.4764052848332</v>
      </c>
    </row>
    <row r="38" spans="1:14">
      <c r="A38" s="28" t="s">
        <v>38</v>
      </c>
      <c r="B38" s="4" t="s">
        <v>13</v>
      </c>
      <c r="C38" s="16">
        <v>165</v>
      </c>
      <c r="D38" s="16">
        <v>171.60000000000002</v>
      </c>
      <c r="E38" s="16">
        <v>178.46400000000003</v>
      </c>
      <c r="F38" s="16">
        <v>151.85664</v>
      </c>
      <c r="G38" s="16">
        <v>157.93090560000002</v>
      </c>
      <c r="H38" s="16">
        <v>164.24814182400002</v>
      </c>
      <c r="I38" s="16">
        <v>208.77763805184003</v>
      </c>
      <c r="J38" s="16">
        <v>217.12874357391365</v>
      </c>
      <c r="K38" s="16">
        <v>225.81389331687018</v>
      </c>
      <c r="L38" s="16">
        <v>234.84644904954499</v>
      </c>
      <c r="M38" s="16">
        <v>244.24030701152682</v>
      </c>
      <c r="N38" s="16">
        <v>254.0099192919879</v>
      </c>
    </row>
    <row r="39" spans="1:14">
      <c r="A39" s="27" t="s">
        <v>39</v>
      </c>
      <c r="B39" s="4" t="s">
        <v>39</v>
      </c>
      <c r="C39" s="16">
        <v>0</v>
      </c>
      <c r="D39" s="16">
        <v>0</v>
      </c>
      <c r="E39" s="16">
        <v>0</v>
      </c>
      <c r="F39" s="16">
        <v>0</v>
      </c>
      <c r="G39" s="16">
        <v>0</v>
      </c>
      <c r="H39" s="16">
        <v>0</v>
      </c>
      <c r="I39" s="16">
        <v>0</v>
      </c>
      <c r="J39" s="16">
        <v>0</v>
      </c>
      <c r="K39" s="16">
        <v>0</v>
      </c>
      <c r="L39" s="16">
        <v>0</v>
      </c>
      <c r="M39" s="16">
        <v>0</v>
      </c>
      <c r="N39" s="16">
        <v>0</v>
      </c>
    </row>
    <row r="40" spans="1:14">
      <c r="A40" s="28" t="s">
        <v>40</v>
      </c>
      <c r="B40" s="4" t="s">
        <v>39</v>
      </c>
      <c r="C40" s="16">
        <v>935.00000000000011</v>
      </c>
      <c r="D40" s="16">
        <v>972.40000000000009</v>
      </c>
      <c r="E40" s="16">
        <v>1011.296</v>
      </c>
      <c r="F40" s="16">
        <v>860.52096000000006</v>
      </c>
      <c r="G40" s="16">
        <v>894.94179840000015</v>
      </c>
      <c r="H40" s="16">
        <v>930.73947033600018</v>
      </c>
      <c r="I40" s="16">
        <v>1183.0732822937605</v>
      </c>
      <c r="J40" s="16">
        <v>1230.3962135855108</v>
      </c>
      <c r="K40" s="16">
        <v>1279.6120621289313</v>
      </c>
      <c r="L40" s="16">
        <v>1330.7965446140884</v>
      </c>
      <c r="M40" s="16">
        <v>1384.0284063986521</v>
      </c>
      <c r="N40" s="16">
        <v>1439.3895426545982</v>
      </c>
    </row>
    <row r="41" spans="1:14">
      <c r="A41" s="28" t="s">
        <v>41</v>
      </c>
      <c r="B41" s="4" t="s">
        <v>39</v>
      </c>
      <c r="C41" s="16">
        <v>660</v>
      </c>
      <c r="D41" s="16">
        <v>673.2</v>
      </c>
      <c r="E41" s="16">
        <v>686.6640000000001</v>
      </c>
      <c r="F41" s="16">
        <v>573.05232000000012</v>
      </c>
      <c r="G41" s="16">
        <v>584.51336640000011</v>
      </c>
      <c r="H41" s="16">
        <v>596.20363372800023</v>
      </c>
      <c r="I41" s="16">
        <v>743.2671967142403</v>
      </c>
      <c r="J41" s="16">
        <v>758.13254064852515</v>
      </c>
      <c r="K41" s="16">
        <v>773.29519146149562</v>
      </c>
      <c r="L41" s="16">
        <v>788.76109529072551</v>
      </c>
      <c r="M41" s="16">
        <v>804.53631719654004</v>
      </c>
      <c r="N41" s="16">
        <v>820.62704354047094</v>
      </c>
    </row>
    <row r="42" spans="1:14">
      <c r="A42" s="28" t="s">
        <v>42</v>
      </c>
      <c r="B42" s="4" t="s">
        <v>39</v>
      </c>
      <c r="C42" s="16">
        <v>275</v>
      </c>
      <c r="D42" s="16">
        <v>280.5</v>
      </c>
      <c r="E42" s="16">
        <v>286.11000000000007</v>
      </c>
      <c r="F42" s="16">
        <v>238.77180000000001</v>
      </c>
      <c r="G42" s="16">
        <v>243.54723600000003</v>
      </c>
      <c r="H42" s="16">
        <v>248.41818072000001</v>
      </c>
      <c r="I42" s="16">
        <v>309.69466529760001</v>
      </c>
      <c r="J42" s="16">
        <v>315.88855860355204</v>
      </c>
      <c r="K42" s="16">
        <v>322.20632977562309</v>
      </c>
      <c r="L42" s="16">
        <v>328.65045637113559</v>
      </c>
      <c r="M42" s="16">
        <v>335.22346549855831</v>
      </c>
      <c r="N42" s="16">
        <v>341.92793480852953</v>
      </c>
    </row>
    <row r="43" spans="1:14">
      <c r="A43" s="7" t="s">
        <v>43</v>
      </c>
      <c r="B43" s="4"/>
      <c r="C43" s="17">
        <v>1870.0000000000002</v>
      </c>
      <c r="D43" s="17">
        <v>1870.0000000000002</v>
      </c>
      <c r="E43" s="17">
        <v>1870.0000000000002</v>
      </c>
      <c r="F43" s="17">
        <v>1530</v>
      </c>
      <c r="G43" s="17">
        <v>1530</v>
      </c>
      <c r="H43" s="17">
        <v>1530</v>
      </c>
      <c r="I43" s="17">
        <v>1870.0000000000002</v>
      </c>
      <c r="J43" s="17">
        <v>1870.0000000000002</v>
      </c>
      <c r="K43" s="17">
        <v>1870.0000000000002</v>
      </c>
      <c r="L43" s="17">
        <v>1870.0000000000002</v>
      </c>
      <c r="M43" s="17">
        <v>1870.0000000000002</v>
      </c>
      <c r="N43" s="17">
        <v>1870.0000000000002</v>
      </c>
    </row>
    <row r="44" spans="1:14">
      <c r="A44" s="25" t="s">
        <v>44</v>
      </c>
      <c r="B44" s="4"/>
      <c r="C44" s="18">
        <v>37152.912500000006</v>
      </c>
      <c r="D44" s="18">
        <v>35293.533000000003</v>
      </c>
      <c r="E44" s="18">
        <v>34761.368400000007</v>
      </c>
      <c r="F44" s="18">
        <v>29466.9961344</v>
      </c>
      <c r="G44" s="18">
        <v>30533.826965183998</v>
      </c>
      <c r="H44" s="18">
        <v>31175.74568578753</v>
      </c>
      <c r="I44" s="18">
        <v>36959.630900907621</v>
      </c>
      <c r="J44" s="18">
        <v>36326.204887968583</v>
      </c>
      <c r="K44" s="18">
        <v>36030.594307721651</v>
      </c>
      <c r="L44" s="18">
        <v>37344.940147304435</v>
      </c>
      <c r="M44" s="18">
        <v>37701.122326949109</v>
      </c>
      <c r="N44" s="18">
        <v>38112.498077128032</v>
      </c>
    </row>
    <row r="45" spans="1:14">
      <c r="A45" s="25" t="s">
        <v>45</v>
      </c>
      <c r="B45" s="4"/>
      <c r="C45" s="19">
        <v>66192.087500000009</v>
      </c>
      <c r="D45" s="19">
        <v>71140.267000000007</v>
      </c>
      <c r="E45" s="19">
        <v>67318.983600000007</v>
      </c>
      <c r="F45" s="19">
        <v>56548.679385600008</v>
      </c>
      <c r="G45" s="19">
        <v>58051.688855616012</v>
      </c>
      <c r="H45" s="19">
        <v>60056.280446244469</v>
      </c>
      <c r="I45" s="19">
        <v>77877.300766505519</v>
      </c>
      <c r="J45" s="19">
        <v>73800.334035438995</v>
      </c>
      <c r="K45" s="19">
        <v>77384.541771337972</v>
      </c>
      <c r="L45" s="19">
        <v>79456.84304159481</v>
      </c>
      <c r="M45" s="19">
        <v>82588.275106183661</v>
      </c>
      <c r="N45" s="19">
        <v>77228.548886752964</v>
      </c>
    </row>
    <row r="46" spans="1:14">
      <c r="A46" s="25" t="s">
        <v>46</v>
      </c>
      <c r="B46" s="4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spans="1:14">
      <c r="A47" s="24" t="s">
        <v>47</v>
      </c>
      <c r="B47" s="4" t="s">
        <v>48</v>
      </c>
      <c r="C47" s="16">
        <v>0</v>
      </c>
      <c r="D47" s="16">
        <v>0</v>
      </c>
      <c r="E47" s="16">
        <v>0</v>
      </c>
      <c r="F47" s="16">
        <v>0</v>
      </c>
      <c r="G47" s="16">
        <v>0</v>
      </c>
      <c r="H47" s="16">
        <v>0</v>
      </c>
      <c r="I47" s="16">
        <v>0</v>
      </c>
      <c r="J47" s="16">
        <v>0</v>
      </c>
      <c r="K47" s="16">
        <v>0</v>
      </c>
      <c r="L47" s="16">
        <v>0</v>
      </c>
      <c r="M47" s="16">
        <v>0</v>
      </c>
      <c r="N47" s="16">
        <v>0</v>
      </c>
    </row>
    <row r="48" spans="1:14">
      <c r="A48" s="25" t="s">
        <v>49</v>
      </c>
      <c r="B48" s="4"/>
      <c r="C48" s="18">
        <v>0</v>
      </c>
      <c r="D48" s="18">
        <v>0</v>
      </c>
      <c r="E48" s="18">
        <v>0</v>
      </c>
      <c r="F48" s="18">
        <v>0</v>
      </c>
      <c r="G48" s="18">
        <v>0</v>
      </c>
      <c r="H48" s="18">
        <v>0</v>
      </c>
      <c r="I48" s="18">
        <v>0</v>
      </c>
      <c r="J48" s="18">
        <v>0</v>
      </c>
      <c r="K48" s="18">
        <v>0</v>
      </c>
      <c r="L48" s="18">
        <v>0</v>
      </c>
      <c r="M48" s="18">
        <v>0</v>
      </c>
      <c r="N48" s="18">
        <v>0</v>
      </c>
    </row>
    <row r="49" spans="1:14">
      <c r="A49" s="25" t="s">
        <v>50</v>
      </c>
      <c r="B49" s="4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spans="1:14">
      <c r="A50" s="24" t="s">
        <v>51</v>
      </c>
      <c r="B50" s="4" t="s">
        <v>52</v>
      </c>
      <c r="C50" s="16">
        <v>76.3888888888889</v>
      </c>
      <c r="D50" s="16">
        <v>79.444444444444457</v>
      </c>
      <c r="E50" s="16">
        <v>82.622222222222234</v>
      </c>
      <c r="F50" s="16">
        <v>70.304000000000002</v>
      </c>
      <c r="G50" s="16">
        <v>73.116160000000008</v>
      </c>
      <c r="H50" s="16">
        <v>76.040806400000022</v>
      </c>
      <c r="I50" s="16">
        <v>96.656313912888919</v>
      </c>
      <c r="J50" s="16">
        <v>100.52256646940448</v>
      </c>
      <c r="K50" s="16">
        <v>104.54346912818067</v>
      </c>
      <c r="L50" s="16">
        <v>108.72520789330791</v>
      </c>
      <c r="M50" s="16">
        <v>113.07421620904023</v>
      </c>
      <c r="N50" s="16">
        <v>117.59718485740184</v>
      </c>
    </row>
    <row r="51" spans="1:14">
      <c r="A51" s="24" t="s">
        <v>53</v>
      </c>
      <c r="B51" s="4" t="s">
        <v>52</v>
      </c>
      <c r="C51" s="16">
        <v>2750</v>
      </c>
      <c r="D51" s="16">
        <v>2860.0000000000005</v>
      </c>
      <c r="E51" s="16">
        <v>2974.4</v>
      </c>
      <c r="F51" s="16">
        <v>2530.9440000000004</v>
      </c>
      <c r="G51" s="16">
        <v>2632.1817600000004</v>
      </c>
      <c r="H51" s="16">
        <v>2737.469030400001</v>
      </c>
      <c r="I51" s="16">
        <v>3479.6273008640014</v>
      </c>
      <c r="J51" s="16">
        <v>3618.8123928985615</v>
      </c>
      <c r="K51" s="16">
        <v>3763.5648886145041</v>
      </c>
      <c r="L51" s="16">
        <v>3914.1074841590848</v>
      </c>
      <c r="M51" s="16">
        <v>4070.6717835254481</v>
      </c>
      <c r="N51" s="16">
        <v>4233.4986548664656</v>
      </c>
    </row>
    <row r="52" spans="1:14">
      <c r="A52" s="25" t="s">
        <v>54</v>
      </c>
      <c r="B52" s="23"/>
      <c r="C52" s="18">
        <v>2826.3888888888891</v>
      </c>
      <c r="D52" s="18">
        <v>2939.4444444444448</v>
      </c>
      <c r="E52" s="18">
        <v>3057.0222222222228</v>
      </c>
      <c r="F52" s="18">
        <v>2601.2480000000005</v>
      </c>
      <c r="G52" s="18">
        <v>2705.2979200000004</v>
      </c>
      <c r="H52" s="18">
        <v>2813.5098368000008</v>
      </c>
      <c r="I52" s="18">
        <v>3576.2836147768903</v>
      </c>
      <c r="J52" s="18">
        <v>3719.3349593679659</v>
      </c>
      <c r="K52" s="18">
        <v>3868.1083577426853</v>
      </c>
      <c r="L52" s="18">
        <v>4022.8326920523923</v>
      </c>
      <c r="M52" s="18">
        <v>4183.7459997344877</v>
      </c>
      <c r="N52" s="18">
        <v>4351.0958397238674</v>
      </c>
    </row>
    <row r="53" spans="1:14">
      <c r="A53" s="25" t="s">
        <v>55</v>
      </c>
      <c r="B53" s="26"/>
      <c r="C53" s="20">
        <v>-2826.3888888888891</v>
      </c>
      <c r="D53" s="20">
        <v>-2939.4444444444448</v>
      </c>
      <c r="E53" s="20">
        <v>-3057.0222222222228</v>
      </c>
      <c r="F53" s="20">
        <v>-2601.2480000000005</v>
      </c>
      <c r="G53" s="20">
        <v>-2705.2979200000004</v>
      </c>
      <c r="H53" s="20">
        <v>-2813.5098368000008</v>
      </c>
      <c r="I53" s="20">
        <v>-3576.2836147768903</v>
      </c>
      <c r="J53" s="20">
        <v>-3719.3349593679659</v>
      </c>
      <c r="K53" s="20">
        <v>-3868.1083577426853</v>
      </c>
      <c r="L53" s="20">
        <v>-4022.8326920523923</v>
      </c>
      <c r="M53" s="20">
        <v>-4183.7459997344877</v>
      </c>
      <c r="N53" s="20">
        <v>-4351.0958397238674</v>
      </c>
    </row>
    <row r="54" spans="1:14">
      <c r="A54" s="25" t="s">
        <v>56</v>
      </c>
      <c r="B54" s="26"/>
      <c r="C54" s="18">
        <v>63365.698611111118</v>
      </c>
      <c r="D54" s="18">
        <v>68200.822555555569</v>
      </c>
      <c r="E54" s="18">
        <v>64261.961377777785</v>
      </c>
      <c r="F54" s="18">
        <v>53947.431385600001</v>
      </c>
      <c r="G54" s="18">
        <v>55346.390935616015</v>
      </c>
      <c r="H54" s="18">
        <v>57242.770609444466</v>
      </c>
      <c r="I54" s="18">
        <v>74301.017151728636</v>
      </c>
      <c r="J54" s="18">
        <v>70080.999076071035</v>
      </c>
      <c r="K54" s="18">
        <v>73516.433413595281</v>
      </c>
      <c r="L54" s="18">
        <v>75434.010349542426</v>
      </c>
      <c r="M54" s="18">
        <v>78404.529106449176</v>
      </c>
      <c r="N54" s="18">
        <v>72877.453047029092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3ED916-4547-4565-8D34-1290AE69C572}">
  <dimension ref="A1:E745"/>
  <sheetViews>
    <sheetView workbookViewId="0">
      <selection activeCell="G7" sqref="G7"/>
    </sheetView>
  </sheetViews>
  <sheetFormatPr defaultRowHeight="15"/>
  <cols>
    <col min="1" max="2" width="28.42578125" bestFit="1" customWidth="1"/>
    <col min="3" max="3" width="10.7109375" bestFit="1" customWidth="1"/>
    <col min="4" max="4" width="12" bestFit="1" customWidth="1"/>
    <col min="5" max="5" width="7.5703125" bestFit="1" customWidth="1"/>
  </cols>
  <sheetData>
    <row r="1" spans="1:5">
      <c r="A1" t="s">
        <v>60</v>
      </c>
      <c r="B1" t="s">
        <v>0</v>
      </c>
      <c r="C1" t="s">
        <v>61</v>
      </c>
      <c r="D1" t="s">
        <v>62</v>
      </c>
      <c r="E1" t="s">
        <v>63</v>
      </c>
    </row>
    <row r="2" spans="1:5">
      <c r="A2" t="s">
        <v>2</v>
      </c>
      <c r="B2" t="s">
        <v>1</v>
      </c>
      <c r="C2" s="30">
        <v>45322</v>
      </c>
      <c r="D2">
        <v>104500.00000000001</v>
      </c>
      <c r="E2" t="s">
        <v>58</v>
      </c>
    </row>
    <row r="3" spans="1:5">
      <c r="A3" t="s">
        <v>2</v>
      </c>
      <c r="B3" t="s">
        <v>1</v>
      </c>
      <c r="C3" s="30">
        <v>45351</v>
      </c>
      <c r="D3">
        <v>107635.00000000001</v>
      </c>
      <c r="E3" t="s">
        <v>58</v>
      </c>
    </row>
    <row r="4" spans="1:5">
      <c r="A4" t="s">
        <v>2</v>
      </c>
      <c r="B4" t="s">
        <v>1</v>
      </c>
      <c r="C4" s="30">
        <v>45382</v>
      </c>
      <c r="D4">
        <v>103329.60000000001</v>
      </c>
      <c r="E4" t="s">
        <v>58</v>
      </c>
    </row>
    <row r="5" spans="1:5">
      <c r="A5" t="s">
        <v>2</v>
      </c>
      <c r="B5" t="s">
        <v>1</v>
      </c>
      <c r="C5" s="30">
        <v>45412</v>
      </c>
      <c r="D5">
        <v>87078.672000000006</v>
      </c>
      <c r="E5" t="s">
        <v>58</v>
      </c>
    </row>
    <row r="6" spans="1:5">
      <c r="A6" t="s">
        <v>2</v>
      </c>
      <c r="B6" t="s">
        <v>1</v>
      </c>
      <c r="C6" s="30">
        <v>45443</v>
      </c>
      <c r="D6">
        <v>89691.032160000017</v>
      </c>
      <c r="E6" t="s">
        <v>58</v>
      </c>
    </row>
    <row r="7" spans="1:5">
      <c r="A7" t="s">
        <v>2</v>
      </c>
      <c r="B7" t="s">
        <v>1</v>
      </c>
      <c r="C7" s="30">
        <v>45473</v>
      </c>
      <c r="D7">
        <v>92381.763124800011</v>
      </c>
      <c r="E7" t="s">
        <v>58</v>
      </c>
    </row>
    <row r="8" spans="1:5">
      <c r="A8" t="s">
        <v>2</v>
      </c>
      <c r="B8" t="s">
        <v>1</v>
      </c>
      <c r="C8" s="30">
        <v>45504</v>
      </c>
      <c r="D8">
        <v>116298.37513377602</v>
      </c>
      <c r="E8" t="s">
        <v>58</v>
      </c>
    </row>
    <row r="9" spans="1:5">
      <c r="A9" t="s">
        <v>2</v>
      </c>
      <c r="B9" t="s">
        <v>1</v>
      </c>
      <c r="C9" s="30">
        <v>45535</v>
      </c>
      <c r="D9">
        <v>111646.44012842496</v>
      </c>
      <c r="E9" t="s">
        <v>58</v>
      </c>
    </row>
    <row r="10" spans="1:5">
      <c r="A10" t="s">
        <v>2</v>
      </c>
      <c r="B10" t="s">
        <v>1</v>
      </c>
      <c r="C10" s="30">
        <v>45565</v>
      </c>
      <c r="D10">
        <v>114995.83333227773</v>
      </c>
      <c r="E10" t="s">
        <v>58</v>
      </c>
    </row>
    <row r="11" spans="1:5">
      <c r="A11" t="s">
        <v>2</v>
      </c>
      <c r="B11" t="s">
        <v>1</v>
      </c>
      <c r="C11" s="30">
        <v>45596</v>
      </c>
      <c r="D11">
        <v>118445.70833224607</v>
      </c>
      <c r="E11" t="s">
        <v>58</v>
      </c>
    </row>
    <row r="12" spans="1:5">
      <c r="A12" t="s">
        <v>2</v>
      </c>
      <c r="B12" t="s">
        <v>1</v>
      </c>
      <c r="C12" s="30">
        <v>45626</v>
      </c>
      <c r="D12">
        <v>121999.07958221345</v>
      </c>
      <c r="E12" t="s">
        <v>58</v>
      </c>
    </row>
    <row r="13" spans="1:5">
      <c r="A13" t="s">
        <v>2</v>
      </c>
      <c r="B13" t="s">
        <v>1</v>
      </c>
      <c r="C13" s="30">
        <v>45657</v>
      </c>
      <c r="D13">
        <v>117119.1163989249</v>
      </c>
      <c r="E13" t="s">
        <v>58</v>
      </c>
    </row>
    <row r="14" spans="1:5">
      <c r="A14" t="s">
        <v>5</v>
      </c>
      <c r="B14" t="s">
        <v>6</v>
      </c>
      <c r="C14" s="30">
        <v>45322</v>
      </c>
      <c r="D14">
        <v>880.00000000000011</v>
      </c>
      <c r="E14" t="s">
        <v>58</v>
      </c>
    </row>
    <row r="15" spans="1:5">
      <c r="A15" t="s">
        <v>5</v>
      </c>
      <c r="B15" t="s">
        <v>6</v>
      </c>
      <c r="C15" s="30">
        <v>45351</v>
      </c>
      <c r="D15">
        <v>915.2</v>
      </c>
      <c r="E15" t="s">
        <v>58</v>
      </c>
    </row>
    <row r="16" spans="1:5">
      <c r="A16" t="s">
        <v>5</v>
      </c>
      <c r="B16" t="s">
        <v>6</v>
      </c>
      <c r="C16" s="30">
        <v>45382</v>
      </c>
      <c r="D16">
        <v>951.80799999999999</v>
      </c>
      <c r="E16" t="s">
        <v>58</v>
      </c>
    </row>
    <row r="17" spans="1:5">
      <c r="A17" t="s">
        <v>5</v>
      </c>
      <c r="B17" t="s">
        <v>6</v>
      </c>
      <c r="C17" s="30">
        <v>45412</v>
      </c>
      <c r="D17">
        <v>809.90208000000007</v>
      </c>
      <c r="E17" t="s">
        <v>58</v>
      </c>
    </row>
    <row r="18" spans="1:5">
      <c r="A18" t="s">
        <v>5</v>
      </c>
      <c r="B18" t="s">
        <v>6</v>
      </c>
      <c r="C18" s="30">
        <v>45443</v>
      </c>
      <c r="D18">
        <v>842.29816320000009</v>
      </c>
      <c r="E18" t="s">
        <v>58</v>
      </c>
    </row>
    <row r="19" spans="1:5">
      <c r="A19" t="s">
        <v>5</v>
      </c>
      <c r="B19" t="s">
        <v>6</v>
      </c>
      <c r="C19" s="30">
        <v>45473</v>
      </c>
      <c r="D19">
        <v>875.99008972800016</v>
      </c>
      <c r="E19" t="s">
        <v>58</v>
      </c>
    </row>
    <row r="20" spans="1:5">
      <c r="A20" t="s">
        <v>5</v>
      </c>
      <c r="B20" t="s">
        <v>6</v>
      </c>
      <c r="C20" s="30">
        <v>45504</v>
      </c>
      <c r="D20">
        <v>1113.4807362764802</v>
      </c>
      <c r="E20" t="s">
        <v>58</v>
      </c>
    </row>
    <row r="21" spans="1:5">
      <c r="A21" t="s">
        <v>5</v>
      </c>
      <c r="B21" t="s">
        <v>6</v>
      </c>
      <c r="C21" s="30">
        <v>45535</v>
      </c>
      <c r="D21">
        <v>1158.0199657275396</v>
      </c>
      <c r="E21" t="s">
        <v>58</v>
      </c>
    </row>
    <row r="22" spans="1:5">
      <c r="A22" t="s">
        <v>5</v>
      </c>
      <c r="B22" t="s">
        <v>6</v>
      </c>
      <c r="C22" s="30">
        <v>45565</v>
      </c>
      <c r="D22">
        <v>1204.3407643566411</v>
      </c>
      <c r="E22" t="s">
        <v>58</v>
      </c>
    </row>
    <row r="23" spans="1:5">
      <c r="A23" t="s">
        <v>5</v>
      </c>
      <c r="B23" t="s">
        <v>6</v>
      </c>
      <c r="C23" s="30">
        <v>45596</v>
      </c>
      <c r="D23">
        <v>1252.5143949309067</v>
      </c>
      <c r="E23" t="s">
        <v>58</v>
      </c>
    </row>
    <row r="24" spans="1:5">
      <c r="A24" t="s">
        <v>5</v>
      </c>
      <c r="B24" t="s">
        <v>6</v>
      </c>
      <c r="C24" s="30">
        <v>45626</v>
      </c>
      <c r="D24">
        <v>1302.6149707281431</v>
      </c>
      <c r="E24" t="s">
        <v>58</v>
      </c>
    </row>
    <row r="25" spans="1:5">
      <c r="A25" t="s">
        <v>5</v>
      </c>
      <c r="B25" t="s">
        <v>6</v>
      </c>
      <c r="C25" s="30">
        <v>45657</v>
      </c>
      <c r="D25">
        <v>1354.7195695572691</v>
      </c>
      <c r="E25" t="s">
        <v>58</v>
      </c>
    </row>
    <row r="26" spans="1:5">
      <c r="A26" t="s">
        <v>7</v>
      </c>
      <c r="B26" t="s">
        <v>6</v>
      </c>
      <c r="C26" s="30">
        <v>45322</v>
      </c>
      <c r="D26">
        <v>275</v>
      </c>
      <c r="E26" t="s">
        <v>58</v>
      </c>
    </row>
    <row r="27" spans="1:5">
      <c r="A27" t="s">
        <v>7</v>
      </c>
      <c r="B27" t="s">
        <v>6</v>
      </c>
      <c r="C27" s="30">
        <v>45351</v>
      </c>
      <c r="D27">
        <v>286</v>
      </c>
      <c r="E27" t="s">
        <v>58</v>
      </c>
    </row>
    <row r="28" spans="1:5">
      <c r="A28" t="s">
        <v>7</v>
      </c>
      <c r="B28" t="s">
        <v>6</v>
      </c>
      <c r="C28" s="30">
        <v>45382</v>
      </c>
      <c r="D28">
        <v>297.44000000000005</v>
      </c>
      <c r="E28" t="s">
        <v>58</v>
      </c>
    </row>
    <row r="29" spans="1:5">
      <c r="A29" t="s">
        <v>7</v>
      </c>
      <c r="B29" t="s">
        <v>6</v>
      </c>
      <c r="C29" s="30">
        <v>45412</v>
      </c>
      <c r="D29">
        <v>253.09440000000006</v>
      </c>
      <c r="E29" t="s">
        <v>58</v>
      </c>
    </row>
    <row r="30" spans="1:5">
      <c r="A30" t="s">
        <v>7</v>
      </c>
      <c r="B30" t="s">
        <v>6</v>
      </c>
      <c r="C30" s="30">
        <v>45443</v>
      </c>
      <c r="D30">
        <v>263.21817600000008</v>
      </c>
      <c r="E30" t="s">
        <v>58</v>
      </c>
    </row>
    <row r="31" spans="1:5">
      <c r="A31" t="s">
        <v>7</v>
      </c>
      <c r="B31" t="s">
        <v>6</v>
      </c>
      <c r="C31" s="30">
        <v>45473</v>
      </c>
      <c r="D31">
        <v>273.74690304000006</v>
      </c>
      <c r="E31" t="s">
        <v>58</v>
      </c>
    </row>
    <row r="32" spans="1:5">
      <c r="A32" t="s">
        <v>7</v>
      </c>
      <c r="B32" t="s">
        <v>6</v>
      </c>
      <c r="C32" s="30">
        <v>45504</v>
      </c>
      <c r="D32">
        <v>347.96273008640014</v>
      </c>
      <c r="E32" t="s">
        <v>58</v>
      </c>
    </row>
    <row r="33" spans="1:5">
      <c r="A33" t="s">
        <v>7</v>
      </c>
      <c r="B33" t="s">
        <v>6</v>
      </c>
      <c r="C33" s="30">
        <v>45535</v>
      </c>
      <c r="D33">
        <v>361.88123928985613</v>
      </c>
      <c r="E33" t="s">
        <v>58</v>
      </c>
    </row>
    <row r="34" spans="1:5">
      <c r="A34" t="s">
        <v>7</v>
      </c>
      <c r="B34" t="s">
        <v>6</v>
      </c>
      <c r="C34" s="30">
        <v>45565</v>
      </c>
      <c r="D34">
        <v>376.35648886145043</v>
      </c>
      <c r="E34" t="s">
        <v>58</v>
      </c>
    </row>
    <row r="35" spans="1:5">
      <c r="A35" t="s">
        <v>7</v>
      </c>
      <c r="B35" t="s">
        <v>6</v>
      </c>
      <c r="C35" s="30">
        <v>45596</v>
      </c>
      <c r="D35">
        <v>391.41074841590842</v>
      </c>
      <c r="E35" t="s">
        <v>58</v>
      </c>
    </row>
    <row r="36" spans="1:5">
      <c r="A36" t="s">
        <v>7</v>
      </c>
      <c r="B36" t="s">
        <v>6</v>
      </c>
      <c r="C36" s="30">
        <v>45626</v>
      </c>
      <c r="D36">
        <v>407.06717835254477</v>
      </c>
      <c r="E36" t="s">
        <v>58</v>
      </c>
    </row>
    <row r="37" spans="1:5">
      <c r="A37" t="s">
        <v>7</v>
      </c>
      <c r="B37" t="s">
        <v>6</v>
      </c>
      <c r="C37" s="30">
        <v>45657</v>
      </c>
      <c r="D37">
        <v>423.34986548664659</v>
      </c>
      <c r="E37" t="s">
        <v>58</v>
      </c>
    </row>
    <row r="38" spans="1:5">
      <c r="A38" t="s">
        <v>11</v>
      </c>
      <c r="B38" t="s">
        <v>11</v>
      </c>
      <c r="C38" s="30">
        <v>45322</v>
      </c>
      <c r="D38">
        <v>0</v>
      </c>
      <c r="E38" t="s">
        <v>58</v>
      </c>
    </row>
    <row r="39" spans="1:5">
      <c r="A39" t="s">
        <v>11</v>
      </c>
      <c r="B39" t="s">
        <v>11</v>
      </c>
      <c r="C39" s="30">
        <v>45351</v>
      </c>
      <c r="D39">
        <v>0</v>
      </c>
      <c r="E39" t="s">
        <v>58</v>
      </c>
    </row>
    <row r="40" spans="1:5">
      <c r="A40" t="s">
        <v>11</v>
      </c>
      <c r="B40" t="s">
        <v>11</v>
      </c>
      <c r="C40" s="30">
        <v>45382</v>
      </c>
      <c r="D40">
        <v>0</v>
      </c>
      <c r="E40" t="s">
        <v>58</v>
      </c>
    </row>
    <row r="41" spans="1:5">
      <c r="A41" t="s">
        <v>11</v>
      </c>
      <c r="B41" t="s">
        <v>11</v>
      </c>
      <c r="C41" s="30">
        <v>45412</v>
      </c>
      <c r="D41">
        <v>0</v>
      </c>
      <c r="E41" t="s">
        <v>58</v>
      </c>
    </row>
    <row r="42" spans="1:5">
      <c r="A42" t="s">
        <v>11</v>
      </c>
      <c r="B42" t="s">
        <v>11</v>
      </c>
      <c r="C42" s="30">
        <v>45443</v>
      </c>
      <c r="D42">
        <v>0</v>
      </c>
      <c r="E42" t="s">
        <v>58</v>
      </c>
    </row>
    <row r="43" spans="1:5">
      <c r="A43" t="s">
        <v>11</v>
      </c>
      <c r="B43" t="s">
        <v>11</v>
      </c>
      <c r="C43" s="30">
        <v>45473</v>
      </c>
      <c r="D43">
        <v>0</v>
      </c>
      <c r="E43" t="s">
        <v>58</v>
      </c>
    </row>
    <row r="44" spans="1:5">
      <c r="A44" t="s">
        <v>11</v>
      </c>
      <c r="B44" t="s">
        <v>11</v>
      </c>
      <c r="C44" s="30">
        <v>45504</v>
      </c>
      <c r="D44">
        <v>0</v>
      </c>
      <c r="E44" t="s">
        <v>58</v>
      </c>
    </row>
    <row r="45" spans="1:5">
      <c r="A45" t="s">
        <v>11</v>
      </c>
      <c r="B45" t="s">
        <v>11</v>
      </c>
      <c r="C45" s="30">
        <v>45535</v>
      </c>
      <c r="D45">
        <v>0</v>
      </c>
      <c r="E45" t="s">
        <v>58</v>
      </c>
    </row>
    <row r="46" spans="1:5">
      <c r="A46" t="s">
        <v>11</v>
      </c>
      <c r="B46" t="s">
        <v>11</v>
      </c>
      <c r="C46" s="30">
        <v>45565</v>
      </c>
      <c r="D46">
        <v>0</v>
      </c>
      <c r="E46" t="s">
        <v>58</v>
      </c>
    </row>
    <row r="47" spans="1:5">
      <c r="A47" t="s">
        <v>11</v>
      </c>
      <c r="B47" t="s">
        <v>11</v>
      </c>
      <c r="C47" s="30">
        <v>45596</v>
      </c>
      <c r="D47">
        <v>0</v>
      </c>
      <c r="E47" t="s">
        <v>58</v>
      </c>
    </row>
    <row r="48" spans="1:5">
      <c r="A48" t="s">
        <v>11</v>
      </c>
      <c r="B48" t="s">
        <v>11</v>
      </c>
      <c r="C48" s="30">
        <v>45626</v>
      </c>
      <c r="D48">
        <v>0</v>
      </c>
      <c r="E48" t="s">
        <v>58</v>
      </c>
    </row>
    <row r="49" spans="1:5">
      <c r="A49" t="s">
        <v>11</v>
      </c>
      <c r="B49" t="s">
        <v>11</v>
      </c>
      <c r="C49" s="30">
        <v>45657</v>
      </c>
      <c r="D49">
        <v>0</v>
      </c>
      <c r="E49" t="s">
        <v>58</v>
      </c>
    </row>
    <row r="50" spans="1:5">
      <c r="A50" t="s">
        <v>12</v>
      </c>
      <c r="B50" t="s">
        <v>13</v>
      </c>
      <c r="C50" s="30">
        <v>45322</v>
      </c>
      <c r="D50">
        <v>385.00000000000006</v>
      </c>
      <c r="E50" t="s">
        <v>58</v>
      </c>
    </row>
    <row r="51" spans="1:5">
      <c r="A51" t="s">
        <v>12</v>
      </c>
      <c r="B51" t="s">
        <v>13</v>
      </c>
      <c r="C51" s="30">
        <v>45351</v>
      </c>
      <c r="D51">
        <v>400.40000000000003</v>
      </c>
      <c r="E51" t="s">
        <v>58</v>
      </c>
    </row>
    <row r="52" spans="1:5">
      <c r="A52" t="s">
        <v>12</v>
      </c>
      <c r="B52" t="s">
        <v>13</v>
      </c>
      <c r="C52" s="30">
        <v>45382</v>
      </c>
      <c r="D52">
        <v>416.41600000000005</v>
      </c>
      <c r="E52" t="s">
        <v>58</v>
      </c>
    </row>
    <row r="53" spans="1:5">
      <c r="A53" t="s">
        <v>12</v>
      </c>
      <c r="B53" t="s">
        <v>13</v>
      </c>
      <c r="C53" s="30">
        <v>45412</v>
      </c>
      <c r="D53">
        <v>354.33216000000004</v>
      </c>
      <c r="E53" t="s">
        <v>58</v>
      </c>
    </row>
    <row r="54" spans="1:5">
      <c r="A54" t="s">
        <v>12</v>
      </c>
      <c r="B54" t="s">
        <v>13</v>
      </c>
      <c r="C54" s="30">
        <v>45443</v>
      </c>
      <c r="D54">
        <v>368.50544640000004</v>
      </c>
      <c r="E54" t="s">
        <v>58</v>
      </c>
    </row>
    <row r="55" spans="1:5">
      <c r="A55" t="s">
        <v>12</v>
      </c>
      <c r="B55" t="s">
        <v>13</v>
      </c>
      <c r="C55" s="30">
        <v>45473</v>
      </c>
      <c r="D55">
        <v>383.24566425600005</v>
      </c>
      <c r="E55" t="s">
        <v>58</v>
      </c>
    </row>
    <row r="56" spans="1:5">
      <c r="A56" t="s">
        <v>12</v>
      </c>
      <c r="B56" t="s">
        <v>13</v>
      </c>
      <c r="C56" s="30">
        <v>45504</v>
      </c>
      <c r="D56">
        <v>487.14782212096014</v>
      </c>
      <c r="E56" t="s">
        <v>58</v>
      </c>
    </row>
    <row r="57" spans="1:5">
      <c r="A57" t="s">
        <v>12</v>
      </c>
      <c r="B57" t="s">
        <v>13</v>
      </c>
      <c r="C57" s="30">
        <v>45535</v>
      </c>
      <c r="D57">
        <v>506.63373500579854</v>
      </c>
      <c r="E57" t="s">
        <v>58</v>
      </c>
    </row>
    <row r="58" spans="1:5">
      <c r="A58" t="s">
        <v>12</v>
      </c>
      <c r="B58" t="s">
        <v>13</v>
      </c>
      <c r="C58" s="30">
        <v>45565</v>
      </c>
      <c r="D58">
        <v>526.89908440603051</v>
      </c>
      <c r="E58" t="s">
        <v>58</v>
      </c>
    </row>
    <row r="59" spans="1:5">
      <c r="A59" t="s">
        <v>12</v>
      </c>
      <c r="B59" t="s">
        <v>13</v>
      </c>
      <c r="C59" s="30">
        <v>45596</v>
      </c>
      <c r="D59">
        <v>547.97504778227176</v>
      </c>
      <c r="E59" t="s">
        <v>58</v>
      </c>
    </row>
    <row r="60" spans="1:5">
      <c r="A60" t="s">
        <v>12</v>
      </c>
      <c r="B60" t="s">
        <v>13</v>
      </c>
      <c r="C60" s="30">
        <v>45626</v>
      </c>
      <c r="D60">
        <v>569.89404969356269</v>
      </c>
      <c r="E60" t="s">
        <v>58</v>
      </c>
    </row>
    <row r="61" spans="1:5">
      <c r="A61" t="s">
        <v>12</v>
      </c>
      <c r="B61" t="s">
        <v>13</v>
      </c>
      <c r="C61" s="30">
        <v>45657</v>
      </c>
      <c r="D61">
        <v>592.68981168130517</v>
      </c>
      <c r="E61" t="s">
        <v>58</v>
      </c>
    </row>
    <row r="62" spans="1:5">
      <c r="A62" t="s">
        <v>14</v>
      </c>
      <c r="B62" t="s">
        <v>11</v>
      </c>
      <c r="C62" s="30">
        <v>45322</v>
      </c>
      <c r="D62">
        <v>8800</v>
      </c>
      <c r="E62" t="s">
        <v>58</v>
      </c>
    </row>
    <row r="63" spans="1:5">
      <c r="A63" t="s">
        <v>14</v>
      </c>
      <c r="B63" t="s">
        <v>11</v>
      </c>
      <c r="C63" s="30">
        <v>45351</v>
      </c>
      <c r="D63">
        <v>9240</v>
      </c>
      <c r="E63" t="s">
        <v>58</v>
      </c>
    </row>
    <row r="64" spans="1:5">
      <c r="A64" t="s">
        <v>14</v>
      </c>
      <c r="B64" t="s">
        <v>11</v>
      </c>
      <c r="C64" s="30">
        <v>45382</v>
      </c>
      <c r="D64">
        <v>8778</v>
      </c>
      <c r="E64" t="s">
        <v>58</v>
      </c>
    </row>
    <row r="65" spans="1:5">
      <c r="A65" t="s">
        <v>14</v>
      </c>
      <c r="B65" t="s">
        <v>11</v>
      </c>
      <c r="C65" s="30">
        <v>45412</v>
      </c>
      <c r="D65">
        <v>7541.1</v>
      </c>
      <c r="E65" t="s">
        <v>58</v>
      </c>
    </row>
    <row r="66" spans="1:5">
      <c r="A66" t="s">
        <v>14</v>
      </c>
      <c r="B66" t="s">
        <v>11</v>
      </c>
      <c r="C66" s="30">
        <v>45443</v>
      </c>
      <c r="D66">
        <v>7918.1550000000007</v>
      </c>
      <c r="E66" t="s">
        <v>58</v>
      </c>
    </row>
    <row r="67" spans="1:5">
      <c r="A67" t="s">
        <v>14</v>
      </c>
      <c r="B67" t="s">
        <v>11</v>
      </c>
      <c r="C67" s="30">
        <v>45473</v>
      </c>
      <c r="D67">
        <v>8314.062750000001</v>
      </c>
      <c r="E67" t="s">
        <v>58</v>
      </c>
    </row>
    <row r="68" spans="1:5">
      <c r="A68" t="s">
        <v>14</v>
      </c>
      <c r="B68" t="s">
        <v>11</v>
      </c>
      <c r="C68" s="30">
        <v>45504</v>
      </c>
      <c r="D68">
        <v>9653.5506375000004</v>
      </c>
      <c r="E68" t="s">
        <v>58</v>
      </c>
    </row>
    <row r="69" spans="1:5">
      <c r="A69" t="s">
        <v>14</v>
      </c>
      <c r="B69" t="s">
        <v>11</v>
      </c>
      <c r="C69" s="30">
        <v>45535</v>
      </c>
      <c r="D69">
        <v>9170.8731056250017</v>
      </c>
      <c r="E69" t="s">
        <v>58</v>
      </c>
    </row>
    <row r="70" spans="1:5">
      <c r="A70" t="s">
        <v>14</v>
      </c>
      <c r="B70" t="s">
        <v>11</v>
      </c>
      <c r="C70" s="30">
        <v>45565</v>
      </c>
      <c r="D70">
        <v>9629.4167609062515</v>
      </c>
      <c r="E70" t="s">
        <v>58</v>
      </c>
    </row>
    <row r="71" spans="1:5">
      <c r="A71" t="s">
        <v>14</v>
      </c>
      <c r="B71" t="s">
        <v>11</v>
      </c>
      <c r="C71" s="30">
        <v>45596</v>
      </c>
      <c r="D71">
        <v>10110.887598951565</v>
      </c>
      <c r="E71" t="s">
        <v>58</v>
      </c>
    </row>
    <row r="72" spans="1:5">
      <c r="A72" t="s">
        <v>14</v>
      </c>
      <c r="B72" t="s">
        <v>11</v>
      </c>
      <c r="C72" s="30">
        <v>45626</v>
      </c>
      <c r="D72">
        <v>9605.3432190039857</v>
      </c>
      <c r="E72" t="s">
        <v>58</v>
      </c>
    </row>
    <row r="73" spans="1:5">
      <c r="A73" t="s">
        <v>14</v>
      </c>
      <c r="B73" t="s">
        <v>11</v>
      </c>
      <c r="C73" s="30">
        <v>45657</v>
      </c>
      <c r="D73">
        <v>9125.0760580537863</v>
      </c>
      <c r="E73" t="s">
        <v>58</v>
      </c>
    </row>
    <row r="74" spans="1:5">
      <c r="A74" t="s">
        <v>15</v>
      </c>
      <c r="B74" t="s">
        <v>16</v>
      </c>
      <c r="C74" s="30">
        <v>45322</v>
      </c>
      <c r="D74">
        <v>6600.0000000000009</v>
      </c>
      <c r="E74" t="s">
        <v>58</v>
      </c>
    </row>
    <row r="75" spans="1:5">
      <c r="A75" t="s">
        <v>15</v>
      </c>
      <c r="B75" t="s">
        <v>16</v>
      </c>
      <c r="C75" s="30">
        <v>45351</v>
      </c>
      <c r="D75">
        <v>5940.0000000000009</v>
      </c>
      <c r="E75" t="s">
        <v>58</v>
      </c>
    </row>
    <row r="76" spans="1:5">
      <c r="A76" t="s">
        <v>15</v>
      </c>
      <c r="B76" t="s">
        <v>16</v>
      </c>
      <c r="C76" s="30">
        <v>45382</v>
      </c>
      <c r="D76">
        <v>6177.6</v>
      </c>
      <c r="E76" t="s">
        <v>58</v>
      </c>
    </row>
    <row r="77" spans="1:5">
      <c r="A77" t="s">
        <v>15</v>
      </c>
      <c r="B77" t="s">
        <v>16</v>
      </c>
      <c r="C77" s="30">
        <v>45412</v>
      </c>
      <c r="D77">
        <v>5256.576</v>
      </c>
      <c r="E77" t="s">
        <v>58</v>
      </c>
    </row>
    <row r="78" spans="1:5">
      <c r="A78" t="s">
        <v>15</v>
      </c>
      <c r="B78" t="s">
        <v>16</v>
      </c>
      <c r="C78" s="30">
        <v>45443</v>
      </c>
      <c r="D78">
        <v>5466.8390400000008</v>
      </c>
      <c r="E78" t="s">
        <v>58</v>
      </c>
    </row>
    <row r="79" spans="1:5">
      <c r="A79" t="s">
        <v>15</v>
      </c>
      <c r="B79" t="s">
        <v>16</v>
      </c>
      <c r="C79" s="30">
        <v>45473</v>
      </c>
      <c r="D79">
        <v>5685.5126016000013</v>
      </c>
      <c r="E79" t="s">
        <v>58</v>
      </c>
    </row>
    <row r="80" spans="1:5">
      <c r="A80" t="s">
        <v>15</v>
      </c>
      <c r="B80" t="s">
        <v>16</v>
      </c>
      <c r="C80" s="30">
        <v>45504</v>
      </c>
      <c r="D80">
        <v>7226.9182402560018</v>
      </c>
      <c r="E80" t="s">
        <v>58</v>
      </c>
    </row>
    <row r="81" spans="1:5">
      <c r="A81" t="s">
        <v>15</v>
      </c>
      <c r="B81" t="s">
        <v>16</v>
      </c>
      <c r="C81" s="30">
        <v>45535</v>
      </c>
      <c r="D81">
        <v>6504.2264162304018</v>
      </c>
      <c r="E81" t="s">
        <v>58</v>
      </c>
    </row>
    <row r="82" spans="1:5">
      <c r="A82" t="s">
        <v>15</v>
      </c>
      <c r="B82" t="s">
        <v>16</v>
      </c>
      <c r="C82" s="30">
        <v>45565</v>
      </c>
      <c r="D82">
        <v>6764.395472879618</v>
      </c>
      <c r="E82" t="s">
        <v>58</v>
      </c>
    </row>
    <row r="83" spans="1:5">
      <c r="A83" t="s">
        <v>15</v>
      </c>
      <c r="B83" t="s">
        <v>16</v>
      </c>
      <c r="C83" s="30">
        <v>45596</v>
      </c>
      <c r="D83">
        <v>7034.9712917948027</v>
      </c>
      <c r="E83" t="s">
        <v>58</v>
      </c>
    </row>
    <row r="84" spans="1:5">
      <c r="A84" t="s">
        <v>15</v>
      </c>
      <c r="B84" t="s">
        <v>16</v>
      </c>
      <c r="C84" s="30">
        <v>45626</v>
      </c>
      <c r="D84">
        <v>7316.3701434665954</v>
      </c>
      <c r="E84" t="s">
        <v>58</v>
      </c>
    </row>
    <row r="85" spans="1:5">
      <c r="A85" t="s">
        <v>15</v>
      </c>
      <c r="B85" t="s">
        <v>16</v>
      </c>
      <c r="C85" s="30">
        <v>45657</v>
      </c>
      <c r="D85">
        <v>7609.0249492052599</v>
      </c>
      <c r="E85" t="s">
        <v>58</v>
      </c>
    </row>
    <row r="86" spans="1:5">
      <c r="A86" t="s">
        <v>17</v>
      </c>
      <c r="B86" t="s">
        <v>13</v>
      </c>
      <c r="C86" s="30">
        <v>45322</v>
      </c>
      <c r="D86">
        <v>275</v>
      </c>
      <c r="E86" t="s">
        <v>58</v>
      </c>
    </row>
    <row r="87" spans="1:5">
      <c r="A87" t="s">
        <v>17</v>
      </c>
      <c r="B87" t="s">
        <v>13</v>
      </c>
      <c r="C87" s="30">
        <v>45351</v>
      </c>
      <c r="D87">
        <v>286</v>
      </c>
      <c r="E87" t="s">
        <v>58</v>
      </c>
    </row>
    <row r="88" spans="1:5">
      <c r="A88" t="s">
        <v>17</v>
      </c>
      <c r="B88" t="s">
        <v>13</v>
      </c>
      <c r="C88" s="30">
        <v>45382</v>
      </c>
      <c r="D88">
        <v>297.44000000000005</v>
      </c>
      <c r="E88" t="s">
        <v>58</v>
      </c>
    </row>
    <row r="89" spans="1:5">
      <c r="A89" t="s">
        <v>17</v>
      </c>
      <c r="B89" t="s">
        <v>13</v>
      </c>
      <c r="C89" s="30">
        <v>45412</v>
      </c>
      <c r="D89">
        <v>253.09440000000001</v>
      </c>
      <c r="E89" t="s">
        <v>58</v>
      </c>
    </row>
    <row r="90" spans="1:5">
      <c r="A90" t="s">
        <v>17</v>
      </c>
      <c r="B90" t="s">
        <v>13</v>
      </c>
      <c r="C90" s="30">
        <v>45443</v>
      </c>
      <c r="D90">
        <v>263.21817600000008</v>
      </c>
      <c r="E90" t="s">
        <v>58</v>
      </c>
    </row>
    <row r="91" spans="1:5">
      <c r="A91" t="s">
        <v>17</v>
      </c>
      <c r="B91" t="s">
        <v>13</v>
      </c>
      <c r="C91" s="30">
        <v>45473</v>
      </c>
      <c r="D91">
        <v>273.74690304000006</v>
      </c>
      <c r="E91" t="s">
        <v>58</v>
      </c>
    </row>
    <row r="92" spans="1:5">
      <c r="A92" t="s">
        <v>17</v>
      </c>
      <c r="B92" t="s">
        <v>13</v>
      </c>
      <c r="C92" s="30">
        <v>45504</v>
      </c>
      <c r="D92">
        <v>347.96273008640014</v>
      </c>
      <c r="E92" t="s">
        <v>58</v>
      </c>
    </row>
    <row r="93" spans="1:5">
      <c r="A93" t="s">
        <v>17</v>
      </c>
      <c r="B93" t="s">
        <v>13</v>
      </c>
      <c r="C93" s="30">
        <v>45535</v>
      </c>
      <c r="D93">
        <v>361.88123928985613</v>
      </c>
      <c r="E93" t="s">
        <v>58</v>
      </c>
    </row>
    <row r="94" spans="1:5">
      <c r="A94" t="s">
        <v>17</v>
      </c>
      <c r="B94" t="s">
        <v>13</v>
      </c>
      <c r="C94" s="30">
        <v>45565</v>
      </c>
      <c r="D94">
        <v>376.35648886145043</v>
      </c>
      <c r="E94" t="s">
        <v>58</v>
      </c>
    </row>
    <row r="95" spans="1:5">
      <c r="A95" t="s">
        <v>17</v>
      </c>
      <c r="B95" t="s">
        <v>13</v>
      </c>
      <c r="C95" s="30">
        <v>45596</v>
      </c>
      <c r="D95">
        <v>391.41074841590842</v>
      </c>
      <c r="E95" t="s">
        <v>58</v>
      </c>
    </row>
    <row r="96" spans="1:5">
      <c r="A96" t="s">
        <v>17</v>
      </c>
      <c r="B96" t="s">
        <v>13</v>
      </c>
      <c r="C96" s="30">
        <v>45626</v>
      </c>
      <c r="D96">
        <v>407.06717835254477</v>
      </c>
      <c r="E96" t="s">
        <v>58</v>
      </c>
    </row>
    <row r="97" spans="1:5">
      <c r="A97" t="s">
        <v>17</v>
      </c>
      <c r="B97" t="s">
        <v>13</v>
      </c>
      <c r="C97" s="30">
        <v>45657</v>
      </c>
      <c r="D97">
        <v>423.34986548664659</v>
      </c>
      <c r="E97" t="s">
        <v>58</v>
      </c>
    </row>
    <row r="98" spans="1:5">
      <c r="A98" t="s">
        <v>18</v>
      </c>
      <c r="B98" t="s">
        <v>13</v>
      </c>
      <c r="C98" s="30">
        <v>45322</v>
      </c>
      <c r="D98">
        <v>0</v>
      </c>
      <c r="E98" t="s">
        <v>58</v>
      </c>
    </row>
    <row r="99" spans="1:5">
      <c r="A99" t="s">
        <v>18</v>
      </c>
      <c r="B99" t="s">
        <v>13</v>
      </c>
      <c r="C99" s="30">
        <v>45351</v>
      </c>
      <c r="D99">
        <v>0</v>
      </c>
      <c r="E99" t="s">
        <v>58</v>
      </c>
    </row>
    <row r="100" spans="1:5">
      <c r="A100" t="s">
        <v>18</v>
      </c>
      <c r="B100" t="s">
        <v>13</v>
      </c>
      <c r="C100" s="30">
        <v>45382</v>
      </c>
      <c r="D100">
        <v>0</v>
      </c>
      <c r="E100" t="s">
        <v>58</v>
      </c>
    </row>
    <row r="101" spans="1:5">
      <c r="A101" t="s">
        <v>18</v>
      </c>
      <c r="B101" t="s">
        <v>13</v>
      </c>
      <c r="C101" s="30">
        <v>45412</v>
      </c>
      <c r="D101">
        <v>0</v>
      </c>
      <c r="E101" t="s">
        <v>58</v>
      </c>
    </row>
    <row r="102" spans="1:5">
      <c r="A102" t="s">
        <v>18</v>
      </c>
      <c r="B102" t="s">
        <v>13</v>
      </c>
      <c r="C102" s="30">
        <v>45443</v>
      </c>
      <c r="D102">
        <v>0</v>
      </c>
      <c r="E102" t="s">
        <v>58</v>
      </c>
    </row>
    <row r="103" spans="1:5">
      <c r="A103" t="s">
        <v>18</v>
      </c>
      <c r="B103" t="s">
        <v>13</v>
      </c>
      <c r="C103" s="30">
        <v>45473</v>
      </c>
      <c r="D103">
        <v>0</v>
      </c>
      <c r="E103" t="s">
        <v>58</v>
      </c>
    </row>
    <row r="104" spans="1:5">
      <c r="A104" t="s">
        <v>18</v>
      </c>
      <c r="B104" t="s">
        <v>13</v>
      </c>
      <c r="C104" s="30">
        <v>45504</v>
      </c>
      <c r="D104">
        <v>0</v>
      </c>
      <c r="E104" t="s">
        <v>58</v>
      </c>
    </row>
    <row r="105" spans="1:5">
      <c r="A105" t="s">
        <v>18</v>
      </c>
      <c r="B105" t="s">
        <v>13</v>
      </c>
      <c r="C105" s="30">
        <v>45535</v>
      </c>
      <c r="D105">
        <v>0</v>
      </c>
      <c r="E105" t="s">
        <v>58</v>
      </c>
    </row>
    <row r="106" spans="1:5">
      <c r="A106" t="s">
        <v>18</v>
      </c>
      <c r="B106" t="s">
        <v>13</v>
      </c>
      <c r="C106" s="30">
        <v>45565</v>
      </c>
      <c r="D106">
        <v>0</v>
      </c>
      <c r="E106" t="s">
        <v>58</v>
      </c>
    </row>
    <row r="107" spans="1:5">
      <c r="A107" t="s">
        <v>18</v>
      </c>
      <c r="B107" t="s">
        <v>13</v>
      </c>
      <c r="C107" s="30">
        <v>45596</v>
      </c>
      <c r="D107">
        <v>0</v>
      </c>
      <c r="E107" t="s">
        <v>58</v>
      </c>
    </row>
    <row r="108" spans="1:5">
      <c r="A108" t="s">
        <v>18</v>
      </c>
      <c r="B108" t="s">
        <v>13</v>
      </c>
      <c r="C108" s="30">
        <v>45626</v>
      </c>
      <c r="D108">
        <v>0</v>
      </c>
      <c r="E108" t="s">
        <v>58</v>
      </c>
    </row>
    <row r="109" spans="1:5">
      <c r="A109" t="s">
        <v>18</v>
      </c>
      <c r="B109" t="s">
        <v>13</v>
      </c>
      <c r="C109" s="30">
        <v>45657</v>
      </c>
      <c r="D109">
        <v>0</v>
      </c>
      <c r="E109" t="s">
        <v>58</v>
      </c>
    </row>
    <row r="110" spans="1:5">
      <c r="A110" t="s">
        <v>19</v>
      </c>
      <c r="B110" t="s">
        <v>13</v>
      </c>
      <c r="C110" s="30">
        <v>45322</v>
      </c>
      <c r="D110">
        <v>880.00000000000011</v>
      </c>
      <c r="E110" t="s">
        <v>58</v>
      </c>
    </row>
    <row r="111" spans="1:5">
      <c r="A111" t="s">
        <v>19</v>
      </c>
      <c r="B111" t="s">
        <v>13</v>
      </c>
      <c r="C111" s="30">
        <v>45351</v>
      </c>
      <c r="D111">
        <v>897.6</v>
      </c>
      <c r="E111" t="s">
        <v>58</v>
      </c>
    </row>
    <row r="112" spans="1:5">
      <c r="A112" t="s">
        <v>19</v>
      </c>
      <c r="B112" t="s">
        <v>13</v>
      </c>
      <c r="C112" s="30">
        <v>45382</v>
      </c>
      <c r="D112">
        <v>915.55200000000013</v>
      </c>
      <c r="E112" t="s">
        <v>58</v>
      </c>
    </row>
    <row r="113" spans="1:5">
      <c r="A113" t="s">
        <v>19</v>
      </c>
      <c r="B113" t="s">
        <v>13</v>
      </c>
      <c r="C113" s="30">
        <v>45412</v>
      </c>
      <c r="D113">
        <v>764.06976000000009</v>
      </c>
      <c r="E113" t="s">
        <v>58</v>
      </c>
    </row>
    <row r="114" spans="1:5">
      <c r="A114" t="s">
        <v>19</v>
      </c>
      <c r="B114" t="s">
        <v>13</v>
      </c>
      <c r="C114" s="30">
        <v>45443</v>
      </c>
      <c r="D114">
        <v>779.35115519999999</v>
      </c>
      <c r="E114" t="s">
        <v>58</v>
      </c>
    </row>
    <row r="115" spans="1:5">
      <c r="A115" t="s">
        <v>19</v>
      </c>
      <c r="B115" t="s">
        <v>13</v>
      </c>
      <c r="C115" s="30">
        <v>45473</v>
      </c>
      <c r="D115">
        <v>794.93817830400008</v>
      </c>
      <c r="E115" t="s">
        <v>58</v>
      </c>
    </row>
    <row r="116" spans="1:5">
      <c r="A116" t="s">
        <v>19</v>
      </c>
      <c r="B116" t="s">
        <v>13</v>
      </c>
      <c r="C116" s="30">
        <v>45504</v>
      </c>
      <c r="D116">
        <v>991.02292895232017</v>
      </c>
      <c r="E116" t="s">
        <v>58</v>
      </c>
    </row>
    <row r="117" spans="1:5">
      <c r="A117" t="s">
        <v>19</v>
      </c>
      <c r="B117" t="s">
        <v>13</v>
      </c>
      <c r="C117" s="30">
        <v>45535</v>
      </c>
      <c r="D117">
        <v>1010.8433875313665</v>
      </c>
      <c r="E117" t="s">
        <v>58</v>
      </c>
    </row>
    <row r="118" spans="1:5">
      <c r="A118" t="s">
        <v>19</v>
      </c>
      <c r="B118" t="s">
        <v>13</v>
      </c>
      <c r="C118" s="30">
        <v>45565</v>
      </c>
      <c r="D118">
        <v>1031.0602552819939</v>
      </c>
      <c r="E118" t="s">
        <v>58</v>
      </c>
    </row>
    <row r="119" spans="1:5">
      <c r="A119" t="s">
        <v>19</v>
      </c>
      <c r="B119" t="s">
        <v>13</v>
      </c>
      <c r="C119" s="30">
        <v>45596</v>
      </c>
      <c r="D119">
        <v>1051.6814603876337</v>
      </c>
      <c r="E119" t="s">
        <v>58</v>
      </c>
    </row>
    <row r="120" spans="1:5">
      <c r="A120" t="s">
        <v>19</v>
      </c>
      <c r="B120" t="s">
        <v>13</v>
      </c>
      <c r="C120" s="30">
        <v>45626</v>
      </c>
      <c r="D120">
        <v>1072.7150895953864</v>
      </c>
      <c r="E120" t="s">
        <v>58</v>
      </c>
    </row>
    <row r="121" spans="1:5">
      <c r="A121" t="s">
        <v>19</v>
      </c>
      <c r="B121" t="s">
        <v>13</v>
      </c>
      <c r="C121" s="30">
        <v>45657</v>
      </c>
      <c r="D121">
        <v>1094.1693913872941</v>
      </c>
      <c r="E121" t="s">
        <v>58</v>
      </c>
    </row>
    <row r="122" spans="1:5">
      <c r="A122" t="s">
        <v>20</v>
      </c>
      <c r="B122" t="s">
        <v>13</v>
      </c>
      <c r="C122" s="30">
        <v>45322</v>
      </c>
      <c r="D122">
        <v>3850.0000000000005</v>
      </c>
      <c r="E122" t="s">
        <v>58</v>
      </c>
    </row>
    <row r="123" spans="1:5">
      <c r="A123" t="s">
        <v>20</v>
      </c>
      <c r="B123" t="s">
        <v>13</v>
      </c>
      <c r="C123" s="30">
        <v>45351</v>
      </c>
      <c r="D123">
        <v>2695</v>
      </c>
      <c r="E123" t="s">
        <v>58</v>
      </c>
    </row>
    <row r="124" spans="1:5">
      <c r="A124" t="s">
        <v>20</v>
      </c>
      <c r="B124" t="s">
        <v>13</v>
      </c>
      <c r="C124" s="30">
        <v>45382</v>
      </c>
      <c r="D124">
        <v>2802.8</v>
      </c>
      <c r="E124" t="s">
        <v>58</v>
      </c>
    </row>
    <row r="125" spans="1:5">
      <c r="A125" t="s">
        <v>20</v>
      </c>
      <c r="B125" t="s">
        <v>13</v>
      </c>
      <c r="C125" s="30">
        <v>45412</v>
      </c>
      <c r="D125">
        <v>2384.9280000000003</v>
      </c>
      <c r="E125" t="s">
        <v>58</v>
      </c>
    </row>
    <row r="126" spans="1:5">
      <c r="A126" t="s">
        <v>20</v>
      </c>
      <c r="B126" t="s">
        <v>13</v>
      </c>
      <c r="C126" s="30">
        <v>45443</v>
      </c>
      <c r="D126">
        <v>2480.32512</v>
      </c>
      <c r="E126" t="s">
        <v>58</v>
      </c>
    </row>
    <row r="127" spans="1:5">
      <c r="A127" t="s">
        <v>20</v>
      </c>
      <c r="B127" t="s">
        <v>13</v>
      </c>
      <c r="C127" s="30">
        <v>45473</v>
      </c>
      <c r="D127">
        <v>2579.5381247999999</v>
      </c>
      <c r="E127" t="s">
        <v>58</v>
      </c>
    </row>
    <row r="128" spans="1:5">
      <c r="A128" t="s">
        <v>20</v>
      </c>
      <c r="B128" t="s">
        <v>13</v>
      </c>
      <c r="C128" s="30">
        <v>45504</v>
      </c>
      <c r="D128">
        <v>2206.9381734399999</v>
      </c>
      <c r="E128" t="s">
        <v>58</v>
      </c>
    </row>
    <row r="129" spans="1:5">
      <c r="A129" t="s">
        <v>20</v>
      </c>
      <c r="B129" t="s">
        <v>13</v>
      </c>
      <c r="C129" s="30">
        <v>45535</v>
      </c>
      <c r="D129">
        <v>2295.2157003776006</v>
      </c>
      <c r="E129" t="s">
        <v>58</v>
      </c>
    </row>
    <row r="130" spans="1:5">
      <c r="A130" t="s">
        <v>20</v>
      </c>
      <c r="B130" t="s">
        <v>13</v>
      </c>
      <c r="C130" s="30">
        <v>45565</v>
      </c>
      <c r="D130">
        <v>2387.0243283927043</v>
      </c>
      <c r="E130" t="s">
        <v>58</v>
      </c>
    </row>
    <row r="131" spans="1:5">
      <c r="A131" t="s">
        <v>20</v>
      </c>
      <c r="B131" t="s">
        <v>13</v>
      </c>
      <c r="C131" s="30">
        <v>45596</v>
      </c>
      <c r="D131">
        <v>2482.5053015284125</v>
      </c>
      <c r="E131" t="s">
        <v>58</v>
      </c>
    </row>
    <row r="132" spans="1:5">
      <c r="A132" t="s">
        <v>20</v>
      </c>
      <c r="B132" t="s">
        <v>13</v>
      </c>
      <c r="C132" s="30">
        <v>45626</v>
      </c>
      <c r="D132">
        <v>2581.8055135895493</v>
      </c>
      <c r="E132" t="s">
        <v>58</v>
      </c>
    </row>
    <row r="133" spans="1:5">
      <c r="A133" t="s">
        <v>20</v>
      </c>
      <c r="B133" t="s">
        <v>13</v>
      </c>
      <c r="C133" s="30">
        <v>45657</v>
      </c>
      <c r="D133">
        <v>2685.0777341331309</v>
      </c>
      <c r="E133" t="s">
        <v>58</v>
      </c>
    </row>
    <row r="134" spans="1:5">
      <c r="A134" t="s">
        <v>21</v>
      </c>
      <c r="B134" t="s">
        <v>13</v>
      </c>
      <c r="C134" s="30">
        <v>45322</v>
      </c>
      <c r="D134">
        <v>385.00000000000006</v>
      </c>
      <c r="E134" t="s">
        <v>58</v>
      </c>
    </row>
    <row r="135" spans="1:5">
      <c r="A135" t="s">
        <v>21</v>
      </c>
      <c r="B135" t="s">
        <v>13</v>
      </c>
      <c r="C135" s="30">
        <v>45351</v>
      </c>
      <c r="D135">
        <v>400.40000000000003</v>
      </c>
      <c r="E135" t="s">
        <v>58</v>
      </c>
    </row>
    <row r="136" spans="1:5">
      <c r="A136" t="s">
        <v>21</v>
      </c>
      <c r="B136" t="s">
        <v>13</v>
      </c>
      <c r="C136" s="30">
        <v>45382</v>
      </c>
      <c r="D136">
        <v>416.41600000000005</v>
      </c>
      <c r="E136" t="s">
        <v>58</v>
      </c>
    </row>
    <row r="137" spans="1:5">
      <c r="A137" t="s">
        <v>21</v>
      </c>
      <c r="B137" t="s">
        <v>13</v>
      </c>
      <c r="C137" s="30">
        <v>45412</v>
      </c>
      <c r="D137">
        <v>354.33216000000004</v>
      </c>
      <c r="E137" t="s">
        <v>58</v>
      </c>
    </row>
    <row r="138" spans="1:5">
      <c r="A138" t="s">
        <v>21</v>
      </c>
      <c r="B138" t="s">
        <v>13</v>
      </c>
      <c r="C138" s="30">
        <v>45443</v>
      </c>
      <c r="D138">
        <v>368.50544640000004</v>
      </c>
      <c r="E138" t="s">
        <v>58</v>
      </c>
    </row>
    <row r="139" spans="1:5">
      <c r="A139" t="s">
        <v>21</v>
      </c>
      <c r="B139" t="s">
        <v>13</v>
      </c>
      <c r="C139" s="30">
        <v>45473</v>
      </c>
      <c r="D139">
        <v>383.24566425600005</v>
      </c>
      <c r="E139" t="s">
        <v>58</v>
      </c>
    </row>
    <row r="140" spans="1:5">
      <c r="A140" t="s">
        <v>21</v>
      </c>
      <c r="B140" t="s">
        <v>13</v>
      </c>
      <c r="C140" s="30">
        <v>45504</v>
      </c>
      <c r="D140">
        <v>487.14782212096014</v>
      </c>
      <c r="E140" t="s">
        <v>58</v>
      </c>
    </row>
    <row r="141" spans="1:5">
      <c r="A141" t="s">
        <v>21</v>
      </c>
      <c r="B141" t="s">
        <v>13</v>
      </c>
      <c r="C141" s="30">
        <v>45535</v>
      </c>
      <c r="D141">
        <v>506.63373500579854</v>
      </c>
      <c r="E141" t="s">
        <v>58</v>
      </c>
    </row>
    <row r="142" spans="1:5">
      <c r="A142" t="s">
        <v>21</v>
      </c>
      <c r="B142" t="s">
        <v>13</v>
      </c>
      <c r="C142" s="30">
        <v>45565</v>
      </c>
      <c r="D142">
        <v>526.89908440603051</v>
      </c>
      <c r="E142" t="s">
        <v>58</v>
      </c>
    </row>
    <row r="143" spans="1:5">
      <c r="A143" t="s">
        <v>21</v>
      </c>
      <c r="B143" t="s">
        <v>13</v>
      </c>
      <c r="C143" s="30">
        <v>45596</v>
      </c>
      <c r="D143">
        <v>547.97504778227176</v>
      </c>
      <c r="E143" t="s">
        <v>58</v>
      </c>
    </row>
    <row r="144" spans="1:5">
      <c r="A144" t="s">
        <v>21</v>
      </c>
      <c r="B144" t="s">
        <v>13</v>
      </c>
      <c r="C144" s="30">
        <v>45626</v>
      </c>
      <c r="D144">
        <v>569.89404969356269</v>
      </c>
      <c r="E144" t="s">
        <v>58</v>
      </c>
    </row>
    <row r="145" spans="1:5">
      <c r="A145" t="s">
        <v>21</v>
      </c>
      <c r="B145" t="s">
        <v>13</v>
      </c>
      <c r="C145" s="30">
        <v>45657</v>
      </c>
      <c r="D145">
        <v>592.68981168130517</v>
      </c>
      <c r="E145" t="s">
        <v>58</v>
      </c>
    </row>
    <row r="146" spans="1:5">
      <c r="A146" t="s">
        <v>23</v>
      </c>
      <c r="B146" t="s">
        <v>24</v>
      </c>
      <c r="C146" s="30">
        <v>45322</v>
      </c>
      <c r="D146">
        <v>0</v>
      </c>
      <c r="E146" t="s">
        <v>58</v>
      </c>
    </row>
    <row r="147" spans="1:5">
      <c r="A147" t="s">
        <v>23</v>
      </c>
      <c r="B147" t="s">
        <v>24</v>
      </c>
      <c r="C147" s="30">
        <v>45351</v>
      </c>
      <c r="D147">
        <v>0</v>
      </c>
      <c r="E147" t="s">
        <v>58</v>
      </c>
    </row>
    <row r="148" spans="1:5">
      <c r="A148" t="s">
        <v>23</v>
      </c>
      <c r="B148" t="s">
        <v>24</v>
      </c>
      <c r="C148" s="30">
        <v>45382</v>
      </c>
      <c r="D148">
        <v>0</v>
      </c>
      <c r="E148" t="s">
        <v>58</v>
      </c>
    </row>
    <row r="149" spans="1:5">
      <c r="A149" t="s">
        <v>23</v>
      </c>
      <c r="B149" t="s">
        <v>24</v>
      </c>
      <c r="C149" s="30">
        <v>45412</v>
      </c>
      <c r="D149">
        <v>0</v>
      </c>
      <c r="E149" t="s">
        <v>58</v>
      </c>
    </row>
    <row r="150" spans="1:5">
      <c r="A150" t="s">
        <v>23</v>
      </c>
      <c r="B150" t="s">
        <v>24</v>
      </c>
      <c r="C150" s="30">
        <v>45443</v>
      </c>
      <c r="D150">
        <v>0</v>
      </c>
      <c r="E150" t="s">
        <v>58</v>
      </c>
    </row>
    <row r="151" spans="1:5">
      <c r="A151" t="s">
        <v>23</v>
      </c>
      <c r="B151" t="s">
        <v>24</v>
      </c>
      <c r="C151" s="30">
        <v>45473</v>
      </c>
      <c r="D151">
        <v>0</v>
      </c>
      <c r="E151" t="s">
        <v>58</v>
      </c>
    </row>
    <row r="152" spans="1:5">
      <c r="A152" t="s">
        <v>23</v>
      </c>
      <c r="B152" t="s">
        <v>24</v>
      </c>
      <c r="C152" s="30">
        <v>45504</v>
      </c>
      <c r="D152">
        <v>0</v>
      </c>
      <c r="E152" t="s">
        <v>58</v>
      </c>
    </row>
    <row r="153" spans="1:5">
      <c r="A153" t="s">
        <v>23</v>
      </c>
      <c r="B153" t="s">
        <v>24</v>
      </c>
      <c r="C153" s="30">
        <v>45535</v>
      </c>
      <c r="D153">
        <v>0</v>
      </c>
      <c r="E153" t="s">
        <v>58</v>
      </c>
    </row>
    <row r="154" spans="1:5">
      <c r="A154" t="s">
        <v>23</v>
      </c>
      <c r="B154" t="s">
        <v>24</v>
      </c>
      <c r="C154" s="30">
        <v>45565</v>
      </c>
      <c r="D154">
        <v>0</v>
      </c>
      <c r="E154" t="s">
        <v>58</v>
      </c>
    </row>
    <row r="155" spans="1:5">
      <c r="A155" t="s">
        <v>23</v>
      </c>
      <c r="B155" t="s">
        <v>24</v>
      </c>
      <c r="C155" s="30">
        <v>45596</v>
      </c>
      <c r="D155">
        <v>0</v>
      </c>
      <c r="E155" t="s">
        <v>58</v>
      </c>
    </row>
    <row r="156" spans="1:5">
      <c r="A156" t="s">
        <v>23</v>
      </c>
      <c r="B156" t="s">
        <v>24</v>
      </c>
      <c r="C156" s="30">
        <v>45626</v>
      </c>
      <c r="D156">
        <v>0</v>
      </c>
      <c r="E156" t="s">
        <v>58</v>
      </c>
    </row>
    <row r="157" spans="1:5">
      <c r="A157" t="s">
        <v>23</v>
      </c>
      <c r="B157" t="s">
        <v>24</v>
      </c>
      <c r="C157" s="30">
        <v>45657</v>
      </c>
      <c r="D157">
        <v>0</v>
      </c>
      <c r="E157" t="s">
        <v>58</v>
      </c>
    </row>
    <row r="158" spans="1:5">
      <c r="A158" t="s">
        <v>25</v>
      </c>
      <c r="B158" t="s">
        <v>24</v>
      </c>
      <c r="C158" s="30">
        <v>45322</v>
      </c>
      <c r="D158">
        <v>1100</v>
      </c>
      <c r="E158" t="s">
        <v>58</v>
      </c>
    </row>
    <row r="159" spans="1:5">
      <c r="A159" t="s">
        <v>25</v>
      </c>
      <c r="B159" t="s">
        <v>24</v>
      </c>
      <c r="C159" s="30">
        <v>45351</v>
      </c>
      <c r="D159">
        <v>1144</v>
      </c>
      <c r="E159" t="s">
        <v>58</v>
      </c>
    </row>
    <row r="160" spans="1:5">
      <c r="A160" t="s">
        <v>25</v>
      </c>
      <c r="B160" t="s">
        <v>24</v>
      </c>
      <c r="C160" s="30">
        <v>45382</v>
      </c>
      <c r="D160">
        <v>1189.7600000000002</v>
      </c>
      <c r="E160" t="s">
        <v>58</v>
      </c>
    </row>
    <row r="161" spans="1:5">
      <c r="A161" t="s">
        <v>25</v>
      </c>
      <c r="B161" t="s">
        <v>24</v>
      </c>
      <c r="C161" s="30">
        <v>45412</v>
      </c>
      <c r="D161">
        <v>1012.3776000000003</v>
      </c>
      <c r="E161" t="s">
        <v>58</v>
      </c>
    </row>
    <row r="162" spans="1:5">
      <c r="A162" t="s">
        <v>25</v>
      </c>
      <c r="B162" t="s">
        <v>24</v>
      </c>
      <c r="C162" s="30">
        <v>45443</v>
      </c>
      <c r="D162">
        <v>1052.8727040000003</v>
      </c>
      <c r="E162" t="s">
        <v>58</v>
      </c>
    </row>
    <row r="163" spans="1:5">
      <c r="A163" t="s">
        <v>25</v>
      </c>
      <c r="B163" t="s">
        <v>24</v>
      </c>
      <c r="C163" s="30">
        <v>45473</v>
      </c>
      <c r="D163">
        <v>1094.9876121600003</v>
      </c>
      <c r="E163" t="s">
        <v>58</v>
      </c>
    </row>
    <row r="164" spans="1:5">
      <c r="A164" t="s">
        <v>25</v>
      </c>
      <c r="B164" t="s">
        <v>24</v>
      </c>
      <c r="C164" s="30">
        <v>45504</v>
      </c>
      <c r="D164">
        <v>936.82273484800021</v>
      </c>
      <c r="E164" t="s">
        <v>58</v>
      </c>
    </row>
    <row r="165" spans="1:5">
      <c r="A165" t="s">
        <v>25</v>
      </c>
      <c r="B165" t="s">
        <v>24</v>
      </c>
      <c r="C165" s="30">
        <v>45535</v>
      </c>
      <c r="D165">
        <v>974.29564424192029</v>
      </c>
      <c r="E165" t="s">
        <v>58</v>
      </c>
    </row>
    <row r="166" spans="1:5">
      <c r="A166" t="s">
        <v>25</v>
      </c>
      <c r="B166" t="s">
        <v>24</v>
      </c>
      <c r="C166" s="30">
        <v>45565</v>
      </c>
      <c r="D166">
        <v>1013.2674700115971</v>
      </c>
      <c r="E166" t="s">
        <v>58</v>
      </c>
    </row>
    <row r="167" spans="1:5">
      <c r="A167" t="s">
        <v>25</v>
      </c>
      <c r="B167" t="s">
        <v>24</v>
      </c>
      <c r="C167" s="30">
        <v>45596</v>
      </c>
      <c r="D167">
        <v>1053.798168812061</v>
      </c>
      <c r="E167" t="s">
        <v>58</v>
      </c>
    </row>
    <row r="168" spans="1:5">
      <c r="A168" t="s">
        <v>25</v>
      </c>
      <c r="B168" t="s">
        <v>24</v>
      </c>
      <c r="C168" s="30">
        <v>45626</v>
      </c>
      <c r="D168">
        <v>1095.9500955645435</v>
      </c>
      <c r="E168" t="s">
        <v>58</v>
      </c>
    </row>
    <row r="169" spans="1:5">
      <c r="A169" t="s">
        <v>25</v>
      </c>
      <c r="B169" t="s">
        <v>24</v>
      </c>
      <c r="C169" s="30">
        <v>45657</v>
      </c>
      <c r="D169">
        <v>1139.7880993871254</v>
      </c>
      <c r="E169" t="s">
        <v>58</v>
      </c>
    </row>
    <row r="170" spans="1:5">
      <c r="A170" t="s">
        <v>26</v>
      </c>
      <c r="B170" t="s">
        <v>24</v>
      </c>
      <c r="C170" s="30">
        <v>45322</v>
      </c>
      <c r="D170">
        <v>0</v>
      </c>
      <c r="E170" t="s">
        <v>58</v>
      </c>
    </row>
    <row r="171" spans="1:5">
      <c r="A171" t="s">
        <v>26</v>
      </c>
      <c r="B171" t="s">
        <v>24</v>
      </c>
      <c r="C171" s="30">
        <v>45351</v>
      </c>
      <c r="D171">
        <v>0</v>
      </c>
      <c r="E171" t="s">
        <v>58</v>
      </c>
    </row>
    <row r="172" spans="1:5">
      <c r="A172" t="s">
        <v>26</v>
      </c>
      <c r="B172" t="s">
        <v>24</v>
      </c>
      <c r="C172" s="30">
        <v>45382</v>
      </c>
      <c r="D172">
        <v>0</v>
      </c>
      <c r="E172" t="s">
        <v>58</v>
      </c>
    </row>
    <row r="173" spans="1:5">
      <c r="A173" t="s">
        <v>26</v>
      </c>
      <c r="B173" t="s">
        <v>24</v>
      </c>
      <c r="C173" s="30">
        <v>45412</v>
      </c>
      <c r="D173">
        <v>0</v>
      </c>
      <c r="E173" t="s">
        <v>58</v>
      </c>
    </row>
    <row r="174" spans="1:5">
      <c r="A174" t="s">
        <v>26</v>
      </c>
      <c r="B174" t="s">
        <v>24</v>
      </c>
      <c r="C174" s="30">
        <v>45443</v>
      </c>
      <c r="D174">
        <v>0</v>
      </c>
      <c r="E174" t="s">
        <v>58</v>
      </c>
    </row>
    <row r="175" spans="1:5">
      <c r="A175" t="s">
        <v>26</v>
      </c>
      <c r="B175" t="s">
        <v>24</v>
      </c>
      <c r="C175" s="30">
        <v>45473</v>
      </c>
      <c r="D175">
        <v>0</v>
      </c>
      <c r="E175" t="s">
        <v>58</v>
      </c>
    </row>
    <row r="176" spans="1:5">
      <c r="A176" t="s">
        <v>26</v>
      </c>
      <c r="B176" t="s">
        <v>24</v>
      </c>
      <c r="C176" s="30">
        <v>45504</v>
      </c>
      <c r="D176">
        <v>0</v>
      </c>
      <c r="E176" t="s">
        <v>58</v>
      </c>
    </row>
    <row r="177" spans="1:5">
      <c r="A177" t="s">
        <v>26</v>
      </c>
      <c r="B177" t="s">
        <v>24</v>
      </c>
      <c r="C177" s="30">
        <v>45535</v>
      </c>
      <c r="D177">
        <v>0</v>
      </c>
      <c r="E177" t="s">
        <v>58</v>
      </c>
    </row>
    <row r="178" spans="1:5">
      <c r="A178" t="s">
        <v>26</v>
      </c>
      <c r="B178" t="s">
        <v>24</v>
      </c>
      <c r="C178" s="30">
        <v>45565</v>
      </c>
      <c r="D178">
        <v>0</v>
      </c>
      <c r="E178" t="s">
        <v>58</v>
      </c>
    </row>
    <row r="179" spans="1:5">
      <c r="A179" t="s">
        <v>26</v>
      </c>
      <c r="B179" t="s">
        <v>24</v>
      </c>
      <c r="C179" s="30">
        <v>45596</v>
      </c>
      <c r="D179">
        <v>0</v>
      </c>
      <c r="E179" t="s">
        <v>58</v>
      </c>
    </row>
    <row r="180" spans="1:5">
      <c r="A180" t="s">
        <v>26</v>
      </c>
      <c r="B180" t="s">
        <v>24</v>
      </c>
      <c r="C180" s="30">
        <v>45626</v>
      </c>
      <c r="D180">
        <v>0</v>
      </c>
      <c r="E180" t="s">
        <v>58</v>
      </c>
    </row>
    <row r="181" spans="1:5">
      <c r="A181" t="s">
        <v>26</v>
      </c>
      <c r="B181" t="s">
        <v>24</v>
      </c>
      <c r="C181" s="30">
        <v>45657</v>
      </c>
      <c r="D181">
        <v>0</v>
      </c>
      <c r="E181" t="s">
        <v>58</v>
      </c>
    </row>
    <row r="182" spans="1:5">
      <c r="A182" t="s">
        <v>27</v>
      </c>
      <c r="B182" t="s">
        <v>24</v>
      </c>
      <c r="C182" s="30">
        <v>45322</v>
      </c>
      <c r="D182">
        <v>1650.0000000000002</v>
      </c>
      <c r="E182" t="s">
        <v>58</v>
      </c>
    </row>
    <row r="183" spans="1:5">
      <c r="A183" t="s">
        <v>27</v>
      </c>
      <c r="B183" t="s">
        <v>24</v>
      </c>
      <c r="C183" s="30">
        <v>45351</v>
      </c>
      <c r="D183">
        <v>1683.0000000000002</v>
      </c>
      <c r="E183" t="s">
        <v>58</v>
      </c>
    </row>
    <row r="184" spans="1:5">
      <c r="A184" t="s">
        <v>27</v>
      </c>
      <c r="B184" t="s">
        <v>24</v>
      </c>
      <c r="C184" s="30">
        <v>45382</v>
      </c>
      <c r="D184">
        <v>1716.6600000000003</v>
      </c>
      <c r="E184" t="s">
        <v>58</v>
      </c>
    </row>
    <row r="185" spans="1:5">
      <c r="A185" t="s">
        <v>27</v>
      </c>
      <c r="B185" t="s">
        <v>24</v>
      </c>
      <c r="C185" s="30">
        <v>45412</v>
      </c>
      <c r="D185">
        <v>1432.6308000000001</v>
      </c>
      <c r="E185" t="s">
        <v>58</v>
      </c>
    </row>
    <row r="186" spans="1:5">
      <c r="A186" t="s">
        <v>27</v>
      </c>
      <c r="B186" t="s">
        <v>24</v>
      </c>
      <c r="C186" s="30">
        <v>45443</v>
      </c>
      <c r="D186">
        <v>1461.2834160000002</v>
      </c>
      <c r="E186" t="s">
        <v>58</v>
      </c>
    </row>
    <row r="187" spans="1:5">
      <c r="A187" t="s">
        <v>27</v>
      </c>
      <c r="B187" t="s">
        <v>24</v>
      </c>
      <c r="C187" s="30">
        <v>45473</v>
      </c>
      <c r="D187">
        <v>1022.8983912</v>
      </c>
      <c r="E187" t="s">
        <v>58</v>
      </c>
    </row>
    <row r="188" spans="1:5">
      <c r="A188" t="s">
        <v>27</v>
      </c>
      <c r="B188" t="s">
        <v>24</v>
      </c>
      <c r="C188" s="30">
        <v>45504</v>
      </c>
      <c r="D188">
        <v>1275.2133276960001</v>
      </c>
      <c r="E188" t="s">
        <v>58</v>
      </c>
    </row>
    <row r="189" spans="1:5">
      <c r="A189" t="s">
        <v>27</v>
      </c>
      <c r="B189" t="s">
        <v>24</v>
      </c>
      <c r="C189" s="30">
        <v>45535</v>
      </c>
      <c r="D189">
        <v>1300.71759424992</v>
      </c>
      <c r="E189" t="s">
        <v>58</v>
      </c>
    </row>
    <row r="190" spans="1:5">
      <c r="A190" t="s">
        <v>27</v>
      </c>
      <c r="B190" t="s">
        <v>24</v>
      </c>
      <c r="C190" s="30">
        <v>45565</v>
      </c>
      <c r="D190">
        <v>1326.7319461349184</v>
      </c>
      <c r="E190" t="s">
        <v>58</v>
      </c>
    </row>
    <row r="191" spans="1:5">
      <c r="A191" t="s">
        <v>27</v>
      </c>
      <c r="B191" t="s">
        <v>24</v>
      </c>
      <c r="C191" s="30">
        <v>45596</v>
      </c>
      <c r="D191">
        <v>1353.266585057617</v>
      </c>
      <c r="E191" t="s">
        <v>58</v>
      </c>
    </row>
    <row r="192" spans="1:5">
      <c r="A192" t="s">
        <v>27</v>
      </c>
      <c r="B192" t="s">
        <v>24</v>
      </c>
      <c r="C192" s="30">
        <v>45626</v>
      </c>
      <c r="D192">
        <v>1380.3319167587692</v>
      </c>
      <c r="E192" t="s">
        <v>58</v>
      </c>
    </row>
    <row r="193" spans="1:5">
      <c r="A193" t="s">
        <v>27</v>
      </c>
      <c r="B193" t="s">
        <v>24</v>
      </c>
      <c r="C193" s="30">
        <v>45657</v>
      </c>
      <c r="D193">
        <v>1407.9385550939446</v>
      </c>
      <c r="E193" t="s">
        <v>58</v>
      </c>
    </row>
    <row r="194" spans="1:5">
      <c r="A194" t="s">
        <v>28</v>
      </c>
      <c r="B194" t="s">
        <v>24</v>
      </c>
      <c r="C194" s="30">
        <v>45322</v>
      </c>
      <c r="D194">
        <v>2200</v>
      </c>
      <c r="E194" t="s">
        <v>58</v>
      </c>
    </row>
    <row r="195" spans="1:5">
      <c r="A195" t="s">
        <v>28</v>
      </c>
      <c r="B195" t="s">
        <v>24</v>
      </c>
      <c r="C195" s="30">
        <v>45351</v>
      </c>
      <c r="D195">
        <v>1320</v>
      </c>
      <c r="E195" t="s">
        <v>58</v>
      </c>
    </row>
    <row r="196" spans="1:5">
      <c r="A196" t="s">
        <v>28</v>
      </c>
      <c r="B196" t="s">
        <v>24</v>
      </c>
      <c r="C196" s="30">
        <v>45382</v>
      </c>
      <c r="D196">
        <v>1372.8000000000002</v>
      </c>
      <c r="E196" t="s">
        <v>58</v>
      </c>
    </row>
    <row r="197" spans="1:5">
      <c r="A197" t="s">
        <v>28</v>
      </c>
      <c r="B197" t="s">
        <v>24</v>
      </c>
      <c r="C197" s="30">
        <v>45412</v>
      </c>
      <c r="D197">
        <v>1168.1280000000002</v>
      </c>
      <c r="E197" t="s">
        <v>58</v>
      </c>
    </row>
    <row r="198" spans="1:5">
      <c r="A198" t="s">
        <v>28</v>
      </c>
      <c r="B198" t="s">
        <v>24</v>
      </c>
      <c r="C198" s="30">
        <v>45443</v>
      </c>
      <c r="D198">
        <v>1214.85312</v>
      </c>
      <c r="E198" t="s">
        <v>58</v>
      </c>
    </row>
    <row r="199" spans="1:5">
      <c r="A199" t="s">
        <v>28</v>
      </c>
      <c r="B199" t="s">
        <v>24</v>
      </c>
      <c r="C199" s="30">
        <v>45473</v>
      </c>
      <c r="D199">
        <v>1263.4472448000001</v>
      </c>
      <c r="E199" t="s">
        <v>58</v>
      </c>
    </row>
    <row r="200" spans="1:5">
      <c r="A200" t="s">
        <v>28</v>
      </c>
      <c r="B200" t="s">
        <v>24</v>
      </c>
      <c r="C200" s="30">
        <v>45504</v>
      </c>
      <c r="D200">
        <v>1605.9818311680003</v>
      </c>
      <c r="E200" t="s">
        <v>58</v>
      </c>
    </row>
    <row r="201" spans="1:5">
      <c r="A201" t="s">
        <v>28</v>
      </c>
      <c r="B201" t="s">
        <v>24</v>
      </c>
      <c r="C201" s="30">
        <v>45535</v>
      </c>
      <c r="D201">
        <v>1670.2211044147202</v>
      </c>
      <c r="E201" t="s">
        <v>58</v>
      </c>
    </row>
    <row r="202" spans="1:5">
      <c r="A202" t="s">
        <v>28</v>
      </c>
      <c r="B202" t="s">
        <v>24</v>
      </c>
      <c r="C202" s="30">
        <v>45565</v>
      </c>
      <c r="D202">
        <v>1002.1326626488321</v>
      </c>
      <c r="E202" t="s">
        <v>58</v>
      </c>
    </row>
    <row r="203" spans="1:5">
      <c r="A203" t="s">
        <v>28</v>
      </c>
      <c r="B203" t="s">
        <v>24</v>
      </c>
      <c r="C203" s="30">
        <v>45596</v>
      </c>
      <c r="D203">
        <v>1042.2179691547856</v>
      </c>
      <c r="E203" t="s">
        <v>58</v>
      </c>
    </row>
    <row r="204" spans="1:5">
      <c r="A204" t="s">
        <v>28</v>
      </c>
      <c r="B204" t="s">
        <v>24</v>
      </c>
      <c r="C204" s="30">
        <v>45626</v>
      </c>
      <c r="D204">
        <v>1083.906687920977</v>
      </c>
      <c r="E204" t="s">
        <v>58</v>
      </c>
    </row>
    <row r="205" spans="1:5">
      <c r="A205" t="s">
        <v>28</v>
      </c>
      <c r="B205" t="s">
        <v>24</v>
      </c>
      <c r="C205" s="30">
        <v>45657</v>
      </c>
      <c r="D205">
        <v>1127.2629554378161</v>
      </c>
      <c r="E205" t="s">
        <v>58</v>
      </c>
    </row>
    <row r="206" spans="1:5">
      <c r="A206" t="s">
        <v>30</v>
      </c>
      <c r="B206" t="s">
        <v>31</v>
      </c>
      <c r="C206" s="30">
        <v>45322</v>
      </c>
      <c r="D206">
        <v>0</v>
      </c>
      <c r="E206" t="s">
        <v>58</v>
      </c>
    </row>
    <row r="207" spans="1:5">
      <c r="A207" t="s">
        <v>30</v>
      </c>
      <c r="B207" t="s">
        <v>31</v>
      </c>
      <c r="C207" s="30">
        <v>45351</v>
      </c>
      <c r="D207">
        <v>0</v>
      </c>
      <c r="E207" t="s">
        <v>58</v>
      </c>
    </row>
    <row r="208" spans="1:5">
      <c r="A208" t="s">
        <v>30</v>
      </c>
      <c r="B208" t="s">
        <v>31</v>
      </c>
      <c r="C208" s="30">
        <v>45382</v>
      </c>
      <c r="D208">
        <v>0</v>
      </c>
      <c r="E208" t="s">
        <v>58</v>
      </c>
    </row>
    <row r="209" spans="1:5">
      <c r="A209" t="s">
        <v>30</v>
      </c>
      <c r="B209" t="s">
        <v>31</v>
      </c>
      <c r="C209" s="30">
        <v>45412</v>
      </c>
      <c r="D209">
        <v>0</v>
      </c>
      <c r="E209" t="s">
        <v>58</v>
      </c>
    </row>
    <row r="210" spans="1:5">
      <c r="A210" t="s">
        <v>30</v>
      </c>
      <c r="B210" t="s">
        <v>31</v>
      </c>
      <c r="C210" s="30">
        <v>45443</v>
      </c>
      <c r="D210">
        <v>0</v>
      </c>
      <c r="E210" t="s">
        <v>58</v>
      </c>
    </row>
    <row r="211" spans="1:5">
      <c r="A211" t="s">
        <v>30</v>
      </c>
      <c r="B211" t="s">
        <v>31</v>
      </c>
      <c r="C211" s="30">
        <v>45473</v>
      </c>
      <c r="D211">
        <v>0</v>
      </c>
      <c r="E211" t="s">
        <v>58</v>
      </c>
    </row>
    <row r="212" spans="1:5">
      <c r="A212" t="s">
        <v>30</v>
      </c>
      <c r="B212" t="s">
        <v>31</v>
      </c>
      <c r="C212" s="30">
        <v>45504</v>
      </c>
      <c r="D212">
        <v>0</v>
      </c>
      <c r="E212" t="s">
        <v>58</v>
      </c>
    </row>
    <row r="213" spans="1:5">
      <c r="A213" t="s">
        <v>30</v>
      </c>
      <c r="B213" t="s">
        <v>31</v>
      </c>
      <c r="C213" s="30">
        <v>45535</v>
      </c>
      <c r="D213">
        <v>0</v>
      </c>
      <c r="E213" t="s">
        <v>58</v>
      </c>
    </row>
    <row r="214" spans="1:5">
      <c r="A214" t="s">
        <v>30</v>
      </c>
      <c r="B214" t="s">
        <v>31</v>
      </c>
      <c r="C214" s="30">
        <v>45565</v>
      </c>
      <c r="D214">
        <v>0</v>
      </c>
      <c r="E214" t="s">
        <v>58</v>
      </c>
    </row>
    <row r="215" spans="1:5">
      <c r="A215" t="s">
        <v>30</v>
      </c>
      <c r="B215" t="s">
        <v>31</v>
      </c>
      <c r="C215" s="30">
        <v>45596</v>
      </c>
      <c r="D215">
        <v>0</v>
      </c>
      <c r="E215" t="s">
        <v>58</v>
      </c>
    </row>
    <row r="216" spans="1:5">
      <c r="A216" t="s">
        <v>30</v>
      </c>
      <c r="B216" t="s">
        <v>31</v>
      </c>
      <c r="C216" s="30">
        <v>45626</v>
      </c>
      <c r="D216">
        <v>0</v>
      </c>
      <c r="E216" t="s">
        <v>58</v>
      </c>
    </row>
    <row r="217" spans="1:5">
      <c r="A217" t="s">
        <v>30</v>
      </c>
      <c r="B217" t="s">
        <v>31</v>
      </c>
      <c r="C217" s="30">
        <v>45657</v>
      </c>
      <c r="D217">
        <v>0</v>
      </c>
      <c r="E217" t="s">
        <v>58</v>
      </c>
    </row>
    <row r="218" spans="1:5">
      <c r="A218" t="s">
        <v>32</v>
      </c>
      <c r="B218" t="s">
        <v>31</v>
      </c>
      <c r="C218" s="30">
        <v>45322</v>
      </c>
      <c r="D218">
        <v>7150.0000000000009</v>
      </c>
      <c r="E218" t="s">
        <v>58</v>
      </c>
    </row>
    <row r="219" spans="1:5">
      <c r="A219" t="s">
        <v>32</v>
      </c>
      <c r="B219" t="s">
        <v>31</v>
      </c>
      <c r="C219" s="30">
        <v>45351</v>
      </c>
      <c r="D219">
        <v>7293.0000000000009</v>
      </c>
      <c r="E219" t="s">
        <v>58</v>
      </c>
    </row>
    <row r="220" spans="1:5">
      <c r="A220" t="s">
        <v>32</v>
      </c>
      <c r="B220" t="s">
        <v>31</v>
      </c>
      <c r="C220" s="30">
        <v>45382</v>
      </c>
      <c r="D220">
        <v>6563.7000000000007</v>
      </c>
      <c r="E220" t="s">
        <v>58</v>
      </c>
    </row>
    <row r="221" spans="1:5">
      <c r="A221" t="s">
        <v>32</v>
      </c>
      <c r="B221" t="s">
        <v>31</v>
      </c>
      <c r="C221" s="30">
        <v>45412</v>
      </c>
      <c r="D221">
        <v>5477.7060000000001</v>
      </c>
      <c r="E221" t="s">
        <v>58</v>
      </c>
    </row>
    <row r="222" spans="1:5">
      <c r="A222" t="s">
        <v>32</v>
      </c>
      <c r="B222" t="s">
        <v>31</v>
      </c>
      <c r="C222" s="30">
        <v>45443</v>
      </c>
      <c r="D222">
        <v>5587.2601200000008</v>
      </c>
      <c r="E222" t="s">
        <v>58</v>
      </c>
    </row>
    <row r="223" spans="1:5">
      <c r="A223" t="s">
        <v>32</v>
      </c>
      <c r="B223" t="s">
        <v>31</v>
      </c>
      <c r="C223" s="30">
        <v>45473</v>
      </c>
      <c r="D223">
        <v>5699.0053224000003</v>
      </c>
      <c r="E223" t="s">
        <v>58</v>
      </c>
    </row>
    <row r="224" spans="1:5">
      <c r="A224" t="s">
        <v>32</v>
      </c>
      <c r="B224" t="s">
        <v>31</v>
      </c>
      <c r="C224" s="30">
        <v>45504</v>
      </c>
      <c r="D224">
        <v>7104.7599685920013</v>
      </c>
      <c r="E224" t="s">
        <v>58</v>
      </c>
    </row>
    <row r="225" spans="1:5">
      <c r="A225" t="s">
        <v>32</v>
      </c>
      <c r="B225" t="s">
        <v>31</v>
      </c>
      <c r="C225" s="30">
        <v>45535</v>
      </c>
      <c r="D225">
        <v>7246.8551679638413</v>
      </c>
      <c r="E225" t="s">
        <v>58</v>
      </c>
    </row>
    <row r="226" spans="1:5">
      <c r="A226" t="s">
        <v>32</v>
      </c>
      <c r="B226" t="s">
        <v>31</v>
      </c>
      <c r="C226" s="30">
        <v>45565</v>
      </c>
      <c r="D226">
        <v>6522.1696511674581</v>
      </c>
      <c r="E226" t="s">
        <v>58</v>
      </c>
    </row>
    <row r="227" spans="1:5">
      <c r="A227" t="s">
        <v>32</v>
      </c>
      <c r="B227" t="s">
        <v>31</v>
      </c>
      <c r="C227" s="30">
        <v>45596</v>
      </c>
      <c r="D227">
        <v>6652.6130441908072</v>
      </c>
      <c r="E227" t="s">
        <v>58</v>
      </c>
    </row>
    <row r="228" spans="1:5">
      <c r="A228" t="s">
        <v>32</v>
      </c>
      <c r="B228" t="s">
        <v>31</v>
      </c>
      <c r="C228" s="30">
        <v>45626</v>
      </c>
      <c r="D228">
        <v>6785.6653050746227</v>
      </c>
      <c r="E228" t="s">
        <v>58</v>
      </c>
    </row>
    <row r="229" spans="1:5">
      <c r="A229" t="s">
        <v>32</v>
      </c>
      <c r="B229" t="s">
        <v>31</v>
      </c>
      <c r="C229" s="30">
        <v>45657</v>
      </c>
      <c r="D229">
        <v>6921.3786111761156</v>
      </c>
      <c r="E229" t="s">
        <v>58</v>
      </c>
    </row>
    <row r="230" spans="1:5">
      <c r="A230" t="s">
        <v>33</v>
      </c>
      <c r="B230" t="s">
        <v>31</v>
      </c>
      <c r="C230" s="30">
        <v>45322</v>
      </c>
      <c r="D230">
        <v>1009.8000000000001</v>
      </c>
      <c r="E230" t="s">
        <v>58</v>
      </c>
    </row>
    <row r="231" spans="1:5">
      <c r="A231" t="s">
        <v>33</v>
      </c>
      <c r="B231" t="s">
        <v>31</v>
      </c>
      <c r="C231" s="30">
        <v>45351</v>
      </c>
      <c r="D231">
        <v>1029.9960000000001</v>
      </c>
      <c r="E231" t="s">
        <v>58</v>
      </c>
    </row>
    <row r="232" spans="1:5">
      <c r="A232" t="s">
        <v>33</v>
      </c>
      <c r="B232" t="s">
        <v>31</v>
      </c>
      <c r="C232" s="30">
        <v>45382</v>
      </c>
      <c r="D232">
        <v>1050.5959200000002</v>
      </c>
      <c r="E232" t="s">
        <v>58</v>
      </c>
    </row>
    <row r="233" spans="1:5">
      <c r="A233" t="s">
        <v>33</v>
      </c>
      <c r="B233" t="s">
        <v>31</v>
      </c>
      <c r="C233" s="30">
        <v>45412</v>
      </c>
      <c r="D233">
        <v>876.77004960000011</v>
      </c>
      <c r="E233" t="s">
        <v>58</v>
      </c>
    </row>
    <row r="234" spans="1:5">
      <c r="A234" t="s">
        <v>33</v>
      </c>
      <c r="B234" t="s">
        <v>31</v>
      </c>
      <c r="C234" s="30">
        <v>45443</v>
      </c>
      <c r="D234">
        <v>894.30545059200017</v>
      </c>
      <c r="E234" t="s">
        <v>58</v>
      </c>
    </row>
    <row r="235" spans="1:5">
      <c r="A235" t="s">
        <v>33</v>
      </c>
      <c r="B235" t="s">
        <v>31</v>
      </c>
      <c r="C235" s="30">
        <v>45473</v>
      </c>
      <c r="D235">
        <v>912.19155960384012</v>
      </c>
      <c r="E235" t="s">
        <v>58</v>
      </c>
    </row>
    <row r="236" spans="1:5">
      <c r="A236" t="s">
        <v>33</v>
      </c>
      <c r="B236" t="s">
        <v>31</v>
      </c>
      <c r="C236" s="30">
        <v>45504</v>
      </c>
      <c r="D236">
        <v>1137.1988109727874</v>
      </c>
      <c r="E236" t="s">
        <v>58</v>
      </c>
    </row>
    <row r="237" spans="1:5">
      <c r="A237" t="s">
        <v>33</v>
      </c>
      <c r="B237" t="s">
        <v>31</v>
      </c>
      <c r="C237" s="30">
        <v>45535</v>
      </c>
      <c r="D237">
        <v>1159.9427871922433</v>
      </c>
      <c r="E237" t="s">
        <v>58</v>
      </c>
    </row>
    <row r="238" spans="1:5">
      <c r="A238" t="s">
        <v>33</v>
      </c>
      <c r="B238" t="s">
        <v>31</v>
      </c>
      <c r="C238" s="30">
        <v>45565</v>
      </c>
      <c r="D238">
        <v>1183.1416429360881</v>
      </c>
      <c r="E238" t="s">
        <v>58</v>
      </c>
    </row>
    <row r="239" spans="1:5">
      <c r="A239" t="s">
        <v>33</v>
      </c>
      <c r="B239" t="s">
        <v>31</v>
      </c>
      <c r="C239" s="30">
        <v>45596</v>
      </c>
      <c r="D239">
        <v>1206.8044757948098</v>
      </c>
      <c r="E239" t="s">
        <v>58</v>
      </c>
    </row>
    <row r="240" spans="1:5">
      <c r="A240" t="s">
        <v>33</v>
      </c>
      <c r="B240" t="s">
        <v>31</v>
      </c>
      <c r="C240" s="30">
        <v>45626</v>
      </c>
      <c r="D240">
        <v>1230.940565310706</v>
      </c>
      <c r="E240" t="s">
        <v>58</v>
      </c>
    </row>
    <row r="241" spans="1:5">
      <c r="A241" t="s">
        <v>33</v>
      </c>
      <c r="B241" t="s">
        <v>31</v>
      </c>
      <c r="C241" s="30">
        <v>45657</v>
      </c>
      <c r="D241">
        <v>1255.5593766169202</v>
      </c>
      <c r="E241" t="s">
        <v>58</v>
      </c>
    </row>
    <row r="242" spans="1:5">
      <c r="A242" t="s">
        <v>34</v>
      </c>
      <c r="B242" t="s">
        <v>31</v>
      </c>
      <c r="C242" s="30">
        <v>45322</v>
      </c>
      <c r="D242">
        <v>770.00000000000011</v>
      </c>
      <c r="E242" t="s">
        <v>58</v>
      </c>
    </row>
    <row r="243" spans="1:5">
      <c r="A243" t="s">
        <v>34</v>
      </c>
      <c r="B243" t="s">
        <v>31</v>
      </c>
      <c r="C243" s="30">
        <v>45351</v>
      </c>
      <c r="D243">
        <v>800.80000000000007</v>
      </c>
      <c r="E243" t="s">
        <v>58</v>
      </c>
    </row>
    <row r="244" spans="1:5">
      <c r="A244" t="s">
        <v>34</v>
      </c>
      <c r="B244" t="s">
        <v>31</v>
      </c>
      <c r="C244" s="30">
        <v>45382</v>
      </c>
      <c r="D244">
        <v>832.83200000000011</v>
      </c>
      <c r="E244" t="s">
        <v>58</v>
      </c>
    </row>
    <row r="245" spans="1:5">
      <c r="A245" t="s">
        <v>34</v>
      </c>
      <c r="B245" t="s">
        <v>31</v>
      </c>
      <c r="C245" s="30">
        <v>45412</v>
      </c>
      <c r="D245">
        <v>708.66432000000009</v>
      </c>
      <c r="E245" t="s">
        <v>58</v>
      </c>
    </row>
    <row r="246" spans="1:5">
      <c r="A246" t="s">
        <v>34</v>
      </c>
      <c r="B246" t="s">
        <v>31</v>
      </c>
      <c r="C246" s="30">
        <v>45443</v>
      </c>
      <c r="D246">
        <v>737.01089280000008</v>
      </c>
      <c r="E246" t="s">
        <v>58</v>
      </c>
    </row>
    <row r="247" spans="1:5">
      <c r="A247" t="s">
        <v>34</v>
      </c>
      <c r="B247" t="s">
        <v>31</v>
      </c>
      <c r="C247" s="30">
        <v>45473</v>
      </c>
      <c r="D247">
        <v>766.49132851200011</v>
      </c>
      <c r="E247" t="s">
        <v>58</v>
      </c>
    </row>
    <row r="248" spans="1:5">
      <c r="A248" t="s">
        <v>34</v>
      </c>
      <c r="B248" t="s">
        <v>31</v>
      </c>
      <c r="C248" s="30">
        <v>45504</v>
      </c>
      <c r="D248">
        <v>974.29564424192029</v>
      </c>
      <c r="E248" t="s">
        <v>58</v>
      </c>
    </row>
    <row r="249" spans="1:5">
      <c r="A249" t="s">
        <v>34</v>
      </c>
      <c r="B249" t="s">
        <v>31</v>
      </c>
      <c r="C249" s="30">
        <v>45535</v>
      </c>
      <c r="D249">
        <v>1013.2674700115971</v>
      </c>
      <c r="E249" t="s">
        <v>58</v>
      </c>
    </row>
    <row r="250" spans="1:5">
      <c r="A250" t="s">
        <v>34</v>
      </c>
      <c r="B250" t="s">
        <v>31</v>
      </c>
      <c r="C250" s="30">
        <v>45565</v>
      </c>
      <c r="D250">
        <v>1053.798168812061</v>
      </c>
      <c r="E250" t="s">
        <v>58</v>
      </c>
    </row>
    <row r="251" spans="1:5">
      <c r="A251" t="s">
        <v>34</v>
      </c>
      <c r="B251" t="s">
        <v>31</v>
      </c>
      <c r="C251" s="30">
        <v>45596</v>
      </c>
      <c r="D251">
        <v>1095.9500955645435</v>
      </c>
      <c r="E251" t="s">
        <v>58</v>
      </c>
    </row>
    <row r="252" spans="1:5">
      <c r="A252" t="s">
        <v>34</v>
      </c>
      <c r="B252" t="s">
        <v>31</v>
      </c>
      <c r="C252" s="30">
        <v>45626</v>
      </c>
      <c r="D252">
        <v>1139.7880993871254</v>
      </c>
      <c r="E252" t="s">
        <v>58</v>
      </c>
    </row>
    <row r="253" spans="1:5">
      <c r="A253" t="s">
        <v>34</v>
      </c>
      <c r="B253" t="s">
        <v>31</v>
      </c>
      <c r="C253" s="30">
        <v>45657</v>
      </c>
      <c r="D253">
        <v>1185.3796233626103</v>
      </c>
      <c r="E253" t="s">
        <v>58</v>
      </c>
    </row>
    <row r="254" spans="1:5">
      <c r="A254" t="s">
        <v>35</v>
      </c>
      <c r="B254" t="s">
        <v>31</v>
      </c>
      <c r="C254" s="30">
        <v>45322</v>
      </c>
      <c r="D254">
        <v>63.112500000000004</v>
      </c>
      <c r="E254" t="s">
        <v>58</v>
      </c>
    </row>
    <row r="255" spans="1:5">
      <c r="A255" t="s">
        <v>35</v>
      </c>
      <c r="B255" t="s">
        <v>31</v>
      </c>
      <c r="C255" s="30">
        <v>45351</v>
      </c>
      <c r="D255">
        <v>65.637</v>
      </c>
      <c r="E255" t="s">
        <v>58</v>
      </c>
    </row>
    <row r="256" spans="1:5">
      <c r="A256" t="s">
        <v>35</v>
      </c>
      <c r="B256" t="s">
        <v>31</v>
      </c>
      <c r="C256" s="30">
        <v>45382</v>
      </c>
      <c r="D256">
        <v>68.262480000000011</v>
      </c>
      <c r="E256" t="s">
        <v>58</v>
      </c>
    </row>
    <row r="257" spans="1:5">
      <c r="A257" t="s">
        <v>35</v>
      </c>
      <c r="B257" t="s">
        <v>31</v>
      </c>
      <c r="C257" s="30">
        <v>45412</v>
      </c>
      <c r="D257">
        <v>58.085164800000008</v>
      </c>
      <c r="E257" t="s">
        <v>58</v>
      </c>
    </row>
    <row r="258" spans="1:5">
      <c r="A258" t="s">
        <v>35</v>
      </c>
      <c r="B258" t="s">
        <v>31</v>
      </c>
      <c r="C258" s="30">
        <v>45443</v>
      </c>
      <c r="D258">
        <v>60.408571392000013</v>
      </c>
      <c r="E258" t="s">
        <v>58</v>
      </c>
    </row>
    <row r="259" spans="1:5">
      <c r="A259" t="s">
        <v>35</v>
      </c>
      <c r="B259" t="s">
        <v>31</v>
      </c>
      <c r="C259" s="30">
        <v>45473</v>
      </c>
      <c r="D259">
        <v>62.82491424768002</v>
      </c>
      <c r="E259" t="s">
        <v>58</v>
      </c>
    </row>
    <row r="260" spans="1:5">
      <c r="A260" t="s">
        <v>35</v>
      </c>
      <c r="B260" t="s">
        <v>31</v>
      </c>
      <c r="C260" s="30">
        <v>45504</v>
      </c>
      <c r="D260">
        <v>79.85744655482884</v>
      </c>
      <c r="E260" t="s">
        <v>58</v>
      </c>
    </row>
    <row r="261" spans="1:5">
      <c r="A261" t="s">
        <v>35</v>
      </c>
      <c r="B261" t="s">
        <v>31</v>
      </c>
      <c r="C261" s="30">
        <v>45535</v>
      </c>
      <c r="D261">
        <v>83.051744417021993</v>
      </c>
      <c r="E261" t="s">
        <v>58</v>
      </c>
    </row>
    <row r="262" spans="1:5">
      <c r="A262" t="s">
        <v>35</v>
      </c>
      <c r="B262" t="s">
        <v>31</v>
      </c>
      <c r="C262" s="30">
        <v>45565</v>
      </c>
      <c r="D262">
        <v>86.37381419370287</v>
      </c>
      <c r="E262" t="s">
        <v>58</v>
      </c>
    </row>
    <row r="263" spans="1:5">
      <c r="A263" t="s">
        <v>35</v>
      </c>
      <c r="B263" t="s">
        <v>31</v>
      </c>
      <c r="C263" s="30">
        <v>45596</v>
      </c>
      <c r="D263">
        <v>89.828766761450993</v>
      </c>
      <c r="E263" t="s">
        <v>58</v>
      </c>
    </row>
    <row r="264" spans="1:5">
      <c r="A264" t="s">
        <v>35</v>
      </c>
      <c r="B264" t="s">
        <v>31</v>
      </c>
      <c r="C264" s="30">
        <v>45626</v>
      </c>
      <c r="D264">
        <v>93.421917431909037</v>
      </c>
      <c r="E264" t="s">
        <v>58</v>
      </c>
    </row>
    <row r="265" spans="1:5">
      <c r="A265" t="s">
        <v>35</v>
      </c>
      <c r="B265" t="s">
        <v>31</v>
      </c>
      <c r="C265" s="30">
        <v>45657</v>
      </c>
      <c r="D265">
        <v>97.158794129185409</v>
      </c>
      <c r="E265" t="s">
        <v>58</v>
      </c>
    </row>
    <row r="266" spans="1:5">
      <c r="A266" t="s">
        <v>36</v>
      </c>
      <c r="B266" t="s">
        <v>31</v>
      </c>
      <c r="C266" s="30">
        <v>45322</v>
      </c>
      <c r="D266">
        <v>0</v>
      </c>
      <c r="E266" t="s">
        <v>58</v>
      </c>
    </row>
    <row r="267" spans="1:5">
      <c r="A267" t="s">
        <v>36</v>
      </c>
      <c r="B267" t="s">
        <v>31</v>
      </c>
      <c r="C267" s="30">
        <v>45351</v>
      </c>
      <c r="D267">
        <v>0</v>
      </c>
      <c r="E267" t="s">
        <v>58</v>
      </c>
    </row>
    <row r="268" spans="1:5">
      <c r="A268" t="s">
        <v>36</v>
      </c>
      <c r="B268" t="s">
        <v>31</v>
      </c>
      <c r="C268" s="30">
        <v>45382</v>
      </c>
      <c r="D268">
        <v>0</v>
      </c>
      <c r="E268" t="s">
        <v>58</v>
      </c>
    </row>
    <row r="269" spans="1:5">
      <c r="A269" t="s">
        <v>36</v>
      </c>
      <c r="B269" t="s">
        <v>31</v>
      </c>
      <c r="C269" s="30">
        <v>45412</v>
      </c>
      <c r="D269">
        <v>0</v>
      </c>
      <c r="E269" t="s">
        <v>58</v>
      </c>
    </row>
    <row r="270" spans="1:5">
      <c r="A270" t="s">
        <v>36</v>
      </c>
      <c r="B270" t="s">
        <v>31</v>
      </c>
      <c r="C270" s="30">
        <v>45443</v>
      </c>
      <c r="D270">
        <v>0</v>
      </c>
      <c r="E270" t="s">
        <v>58</v>
      </c>
    </row>
    <row r="271" spans="1:5">
      <c r="A271" t="s">
        <v>36</v>
      </c>
      <c r="B271" t="s">
        <v>31</v>
      </c>
      <c r="C271" s="30">
        <v>45473</v>
      </c>
      <c r="D271">
        <v>0</v>
      </c>
      <c r="E271" t="s">
        <v>58</v>
      </c>
    </row>
    <row r="272" spans="1:5">
      <c r="A272" t="s">
        <v>36</v>
      </c>
      <c r="B272" t="s">
        <v>31</v>
      </c>
      <c r="C272" s="30">
        <v>45504</v>
      </c>
      <c r="D272">
        <v>0</v>
      </c>
      <c r="E272" t="s">
        <v>58</v>
      </c>
    </row>
    <row r="273" spans="1:5">
      <c r="A273" t="s">
        <v>36</v>
      </c>
      <c r="B273" t="s">
        <v>31</v>
      </c>
      <c r="C273" s="30">
        <v>45535</v>
      </c>
      <c r="D273">
        <v>0</v>
      </c>
      <c r="E273" t="s">
        <v>58</v>
      </c>
    </row>
    <row r="274" spans="1:5">
      <c r="A274" t="s">
        <v>36</v>
      </c>
      <c r="B274" t="s">
        <v>31</v>
      </c>
      <c r="C274" s="30">
        <v>45565</v>
      </c>
      <c r="D274">
        <v>0</v>
      </c>
      <c r="E274" t="s">
        <v>58</v>
      </c>
    </row>
    <row r="275" spans="1:5">
      <c r="A275" t="s">
        <v>36</v>
      </c>
      <c r="B275" t="s">
        <v>31</v>
      </c>
      <c r="C275" s="30">
        <v>45596</v>
      </c>
      <c r="D275">
        <v>0</v>
      </c>
      <c r="E275" t="s">
        <v>58</v>
      </c>
    </row>
    <row r="276" spans="1:5">
      <c r="A276" t="s">
        <v>36</v>
      </c>
      <c r="B276" t="s">
        <v>31</v>
      </c>
      <c r="C276" s="30">
        <v>45626</v>
      </c>
      <c r="D276">
        <v>0</v>
      </c>
      <c r="E276" t="s">
        <v>58</v>
      </c>
    </row>
    <row r="277" spans="1:5">
      <c r="A277" t="s">
        <v>36</v>
      </c>
      <c r="B277" t="s">
        <v>31</v>
      </c>
      <c r="C277" s="30">
        <v>45657</v>
      </c>
      <c r="D277">
        <v>0</v>
      </c>
      <c r="E277" t="s">
        <v>58</v>
      </c>
    </row>
    <row r="278" spans="1:5">
      <c r="A278" t="s">
        <v>38</v>
      </c>
      <c r="B278" t="s">
        <v>13</v>
      </c>
      <c r="C278" s="30">
        <v>45322</v>
      </c>
      <c r="D278">
        <v>165</v>
      </c>
      <c r="E278" t="s">
        <v>58</v>
      </c>
    </row>
    <row r="279" spans="1:5">
      <c r="A279" t="s">
        <v>38</v>
      </c>
      <c r="B279" t="s">
        <v>13</v>
      </c>
      <c r="C279" s="30">
        <v>45351</v>
      </c>
      <c r="D279">
        <v>171.60000000000002</v>
      </c>
      <c r="E279" t="s">
        <v>58</v>
      </c>
    </row>
    <row r="280" spans="1:5">
      <c r="A280" t="s">
        <v>38</v>
      </c>
      <c r="B280" t="s">
        <v>13</v>
      </c>
      <c r="C280" s="30">
        <v>45382</v>
      </c>
      <c r="D280">
        <v>178.46400000000003</v>
      </c>
      <c r="E280" t="s">
        <v>58</v>
      </c>
    </row>
    <row r="281" spans="1:5">
      <c r="A281" t="s">
        <v>38</v>
      </c>
      <c r="B281" t="s">
        <v>13</v>
      </c>
      <c r="C281" s="30">
        <v>45412</v>
      </c>
      <c r="D281">
        <v>151.85664</v>
      </c>
      <c r="E281" t="s">
        <v>58</v>
      </c>
    </row>
    <row r="282" spans="1:5">
      <c r="A282" t="s">
        <v>38</v>
      </c>
      <c r="B282" t="s">
        <v>13</v>
      </c>
      <c r="C282" s="30">
        <v>45443</v>
      </c>
      <c r="D282">
        <v>157.93090560000002</v>
      </c>
      <c r="E282" t="s">
        <v>58</v>
      </c>
    </row>
    <row r="283" spans="1:5">
      <c r="A283" t="s">
        <v>38</v>
      </c>
      <c r="B283" t="s">
        <v>13</v>
      </c>
      <c r="C283" s="30">
        <v>45473</v>
      </c>
      <c r="D283">
        <v>164.24814182400002</v>
      </c>
      <c r="E283" t="s">
        <v>58</v>
      </c>
    </row>
    <row r="284" spans="1:5">
      <c r="A284" t="s">
        <v>38</v>
      </c>
      <c r="B284" t="s">
        <v>13</v>
      </c>
      <c r="C284" s="30">
        <v>45504</v>
      </c>
      <c r="D284">
        <v>208.77763805184003</v>
      </c>
      <c r="E284" t="s">
        <v>58</v>
      </c>
    </row>
    <row r="285" spans="1:5">
      <c r="A285" t="s">
        <v>38</v>
      </c>
      <c r="B285" t="s">
        <v>13</v>
      </c>
      <c r="C285" s="30">
        <v>45535</v>
      </c>
      <c r="D285">
        <v>217.12874357391365</v>
      </c>
      <c r="E285" t="s">
        <v>58</v>
      </c>
    </row>
    <row r="286" spans="1:5">
      <c r="A286" t="s">
        <v>38</v>
      </c>
      <c r="B286" t="s">
        <v>13</v>
      </c>
      <c r="C286" s="30">
        <v>45565</v>
      </c>
      <c r="D286">
        <v>225.81389331687018</v>
      </c>
      <c r="E286" t="s">
        <v>58</v>
      </c>
    </row>
    <row r="287" spans="1:5">
      <c r="A287" t="s">
        <v>38</v>
      </c>
      <c r="B287" t="s">
        <v>13</v>
      </c>
      <c r="C287" s="30">
        <v>45596</v>
      </c>
      <c r="D287">
        <v>234.84644904954499</v>
      </c>
      <c r="E287" t="s">
        <v>58</v>
      </c>
    </row>
    <row r="288" spans="1:5">
      <c r="A288" t="s">
        <v>38</v>
      </c>
      <c r="B288" t="s">
        <v>13</v>
      </c>
      <c r="C288" s="30">
        <v>45626</v>
      </c>
      <c r="D288">
        <v>244.24030701152682</v>
      </c>
      <c r="E288" t="s">
        <v>58</v>
      </c>
    </row>
    <row r="289" spans="1:5">
      <c r="A289" t="s">
        <v>38</v>
      </c>
      <c r="B289" t="s">
        <v>13</v>
      </c>
      <c r="C289" s="30">
        <v>45657</v>
      </c>
      <c r="D289">
        <v>254.0099192919879</v>
      </c>
      <c r="E289" t="s">
        <v>58</v>
      </c>
    </row>
    <row r="290" spans="1:5">
      <c r="A290" t="s">
        <v>39</v>
      </c>
      <c r="B290" t="s">
        <v>39</v>
      </c>
      <c r="C290" s="30">
        <v>45322</v>
      </c>
      <c r="D290">
        <v>0</v>
      </c>
      <c r="E290" t="s">
        <v>58</v>
      </c>
    </row>
    <row r="291" spans="1:5">
      <c r="A291" t="s">
        <v>39</v>
      </c>
      <c r="B291" t="s">
        <v>39</v>
      </c>
      <c r="C291" s="30">
        <v>45351</v>
      </c>
      <c r="D291">
        <v>0</v>
      </c>
      <c r="E291" t="s">
        <v>58</v>
      </c>
    </row>
    <row r="292" spans="1:5">
      <c r="A292" t="s">
        <v>39</v>
      </c>
      <c r="B292" t="s">
        <v>39</v>
      </c>
      <c r="C292" s="30">
        <v>45382</v>
      </c>
      <c r="D292">
        <v>0</v>
      </c>
      <c r="E292" t="s">
        <v>58</v>
      </c>
    </row>
    <row r="293" spans="1:5">
      <c r="A293" t="s">
        <v>39</v>
      </c>
      <c r="B293" t="s">
        <v>39</v>
      </c>
      <c r="C293" s="30">
        <v>45412</v>
      </c>
      <c r="D293">
        <v>0</v>
      </c>
      <c r="E293" t="s">
        <v>58</v>
      </c>
    </row>
    <row r="294" spans="1:5">
      <c r="A294" t="s">
        <v>39</v>
      </c>
      <c r="B294" t="s">
        <v>39</v>
      </c>
      <c r="C294" s="30">
        <v>45443</v>
      </c>
      <c r="D294">
        <v>0</v>
      </c>
      <c r="E294" t="s">
        <v>58</v>
      </c>
    </row>
    <row r="295" spans="1:5">
      <c r="A295" t="s">
        <v>39</v>
      </c>
      <c r="B295" t="s">
        <v>39</v>
      </c>
      <c r="C295" s="30">
        <v>45473</v>
      </c>
      <c r="D295">
        <v>0</v>
      </c>
      <c r="E295" t="s">
        <v>58</v>
      </c>
    </row>
    <row r="296" spans="1:5">
      <c r="A296" t="s">
        <v>39</v>
      </c>
      <c r="B296" t="s">
        <v>39</v>
      </c>
      <c r="C296" s="30">
        <v>45504</v>
      </c>
      <c r="D296">
        <v>0</v>
      </c>
      <c r="E296" t="s">
        <v>58</v>
      </c>
    </row>
    <row r="297" spans="1:5">
      <c r="A297" t="s">
        <v>39</v>
      </c>
      <c r="B297" t="s">
        <v>39</v>
      </c>
      <c r="C297" s="30">
        <v>45535</v>
      </c>
      <c r="D297">
        <v>0</v>
      </c>
      <c r="E297" t="s">
        <v>58</v>
      </c>
    </row>
    <row r="298" spans="1:5">
      <c r="A298" t="s">
        <v>39</v>
      </c>
      <c r="B298" t="s">
        <v>39</v>
      </c>
      <c r="C298" s="30">
        <v>45565</v>
      </c>
      <c r="D298">
        <v>0</v>
      </c>
      <c r="E298" t="s">
        <v>58</v>
      </c>
    </row>
    <row r="299" spans="1:5">
      <c r="A299" t="s">
        <v>39</v>
      </c>
      <c r="B299" t="s">
        <v>39</v>
      </c>
      <c r="C299" s="30">
        <v>45596</v>
      </c>
      <c r="D299">
        <v>0</v>
      </c>
      <c r="E299" t="s">
        <v>58</v>
      </c>
    </row>
    <row r="300" spans="1:5">
      <c r="A300" t="s">
        <v>39</v>
      </c>
      <c r="B300" t="s">
        <v>39</v>
      </c>
      <c r="C300" s="30">
        <v>45626</v>
      </c>
      <c r="D300">
        <v>0</v>
      </c>
      <c r="E300" t="s">
        <v>58</v>
      </c>
    </row>
    <row r="301" spans="1:5">
      <c r="A301" t="s">
        <v>39</v>
      </c>
      <c r="B301" t="s">
        <v>39</v>
      </c>
      <c r="C301" s="30">
        <v>45657</v>
      </c>
      <c r="D301">
        <v>0</v>
      </c>
      <c r="E301" t="s">
        <v>58</v>
      </c>
    </row>
    <row r="302" spans="1:5">
      <c r="A302" t="s">
        <v>40</v>
      </c>
      <c r="B302" t="s">
        <v>39</v>
      </c>
      <c r="C302" s="30">
        <v>45322</v>
      </c>
      <c r="D302">
        <v>935.00000000000011</v>
      </c>
      <c r="E302" t="s">
        <v>58</v>
      </c>
    </row>
    <row r="303" spans="1:5">
      <c r="A303" t="s">
        <v>40</v>
      </c>
      <c r="B303" t="s">
        <v>39</v>
      </c>
      <c r="C303" s="30">
        <v>45351</v>
      </c>
      <c r="D303">
        <v>972.40000000000009</v>
      </c>
      <c r="E303" t="s">
        <v>58</v>
      </c>
    </row>
    <row r="304" spans="1:5">
      <c r="A304" t="s">
        <v>40</v>
      </c>
      <c r="B304" t="s">
        <v>39</v>
      </c>
      <c r="C304" s="30">
        <v>45382</v>
      </c>
      <c r="D304">
        <v>1011.296</v>
      </c>
      <c r="E304" t="s">
        <v>58</v>
      </c>
    </row>
    <row r="305" spans="1:5">
      <c r="A305" t="s">
        <v>40</v>
      </c>
      <c r="B305" t="s">
        <v>39</v>
      </c>
      <c r="C305" s="30">
        <v>45412</v>
      </c>
      <c r="D305">
        <v>860.52096000000006</v>
      </c>
      <c r="E305" t="s">
        <v>58</v>
      </c>
    </row>
    <row r="306" spans="1:5">
      <c r="A306" t="s">
        <v>40</v>
      </c>
      <c r="B306" t="s">
        <v>39</v>
      </c>
      <c r="C306" s="30">
        <v>45443</v>
      </c>
      <c r="D306">
        <v>894.94179840000015</v>
      </c>
      <c r="E306" t="s">
        <v>58</v>
      </c>
    </row>
    <row r="307" spans="1:5">
      <c r="A307" t="s">
        <v>40</v>
      </c>
      <c r="B307" t="s">
        <v>39</v>
      </c>
      <c r="C307" s="30">
        <v>45473</v>
      </c>
      <c r="D307">
        <v>930.73947033600018</v>
      </c>
      <c r="E307" t="s">
        <v>58</v>
      </c>
    </row>
    <row r="308" spans="1:5">
      <c r="A308" t="s">
        <v>40</v>
      </c>
      <c r="B308" t="s">
        <v>39</v>
      </c>
      <c r="C308" s="30">
        <v>45504</v>
      </c>
      <c r="D308">
        <v>1183.0732822937605</v>
      </c>
      <c r="E308" t="s">
        <v>58</v>
      </c>
    </row>
    <row r="309" spans="1:5">
      <c r="A309" t="s">
        <v>40</v>
      </c>
      <c r="B309" t="s">
        <v>39</v>
      </c>
      <c r="C309" s="30">
        <v>45535</v>
      </c>
      <c r="D309">
        <v>1230.3962135855108</v>
      </c>
      <c r="E309" t="s">
        <v>58</v>
      </c>
    </row>
    <row r="310" spans="1:5">
      <c r="A310" t="s">
        <v>40</v>
      </c>
      <c r="B310" t="s">
        <v>39</v>
      </c>
      <c r="C310" s="30">
        <v>45565</v>
      </c>
      <c r="D310">
        <v>1279.6120621289313</v>
      </c>
      <c r="E310" t="s">
        <v>58</v>
      </c>
    </row>
    <row r="311" spans="1:5">
      <c r="A311" t="s">
        <v>40</v>
      </c>
      <c r="B311" t="s">
        <v>39</v>
      </c>
      <c r="C311" s="30">
        <v>45596</v>
      </c>
      <c r="D311">
        <v>1330.7965446140884</v>
      </c>
      <c r="E311" t="s">
        <v>58</v>
      </c>
    </row>
    <row r="312" spans="1:5">
      <c r="A312" t="s">
        <v>40</v>
      </c>
      <c r="B312" t="s">
        <v>39</v>
      </c>
      <c r="C312" s="30">
        <v>45626</v>
      </c>
      <c r="D312">
        <v>1384.0284063986521</v>
      </c>
      <c r="E312" t="s">
        <v>58</v>
      </c>
    </row>
    <row r="313" spans="1:5">
      <c r="A313" t="s">
        <v>40</v>
      </c>
      <c r="B313" t="s">
        <v>39</v>
      </c>
      <c r="C313" s="30">
        <v>45657</v>
      </c>
      <c r="D313">
        <v>1439.3895426545982</v>
      </c>
      <c r="E313" t="s">
        <v>58</v>
      </c>
    </row>
    <row r="314" spans="1:5">
      <c r="A314" t="s">
        <v>41</v>
      </c>
      <c r="B314" t="s">
        <v>39</v>
      </c>
      <c r="C314" s="30">
        <v>45322</v>
      </c>
      <c r="D314">
        <v>660</v>
      </c>
      <c r="E314" t="s">
        <v>58</v>
      </c>
    </row>
    <row r="315" spans="1:5">
      <c r="A315" t="s">
        <v>41</v>
      </c>
      <c r="B315" t="s">
        <v>39</v>
      </c>
      <c r="C315" s="30">
        <v>45351</v>
      </c>
      <c r="D315">
        <v>673.2</v>
      </c>
      <c r="E315" t="s">
        <v>58</v>
      </c>
    </row>
    <row r="316" spans="1:5">
      <c r="A316" t="s">
        <v>41</v>
      </c>
      <c r="B316" t="s">
        <v>39</v>
      </c>
      <c r="C316" s="30">
        <v>45382</v>
      </c>
      <c r="D316">
        <v>686.6640000000001</v>
      </c>
      <c r="E316" t="s">
        <v>58</v>
      </c>
    </row>
    <row r="317" spans="1:5">
      <c r="A317" t="s">
        <v>41</v>
      </c>
      <c r="B317" t="s">
        <v>39</v>
      </c>
      <c r="C317" s="30">
        <v>45412</v>
      </c>
      <c r="D317">
        <v>573.05232000000012</v>
      </c>
      <c r="E317" t="s">
        <v>58</v>
      </c>
    </row>
    <row r="318" spans="1:5">
      <c r="A318" t="s">
        <v>41</v>
      </c>
      <c r="B318" t="s">
        <v>39</v>
      </c>
      <c r="C318" s="30">
        <v>45443</v>
      </c>
      <c r="D318">
        <v>584.51336640000011</v>
      </c>
      <c r="E318" t="s">
        <v>58</v>
      </c>
    </row>
    <row r="319" spans="1:5">
      <c r="A319" t="s">
        <v>41</v>
      </c>
      <c r="B319" t="s">
        <v>39</v>
      </c>
      <c r="C319" s="30">
        <v>45473</v>
      </c>
      <c r="D319">
        <v>596.20363372800023</v>
      </c>
      <c r="E319" t="s">
        <v>58</v>
      </c>
    </row>
    <row r="320" spans="1:5">
      <c r="A320" t="s">
        <v>41</v>
      </c>
      <c r="B320" t="s">
        <v>39</v>
      </c>
      <c r="C320" s="30">
        <v>45504</v>
      </c>
      <c r="D320">
        <v>743.2671967142403</v>
      </c>
      <c r="E320" t="s">
        <v>58</v>
      </c>
    </row>
    <row r="321" spans="1:5">
      <c r="A321" t="s">
        <v>41</v>
      </c>
      <c r="B321" t="s">
        <v>39</v>
      </c>
      <c r="C321" s="30">
        <v>45535</v>
      </c>
      <c r="D321">
        <v>758.13254064852515</v>
      </c>
      <c r="E321" t="s">
        <v>58</v>
      </c>
    </row>
    <row r="322" spans="1:5">
      <c r="A322" t="s">
        <v>41</v>
      </c>
      <c r="B322" t="s">
        <v>39</v>
      </c>
      <c r="C322" s="30">
        <v>45565</v>
      </c>
      <c r="D322">
        <v>773.29519146149562</v>
      </c>
      <c r="E322" t="s">
        <v>58</v>
      </c>
    </row>
    <row r="323" spans="1:5">
      <c r="A323" t="s">
        <v>41</v>
      </c>
      <c r="B323" t="s">
        <v>39</v>
      </c>
      <c r="C323" s="30">
        <v>45596</v>
      </c>
      <c r="D323">
        <v>788.76109529072551</v>
      </c>
      <c r="E323" t="s">
        <v>58</v>
      </c>
    </row>
    <row r="324" spans="1:5">
      <c r="A324" t="s">
        <v>41</v>
      </c>
      <c r="B324" t="s">
        <v>39</v>
      </c>
      <c r="C324" s="30">
        <v>45626</v>
      </c>
      <c r="D324">
        <v>804.53631719654004</v>
      </c>
      <c r="E324" t="s">
        <v>58</v>
      </c>
    </row>
    <row r="325" spans="1:5">
      <c r="A325" t="s">
        <v>41</v>
      </c>
      <c r="B325" t="s">
        <v>39</v>
      </c>
      <c r="C325" s="30">
        <v>45657</v>
      </c>
      <c r="D325">
        <v>820.62704354047094</v>
      </c>
      <c r="E325" t="s">
        <v>58</v>
      </c>
    </row>
    <row r="326" spans="1:5">
      <c r="A326" t="s">
        <v>42</v>
      </c>
      <c r="B326" t="s">
        <v>39</v>
      </c>
      <c r="C326" s="30">
        <v>45322</v>
      </c>
      <c r="D326">
        <v>275</v>
      </c>
      <c r="E326" t="s">
        <v>58</v>
      </c>
    </row>
    <row r="327" spans="1:5">
      <c r="A327" t="s">
        <v>42</v>
      </c>
      <c r="B327" t="s">
        <v>39</v>
      </c>
      <c r="C327" s="30">
        <v>45351</v>
      </c>
      <c r="D327">
        <v>280.5</v>
      </c>
      <c r="E327" t="s">
        <v>58</v>
      </c>
    </row>
    <row r="328" spans="1:5">
      <c r="A328" t="s">
        <v>42</v>
      </c>
      <c r="B328" t="s">
        <v>39</v>
      </c>
      <c r="C328" s="30">
        <v>45382</v>
      </c>
      <c r="D328">
        <v>286.11000000000007</v>
      </c>
      <c r="E328" t="s">
        <v>58</v>
      </c>
    </row>
    <row r="329" spans="1:5">
      <c r="A329" t="s">
        <v>42</v>
      </c>
      <c r="B329" t="s">
        <v>39</v>
      </c>
      <c r="C329" s="30">
        <v>45412</v>
      </c>
      <c r="D329">
        <v>238.77180000000001</v>
      </c>
      <c r="E329" t="s">
        <v>58</v>
      </c>
    </row>
    <row r="330" spans="1:5">
      <c r="A330" t="s">
        <v>42</v>
      </c>
      <c r="B330" t="s">
        <v>39</v>
      </c>
      <c r="C330" s="30">
        <v>45443</v>
      </c>
      <c r="D330">
        <v>243.54723600000003</v>
      </c>
      <c r="E330" t="s">
        <v>58</v>
      </c>
    </row>
    <row r="331" spans="1:5">
      <c r="A331" t="s">
        <v>42</v>
      </c>
      <c r="B331" t="s">
        <v>39</v>
      </c>
      <c r="C331" s="30">
        <v>45473</v>
      </c>
      <c r="D331">
        <v>248.41818072000001</v>
      </c>
      <c r="E331" t="s">
        <v>58</v>
      </c>
    </row>
    <row r="332" spans="1:5">
      <c r="A332" t="s">
        <v>42</v>
      </c>
      <c r="B332" t="s">
        <v>39</v>
      </c>
      <c r="C332" s="30">
        <v>45504</v>
      </c>
      <c r="D332">
        <v>309.69466529760001</v>
      </c>
      <c r="E332" t="s">
        <v>58</v>
      </c>
    </row>
    <row r="333" spans="1:5">
      <c r="A333" t="s">
        <v>42</v>
      </c>
      <c r="B333" t="s">
        <v>39</v>
      </c>
      <c r="C333" s="30">
        <v>45535</v>
      </c>
      <c r="D333">
        <v>315.88855860355204</v>
      </c>
      <c r="E333" t="s">
        <v>58</v>
      </c>
    </row>
    <row r="334" spans="1:5">
      <c r="A334" t="s">
        <v>42</v>
      </c>
      <c r="B334" t="s">
        <v>39</v>
      </c>
      <c r="C334" s="30">
        <v>45565</v>
      </c>
      <c r="D334">
        <v>322.20632977562309</v>
      </c>
      <c r="E334" t="s">
        <v>58</v>
      </c>
    </row>
    <row r="335" spans="1:5">
      <c r="A335" t="s">
        <v>42</v>
      </c>
      <c r="B335" t="s">
        <v>39</v>
      </c>
      <c r="C335" s="30">
        <v>45596</v>
      </c>
      <c r="D335">
        <v>328.65045637113559</v>
      </c>
      <c r="E335" t="s">
        <v>58</v>
      </c>
    </row>
    <row r="336" spans="1:5">
      <c r="A336" t="s">
        <v>42</v>
      </c>
      <c r="B336" t="s">
        <v>39</v>
      </c>
      <c r="C336" s="30">
        <v>45626</v>
      </c>
      <c r="D336">
        <v>335.22346549855831</v>
      </c>
      <c r="E336" t="s">
        <v>58</v>
      </c>
    </row>
    <row r="337" spans="1:5">
      <c r="A337" t="s">
        <v>42</v>
      </c>
      <c r="B337" t="s">
        <v>39</v>
      </c>
      <c r="C337" s="30">
        <v>45657</v>
      </c>
      <c r="D337">
        <v>341.92793480852953</v>
      </c>
      <c r="E337" t="s">
        <v>58</v>
      </c>
    </row>
    <row r="338" spans="1:5">
      <c r="A338" t="s">
        <v>47</v>
      </c>
      <c r="B338" t="s">
        <v>48</v>
      </c>
      <c r="C338" s="30">
        <v>45322</v>
      </c>
      <c r="D338">
        <v>0</v>
      </c>
      <c r="E338" t="s">
        <v>58</v>
      </c>
    </row>
    <row r="339" spans="1:5">
      <c r="A339" t="s">
        <v>47</v>
      </c>
      <c r="B339" t="s">
        <v>48</v>
      </c>
      <c r="C339" s="30">
        <v>45351</v>
      </c>
      <c r="D339">
        <v>0</v>
      </c>
      <c r="E339" t="s">
        <v>58</v>
      </c>
    </row>
    <row r="340" spans="1:5">
      <c r="A340" t="s">
        <v>47</v>
      </c>
      <c r="B340" t="s">
        <v>48</v>
      </c>
      <c r="C340" s="30">
        <v>45382</v>
      </c>
      <c r="D340">
        <v>0</v>
      </c>
      <c r="E340" t="s">
        <v>58</v>
      </c>
    </row>
    <row r="341" spans="1:5">
      <c r="A341" t="s">
        <v>47</v>
      </c>
      <c r="B341" t="s">
        <v>48</v>
      </c>
      <c r="C341" s="30">
        <v>45412</v>
      </c>
      <c r="D341">
        <v>0</v>
      </c>
      <c r="E341" t="s">
        <v>58</v>
      </c>
    </row>
    <row r="342" spans="1:5">
      <c r="A342" t="s">
        <v>47</v>
      </c>
      <c r="B342" t="s">
        <v>48</v>
      </c>
      <c r="C342" s="30">
        <v>45443</v>
      </c>
      <c r="D342">
        <v>0</v>
      </c>
      <c r="E342" t="s">
        <v>58</v>
      </c>
    </row>
    <row r="343" spans="1:5">
      <c r="A343" t="s">
        <v>47</v>
      </c>
      <c r="B343" t="s">
        <v>48</v>
      </c>
      <c r="C343" s="30">
        <v>45473</v>
      </c>
      <c r="D343">
        <v>0</v>
      </c>
      <c r="E343" t="s">
        <v>58</v>
      </c>
    </row>
    <row r="344" spans="1:5">
      <c r="A344" t="s">
        <v>47</v>
      </c>
      <c r="B344" t="s">
        <v>48</v>
      </c>
      <c r="C344" s="30">
        <v>45504</v>
      </c>
      <c r="D344">
        <v>0</v>
      </c>
      <c r="E344" t="s">
        <v>58</v>
      </c>
    </row>
    <row r="345" spans="1:5">
      <c r="A345" t="s">
        <v>47</v>
      </c>
      <c r="B345" t="s">
        <v>48</v>
      </c>
      <c r="C345" s="30">
        <v>45535</v>
      </c>
      <c r="D345">
        <v>0</v>
      </c>
      <c r="E345" t="s">
        <v>58</v>
      </c>
    </row>
    <row r="346" spans="1:5">
      <c r="A346" t="s">
        <v>47</v>
      </c>
      <c r="B346" t="s">
        <v>48</v>
      </c>
      <c r="C346" s="30">
        <v>45565</v>
      </c>
      <c r="D346">
        <v>0</v>
      </c>
      <c r="E346" t="s">
        <v>58</v>
      </c>
    </row>
    <row r="347" spans="1:5">
      <c r="A347" t="s">
        <v>47</v>
      </c>
      <c r="B347" t="s">
        <v>48</v>
      </c>
      <c r="C347" s="30">
        <v>45596</v>
      </c>
      <c r="D347">
        <v>0</v>
      </c>
      <c r="E347" t="s">
        <v>58</v>
      </c>
    </row>
    <row r="348" spans="1:5">
      <c r="A348" t="s">
        <v>47</v>
      </c>
      <c r="B348" t="s">
        <v>48</v>
      </c>
      <c r="C348" s="30">
        <v>45626</v>
      </c>
      <c r="D348">
        <v>0</v>
      </c>
      <c r="E348" t="s">
        <v>58</v>
      </c>
    </row>
    <row r="349" spans="1:5">
      <c r="A349" t="s">
        <v>47</v>
      </c>
      <c r="B349" t="s">
        <v>48</v>
      </c>
      <c r="C349" s="30">
        <v>45657</v>
      </c>
      <c r="D349">
        <v>0</v>
      </c>
      <c r="E349" t="s">
        <v>58</v>
      </c>
    </row>
    <row r="350" spans="1:5">
      <c r="A350" t="s">
        <v>51</v>
      </c>
      <c r="B350" t="s">
        <v>52</v>
      </c>
      <c r="C350" s="30">
        <v>45322</v>
      </c>
      <c r="D350">
        <v>76.3888888888889</v>
      </c>
      <c r="E350" t="s">
        <v>58</v>
      </c>
    </row>
    <row r="351" spans="1:5">
      <c r="A351" t="s">
        <v>51</v>
      </c>
      <c r="B351" t="s">
        <v>52</v>
      </c>
      <c r="C351" s="30">
        <v>45351</v>
      </c>
      <c r="D351">
        <v>79.444444444444457</v>
      </c>
      <c r="E351" t="s">
        <v>58</v>
      </c>
    </row>
    <row r="352" spans="1:5">
      <c r="A352" t="s">
        <v>51</v>
      </c>
      <c r="B352" t="s">
        <v>52</v>
      </c>
      <c r="C352" s="30">
        <v>45382</v>
      </c>
      <c r="D352">
        <v>82.622222222222234</v>
      </c>
      <c r="E352" t="s">
        <v>58</v>
      </c>
    </row>
    <row r="353" spans="1:5">
      <c r="A353" t="s">
        <v>51</v>
      </c>
      <c r="B353" t="s">
        <v>52</v>
      </c>
      <c r="C353" s="30">
        <v>45412</v>
      </c>
      <c r="D353">
        <v>70.304000000000002</v>
      </c>
      <c r="E353" t="s">
        <v>58</v>
      </c>
    </row>
    <row r="354" spans="1:5">
      <c r="A354" t="s">
        <v>51</v>
      </c>
      <c r="B354" t="s">
        <v>52</v>
      </c>
      <c r="C354" s="30">
        <v>45443</v>
      </c>
      <c r="D354">
        <v>73.116160000000008</v>
      </c>
      <c r="E354" t="s">
        <v>58</v>
      </c>
    </row>
    <row r="355" spans="1:5">
      <c r="A355" t="s">
        <v>51</v>
      </c>
      <c r="B355" t="s">
        <v>52</v>
      </c>
      <c r="C355" s="30">
        <v>45473</v>
      </c>
      <c r="D355">
        <v>76.040806400000022</v>
      </c>
      <c r="E355" t="s">
        <v>58</v>
      </c>
    </row>
    <row r="356" spans="1:5">
      <c r="A356" t="s">
        <v>51</v>
      </c>
      <c r="B356" t="s">
        <v>52</v>
      </c>
      <c r="C356" s="30">
        <v>45504</v>
      </c>
      <c r="D356">
        <v>96.656313912888919</v>
      </c>
      <c r="E356" t="s">
        <v>58</v>
      </c>
    </row>
    <row r="357" spans="1:5">
      <c r="A357" t="s">
        <v>51</v>
      </c>
      <c r="B357" t="s">
        <v>52</v>
      </c>
      <c r="C357" s="30">
        <v>45535</v>
      </c>
      <c r="D357">
        <v>100.52256646940448</v>
      </c>
      <c r="E357" t="s">
        <v>58</v>
      </c>
    </row>
    <row r="358" spans="1:5">
      <c r="A358" t="s">
        <v>51</v>
      </c>
      <c r="B358" t="s">
        <v>52</v>
      </c>
      <c r="C358" s="30">
        <v>45565</v>
      </c>
      <c r="D358">
        <v>104.54346912818067</v>
      </c>
      <c r="E358" t="s">
        <v>58</v>
      </c>
    </row>
    <row r="359" spans="1:5">
      <c r="A359" t="s">
        <v>51</v>
      </c>
      <c r="B359" t="s">
        <v>52</v>
      </c>
      <c r="C359" s="30">
        <v>45596</v>
      </c>
      <c r="D359">
        <v>108.72520789330791</v>
      </c>
      <c r="E359" t="s">
        <v>58</v>
      </c>
    </row>
    <row r="360" spans="1:5">
      <c r="A360" t="s">
        <v>51</v>
      </c>
      <c r="B360" t="s">
        <v>52</v>
      </c>
      <c r="C360" s="30">
        <v>45626</v>
      </c>
      <c r="D360">
        <v>113.07421620904023</v>
      </c>
      <c r="E360" t="s">
        <v>58</v>
      </c>
    </row>
    <row r="361" spans="1:5">
      <c r="A361" t="s">
        <v>51</v>
      </c>
      <c r="B361" t="s">
        <v>52</v>
      </c>
      <c r="C361" s="30">
        <v>45657</v>
      </c>
      <c r="D361">
        <v>117.59718485740184</v>
      </c>
      <c r="E361" t="s">
        <v>58</v>
      </c>
    </row>
    <row r="362" spans="1:5">
      <c r="A362" t="s">
        <v>53</v>
      </c>
      <c r="B362" t="s">
        <v>52</v>
      </c>
      <c r="C362" s="30">
        <v>45322</v>
      </c>
      <c r="D362">
        <v>2750</v>
      </c>
      <c r="E362" t="s">
        <v>58</v>
      </c>
    </row>
    <row r="363" spans="1:5">
      <c r="A363" t="s">
        <v>53</v>
      </c>
      <c r="B363" t="s">
        <v>52</v>
      </c>
      <c r="C363" s="30">
        <v>45351</v>
      </c>
      <c r="D363">
        <v>2860.0000000000005</v>
      </c>
      <c r="E363" t="s">
        <v>58</v>
      </c>
    </row>
    <row r="364" spans="1:5">
      <c r="A364" t="s">
        <v>53</v>
      </c>
      <c r="B364" t="s">
        <v>52</v>
      </c>
      <c r="C364" s="30">
        <v>45382</v>
      </c>
      <c r="D364">
        <v>2974.4</v>
      </c>
      <c r="E364" t="s">
        <v>58</v>
      </c>
    </row>
    <row r="365" spans="1:5">
      <c r="A365" t="s">
        <v>53</v>
      </c>
      <c r="B365" t="s">
        <v>52</v>
      </c>
      <c r="C365" s="30">
        <v>45412</v>
      </c>
      <c r="D365">
        <v>2530.9440000000004</v>
      </c>
      <c r="E365" t="s">
        <v>58</v>
      </c>
    </row>
    <row r="366" spans="1:5">
      <c r="A366" t="s">
        <v>53</v>
      </c>
      <c r="B366" t="s">
        <v>52</v>
      </c>
      <c r="C366" s="30">
        <v>45443</v>
      </c>
      <c r="D366">
        <v>2632.1817600000004</v>
      </c>
      <c r="E366" t="s">
        <v>58</v>
      </c>
    </row>
    <row r="367" spans="1:5">
      <c r="A367" t="s">
        <v>53</v>
      </c>
      <c r="B367" t="s">
        <v>52</v>
      </c>
      <c r="C367" s="30">
        <v>45473</v>
      </c>
      <c r="D367">
        <v>2737.469030400001</v>
      </c>
      <c r="E367" t="s">
        <v>58</v>
      </c>
    </row>
    <row r="368" spans="1:5">
      <c r="A368" t="s">
        <v>53</v>
      </c>
      <c r="B368" t="s">
        <v>52</v>
      </c>
      <c r="C368" s="30">
        <v>45504</v>
      </c>
      <c r="D368">
        <v>3479.6273008640014</v>
      </c>
      <c r="E368" t="s">
        <v>58</v>
      </c>
    </row>
    <row r="369" spans="1:5">
      <c r="A369" t="s">
        <v>53</v>
      </c>
      <c r="B369" t="s">
        <v>52</v>
      </c>
      <c r="C369" s="30">
        <v>45535</v>
      </c>
      <c r="D369">
        <v>3618.8123928985615</v>
      </c>
      <c r="E369" t="s">
        <v>58</v>
      </c>
    </row>
    <row r="370" spans="1:5">
      <c r="A370" t="s">
        <v>53</v>
      </c>
      <c r="B370" t="s">
        <v>52</v>
      </c>
      <c r="C370" s="30">
        <v>45565</v>
      </c>
      <c r="D370">
        <v>3763.5648886145041</v>
      </c>
      <c r="E370" t="s">
        <v>58</v>
      </c>
    </row>
    <row r="371" spans="1:5">
      <c r="A371" t="s">
        <v>53</v>
      </c>
      <c r="B371" t="s">
        <v>52</v>
      </c>
      <c r="C371" s="30">
        <v>45596</v>
      </c>
      <c r="D371">
        <v>3914.1074841590848</v>
      </c>
      <c r="E371" t="s">
        <v>58</v>
      </c>
    </row>
    <row r="372" spans="1:5">
      <c r="A372" t="s">
        <v>53</v>
      </c>
      <c r="B372" t="s">
        <v>52</v>
      </c>
      <c r="C372" s="30">
        <v>45626</v>
      </c>
      <c r="D372">
        <v>4070.6717835254481</v>
      </c>
      <c r="E372" t="s">
        <v>58</v>
      </c>
    </row>
    <row r="373" spans="1:5">
      <c r="A373" t="s">
        <v>53</v>
      </c>
      <c r="B373" t="s">
        <v>52</v>
      </c>
      <c r="C373" s="30">
        <v>45657</v>
      </c>
      <c r="D373">
        <v>4233.4986548664656</v>
      </c>
      <c r="E373" t="s">
        <v>58</v>
      </c>
    </row>
    <row r="374" spans="1:5">
      <c r="A374" t="s">
        <v>2</v>
      </c>
      <c r="B374" t="s">
        <v>1</v>
      </c>
      <c r="C374" s="30">
        <v>45322</v>
      </c>
      <c r="D374">
        <v>110000</v>
      </c>
      <c r="E374" t="s">
        <v>59</v>
      </c>
    </row>
    <row r="375" spans="1:5">
      <c r="A375" t="s">
        <v>2</v>
      </c>
      <c r="B375" t="s">
        <v>1</v>
      </c>
      <c r="C375" s="30">
        <v>45351</v>
      </c>
      <c r="D375">
        <v>113300.00000000001</v>
      </c>
      <c r="E375" t="s">
        <v>59</v>
      </c>
    </row>
    <row r="376" spans="1:5">
      <c r="A376" t="s">
        <v>2</v>
      </c>
      <c r="B376" t="s">
        <v>1</v>
      </c>
      <c r="C376" s="30">
        <v>45382</v>
      </c>
      <c r="D376">
        <v>109901.00000000001</v>
      </c>
      <c r="E376" t="s">
        <v>59</v>
      </c>
    </row>
    <row r="377" spans="1:5">
      <c r="A377" t="s">
        <v>2</v>
      </c>
      <c r="B377" t="s">
        <v>1</v>
      </c>
      <c r="C377" s="30">
        <v>45412</v>
      </c>
      <c r="D377">
        <v>92616.57</v>
      </c>
      <c r="E377" t="s">
        <v>59</v>
      </c>
    </row>
    <row r="378" spans="1:5">
      <c r="A378" t="s">
        <v>2</v>
      </c>
      <c r="B378" t="s">
        <v>1</v>
      </c>
      <c r="C378" s="30">
        <v>45443</v>
      </c>
      <c r="D378">
        <v>89838.072900000014</v>
      </c>
      <c r="E378" t="s">
        <v>59</v>
      </c>
    </row>
    <row r="379" spans="1:5">
      <c r="A379" t="s">
        <v>2</v>
      </c>
      <c r="B379" t="s">
        <v>1</v>
      </c>
      <c r="C379" s="30">
        <v>45473</v>
      </c>
      <c r="D379">
        <v>92533.215087000004</v>
      </c>
      <c r="E379" t="s">
        <v>59</v>
      </c>
    </row>
    <row r="380" spans="1:5">
      <c r="A380" t="s">
        <v>2</v>
      </c>
      <c r="B380" t="s">
        <v>1</v>
      </c>
      <c r="C380" s="30">
        <v>45504</v>
      </c>
      <c r="D380">
        <v>116489.03632619002</v>
      </c>
      <c r="E380" t="s">
        <v>59</v>
      </c>
    </row>
    <row r="381" spans="1:5">
      <c r="A381" t="s">
        <v>2</v>
      </c>
      <c r="B381" t="s">
        <v>1</v>
      </c>
      <c r="C381" s="30">
        <v>45535</v>
      </c>
      <c r="D381">
        <v>112994.36523640432</v>
      </c>
      <c r="E381" t="s">
        <v>59</v>
      </c>
    </row>
    <row r="382" spans="1:5">
      <c r="A382" t="s">
        <v>2</v>
      </c>
      <c r="B382" t="s">
        <v>1</v>
      </c>
      <c r="C382" s="30">
        <v>45565</v>
      </c>
      <c r="D382">
        <v>116384.19619349646</v>
      </c>
      <c r="E382" t="s">
        <v>59</v>
      </c>
    </row>
    <row r="383" spans="1:5">
      <c r="A383" t="s">
        <v>2</v>
      </c>
      <c r="B383" t="s">
        <v>1</v>
      </c>
      <c r="C383" s="30">
        <v>45596</v>
      </c>
      <c r="D383">
        <v>98080.136246701106</v>
      </c>
      <c r="E383" t="s">
        <v>59</v>
      </c>
    </row>
    <row r="384" spans="1:5">
      <c r="A384" t="s">
        <v>2</v>
      </c>
      <c r="B384" t="s">
        <v>1</v>
      </c>
      <c r="C384" s="30">
        <v>45626</v>
      </c>
      <c r="D384">
        <v>101022.54033410214</v>
      </c>
      <c r="E384" t="s">
        <v>59</v>
      </c>
    </row>
    <row r="385" spans="1:5">
      <c r="A385" t="s">
        <v>2</v>
      </c>
      <c r="B385" t="s">
        <v>1</v>
      </c>
      <c r="C385" s="30">
        <v>45657</v>
      </c>
      <c r="D385">
        <v>97991.864124079075</v>
      </c>
      <c r="E385" t="s">
        <v>59</v>
      </c>
    </row>
    <row r="386" spans="1:5">
      <c r="A386" t="s">
        <v>5</v>
      </c>
      <c r="B386" t="s">
        <v>6</v>
      </c>
      <c r="C386" s="30">
        <v>45322</v>
      </c>
      <c r="D386">
        <v>27500.000000000004</v>
      </c>
      <c r="E386" t="s">
        <v>59</v>
      </c>
    </row>
    <row r="387" spans="1:5">
      <c r="A387" t="s">
        <v>5</v>
      </c>
      <c r="B387" t="s">
        <v>6</v>
      </c>
      <c r="C387" s="30">
        <v>45351</v>
      </c>
      <c r="D387">
        <v>33990</v>
      </c>
      <c r="E387" t="s">
        <v>59</v>
      </c>
    </row>
    <row r="388" spans="1:5">
      <c r="A388" t="s">
        <v>5</v>
      </c>
      <c r="B388" t="s">
        <v>6</v>
      </c>
      <c r="C388" s="30">
        <v>45382</v>
      </c>
      <c r="D388">
        <v>15386.140000000001</v>
      </c>
      <c r="E388" t="s">
        <v>59</v>
      </c>
    </row>
    <row r="389" spans="1:5">
      <c r="A389" t="s">
        <v>5</v>
      </c>
      <c r="B389" t="s">
        <v>6</v>
      </c>
      <c r="C389" s="30">
        <v>45412</v>
      </c>
      <c r="D389">
        <v>25006.473900000001</v>
      </c>
      <c r="E389" t="s">
        <v>59</v>
      </c>
    </row>
    <row r="390" spans="1:5">
      <c r="A390" t="s">
        <v>5</v>
      </c>
      <c r="B390" t="s">
        <v>6</v>
      </c>
      <c r="C390" s="30">
        <v>45443</v>
      </c>
      <c r="D390">
        <v>17967.614580000001</v>
      </c>
      <c r="E390" t="s">
        <v>59</v>
      </c>
    </row>
    <row r="391" spans="1:5">
      <c r="A391" t="s">
        <v>5</v>
      </c>
      <c r="B391" t="s">
        <v>6</v>
      </c>
      <c r="C391" s="30">
        <v>45473</v>
      </c>
      <c r="D391">
        <v>12029.317961310002</v>
      </c>
      <c r="E391" t="s">
        <v>59</v>
      </c>
    </row>
    <row r="392" spans="1:5">
      <c r="A392" t="s">
        <v>5</v>
      </c>
      <c r="B392" t="s">
        <v>6</v>
      </c>
      <c r="C392" s="30">
        <v>45504</v>
      </c>
      <c r="D392">
        <v>24462.697628499907</v>
      </c>
      <c r="E392" t="s">
        <v>59</v>
      </c>
    </row>
    <row r="393" spans="1:5">
      <c r="A393" t="s">
        <v>5</v>
      </c>
      <c r="B393" t="s">
        <v>6</v>
      </c>
      <c r="C393" s="30">
        <v>45535</v>
      </c>
      <c r="D393">
        <v>13559.323828368519</v>
      </c>
      <c r="E393" t="s">
        <v>59</v>
      </c>
    </row>
    <row r="394" spans="1:5">
      <c r="A394" t="s">
        <v>5</v>
      </c>
      <c r="B394" t="s">
        <v>6</v>
      </c>
      <c r="C394" s="30">
        <v>45565</v>
      </c>
      <c r="D394">
        <v>19785.313352894398</v>
      </c>
      <c r="E394" t="s">
        <v>59</v>
      </c>
    </row>
    <row r="395" spans="1:5">
      <c r="A395" t="s">
        <v>5</v>
      </c>
      <c r="B395" t="s">
        <v>6</v>
      </c>
      <c r="C395" s="30">
        <v>45596</v>
      </c>
      <c r="D395">
        <v>18635.225886873213</v>
      </c>
      <c r="E395" t="s">
        <v>59</v>
      </c>
    </row>
    <row r="396" spans="1:5">
      <c r="A396" t="s">
        <v>5</v>
      </c>
      <c r="B396" t="s">
        <v>6</v>
      </c>
      <c r="C396" s="30">
        <v>45626</v>
      </c>
      <c r="D396">
        <v>18184.05726013839</v>
      </c>
      <c r="E396" t="s">
        <v>59</v>
      </c>
    </row>
    <row r="397" spans="1:5">
      <c r="A397" t="s">
        <v>5</v>
      </c>
      <c r="B397" t="s">
        <v>6</v>
      </c>
      <c r="C397" s="30">
        <v>45657</v>
      </c>
      <c r="D397">
        <v>11759.023694889491</v>
      </c>
      <c r="E397" t="s">
        <v>59</v>
      </c>
    </row>
    <row r="398" spans="1:5">
      <c r="A398" t="s">
        <v>7</v>
      </c>
      <c r="B398" t="s">
        <v>6</v>
      </c>
      <c r="C398" s="30">
        <v>45322</v>
      </c>
      <c r="D398">
        <v>275</v>
      </c>
      <c r="E398" t="s">
        <v>59</v>
      </c>
    </row>
    <row r="399" spans="1:5">
      <c r="A399" t="s">
        <v>7</v>
      </c>
      <c r="B399" t="s">
        <v>6</v>
      </c>
      <c r="C399" s="30">
        <v>45351</v>
      </c>
      <c r="D399">
        <v>302.5</v>
      </c>
      <c r="E399" t="s">
        <v>59</v>
      </c>
    </row>
    <row r="400" spans="1:5">
      <c r="A400" t="s">
        <v>7</v>
      </c>
      <c r="B400" t="s">
        <v>6</v>
      </c>
      <c r="C400" s="30">
        <v>45382</v>
      </c>
      <c r="D400">
        <v>332.75</v>
      </c>
      <c r="E400" t="s">
        <v>59</v>
      </c>
    </row>
    <row r="401" spans="1:5">
      <c r="A401" t="s">
        <v>7</v>
      </c>
      <c r="B401" t="s">
        <v>6</v>
      </c>
      <c r="C401" s="30">
        <v>45412</v>
      </c>
      <c r="D401">
        <v>299.47500000000002</v>
      </c>
      <c r="E401" t="s">
        <v>59</v>
      </c>
    </row>
    <row r="402" spans="1:5">
      <c r="A402" t="s">
        <v>7</v>
      </c>
      <c r="B402" t="s">
        <v>6</v>
      </c>
      <c r="C402" s="30">
        <v>45443</v>
      </c>
      <c r="D402">
        <v>329.42250000000001</v>
      </c>
      <c r="E402" t="s">
        <v>59</v>
      </c>
    </row>
    <row r="403" spans="1:5">
      <c r="A403" t="s">
        <v>7</v>
      </c>
      <c r="B403" t="s">
        <v>6</v>
      </c>
      <c r="C403" s="30">
        <v>45473</v>
      </c>
      <c r="D403">
        <v>362.36475000000007</v>
      </c>
      <c r="E403" t="s">
        <v>59</v>
      </c>
    </row>
    <row r="404" spans="1:5">
      <c r="A404" t="s">
        <v>7</v>
      </c>
      <c r="B404" t="s">
        <v>6</v>
      </c>
      <c r="C404" s="30">
        <v>45504</v>
      </c>
      <c r="D404">
        <v>487.17927500000013</v>
      </c>
      <c r="E404" t="s">
        <v>59</v>
      </c>
    </row>
    <row r="405" spans="1:5">
      <c r="A405" t="s">
        <v>7</v>
      </c>
      <c r="B405" t="s">
        <v>6</v>
      </c>
      <c r="C405" s="30">
        <v>45535</v>
      </c>
      <c r="D405">
        <v>535.89720250000016</v>
      </c>
      <c r="E405" t="s">
        <v>59</v>
      </c>
    </row>
    <row r="406" spans="1:5">
      <c r="A406" t="s">
        <v>7</v>
      </c>
      <c r="B406" t="s">
        <v>6</v>
      </c>
      <c r="C406" s="30">
        <v>45565</v>
      </c>
      <c r="D406">
        <v>589.48692275000019</v>
      </c>
      <c r="E406" t="s">
        <v>59</v>
      </c>
    </row>
    <row r="407" spans="1:5">
      <c r="A407" t="s">
        <v>7</v>
      </c>
      <c r="B407" t="s">
        <v>6</v>
      </c>
      <c r="C407" s="30">
        <v>45596</v>
      </c>
      <c r="D407">
        <v>530.5382304750002</v>
      </c>
      <c r="E407" t="s">
        <v>59</v>
      </c>
    </row>
    <row r="408" spans="1:5">
      <c r="A408" t="s">
        <v>7</v>
      </c>
      <c r="B408" t="s">
        <v>6</v>
      </c>
      <c r="C408" s="30">
        <v>45626</v>
      </c>
      <c r="D408">
        <v>583.59205352250024</v>
      </c>
      <c r="E408" t="s">
        <v>59</v>
      </c>
    </row>
    <row r="409" spans="1:5">
      <c r="A409" t="s">
        <v>7</v>
      </c>
      <c r="B409" t="s">
        <v>6</v>
      </c>
      <c r="C409" s="30">
        <v>45657</v>
      </c>
      <c r="D409">
        <v>641.95125887475035</v>
      </c>
      <c r="E409" t="s">
        <v>59</v>
      </c>
    </row>
    <row r="410" spans="1:5">
      <c r="A410" t="s">
        <v>11</v>
      </c>
      <c r="B410" t="s">
        <v>11</v>
      </c>
      <c r="C410" s="30">
        <v>45322</v>
      </c>
      <c r="D410">
        <v>0</v>
      </c>
      <c r="E410" t="s">
        <v>59</v>
      </c>
    </row>
    <row r="411" spans="1:5">
      <c r="A411" t="s">
        <v>11</v>
      </c>
      <c r="B411" t="s">
        <v>11</v>
      </c>
      <c r="C411" s="30">
        <v>45351</v>
      </c>
      <c r="D411">
        <v>0</v>
      </c>
      <c r="E411" t="s">
        <v>59</v>
      </c>
    </row>
    <row r="412" spans="1:5">
      <c r="A412" t="s">
        <v>11</v>
      </c>
      <c r="B412" t="s">
        <v>11</v>
      </c>
      <c r="C412" s="30">
        <v>45382</v>
      </c>
      <c r="D412">
        <v>0</v>
      </c>
      <c r="E412" t="s">
        <v>59</v>
      </c>
    </row>
    <row r="413" spans="1:5">
      <c r="A413" t="s">
        <v>11</v>
      </c>
      <c r="B413" t="s">
        <v>11</v>
      </c>
      <c r="C413" s="30">
        <v>45412</v>
      </c>
      <c r="D413">
        <v>0</v>
      </c>
      <c r="E413" t="s">
        <v>59</v>
      </c>
    </row>
    <row r="414" spans="1:5">
      <c r="A414" t="s">
        <v>11</v>
      </c>
      <c r="B414" t="s">
        <v>11</v>
      </c>
      <c r="C414" s="30">
        <v>45443</v>
      </c>
      <c r="D414">
        <v>0</v>
      </c>
      <c r="E414" t="s">
        <v>59</v>
      </c>
    </row>
    <row r="415" spans="1:5">
      <c r="A415" t="s">
        <v>11</v>
      </c>
      <c r="B415" t="s">
        <v>11</v>
      </c>
      <c r="C415" s="30">
        <v>45473</v>
      </c>
      <c r="D415">
        <v>0</v>
      </c>
      <c r="E415" t="s">
        <v>59</v>
      </c>
    </row>
    <row r="416" spans="1:5">
      <c r="A416" t="s">
        <v>11</v>
      </c>
      <c r="B416" t="s">
        <v>11</v>
      </c>
      <c r="C416" s="30">
        <v>45504</v>
      </c>
      <c r="D416">
        <v>0</v>
      </c>
      <c r="E416" t="s">
        <v>59</v>
      </c>
    </row>
    <row r="417" spans="1:5">
      <c r="A417" t="s">
        <v>11</v>
      </c>
      <c r="B417" t="s">
        <v>11</v>
      </c>
      <c r="C417" s="30">
        <v>45535</v>
      </c>
      <c r="D417">
        <v>0</v>
      </c>
      <c r="E417" t="s">
        <v>59</v>
      </c>
    </row>
    <row r="418" spans="1:5">
      <c r="A418" t="s">
        <v>11</v>
      </c>
      <c r="B418" t="s">
        <v>11</v>
      </c>
      <c r="C418" s="30">
        <v>45565</v>
      </c>
      <c r="D418">
        <v>0</v>
      </c>
      <c r="E418" t="s">
        <v>59</v>
      </c>
    </row>
    <row r="419" spans="1:5">
      <c r="A419" t="s">
        <v>11</v>
      </c>
      <c r="B419" t="s">
        <v>11</v>
      </c>
      <c r="C419" s="30">
        <v>45596</v>
      </c>
      <c r="D419">
        <v>0</v>
      </c>
      <c r="E419" t="s">
        <v>59</v>
      </c>
    </row>
    <row r="420" spans="1:5">
      <c r="A420" t="s">
        <v>11</v>
      </c>
      <c r="B420" t="s">
        <v>11</v>
      </c>
      <c r="C420" s="30">
        <v>45626</v>
      </c>
      <c r="D420">
        <v>0</v>
      </c>
      <c r="E420" t="s">
        <v>59</v>
      </c>
    </row>
    <row r="421" spans="1:5">
      <c r="A421" t="s">
        <v>11</v>
      </c>
      <c r="B421" t="s">
        <v>11</v>
      </c>
      <c r="C421" s="30">
        <v>45657</v>
      </c>
      <c r="D421">
        <v>0</v>
      </c>
      <c r="E421" t="s">
        <v>59</v>
      </c>
    </row>
    <row r="422" spans="1:5">
      <c r="A422" t="s">
        <v>12</v>
      </c>
      <c r="B422" t="s">
        <v>13</v>
      </c>
      <c r="C422" s="30">
        <v>45322</v>
      </c>
      <c r="D422">
        <v>385.00000000000006</v>
      </c>
      <c r="E422" t="s">
        <v>59</v>
      </c>
    </row>
    <row r="423" spans="1:5">
      <c r="A423" t="s">
        <v>12</v>
      </c>
      <c r="B423" t="s">
        <v>13</v>
      </c>
      <c r="C423" s="30">
        <v>45351</v>
      </c>
      <c r="D423">
        <v>396.55</v>
      </c>
      <c r="E423" t="s">
        <v>59</v>
      </c>
    </row>
    <row r="424" spans="1:5">
      <c r="A424" t="s">
        <v>12</v>
      </c>
      <c r="B424" t="s">
        <v>13</v>
      </c>
      <c r="C424" s="30">
        <v>45382</v>
      </c>
      <c r="D424">
        <v>388.61900000000003</v>
      </c>
      <c r="E424" t="s">
        <v>59</v>
      </c>
    </row>
    <row r="425" spans="1:5">
      <c r="A425" t="s">
        <v>12</v>
      </c>
      <c r="B425" t="s">
        <v>13</v>
      </c>
      <c r="C425" s="30">
        <v>45412</v>
      </c>
      <c r="D425">
        <v>327.49982999999997</v>
      </c>
      <c r="E425" t="s">
        <v>59</v>
      </c>
    </row>
    <row r="426" spans="1:5">
      <c r="A426" t="s">
        <v>12</v>
      </c>
      <c r="B426" t="s">
        <v>13</v>
      </c>
      <c r="C426" s="30">
        <v>45443</v>
      </c>
      <c r="D426">
        <v>337.32482490000007</v>
      </c>
      <c r="E426" t="s">
        <v>59</v>
      </c>
    </row>
    <row r="427" spans="1:5">
      <c r="A427" t="s">
        <v>12</v>
      </c>
      <c r="B427" t="s">
        <v>13</v>
      </c>
      <c r="C427" s="30">
        <v>45473</v>
      </c>
      <c r="D427">
        <v>330.57832840200007</v>
      </c>
      <c r="E427" t="s">
        <v>59</v>
      </c>
    </row>
    <row r="428" spans="1:5">
      <c r="A428" t="s">
        <v>12</v>
      </c>
      <c r="B428" t="s">
        <v>13</v>
      </c>
      <c r="C428" s="30">
        <v>45504</v>
      </c>
      <c r="D428">
        <v>416.1613845327401</v>
      </c>
      <c r="E428" t="s">
        <v>59</v>
      </c>
    </row>
    <row r="429" spans="1:5">
      <c r="A429" t="s">
        <v>12</v>
      </c>
      <c r="B429" t="s">
        <v>13</v>
      </c>
      <c r="C429" s="30">
        <v>45535</v>
      </c>
      <c r="D429">
        <v>428.64622606872229</v>
      </c>
      <c r="E429" t="s">
        <v>59</v>
      </c>
    </row>
    <row r="430" spans="1:5">
      <c r="A430" t="s">
        <v>12</v>
      </c>
      <c r="B430" t="s">
        <v>13</v>
      </c>
      <c r="C430" s="30">
        <v>45565</v>
      </c>
      <c r="D430">
        <v>441.50561285078396</v>
      </c>
      <c r="E430" t="s">
        <v>59</v>
      </c>
    </row>
    <row r="431" spans="1:5">
      <c r="A431" t="s">
        <v>12</v>
      </c>
      <c r="B431" t="s">
        <v>13</v>
      </c>
      <c r="C431" s="30">
        <v>45596</v>
      </c>
      <c r="D431">
        <v>354.00722775853762</v>
      </c>
      <c r="E431" t="s">
        <v>59</v>
      </c>
    </row>
    <row r="432" spans="1:5">
      <c r="A432" t="s">
        <v>12</v>
      </c>
      <c r="B432" t="s">
        <v>13</v>
      </c>
      <c r="C432" s="30">
        <v>45626</v>
      </c>
      <c r="D432">
        <v>364.62744459129374</v>
      </c>
      <c r="E432" t="s">
        <v>59</v>
      </c>
    </row>
    <row r="433" spans="1:5">
      <c r="A433" t="s">
        <v>12</v>
      </c>
      <c r="B433" t="s">
        <v>13</v>
      </c>
      <c r="C433" s="30">
        <v>45657</v>
      </c>
      <c r="D433">
        <v>375.56626792903256</v>
      </c>
      <c r="E433" t="s">
        <v>59</v>
      </c>
    </row>
    <row r="434" spans="1:5">
      <c r="A434" t="s">
        <v>14</v>
      </c>
      <c r="B434" t="s">
        <v>11</v>
      </c>
      <c r="C434" s="30">
        <v>45322</v>
      </c>
      <c r="D434">
        <v>1100</v>
      </c>
      <c r="E434" t="s">
        <v>59</v>
      </c>
    </row>
    <row r="435" spans="1:5">
      <c r="A435" t="s">
        <v>14</v>
      </c>
      <c r="B435" t="s">
        <v>11</v>
      </c>
      <c r="C435" s="30">
        <v>45351</v>
      </c>
      <c r="D435">
        <v>1144</v>
      </c>
      <c r="E435" t="s">
        <v>59</v>
      </c>
    </row>
    <row r="436" spans="1:5">
      <c r="A436" t="s">
        <v>14</v>
      </c>
      <c r="B436" t="s">
        <v>11</v>
      </c>
      <c r="C436" s="30">
        <v>45382</v>
      </c>
      <c r="D436">
        <v>1029.6000000000001</v>
      </c>
      <c r="E436" t="s">
        <v>59</v>
      </c>
    </row>
    <row r="437" spans="1:5">
      <c r="A437" t="s">
        <v>14</v>
      </c>
      <c r="B437" t="s">
        <v>11</v>
      </c>
      <c r="C437" s="30">
        <v>45412</v>
      </c>
      <c r="D437">
        <v>876.09600000000012</v>
      </c>
      <c r="E437" t="s">
        <v>59</v>
      </c>
    </row>
    <row r="438" spans="1:5">
      <c r="A438" t="s">
        <v>14</v>
      </c>
      <c r="B438" t="s">
        <v>11</v>
      </c>
      <c r="C438" s="30">
        <v>45443</v>
      </c>
      <c r="D438">
        <v>911.13984000000016</v>
      </c>
      <c r="E438" t="s">
        <v>59</v>
      </c>
    </row>
    <row r="439" spans="1:5">
      <c r="A439" t="s">
        <v>14</v>
      </c>
      <c r="B439" t="s">
        <v>11</v>
      </c>
      <c r="C439" s="30">
        <v>45473</v>
      </c>
      <c r="D439">
        <v>892.91704320000008</v>
      </c>
      <c r="E439" t="s">
        <v>59</v>
      </c>
    </row>
    <row r="440" spans="1:5">
      <c r="A440" t="s">
        <v>14</v>
      </c>
      <c r="B440" t="s">
        <v>11</v>
      </c>
      <c r="C440" s="30">
        <v>45504</v>
      </c>
      <c r="D440">
        <v>1134.9967749120001</v>
      </c>
      <c r="E440" t="s">
        <v>59</v>
      </c>
    </row>
    <row r="441" spans="1:5">
      <c r="A441" t="s">
        <v>14</v>
      </c>
      <c r="B441" t="s">
        <v>11</v>
      </c>
      <c r="C441" s="30">
        <v>45535</v>
      </c>
      <c r="D441">
        <v>1180.39664590848</v>
      </c>
      <c r="E441" t="s">
        <v>59</v>
      </c>
    </row>
    <row r="442" spans="1:5">
      <c r="A442" t="s">
        <v>14</v>
      </c>
      <c r="B442" t="s">
        <v>11</v>
      </c>
      <c r="C442" s="30">
        <v>45565</v>
      </c>
      <c r="D442">
        <v>1227.6125117448194</v>
      </c>
      <c r="E442" t="s">
        <v>59</v>
      </c>
    </row>
    <row r="443" spans="1:5">
      <c r="A443" t="s">
        <v>14</v>
      </c>
      <c r="B443" t="s">
        <v>11</v>
      </c>
      <c r="C443" s="30">
        <v>45596</v>
      </c>
      <c r="D443">
        <v>984.32203214448236</v>
      </c>
      <c r="E443" t="s">
        <v>59</v>
      </c>
    </row>
    <row r="444" spans="1:5">
      <c r="A444" t="s">
        <v>14</v>
      </c>
      <c r="B444" t="s">
        <v>11</v>
      </c>
      <c r="C444" s="30">
        <v>45626</v>
      </c>
      <c r="D444">
        <v>1023.6949134302617</v>
      </c>
      <c r="E444" t="s">
        <v>59</v>
      </c>
    </row>
    <row r="445" spans="1:5">
      <c r="A445" t="s">
        <v>14</v>
      </c>
      <c r="B445" t="s">
        <v>11</v>
      </c>
      <c r="C445" s="30">
        <v>45657</v>
      </c>
      <c r="D445">
        <v>1064.6427099674725</v>
      </c>
      <c r="E445" t="s">
        <v>59</v>
      </c>
    </row>
    <row r="446" spans="1:5">
      <c r="A446" t="s">
        <v>15</v>
      </c>
      <c r="B446" t="s">
        <v>16</v>
      </c>
      <c r="C446" s="30">
        <v>45322</v>
      </c>
      <c r="D446">
        <v>4400</v>
      </c>
      <c r="E446" t="s">
        <v>59</v>
      </c>
    </row>
    <row r="447" spans="1:5">
      <c r="A447" t="s">
        <v>15</v>
      </c>
      <c r="B447" t="s">
        <v>16</v>
      </c>
      <c r="C447" s="30">
        <v>45351</v>
      </c>
      <c r="D447">
        <v>4620</v>
      </c>
      <c r="E447" t="s">
        <v>59</v>
      </c>
    </row>
    <row r="448" spans="1:5">
      <c r="A448" t="s">
        <v>15</v>
      </c>
      <c r="B448" t="s">
        <v>16</v>
      </c>
      <c r="C448" s="30">
        <v>45382</v>
      </c>
      <c r="D448">
        <v>4527.6000000000004</v>
      </c>
      <c r="E448" t="s">
        <v>59</v>
      </c>
    </row>
    <row r="449" spans="1:5">
      <c r="A449" t="s">
        <v>15</v>
      </c>
      <c r="B449" t="s">
        <v>16</v>
      </c>
      <c r="C449" s="30">
        <v>45412</v>
      </c>
      <c r="D449">
        <v>3889.6200000000003</v>
      </c>
      <c r="E449" t="s">
        <v>59</v>
      </c>
    </row>
    <row r="450" spans="1:5">
      <c r="A450" t="s">
        <v>15</v>
      </c>
      <c r="B450" t="s">
        <v>16</v>
      </c>
      <c r="C450" s="30">
        <v>45443</v>
      </c>
      <c r="D450">
        <v>4084.1010000000006</v>
      </c>
      <c r="E450" t="s">
        <v>59</v>
      </c>
    </row>
    <row r="451" spans="1:5">
      <c r="A451" t="s">
        <v>15</v>
      </c>
      <c r="B451" t="s">
        <v>16</v>
      </c>
      <c r="C451" s="30">
        <v>45473</v>
      </c>
      <c r="D451">
        <v>4002.4189799999999</v>
      </c>
      <c r="E451" t="s">
        <v>59</v>
      </c>
    </row>
    <row r="452" spans="1:5">
      <c r="A452" t="s">
        <v>15</v>
      </c>
      <c r="B452" t="s">
        <v>16</v>
      </c>
      <c r="C452" s="30">
        <v>45504</v>
      </c>
      <c r="D452">
        <v>5136.4376910000001</v>
      </c>
      <c r="E452" t="s">
        <v>59</v>
      </c>
    </row>
    <row r="453" spans="1:5">
      <c r="A453" t="s">
        <v>15</v>
      </c>
      <c r="B453" t="s">
        <v>16</v>
      </c>
      <c r="C453" s="30">
        <v>45535</v>
      </c>
      <c r="D453">
        <v>5393.2595755500006</v>
      </c>
      <c r="E453" t="s">
        <v>59</v>
      </c>
    </row>
    <row r="454" spans="1:5">
      <c r="A454" t="s">
        <v>15</v>
      </c>
      <c r="B454" t="s">
        <v>16</v>
      </c>
      <c r="C454" s="30">
        <v>45565</v>
      </c>
      <c r="D454">
        <v>5662.9225543275006</v>
      </c>
      <c r="E454" t="s">
        <v>59</v>
      </c>
    </row>
    <row r="455" spans="1:5">
      <c r="A455" t="s">
        <v>15</v>
      </c>
      <c r="B455" t="s">
        <v>16</v>
      </c>
      <c r="C455" s="30">
        <v>45596</v>
      </c>
      <c r="D455">
        <v>4540.6342662880497</v>
      </c>
      <c r="E455" t="s">
        <v>59</v>
      </c>
    </row>
    <row r="456" spans="1:5">
      <c r="A456" t="s">
        <v>15</v>
      </c>
      <c r="B456" t="s">
        <v>16</v>
      </c>
      <c r="C456" s="30">
        <v>45626</v>
      </c>
      <c r="D456">
        <v>4767.6659796024524</v>
      </c>
      <c r="E456" t="s">
        <v>59</v>
      </c>
    </row>
    <row r="457" spans="1:5">
      <c r="A457" t="s">
        <v>15</v>
      </c>
      <c r="B457" t="s">
        <v>16</v>
      </c>
      <c r="C457" s="30">
        <v>45657</v>
      </c>
      <c r="D457">
        <v>5006.0492785825754</v>
      </c>
      <c r="E457" t="s">
        <v>59</v>
      </c>
    </row>
    <row r="458" spans="1:5">
      <c r="A458" t="s">
        <v>17</v>
      </c>
      <c r="B458" t="s">
        <v>13</v>
      </c>
      <c r="C458" s="30">
        <v>45322</v>
      </c>
      <c r="D458">
        <v>275</v>
      </c>
      <c r="E458" t="s">
        <v>59</v>
      </c>
    </row>
    <row r="459" spans="1:5">
      <c r="A459" t="s">
        <v>17</v>
      </c>
      <c r="B459" t="s">
        <v>13</v>
      </c>
      <c r="C459" s="30">
        <v>45351</v>
      </c>
      <c r="D459">
        <v>283.25</v>
      </c>
      <c r="E459" t="s">
        <v>59</v>
      </c>
    </row>
    <row r="460" spans="1:5">
      <c r="A460" t="s">
        <v>17</v>
      </c>
      <c r="B460" t="s">
        <v>13</v>
      </c>
      <c r="C460" s="30">
        <v>45382</v>
      </c>
      <c r="D460">
        <v>277.58500000000004</v>
      </c>
      <c r="E460" t="s">
        <v>59</v>
      </c>
    </row>
    <row r="461" spans="1:5">
      <c r="A461" t="s">
        <v>17</v>
      </c>
      <c r="B461" t="s">
        <v>13</v>
      </c>
      <c r="C461" s="30">
        <v>45412</v>
      </c>
      <c r="D461">
        <v>233.92845</v>
      </c>
      <c r="E461" t="s">
        <v>59</v>
      </c>
    </row>
    <row r="462" spans="1:5">
      <c r="A462" t="s">
        <v>17</v>
      </c>
      <c r="B462" t="s">
        <v>13</v>
      </c>
      <c r="C462" s="30">
        <v>45443</v>
      </c>
      <c r="D462">
        <v>240.94630350000003</v>
      </c>
      <c r="E462" t="s">
        <v>59</v>
      </c>
    </row>
    <row r="463" spans="1:5">
      <c r="A463" t="s">
        <v>17</v>
      </c>
      <c r="B463" t="s">
        <v>13</v>
      </c>
      <c r="C463" s="30">
        <v>45473</v>
      </c>
      <c r="D463">
        <v>236.12737743000002</v>
      </c>
      <c r="E463" t="s">
        <v>59</v>
      </c>
    </row>
    <row r="464" spans="1:5">
      <c r="A464" t="s">
        <v>17</v>
      </c>
      <c r="B464" t="s">
        <v>13</v>
      </c>
      <c r="C464" s="30">
        <v>45504</v>
      </c>
      <c r="D464">
        <v>297.25813180910006</v>
      </c>
      <c r="E464" t="s">
        <v>59</v>
      </c>
    </row>
    <row r="465" spans="1:5">
      <c r="A465" t="s">
        <v>17</v>
      </c>
      <c r="B465" t="s">
        <v>13</v>
      </c>
      <c r="C465" s="30">
        <v>45535</v>
      </c>
      <c r="D465">
        <v>306.17587576337309</v>
      </c>
      <c r="E465" t="s">
        <v>59</v>
      </c>
    </row>
    <row r="466" spans="1:5">
      <c r="A466" t="s">
        <v>17</v>
      </c>
      <c r="B466" t="s">
        <v>13</v>
      </c>
      <c r="C466" s="30">
        <v>45565</v>
      </c>
      <c r="D466">
        <v>315.36115203627429</v>
      </c>
      <c r="E466" t="s">
        <v>59</v>
      </c>
    </row>
    <row r="467" spans="1:5">
      <c r="A467" t="s">
        <v>17</v>
      </c>
      <c r="B467" t="s">
        <v>13</v>
      </c>
      <c r="C467" s="30">
        <v>45596</v>
      </c>
      <c r="D467">
        <v>252.86230554181265</v>
      </c>
      <c r="E467" t="s">
        <v>59</v>
      </c>
    </row>
    <row r="468" spans="1:5">
      <c r="A468" t="s">
        <v>17</v>
      </c>
      <c r="B468" t="s">
        <v>13</v>
      </c>
      <c r="C468" s="30">
        <v>45626</v>
      </c>
      <c r="D468">
        <v>260.44817470806709</v>
      </c>
      <c r="E468" t="s">
        <v>59</v>
      </c>
    </row>
    <row r="469" spans="1:5">
      <c r="A469" t="s">
        <v>17</v>
      </c>
      <c r="B469" t="s">
        <v>13</v>
      </c>
      <c r="C469" s="30">
        <v>45657</v>
      </c>
      <c r="D469">
        <v>268.26161994930908</v>
      </c>
      <c r="E469" t="s">
        <v>59</v>
      </c>
    </row>
    <row r="470" spans="1:5">
      <c r="A470" t="s">
        <v>18</v>
      </c>
      <c r="B470" t="s">
        <v>13</v>
      </c>
      <c r="C470" s="30">
        <v>45322</v>
      </c>
      <c r="D470">
        <v>0</v>
      </c>
      <c r="E470" t="s">
        <v>59</v>
      </c>
    </row>
    <row r="471" spans="1:5">
      <c r="A471" t="s">
        <v>18</v>
      </c>
      <c r="B471" t="s">
        <v>13</v>
      </c>
      <c r="C471" s="30">
        <v>45351</v>
      </c>
      <c r="D471">
        <v>0</v>
      </c>
      <c r="E471" t="s">
        <v>59</v>
      </c>
    </row>
    <row r="472" spans="1:5">
      <c r="A472" t="s">
        <v>18</v>
      </c>
      <c r="B472" t="s">
        <v>13</v>
      </c>
      <c r="C472" s="30">
        <v>45382</v>
      </c>
      <c r="D472">
        <v>0</v>
      </c>
      <c r="E472" t="s">
        <v>59</v>
      </c>
    </row>
    <row r="473" spans="1:5">
      <c r="A473" t="s">
        <v>18</v>
      </c>
      <c r="B473" t="s">
        <v>13</v>
      </c>
      <c r="C473" s="30">
        <v>45412</v>
      </c>
      <c r="D473">
        <v>0</v>
      </c>
      <c r="E473" t="s">
        <v>59</v>
      </c>
    </row>
    <row r="474" spans="1:5">
      <c r="A474" t="s">
        <v>18</v>
      </c>
      <c r="B474" t="s">
        <v>13</v>
      </c>
      <c r="C474" s="30">
        <v>45443</v>
      </c>
      <c r="D474">
        <v>0</v>
      </c>
      <c r="E474" t="s">
        <v>59</v>
      </c>
    </row>
    <row r="475" spans="1:5">
      <c r="A475" t="s">
        <v>18</v>
      </c>
      <c r="B475" t="s">
        <v>13</v>
      </c>
      <c r="C475" s="30">
        <v>45473</v>
      </c>
      <c r="D475">
        <v>0</v>
      </c>
      <c r="E475" t="s">
        <v>59</v>
      </c>
    </row>
    <row r="476" spans="1:5">
      <c r="A476" t="s">
        <v>18</v>
      </c>
      <c r="B476" t="s">
        <v>13</v>
      </c>
      <c r="C476" s="30">
        <v>45504</v>
      </c>
      <c r="D476">
        <v>0</v>
      </c>
      <c r="E476" t="s">
        <v>59</v>
      </c>
    </row>
    <row r="477" spans="1:5">
      <c r="A477" t="s">
        <v>18</v>
      </c>
      <c r="B477" t="s">
        <v>13</v>
      </c>
      <c r="C477" s="30">
        <v>45535</v>
      </c>
      <c r="D477">
        <v>0</v>
      </c>
      <c r="E477" t="s">
        <v>59</v>
      </c>
    </row>
    <row r="478" spans="1:5">
      <c r="A478" t="s">
        <v>18</v>
      </c>
      <c r="B478" t="s">
        <v>13</v>
      </c>
      <c r="C478" s="30">
        <v>45565</v>
      </c>
      <c r="D478">
        <v>0</v>
      </c>
      <c r="E478" t="s">
        <v>59</v>
      </c>
    </row>
    <row r="479" spans="1:5">
      <c r="A479" t="s">
        <v>18</v>
      </c>
      <c r="B479" t="s">
        <v>13</v>
      </c>
      <c r="C479" s="30">
        <v>45596</v>
      </c>
      <c r="D479">
        <v>0</v>
      </c>
      <c r="E479" t="s">
        <v>59</v>
      </c>
    </row>
    <row r="480" spans="1:5">
      <c r="A480" t="s">
        <v>18</v>
      </c>
      <c r="B480" t="s">
        <v>13</v>
      </c>
      <c r="C480" s="30">
        <v>45626</v>
      </c>
      <c r="D480">
        <v>0</v>
      </c>
      <c r="E480" t="s">
        <v>59</v>
      </c>
    </row>
    <row r="481" spans="1:5">
      <c r="A481" t="s">
        <v>18</v>
      </c>
      <c r="B481" t="s">
        <v>13</v>
      </c>
      <c r="C481" s="30">
        <v>45657</v>
      </c>
      <c r="D481">
        <v>0</v>
      </c>
      <c r="E481" t="s">
        <v>59</v>
      </c>
    </row>
    <row r="482" spans="1:5">
      <c r="A482" t="s">
        <v>19</v>
      </c>
      <c r="B482" t="s">
        <v>13</v>
      </c>
      <c r="C482" s="30">
        <v>45322</v>
      </c>
      <c r="D482">
        <v>880.00000000000011</v>
      </c>
      <c r="E482" t="s">
        <v>59</v>
      </c>
    </row>
    <row r="483" spans="1:5">
      <c r="A483" t="s">
        <v>19</v>
      </c>
      <c r="B483" t="s">
        <v>13</v>
      </c>
      <c r="C483" s="30">
        <v>45351</v>
      </c>
      <c r="D483">
        <v>924.00000000000011</v>
      </c>
      <c r="E483" t="s">
        <v>59</v>
      </c>
    </row>
    <row r="484" spans="1:5">
      <c r="A484" t="s">
        <v>19</v>
      </c>
      <c r="B484" t="s">
        <v>13</v>
      </c>
      <c r="C484" s="30">
        <v>45382</v>
      </c>
      <c r="D484">
        <v>905.52</v>
      </c>
      <c r="E484" t="s">
        <v>59</v>
      </c>
    </row>
    <row r="485" spans="1:5">
      <c r="A485" t="s">
        <v>19</v>
      </c>
      <c r="B485" t="s">
        <v>13</v>
      </c>
      <c r="C485" s="30">
        <v>45412</v>
      </c>
      <c r="D485">
        <v>777.92399999999998</v>
      </c>
      <c r="E485" t="s">
        <v>59</v>
      </c>
    </row>
    <row r="486" spans="1:5">
      <c r="A486" t="s">
        <v>19</v>
      </c>
      <c r="B486" t="s">
        <v>13</v>
      </c>
      <c r="C486" s="30">
        <v>45443</v>
      </c>
      <c r="D486">
        <v>816.82020000000011</v>
      </c>
      <c r="E486" t="s">
        <v>59</v>
      </c>
    </row>
    <row r="487" spans="1:5">
      <c r="A487" t="s">
        <v>19</v>
      </c>
      <c r="B487" t="s">
        <v>13</v>
      </c>
      <c r="C487" s="30">
        <v>45473</v>
      </c>
      <c r="D487">
        <v>800.4837960000001</v>
      </c>
      <c r="E487" t="s">
        <v>59</v>
      </c>
    </row>
    <row r="488" spans="1:5">
      <c r="A488" t="s">
        <v>19</v>
      </c>
      <c r="B488" t="s">
        <v>13</v>
      </c>
      <c r="C488" s="30">
        <v>45504</v>
      </c>
      <c r="D488">
        <v>1027.2875382000002</v>
      </c>
      <c r="E488" t="s">
        <v>59</v>
      </c>
    </row>
    <row r="489" spans="1:5">
      <c r="A489" t="s">
        <v>19</v>
      </c>
      <c r="B489" t="s">
        <v>13</v>
      </c>
      <c r="C489" s="30">
        <v>45535</v>
      </c>
      <c r="D489">
        <v>1078.6519151100001</v>
      </c>
      <c r="E489" t="s">
        <v>59</v>
      </c>
    </row>
    <row r="490" spans="1:5">
      <c r="A490" t="s">
        <v>19</v>
      </c>
      <c r="B490" t="s">
        <v>13</v>
      </c>
      <c r="C490" s="30">
        <v>45565</v>
      </c>
      <c r="D490">
        <v>1132.5845108655003</v>
      </c>
      <c r="E490" t="s">
        <v>59</v>
      </c>
    </row>
    <row r="491" spans="1:5">
      <c r="A491" t="s">
        <v>19</v>
      </c>
      <c r="B491" t="s">
        <v>13</v>
      </c>
      <c r="C491" s="30">
        <v>45596</v>
      </c>
      <c r="D491">
        <v>908.12685325761026</v>
      </c>
      <c r="E491" t="s">
        <v>59</v>
      </c>
    </row>
    <row r="492" spans="1:5">
      <c r="A492" t="s">
        <v>19</v>
      </c>
      <c r="B492" t="s">
        <v>13</v>
      </c>
      <c r="C492" s="30">
        <v>45626</v>
      </c>
      <c r="D492">
        <v>953.53319592049081</v>
      </c>
      <c r="E492" t="s">
        <v>59</v>
      </c>
    </row>
    <row r="493" spans="1:5">
      <c r="A493" t="s">
        <v>19</v>
      </c>
      <c r="B493" t="s">
        <v>13</v>
      </c>
      <c r="C493" s="30">
        <v>45657</v>
      </c>
      <c r="D493">
        <v>1001.2098557165154</v>
      </c>
      <c r="E493" t="s">
        <v>59</v>
      </c>
    </row>
    <row r="494" spans="1:5">
      <c r="A494" t="s">
        <v>20</v>
      </c>
      <c r="B494" t="s">
        <v>13</v>
      </c>
      <c r="C494" s="30">
        <v>45322</v>
      </c>
      <c r="D494">
        <v>3850</v>
      </c>
      <c r="E494" t="s">
        <v>59</v>
      </c>
    </row>
    <row r="495" spans="1:5">
      <c r="A495" t="s">
        <v>20</v>
      </c>
      <c r="B495" t="s">
        <v>13</v>
      </c>
      <c r="C495" s="30">
        <v>45351</v>
      </c>
      <c r="D495">
        <v>3965.5000000000005</v>
      </c>
      <c r="E495" t="s">
        <v>59</v>
      </c>
    </row>
    <row r="496" spans="1:5">
      <c r="A496" t="s">
        <v>20</v>
      </c>
      <c r="B496" t="s">
        <v>13</v>
      </c>
      <c r="C496" s="30">
        <v>45382</v>
      </c>
      <c r="D496">
        <v>3886.1900000000005</v>
      </c>
      <c r="E496" t="s">
        <v>59</v>
      </c>
    </row>
    <row r="497" spans="1:5">
      <c r="A497" t="s">
        <v>20</v>
      </c>
      <c r="B497" t="s">
        <v>13</v>
      </c>
      <c r="C497" s="30">
        <v>45412</v>
      </c>
      <c r="D497">
        <v>3274.9983000000002</v>
      </c>
      <c r="E497" t="s">
        <v>59</v>
      </c>
    </row>
    <row r="498" spans="1:5">
      <c r="A498" t="s">
        <v>20</v>
      </c>
      <c r="B498" t="s">
        <v>13</v>
      </c>
      <c r="C498" s="30">
        <v>45443</v>
      </c>
      <c r="D498">
        <v>3373.2482490000002</v>
      </c>
      <c r="E498" t="s">
        <v>59</v>
      </c>
    </row>
    <row r="499" spans="1:5">
      <c r="A499" t="s">
        <v>20</v>
      </c>
      <c r="B499" t="s">
        <v>13</v>
      </c>
      <c r="C499" s="30">
        <v>45473</v>
      </c>
      <c r="D499">
        <v>3305.7832840200003</v>
      </c>
      <c r="E499" t="s">
        <v>59</v>
      </c>
    </row>
    <row r="500" spans="1:5">
      <c r="A500" t="s">
        <v>20</v>
      </c>
      <c r="B500" t="s">
        <v>13</v>
      </c>
      <c r="C500" s="30">
        <v>45504</v>
      </c>
      <c r="D500">
        <v>4161.6138453274007</v>
      </c>
      <c r="E500" t="s">
        <v>59</v>
      </c>
    </row>
    <row r="501" spans="1:5">
      <c r="A501" t="s">
        <v>20</v>
      </c>
      <c r="B501" t="s">
        <v>13</v>
      </c>
      <c r="C501" s="30">
        <v>45535</v>
      </c>
      <c r="D501">
        <v>4286.4622606872235</v>
      </c>
      <c r="E501" t="s">
        <v>59</v>
      </c>
    </row>
    <row r="502" spans="1:5">
      <c r="A502" t="s">
        <v>20</v>
      </c>
      <c r="B502" t="s">
        <v>13</v>
      </c>
      <c r="C502" s="30">
        <v>45565</v>
      </c>
      <c r="D502">
        <v>4415.0561285078402</v>
      </c>
      <c r="E502" t="s">
        <v>59</v>
      </c>
    </row>
    <row r="503" spans="1:5">
      <c r="A503" t="s">
        <v>20</v>
      </c>
      <c r="B503" t="s">
        <v>13</v>
      </c>
      <c r="C503" s="30">
        <v>45596</v>
      </c>
      <c r="D503">
        <v>3540.0722775853765</v>
      </c>
      <c r="E503" t="s">
        <v>59</v>
      </c>
    </row>
    <row r="504" spans="1:5">
      <c r="A504" t="s">
        <v>20</v>
      </c>
      <c r="B504" t="s">
        <v>13</v>
      </c>
      <c r="C504" s="30">
        <v>45626</v>
      </c>
      <c r="D504">
        <v>3646.2744459129381</v>
      </c>
      <c r="E504" t="s">
        <v>59</v>
      </c>
    </row>
    <row r="505" spans="1:5">
      <c r="A505" t="s">
        <v>20</v>
      </c>
      <c r="B505" t="s">
        <v>13</v>
      </c>
      <c r="C505" s="30">
        <v>45657</v>
      </c>
      <c r="D505">
        <v>3755.6626792903262</v>
      </c>
      <c r="E505" t="s">
        <v>59</v>
      </c>
    </row>
    <row r="506" spans="1:5">
      <c r="A506" t="s">
        <v>21</v>
      </c>
      <c r="B506" t="s">
        <v>13</v>
      </c>
      <c r="C506" s="30">
        <v>45322</v>
      </c>
      <c r="D506">
        <v>385.00000000000006</v>
      </c>
      <c r="E506" t="s">
        <v>59</v>
      </c>
    </row>
    <row r="507" spans="1:5">
      <c r="A507" t="s">
        <v>21</v>
      </c>
      <c r="B507" t="s">
        <v>13</v>
      </c>
      <c r="C507" s="30">
        <v>45351</v>
      </c>
      <c r="D507">
        <v>396.55</v>
      </c>
      <c r="E507" t="s">
        <v>59</v>
      </c>
    </row>
    <row r="508" spans="1:5">
      <c r="A508" t="s">
        <v>21</v>
      </c>
      <c r="B508" t="s">
        <v>13</v>
      </c>
      <c r="C508" s="30">
        <v>45382</v>
      </c>
      <c r="D508">
        <v>388.61900000000003</v>
      </c>
      <c r="E508" t="s">
        <v>59</v>
      </c>
    </row>
    <row r="509" spans="1:5">
      <c r="A509" t="s">
        <v>21</v>
      </c>
      <c r="B509" t="s">
        <v>13</v>
      </c>
      <c r="C509" s="30">
        <v>45412</v>
      </c>
      <c r="D509">
        <v>327.49983000000003</v>
      </c>
      <c r="E509" t="s">
        <v>59</v>
      </c>
    </row>
    <row r="510" spans="1:5">
      <c r="A510" t="s">
        <v>21</v>
      </c>
      <c r="B510" t="s">
        <v>13</v>
      </c>
      <c r="C510" s="30">
        <v>45443</v>
      </c>
      <c r="D510">
        <v>337.32482490000007</v>
      </c>
      <c r="E510" t="s">
        <v>59</v>
      </c>
    </row>
    <row r="511" spans="1:5">
      <c r="A511" t="s">
        <v>21</v>
      </c>
      <c r="B511" t="s">
        <v>13</v>
      </c>
      <c r="C511" s="30">
        <v>45473</v>
      </c>
      <c r="D511">
        <v>330.57832840200007</v>
      </c>
      <c r="E511" t="s">
        <v>59</v>
      </c>
    </row>
    <row r="512" spans="1:5">
      <c r="A512" t="s">
        <v>21</v>
      </c>
      <c r="B512" t="s">
        <v>13</v>
      </c>
      <c r="C512" s="30">
        <v>45504</v>
      </c>
      <c r="D512">
        <v>416.1613845327401</v>
      </c>
      <c r="E512" t="s">
        <v>59</v>
      </c>
    </row>
    <row r="513" spans="1:5">
      <c r="A513" t="s">
        <v>21</v>
      </c>
      <c r="B513" t="s">
        <v>13</v>
      </c>
      <c r="C513" s="30">
        <v>45535</v>
      </c>
      <c r="D513">
        <v>428.64622606872229</v>
      </c>
      <c r="E513" t="s">
        <v>59</v>
      </c>
    </row>
    <row r="514" spans="1:5">
      <c r="A514" t="s">
        <v>21</v>
      </c>
      <c r="B514" t="s">
        <v>13</v>
      </c>
      <c r="C514" s="30">
        <v>45565</v>
      </c>
      <c r="D514">
        <v>441.50561285078396</v>
      </c>
      <c r="E514" t="s">
        <v>59</v>
      </c>
    </row>
    <row r="515" spans="1:5">
      <c r="A515" t="s">
        <v>21</v>
      </c>
      <c r="B515" t="s">
        <v>13</v>
      </c>
      <c r="C515" s="30">
        <v>45596</v>
      </c>
      <c r="D515">
        <v>354.00722775853762</v>
      </c>
      <c r="E515" t="s">
        <v>59</v>
      </c>
    </row>
    <row r="516" spans="1:5">
      <c r="A516" t="s">
        <v>21</v>
      </c>
      <c r="B516" t="s">
        <v>13</v>
      </c>
      <c r="C516" s="30">
        <v>45626</v>
      </c>
      <c r="D516">
        <v>364.62744459129374</v>
      </c>
      <c r="E516" t="s">
        <v>59</v>
      </c>
    </row>
    <row r="517" spans="1:5">
      <c r="A517" t="s">
        <v>21</v>
      </c>
      <c r="B517" t="s">
        <v>13</v>
      </c>
      <c r="C517" s="30">
        <v>45657</v>
      </c>
      <c r="D517">
        <v>375.56626792903256</v>
      </c>
      <c r="E517" t="s">
        <v>59</v>
      </c>
    </row>
    <row r="518" spans="1:5">
      <c r="A518" t="s">
        <v>23</v>
      </c>
      <c r="B518" t="s">
        <v>24</v>
      </c>
      <c r="C518" s="30">
        <v>45322</v>
      </c>
      <c r="D518">
        <v>0</v>
      </c>
      <c r="E518" t="s">
        <v>59</v>
      </c>
    </row>
    <row r="519" spans="1:5">
      <c r="A519" t="s">
        <v>23</v>
      </c>
      <c r="B519" t="s">
        <v>24</v>
      </c>
      <c r="C519" s="30">
        <v>45351</v>
      </c>
      <c r="D519">
        <v>0</v>
      </c>
      <c r="E519" t="s">
        <v>59</v>
      </c>
    </row>
    <row r="520" spans="1:5">
      <c r="A520" t="s">
        <v>23</v>
      </c>
      <c r="B520" t="s">
        <v>24</v>
      </c>
      <c r="C520" s="30">
        <v>45382</v>
      </c>
      <c r="D520">
        <v>0</v>
      </c>
      <c r="E520" t="s">
        <v>59</v>
      </c>
    </row>
    <row r="521" spans="1:5">
      <c r="A521" t="s">
        <v>23</v>
      </c>
      <c r="B521" t="s">
        <v>24</v>
      </c>
      <c r="C521" s="30">
        <v>45412</v>
      </c>
      <c r="D521">
        <v>0</v>
      </c>
      <c r="E521" t="s">
        <v>59</v>
      </c>
    </row>
    <row r="522" spans="1:5">
      <c r="A522" t="s">
        <v>23</v>
      </c>
      <c r="B522" t="s">
        <v>24</v>
      </c>
      <c r="C522" s="30">
        <v>45443</v>
      </c>
      <c r="D522">
        <v>0</v>
      </c>
      <c r="E522" t="s">
        <v>59</v>
      </c>
    </row>
    <row r="523" spans="1:5">
      <c r="A523" t="s">
        <v>23</v>
      </c>
      <c r="B523" t="s">
        <v>24</v>
      </c>
      <c r="C523" s="30">
        <v>45473</v>
      </c>
      <c r="D523">
        <v>0</v>
      </c>
      <c r="E523" t="s">
        <v>59</v>
      </c>
    </row>
    <row r="524" spans="1:5">
      <c r="A524" t="s">
        <v>23</v>
      </c>
      <c r="B524" t="s">
        <v>24</v>
      </c>
      <c r="C524" s="30">
        <v>45504</v>
      </c>
      <c r="D524">
        <v>0</v>
      </c>
      <c r="E524" t="s">
        <v>59</v>
      </c>
    </row>
    <row r="525" spans="1:5">
      <c r="A525" t="s">
        <v>23</v>
      </c>
      <c r="B525" t="s">
        <v>24</v>
      </c>
      <c r="C525" s="30">
        <v>45535</v>
      </c>
      <c r="D525">
        <v>0</v>
      </c>
      <c r="E525" t="s">
        <v>59</v>
      </c>
    </row>
    <row r="526" spans="1:5">
      <c r="A526" t="s">
        <v>23</v>
      </c>
      <c r="B526" t="s">
        <v>24</v>
      </c>
      <c r="C526" s="30">
        <v>45565</v>
      </c>
      <c r="D526">
        <v>0</v>
      </c>
      <c r="E526" t="s">
        <v>59</v>
      </c>
    </row>
    <row r="527" spans="1:5">
      <c r="A527" t="s">
        <v>23</v>
      </c>
      <c r="B527" t="s">
        <v>24</v>
      </c>
      <c r="C527" s="30">
        <v>45596</v>
      </c>
      <c r="D527">
        <v>0</v>
      </c>
      <c r="E527" t="s">
        <v>59</v>
      </c>
    </row>
    <row r="528" spans="1:5">
      <c r="A528" t="s">
        <v>23</v>
      </c>
      <c r="B528" t="s">
        <v>24</v>
      </c>
      <c r="C528" s="30">
        <v>45626</v>
      </c>
      <c r="D528">
        <v>0</v>
      </c>
      <c r="E528" t="s">
        <v>59</v>
      </c>
    </row>
    <row r="529" spans="1:5">
      <c r="A529" t="s">
        <v>23</v>
      </c>
      <c r="B529" t="s">
        <v>24</v>
      </c>
      <c r="C529" s="30">
        <v>45657</v>
      </c>
      <c r="D529">
        <v>0</v>
      </c>
      <c r="E529" t="s">
        <v>59</v>
      </c>
    </row>
    <row r="530" spans="1:5">
      <c r="A530" t="s">
        <v>25</v>
      </c>
      <c r="B530" t="s">
        <v>24</v>
      </c>
      <c r="C530" s="30">
        <v>45322</v>
      </c>
      <c r="D530">
        <v>1100</v>
      </c>
      <c r="E530" t="s">
        <v>59</v>
      </c>
    </row>
    <row r="531" spans="1:5">
      <c r="A531" t="s">
        <v>25</v>
      </c>
      <c r="B531" t="s">
        <v>24</v>
      </c>
      <c r="C531" s="30">
        <v>45351</v>
      </c>
      <c r="D531">
        <v>1122</v>
      </c>
      <c r="E531" t="s">
        <v>59</v>
      </c>
    </row>
    <row r="532" spans="1:5">
      <c r="A532" t="s">
        <v>25</v>
      </c>
      <c r="B532" t="s">
        <v>24</v>
      </c>
      <c r="C532" s="30">
        <v>45382</v>
      </c>
      <c r="D532">
        <v>1099.5600000000002</v>
      </c>
      <c r="E532" t="s">
        <v>59</v>
      </c>
    </row>
    <row r="533" spans="1:5">
      <c r="A533" t="s">
        <v>25</v>
      </c>
      <c r="B533" t="s">
        <v>24</v>
      </c>
      <c r="C533" s="30">
        <v>45412</v>
      </c>
      <c r="D533">
        <v>917.63279999999997</v>
      </c>
      <c r="E533" t="s">
        <v>59</v>
      </c>
    </row>
    <row r="534" spans="1:5">
      <c r="A534" t="s">
        <v>25</v>
      </c>
      <c r="B534" t="s">
        <v>24</v>
      </c>
      <c r="C534" s="30">
        <v>45443</v>
      </c>
      <c r="D534">
        <v>935.98545600000011</v>
      </c>
      <c r="E534" t="s">
        <v>59</v>
      </c>
    </row>
    <row r="535" spans="1:5">
      <c r="A535" t="s">
        <v>25</v>
      </c>
      <c r="B535" t="s">
        <v>24</v>
      </c>
      <c r="C535" s="30">
        <v>45473</v>
      </c>
      <c r="D535">
        <v>917.26574688000005</v>
      </c>
      <c r="E535" t="s">
        <v>59</v>
      </c>
    </row>
    <row r="536" spans="1:5">
      <c r="A536" t="s">
        <v>25</v>
      </c>
      <c r="B536" t="s">
        <v>24</v>
      </c>
      <c r="C536" s="30">
        <v>45504</v>
      </c>
      <c r="D536">
        <v>1143.5246311104002</v>
      </c>
      <c r="E536" t="s">
        <v>59</v>
      </c>
    </row>
    <row r="537" spans="1:5">
      <c r="A537" t="s">
        <v>25</v>
      </c>
      <c r="B537" t="s">
        <v>24</v>
      </c>
      <c r="C537" s="30">
        <v>45535</v>
      </c>
      <c r="D537">
        <v>1166.3951237326082</v>
      </c>
      <c r="E537" t="s">
        <v>59</v>
      </c>
    </row>
    <row r="538" spans="1:5">
      <c r="A538" t="s">
        <v>25</v>
      </c>
      <c r="B538" t="s">
        <v>24</v>
      </c>
      <c r="C538" s="30">
        <v>45565</v>
      </c>
      <c r="D538">
        <v>1189.7230262072603</v>
      </c>
      <c r="E538" t="s">
        <v>59</v>
      </c>
    </row>
    <row r="539" spans="1:5">
      <c r="A539" t="s">
        <v>25</v>
      </c>
      <c r="B539" t="s">
        <v>24</v>
      </c>
      <c r="C539" s="30">
        <v>45596</v>
      </c>
      <c r="D539">
        <v>953.94155374073057</v>
      </c>
      <c r="E539" t="s">
        <v>59</v>
      </c>
    </row>
    <row r="540" spans="1:5">
      <c r="A540" t="s">
        <v>25</v>
      </c>
      <c r="B540" t="s">
        <v>24</v>
      </c>
      <c r="C540" s="30">
        <v>45626</v>
      </c>
      <c r="D540">
        <v>973.02038481554519</v>
      </c>
      <c r="E540" t="s">
        <v>59</v>
      </c>
    </row>
    <row r="541" spans="1:5">
      <c r="A541" t="s">
        <v>25</v>
      </c>
      <c r="B541" t="s">
        <v>24</v>
      </c>
      <c r="C541" s="30">
        <v>45657</v>
      </c>
      <c r="D541">
        <v>992.48079251185618</v>
      </c>
      <c r="E541" t="s">
        <v>59</v>
      </c>
    </row>
    <row r="542" spans="1:5">
      <c r="A542" t="s">
        <v>26</v>
      </c>
      <c r="B542" t="s">
        <v>24</v>
      </c>
      <c r="C542" s="30">
        <v>45322</v>
      </c>
      <c r="D542">
        <v>2750</v>
      </c>
      <c r="E542" t="s">
        <v>59</v>
      </c>
    </row>
    <row r="543" spans="1:5">
      <c r="A543" t="s">
        <v>26</v>
      </c>
      <c r="B543" t="s">
        <v>24</v>
      </c>
      <c r="C543" s="30">
        <v>45351</v>
      </c>
      <c r="D543">
        <v>2832.5000000000005</v>
      </c>
      <c r="E543" t="s">
        <v>59</v>
      </c>
    </row>
    <row r="544" spans="1:5">
      <c r="A544" t="s">
        <v>26</v>
      </c>
      <c r="B544" t="s">
        <v>24</v>
      </c>
      <c r="C544" s="30">
        <v>45382</v>
      </c>
      <c r="D544">
        <v>2775.8500000000004</v>
      </c>
      <c r="E544" t="s">
        <v>59</v>
      </c>
    </row>
    <row r="545" spans="1:5">
      <c r="A545" t="s">
        <v>26</v>
      </c>
      <c r="B545" t="s">
        <v>24</v>
      </c>
      <c r="C545" s="30">
        <v>45412</v>
      </c>
      <c r="D545">
        <v>2339.2845000000002</v>
      </c>
      <c r="E545" t="s">
        <v>59</v>
      </c>
    </row>
    <row r="546" spans="1:5">
      <c r="A546" t="s">
        <v>26</v>
      </c>
      <c r="B546" t="s">
        <v>24</v>
      </c>
      <c r="C546" s="30">
        <v>45443</v>
      </c>
      <c r="D546">
        <v>2409.4630349999998</v>
      </c>
      <c r="E546" t="s">
        <v>59</v>
      </c>
    </row>
    <row r="547" spans="1:5">
      <c r="A547" t="s">
        <v>26</v>
      </c>
      <c r="B547" t="s">
        <v>24</v>
      </c>
      <c r="C547" s="30">
        <v>45473</v>
      </c>
      <c r="D547">
        <v>2361.2737742999998</v>
      </c>
      <c r="E547" t="s">
        <v>59</v>
      </c>
    </row>
    <row r="548" spans="1:5">
      <c r="A548" t="s">
        <v>26</v>
      </c>
      <c r="B548" t="s">
        <v>24</v>
      </c>
      <c r="C548" s="30">
        <v>45504</v>
      </c>
      <c r="D548">
        <v>2972.581318091</v>
      </c>
      <c r="E548" t="s">
        <v>59</v>
      </c>
    </row>
    <row r="549" spans="1:5">
      <c r="A549" t="s">
        <v>26</v>
      </c>
      <c r="B549" t="s">
        <v>24</v>
      </c>
      <c r="C549" s="30">
        <v>45535</v>
      </c>
      <c r="D549">
        <v>3061.7587576337301</v>
      </c>
      <c r="E549" t="s">
        <v>59</v>
      </c>
    </row>
    <row r="550" spans="1:5">
      <c r="A550" t="s">
        <v>26</v>
      </c>
      <c r="B550" t="s">
        <v>24</v>
      </c>
      <c r="C550" s="30">
        <v>45565</v>
      </c>
      <c r="D550">
        <v>3153.6115203627419</v>
      </c>
      <c r="E550" t="s">
        <v>59</v>
      </c>
    </row>
    <row r="551" spans="1:5">
      <c r="A551" t="s">
        <v>26</v>
      </c>
      <c r="B551" t="s">
        <v>24</v>
      </c>
      <c r="C551" s="30">
        <v>45596</v>
      </c>
      <c r="D551">
        <v>2528.6230554181257</v>
      </c>
      <c r="E551" t="s">
        <v>59</v>
      </c>
    </row>
    <row r="552" spans="1:5">
      <c r="A552" t="s">
        <v>26</v>
      </c>
      <c r="B552" t="s">
        <v>24</v>
      </c>
      <c r="C552" s="30">
        <v>45626</v>
      </c>
      <c r="D552">
        <v>2604.4817470806697</v>
      </c>
      <c r="E552" t="s">
        <v>59</v>
      </c>
    </row>
    <row r="553" spans="1:5">
      <c r="A553" t="s">
        <v>26</v>
      </c>
      <c r="B553" t="s">
        <v>24</v>
      </c>
      <c r="C553" s="30">
        <v>45657</v>
      </c>
      <c r="D553">
        <v>2682.6161994930899</v>
      </c>
      <c r="E553" t="s">
        <v>59</v>
      </c>
    </row>
    <row r="554" spans="1:5">
      <c r="A554" t="s">
        <v>27</v>
      </c>
      <c r="B554" t="s">
        <v>24</v>
      </c>
      <c r="C554" s="30">
        <v>45322</v>
      </c>
      <c r="D554">
        <v>1650.0000000000002</v>
      </c>
      <c r="E554" t="s">
        <v>59</v>
      </c>
    </row>
    <row r="555" spans="1:5">
      <c r="A555" t="s">
        <v>27</v>
      </c>
      <c r="B555" t="s">
        <v>24</v>
      </c>
      <c r="C555" s="30">
        <v>45351</v>
      </c>
      <c r="D555">
        <v>1699.5000000000002</v>
      </c>
      <c r="E555" t="s">
        <v>59</v>
      </c>
    </row>
    <row r="556" spans="1:5">
      <c r="A556" t="s">
        <v>27</v>
      </c>
      <c r="B556" t="s">
        <v>24</v>
      </c>
      <c r="C556" s="30">
        <v>45382</v>
      </c>
      <c r="D556">
        <v>1665.51</v>
      </c>
      <c r="E556" t="s">
        <v>59</v>
      </c>
    </row>
    <row r="557" spans="1:5">
      <c r="A557" t="s">
        <v>27</v>
      </c>
      <c r="B557" t="s">
        <v>24</v>
      </c>
      <c r="C557" s="30">
        <v>45412</v>
      </c>
      <c r="D557">
        <v>1403.5707</v>
      </c>
      <c r="E557" t="s">
        <v>59</v>
      </c>
    </row>
    <row r="558" spans="1:5">
      <c r="A558" t="s">
        <v>27</v>
      </c>
      <c r="B558" t="s">
        <v>24</v>
      </c>
      <c r="C558" s="30">
        <v>45443</v>
      </c>
      <c r="D558">
        <v>1445.677821</v>
      </c>
      <c r="E558" t="s">
        <v>59</v>
      </c>
    </row>
    <row r="559" spans="1:5">
      <c r="A559" t="s">
        <v>27</v>
      </c>
      <c r="B559" t="s">
        <v>24</v>
      </c>
      <c r="C559" s="30">
        <v>45473</v>
      </c>
      <c r="D559">
        <v>1416.7642645799999</v>
      </c>
      <c r="E559" t="s">
        <v>59</v>
      </c>
    </row>
    <row r="560" spans="1:5">
      <c r="A560" t="s">
        <v>27</v>
      </c>
      <c r="B560" t="s">
        <v>24</v>
      </c>
      <c r="C560" s="30">
        <v>45504</v>
      </c>
      <c r="D560">
        <v>1783.5487908545999</v>
      </c>
      <c r="E560" t="s">
        <v>59</v>
      </c>
    </row>
    <row r="561" spans="1:5">
      <c r="A561" t="s">
        <v>27</v>
      </c>
      <c r="B561" t="s">
        <v>24</v>
      </c>
      <c r="C561" s="30">
        <v>45535</v>
      </c>
      <c r="D561">
        <v>1837.0552545802379</v>
      </c>
      <c r="E561" t="s">
        <v>59</v>
      </c>
    </row>
    <row r="562" spans="1:5">
      <c r="A562" t="s">
        <v>27</v>
      </c>
      <c r="B562" t="s">
        <v>24</v>
      </c>
      <c r="C562" s="30">
        <v>45565</v>
      </c>
      <c r="D562">
        <v>1892.1669122176454</v>
      </c>
      <c r="E562" t="s">
        <v>59</v>
      </c>
    </row>
    <row r="563" spans="1:5">
      <c r="A563" t="s">
        <v>27</v>
      </c>
      <c r="B563" t="s">
        <v>24</v>
      </c>
      <c r="C563" s="30">
        <v>45596</v>
      </c>
      <c r="D563">
        <v>1517.1738332508755</v>
      </c>
      <c r="E563" t="s">
        <v>59</v>
      </c>
    </row>
    <row r="564" spans="1:5">
      <c r="A564" t="s">
        <v>27</v>
      </c>
      <c r="B564" t="s">
        <v>24</v>
      </c>
      <c r="C564" s="30">
        <v>45626</v>
      </c>
      <c r="D564">
        <v>1562.6890482484018</v>
      </c>
      <c r="E564" t="s">
        <v>59</v>
      </c>
    </row>
    <row r="565" spans="1:5">
      <c r="A565" t="s">
        <v>27</v>
      </c>
      <c r="B565" t="s">
        <v>24</v>
      </c>
      <c r="C565" s="30">
        <v>45657</v>
      </c>
      <c r="D565">
        <v>1609.5697196958538</v>
      </c>
      <c r="E565" t="s">
        <v>59</v>
      </c>
    </row>
    <row r="566" spans="1:5">
      <c r="A566" t="s">
        <v>28</v>
      </c>
      <c r="B566" t="s">
        <v>24</v>
      </c>
      <c r="C566" s="30">
        <v>45322</v>
      </c>
      <c r="D566">
        <v>2200</v>
      </c>
      <c r="E566" t="s">
        <v>59</v>
      </c>
    </row>
    <row r="567" spans="1:5">
      <c r="A567" t="s">
        <v>28</v>
      </c>
      <c r="B567" t="s">
        <v>24</v>
      </c>
      <c r="C567" s="30">
        <v>45351</v>
      </c>
      <c r="D567">
        <v>2266</v>
      </c>
      <c r="E567" t="s">
        <v>59</v>
      </c>
    </row>
    <row r="568" spans="1:5">
      <c r="A568" t="s">
        <v>28</v>
      </c>
      <c r="B568" t="s">
        <v>24</v>
      </c>
      <c r="C568" s="30">
        <v>45382</v>
      </c>
      <c r="D568">
        <v>2220.6800000000003</v>
      </c>
      <c r="E568" t="s">
        <v>59</v>
      </c>
    </row>
    <row r="569" spans="1:5">
      <c r="A569" t="s">
        <v>28</v>
      </c>
      <c r="B569" t="s">
        <v>24</v>
      </c>
      <c r="C569" s="30">
        <v>45412</v>
      </c>
      <c r="D569">
        <v>1871.4276</v>
      </c>
      <c r="E569" t="s">
        <v>59</v>
      </c>
    </row>
    <row r="570" spans="1:5">
      <c r="A570" t="s">
        <v>28</v>
      </c>
      <c r="B570" t="s">
        <v>24</v>
      </c>
      <c r="C570" s="30">
        <v>45443</v>
      </c>
      <c r="D570">
        <v>1927.5704280000002</v>
      </c>
      <c r="E570" t="s">
        <v>59</v>
      </c>
    </row>
    <row r="571" spans="1:5">
      <c r="A571" t="s">
        <v>28</v>
      </c>
      <c r="B571" t="s">
        <v>24</v>
      </c>
      <c r="C571" s="30">
        <v>45473</v>
      </c>
      <c r="D571">
        <v>1889.0190194400002</v>
      </c>
      <c r="E571" t="s">
        <v>59</v>
      </c>
    </row>
    <row r="572" spans="1:5">
      <c r="A572" t="s">
        <v>28</v>
      </c>
      <c r="B572" t="s">
        <v>24</v>
      </c>
      <c r="C572" s="30">
        <v>45504</v>
      </c>
      <c r="D572">
        <v>2378.0650544728005</v>
      </c>
      <c r="E572" t="s">
        <v>59</v>
      </c>
    </row>
    <row r="573" spans="1:5">
      <c r="A573" t="s">
        <v>28</v>
      </c>
      <c r="B573" t="s">
        <v>24</v>
      </c>
      <c r="C573" s="30">
        <v>45535</v>
      </c>
      <c r="D573">
        <v>2449.4070061069847</v>
      </c>
      <c r="E573" t="s">
        <v>59</v>
      </c>
    </row>
    <row r="574" spans="1:5">
      <c r="A574" t="s">
        <v>28</v>
      </c>
      <c r="B574" t="s">
        <v>24</v>
      </c>
      <c r="C574" s="30">
        <v>45565</v>
      </c>
      <c r="D574">
        <v>2522.8892162901943</v>
      </c>
      <c r="E574" t="s">
        <v>59</v>
      </c>
    </row>
    <row r="575" spans="1:5">
      <c r="A575" t="s">
        <v>28</v>
      </c>
      <c r="B575" t="s">
        <v>24</v>
      </c>
      <c r="C575" s="30">
        <v>45596</v>
      </c>
      <c r="D575">
        <v>2022.8984443345012</v>
      </c>
      <c r="E575" t="s">
        <v>59</v>
      </c>
    </row>
    <row r="576" spans="1:5">
      <c r="A576" t="s">
        <v>28</v>
      </c>
      <c r="B576" t="s">
        <v>24</v>
      </c>
      <c r="C576" s="30">
        <v>45626</v>
      </c>
      <c r="D576">
        <v>2083.5853976645367</v>
      </c>
      <c r="E576" t="s">
        <v>59</v>
      </c>
    </row>
    <row r="577" spans="1:5">
      <c r="A577" t="s">
        <v>28</v>
      </c>
      <c r="B577" t="s">
        <v>24</v>
      </c>
      <c r="C577" s="30">
        <v>45657</v>
      </c>
      <c r="D577">
        <v>2146.0929595944726</v>
      </c>
      <c r="E577" t="s">
        <v>59</v>
      </c>
    </row>
    <row r="578" spans="1:5">
      <c r="A578" t="s">
        <v>30</v>
      </c>
      <c r="B578" t="s">
        <v>31</v>
      </c>
      <c r="C578" s="30">
        <v>45322</v>
      </c>
      <c r="D578">
        <v>0</v>
      </c>
      <c r="E578" t="s">
        <v>59</v>
      </c>
    </row>
    <row r="579" spans="1:5">
      <c r="A579" t="s">
        <v>30</v>
      </c>
      <c r="B579" t="s">
        <v>31</v>
      </c>
      <c r="C579" s="30">
        <v>45351</v>
      </c>
      <c r="D579">
        <v>0</v>
      </c>
      <c r="E579" t="s">
        <v>59</v>
      </c>
    </row>
    <row r="580" spans="1:5">
      <c r="A580" t="s">
        <v>30</v>
      </c>
      <c r="B580" t="s">
        <v>31</v>
      </c>
      <c r="C580" s="30">
        <v>45382</v>
      </c>
      <c r="D580">
        <v>0</v>
      </c>
      <c r="E580" t="s">
        <v>59</v>
      </c>
    </row>
    <row r="581" spans="1:5">
      <c r="A581" t="s">
        <v>30</v>
      </c>
      <c r="B581" t="s">
        <v>31</v>
      </c>
      <c r="C581" s="30">
        <v>45412</v>
      </c>
      <c r="D581">
        <v>0</v>
      </c>
      <c r="E581" t="s">
        <v>59</v>
      </c>
    </row>
    <row r="582" spans="1:5">
      <c r="A582" t="s">
        <v>30</v>
      </c>
      <c r="B582" t="s">
        <v>31</v>
      </c>
      <c r="C582" s="30">
        <v>45443</v>
      </c>
      <c r="D582">
        <v>0</v>
      </c>
      <c r="E582" t="s">
        <v>59</v>
      </c>
    </row>
    <row r="583" spans="1:5">
      <c r="A583" t="s">
        <v>30</v>
      </c>
      <c r="B583" t="s">
        <v>31</v>
      </c>
      <c r="C583" s="30">
        <v>45473</v>
      </c>
      <c r="D583">
        <v>0</v>
      </c>
      <c r="E583" t="s">
        <v>59</v>
      </c>
    </row>
    <row r="584" spans="1:5">
      <c r="A584" t="s">
        <v>30</v>
      </c>
      <c r="B584" t="s">
        <v>31</v>
      </c>
      <c r="C584" s="30">
        <v>45504</v>
      </c>
      <c r="D584">
        <v>0</v>
      </c>
      <c r="E584" t="s">
        <v>59</v>
      </c>
    </row>
    <row r="585" spans="1:5">
      <c r="A585" t="s">
        <v>30</v>
      </c>
      <c r="B585" t="s">
        <v>31</v>
      </c>
      <c r="C585" s="30">
        <v>45535</v>
      </c>
      <c r="D585">
        <v>0</v>
      </c>
      <c r="E585" t="s">
        <v>59</v>
      </c>
    </row>
    <row r="586" spans="1:5">
      <c r="A586" t="s">
        <v>30</v>
      </c>
      <c r="B586" t="s">
        <v>31</v>
      </c>
      <c r="C586" s="30">
        <v>45565</v>
      </c>
      <c r="D586">
        <v>0</v>
      </c>
      <c r="E586" t="s">
        <v>59</v>
      </c>
    </row>
    <row r="587" spans="1:5">
      <c r="A587" t="s">
        <v>30</v>
      </c>
      <c r="B587" t="s">
        <v>31</v>
      </c>
      <c r="C587" s="30">
        <v>45596</v>
      </c>
      <c r="D587">
        <v>0</v>
      </c>
      <c r="E587" t="s">
        <v>59</v>
      </c>
    </row>
    <row r="588" spans="1:5">
      <c r="A588" t="s">
        <v>30</v>
      </c>
      <c r="B588" t="s">
        <v>31</v>
      </c>
      <c r="C588" s="30">
        <v>45626</v>
      </c>
      <c r="D588">
        <v>0</v>
      </c>
      <c r="E588" t="s">
        <v>59</v>
      </c>
    </row>
    <row r="589" spans="1:5">
      <c r="A589" t="s">
        <v>30</v>
      </c>
      <c r="B589" t="s">
        <v>31</v>
      </c>
      <c r="C589" s="30">
        <v>45657</v>
      </c>
      <c r="D589">
        <v>0</v>
      </c>
      <c r="E589" t="s">
        <v>59</v>
      </c>
    </row>
    <row r="590" spans="1:5">
      <c r="A590" t="s">
        <v>32</v>
      </c>
      <c r="B590" t="s">
        <v>31</v>
      </c>
      <c r="C590" s="30">
        <v>45322</v>
      </c>
      <c r="D590">
        <v>5500</v>
      </c>
      <c r="E590" t="s">
        <v>59</v>
      </c>
    </row>
    <row r="591" spans="1:5">
      <c r="A591" t="s">
        <v>32</v>
      </c>
      <c r="B591" t="s">
        <v>31</v>
      </c>
      <c r="C591" s="30">
        <v>45351</v>
      </c>
      <c r="D591">
        <v>5775.0000000000009</v>
      </c>
      <c r="E591" t="s">
        <v>59</v>
      </c>
    </row>
    <row r="592" spans="1:5">
      <c r="A592" t="s">
        <v>32</v>
      </c>
      <c r="B592" t="s">
        <v>31</v>
      </c>
      <c r="C592" s="30">
        <v>45382</v>
      </c>
      <c r="D592">
        <v>5659.5000000000009</v>
      </c>
      <c r="E592" t="s">
        <v>59</v>
      </c>
    </row>
    <row r="593" spans="1:5">
      <c r="A593" t="s">
        <v>32</v>
      </c>
      <c r="B593" t="s">
        <v>31</v>
      </c>
      <c r="C593" s="30">
        <v>45412</v>
      </c>
      <c r="D593">
        <v>4167.45</v>
      </c>
      <c r="E593" t="s">
        <v>59</v>
      </c>
    </row>
    <row r="594" spans="1:5">
      <c r="A594" t="s">
        <v>32</v>
      </c>
      <c r="B594" t="s">
        <v>31</v>
      </c>
      <c r="C594" s="30">
        <v>45443</v>
      </c>
      <c r="D594">
        <v>3750.7049999999999</v>
      </c>
      <c r="E594" t="s">
        <v>59</v>
      </c>
    </row>
    <row r="595" spans="1:5">
      <c r="A595" t="s">
        <v>32</v>
      </c>
      <c r="B595" t="s">
        <v>31</v>
      </c>
      <c r="C595" s="30">
        <v>45473</v>
      </c>
      <c r="D595">
        <v>3375.6345000000001</v>
      </c>
      <c r="E595" t="s">
        <v>59</v>
      </c>
    </row>
    <row r="596" spans="1:5">
      <c r="A596" t="s">
        <v>32</v>
      </c>
      <c r="B596" t="s">
        <v>31</v>
      </c>
      <c r="C596" s="30">
        <v>45504</v>
      </c>
      <c r="D596">
        <v>4332.0642750000006</v>
      </c>
      <c r="E596" t="s">
        <v>59</v>
      </c>
    </row>
    <row r="597" spans="1:5">
      <c r="A597" t="s">
        <v>32</v>
      </c>
      <c r="B597" t="s">
        <v>31</v>
      </c>
      <c r="C597" s="30">
        <v>45535</v>
      </c>
      <c r="D597">
        <v>4548.6674887500012</v>
      </c>
      <c r="E597" t="s">
        <v>59</v>
      </c>
    </row>
    <row r="598" spans="1:5">
      <c r="A598" t="s">
        <v>32</v>
      </c>
      <c r="B598" t="s">
        <v>31</v>
      </c>
      <c r="C598" s="30">
        <v>45565</v>
      </c>
      <c r="D598">
        <v>4776.1008631875011</v>
      </c>
      <c r="E598" t="s">
        <v>59</v>
      </c>
    </row>
    <row r="599" spans="1:5">
      <c r="A599" t="s">
        <v>32</v>
      </c>
      <c r="B599" t="s">
        <v>31</v>
      </c>
      <c r="C599" s="30">
        <v>45596</v>
      </c>
      <c r="D599">
        <v>3829.5645103012503</v>
      </c>
      <c r="E599" t="s">
        <v>59</v>
      </c>
    </row>
    <row r="600" spans="1:5">
      <c r="A600" t="s">
        <v>32</v>
      </c>
      <c r="B600" t="s">
        <v>31</v>
      </c>
      <c r="C600" s="30">
        <v>45626</v>
      </c>
      <c r="D600">
        <v>4021.0427358163133</v>
      </c>
      <c r="E600" t="s">
        <v>59</v>
      </c>
    </row>
    <row r="601" spans="1:5">
      <c r="A601" t="s">
        <v>32</v>
      </c>
      <c r="B601" t="s">
        <v>31</v>
      </c>
      <c r="C601" s="30">
        <v>45657</v>
      </c>
      <c r="D601">
        <v>4222.0948726071283</v>
      </c>
      <c r="E601" t="s">
        <v>59</v>
      </c>
    </row>
    <row r="602" spans="1:5">
      <c r="A602" t="s">
        <v>33</v>
      </c>
      <c r="B602" t="s">
        <v>31</v>
      </c>
      <c r="C602" s="30">
        <v>45322</v>
      </c>
      <c r="D602">
        <v>550</v>
      </c>
      <c r="E602" t="s">
        <v>59</v>
      </c>
    </row>
    <row r="603" spans="1:5">
      <c r="A603" t="s">
        <v>33</v>
      </c>
      <c r="B603" t="s">
        <v>31</v>
      </c>
      <c r="C603" s="30">
        <v>45351</v>
      </c>
      <c r="D603">
        <v>566.5</v>
      </c>
      <c r="E603" t="s">
        <v>59</v>
      </c>
    </row>
    <row r="604" spans="1:5">
      <c r="A604" t="s">
        <v>33</v>
      </c>
      <c r="B604" t="s">
        <v>31</v>
      </c>
      <c r="C604" s="30">
        <v>45382</v>
      </c>
      <c r="D604">
        <v>555.17000000000007</v>
      </c>
      <c r="E604" t="s">
        <v>59</v>
      </c>
    </row>
    <row r="605" spans="1:5">
      <c r="A605" t="s">
        <v>33</v>
      </c>
      <c r="B605" t="s">
        <v>31</v>
      </c>
      <c r="C605" s="30">
        <v>45412</v>
      </c>
      <c r="D605">
        <v>467.8569</v>
      </c>
      <c r="E605" t="s">
        <v>59</v>
      </c>
    </row>
    <row r="606" spans="1:5">
      <c r="A606" t="s">
        <v>33</v>
      </c>
      <c r="B606" t="s">
        <v>31</v>
      </c>
      <c r="C606" s="30">
        <v>45443</v>
      </c>
      <c r="D606">
        <v>481.89260700000005</v>
      </c>
      <c r="E606" t="s">
        <v>59</v>
      </c>
    </row>
    <row r="607" spans="1:5">
      <c r="A607" t="s">
        <v>33</v>
      </c>
      <c r="B607" t="s">
        <v>31</v>
      </c>
      <c r="C607" s="30">
        <v>45473</v>
      </c>
      <c r="D607">
        <v>472.25475486000005</v>
      </c>
      <c r="E607" t="s">
        <v>59</v>
      </c>
    </row>
    <row r="608" spans="1:5">
      <c r="A608" t="s">
        <v>33</v>
      </c>
      <c r="B608" t="s">
        <v>31</v>
      </c>
      <c r="C608" s="30">
        <v>45504</v>
      </c>
      <c r="D608">
        <v>594.51626361820013</v>
      </c>
      <c r="E608" t="s">
        <v>59</v>
      </c>
    </row>
    <row r="609" spans="1:5">
      <c r="A609" t="s">
        <v>33</v>
      </c>
      <c r="B609" t="s">
        <v>31</v>
      </c>
      <c r="C609" s="30">
        <v>45535</v>
      </c>
      <c r="D609">
        <v>612.35175152674617</v>
      </c>
      <c r="E609" t="s">
        <v>59</v>
      </c>
    </row>
    <row r="610" spans="1:5">
      <c r="A610" t="s">
        <v>33</v>
      </c>
      <c r="B610" t="s">
        <v>31</v>
      </c>
      <c r="C610" s="30">
        <v>45565</v>
      </c>
      <c r="D610">
        <v>630.72230407254858</v>
      </c>
      <c r="E610" t="s">
        <v>59</v>
      </c>
    </row>
    <row r="611" spans="1:5">
      <c r="A611" t="s">
        <v>33</v>
      </c>
      <c r="B611" t="s">
        <v>31</v>
      </c>
      <c r="C611" s="30">
        <v>45596</v>
      </c>
      <c r="D611">
        <v>505.72461108362529</v>
      </c>
      <c r="E611" t="s">
        <v>59</v>
      </c>
    </row>
    <row r="612" spans="1:5">
      <c r="A612" t="s">
        <v>33</v>
      </c>
      <c r="B612" t="s">
        <v>31</v>
      </c>
      <c r="C612" s="30">
        <v>45626</v>
      </c>
      <c r="D612">
        <v>520.89634941613417</v>
      </c>
      <c r="E612" t="s">
        <v>59</v>
      </c>
    </row>
    <row r="613" spans="1:5">
      <c r="A613" t="s">
        <v>33</v>
      </c>
      <c r="B613" t="s">
        <v>31</v>
      </c>
      <c r="C613" s="30">
        <v>45657</v>
      </c>
      <c r="D613">
        <v>536.52323989861816</v>
      </c>
      <c r="E613" t="s">
        <v>59</v>
      </c>
    </row>
    <row r="614" spans="1:5">
      <c r="A614" t="s">
        <v>34</v>
      </c>
      <c r="B614" t="s">
        <v>31</v>
      </c>
      <c r="C614" s="30">
        <v>45322</v>
      </c>
      <c r="D614">
        <v>495.00000000000006</v>
      </c>
      <c r="E614" t="s">
        <v>59</v>
      </c>
    </row>
    <row r="615" spans="1:5">
      <c r="A615" t="s">
        <v>34</v>
      </c>
      <c r="B615" t="s">
        <v>31</v>
      </c>
      <c r="C615" s="30">
        <v>45351</v>
      </c>
      <c r="D615">
        <v>509.85</v>
      </c>
      <c r="E615" t="s">
        <v>59</v>
      </c>
    </row>
    <row r="616" spans="1:5">
      <c r="A616" t="s">
        <v>34</v>
      </c>
      <c r="B616" t="s">
        <v>31</v>
      </c>
      <c r="C616" s="30">
        <v>45382</v>
      </c>
      <c r="D616">
        <v>499.65300000000008</v>
      </c>
      <c r="E616" t="s">
        <v>59</v>
      </c>
    </row>
    <row r="617" spans="1:5">
      <c r="A617" t="s">
        <v>34</v>
      </c>
      <c r="B617" t="s">
        <v>31</v>
      </c>
      <c r="C617" s="30">
        <v>45412</v>
      </c>
      <c r="D617">
        <v>421.07121000000006</v>
      </c>
      <c r="E617" t="s">
        <v>59</v>
      </c>
    </row>
    <row r="618" spans="1:5">
      <c r="A618" t="s">
        <v>34</v>
      </c>
      <c r="B618" t="s">
        <v>31</v>
      </c>
      <c r="C618" s="30">
        <v>45443</v>
      </c>
      <c r="D618">
        <v>433.70334630000008</v>
      </c>
      <c r="E618" t="s">
        <v>59</v>
      </c>
    </row>
    <row r="619" spans="1:5">
      <c r="A619" t="s">
        <v>34</v>
      </c>
      <c r="B619" t="s">
        <v>31</v>
      </c>
      <c r="C619" s="30">
        <v>45473</v>
      </c>
      <c r="D619">
        <v>425.02927937400005</v>
      </c>
      <c r="E619" t="s">
        <v>59</v>
      </c>
    </row>
    <row r="620" spans="1:5">
      <c r="A620" t="s">
        <v>34</v>
      </c>
      <c r="B620" t="s">
        <v>31</v>
      </c>
      <c r="C620" s="30">
        <v>45504</v>
      </c>
      <c r="D620">
        <v>535.06463725638014</v>
      </c>
      <c r="E620" t="s">
        <v>59</v>
      </c>
    </row>
    <row r="621" spans="1:5">
      <c r="A621" t="s">
        <v>34</v>
      </c>
      <c r="B621" t="s">
        <v>31</v>
      </c>
      <c r="C621" s="30">
        <v>45535</v>
      </c>
      <c r="D621">
        <v>551.11657637407154</v>
      </c>
      <c r="E621" t="s">
        <v>59</v>
      </c>
    </row>
    <row r="622" spans="1:5">
      <c r="A622" t="s">
        <v>34</v>
      </c>
      <c r="B622" t="s">
        <v>31</v>
      </c>
      <c r="C622" s="30">
        <v>45565</v>
      </c>
      <c r="D622">
        <v>567.65007366529369</v>
      </c>
      <c r="E622" t="s">
        <v>59</v>
      </c>
    </row>
    <row r="623" spans="1:5">
      <c r="A623" t="s">
        <v>34</v>
      </c>
      <c r="B623" t="s">
        <v>31</v>
      </c>
      <c r="C623" s="30">
        <v>45596</v>
      </c>
      <c r="D623">
        <v>455.15214997526272</v>
      </c>
      <c r="E623" t="s">
        <v>59</v>
      </c>
    </row>
    <row r="624" spans="1:5">
      <c r="A624" t="s">
        <v>34</v>
      </c>
      <c r="B624" t="s">
        <v>31</v>
      </c>
      <c r="C624" s="30">
        <v>45626</v>
      </c>
      <c r="D624">
        <v>468.80671447452067</v>
      </c>
      <c r="E624" t="s">
        <v>59</v>
      </c>
    </row>
    <row r="625" spans="1:5">
      <c r="A625" t="s">
        <v>34</v>
      </c>
      <c r="B625" t="s">
        <v>31</v>
      </c>
      <c r="C625" s="30">
        <v>45657</v>
      </c>
      <c r="D625">
        <v>482.87091590875627</v>
      </c>
      <c r="E625" t="s">
        <v>59</v>
      </c>
    </row>
    <row r="626" spans="1:5">
      <c r="A626" t="s">
        <v>35</v>
      </c>
      <c r="B626" t="s">
        <v>31</v>
      </c>
      <c r="C626" s="30">
        <v>45322</v>
      </c>
      <c r="D626">
        <v>55.000000000000007</v>
      </c>
      <c r="E626" t="s">
        <v>59</v>
      </c>
    </row>
    <row r="627" spans="1:5">
      <c r="A627" t="s">
        <v>35</v>
      </c>
      <c r="B627" t="s">
        <v>31</v>
      </c>
      <c r="C627" s="30">
        <v>45351</v>
      </c>
      <c r="D627">
        <v>57.750000000000007</v>
      </c>
      <c r="E627" t="s">
        <v>59</v>
      </c>
    </row>
    <row r="628" spans="1:5">
      <c r="A628" t="s">
        <v>35</v>
      </c>
      <c r="B628" t="s">
        <v>31</v>
      </c>
      <c r="C628" s="30">
        <v>45382</v>
      </c>
      <c r="D628">
        <v>56.594999999999999</v>
      </c>
      <c r="E628" t="s">
        <v>59</v>
      </c>
    </row>
    <row r="629" spans="1:5">
      <c r="A629" t="s">
        <v>35</v>
      </c>
      <c r="B629" t="s">
        <v>31</v>
      </c>
      <c r="C629" s="30">
        <v>45412</v>
      </c>
      <c r="D629">
        <v>48.620249999999999</v>
      </c>
      <c r="E629" t="s">
        <v>59</v>
      </c>
    </row>
    <row r="630" spans="1:5">
      <c r="A630" t="s">
        <v>35</v>
      </c>
      <c r="B630" t="s">
        <v>31</v>
      </c>
      <c r="C630" s="30">
        <v>45443</v>
      </c>
      <c r="D630">
        <v>51.051262500000007</v>
      </c>
      <c r="E630" t="s">
        <v>59</v>
      </c>
    </row>
    <row r="631" spans="1:5">
      <c r="A631" t="s">
        <v>35</v>
      </c>
      <c r="B631" t="s">
        <v>31</v>
      </c>
      <c r="C631" s="30">
        <v>45473</v>
      </c>
      <c r="D631">
        <v>50.030237250000006</v>
      </c>
      <c r="E631" t="s">
        <v>59</v>
      </c>
    </row>
    <row r="632" spans="1:5">
      <c r="A632" t="s">
        <v>35</v>
      </c>
      <c r="B632" t="s">
        <v>31</v>
      </c>
      <c r="C632" s="30">
        <v>45504</v>
      </c>
      <c r="D632">
        <v>64.205471137500012</v>
      </c>
      <c r="E632" t="s">
        <v>59</v>
      </c>
    </row>
    <row r="633" spans="1:5">
      <c r="A633" t="s">
        <v>35</v>
      </c>
      <c r="B633" t="s">
        <v>31</v>
      </c>
      <c r="C633" s="30">
        <v>45535</v>
      </c>
      <c r="D633">
        <v>67.415744694375007</v>
      </c>
      <c r="E633" t="s">
        <v>59</v>
      </c>
    </row>
    <row r="634" spans="1:5">
      <c r="A634" t="s">
        <v>35</v>
      </c>
      <c r="B634" t="s">
        <v>31</v>
      </c>
      <c r="C634" s="30">
        <v>45565</v>
      </c>
      <c r="D634">
        <v>70.786531929093769</v>
      </c>
      <c r="E634" t="s">
        <v>59</v>
      </c>
    </row>
    <row r="635" spans="1:5">
      <c r="A635" t="s">
        <v>35</v>
      </c>
      <c r="B635" t="s">
        <v>31</v>
      </c>
      <c r="C635" s="30">
        <v>45596</v>
      </c>
      <c r="D635">
        <v>56.757928328600642</v>
      </c>
      <c r="E635" t="s">
        <v>59</v>
      </c>
    </row>
    <row r="636" spans="1:5">
      <c r="A636" t="s">
        <v>35</v>
      </c>
      <c r="B636" t="s">
        <v>31</v>
      </c>
      <c r="C636" s="30">
        <v>45626</v>
      </c>
      <c r="D636">
        <v>59.595824745030676</v>
      </c>
      <c r="E636" t="s">
        <v>59</v>
      </c>
    </row>
    <row r="637" spans="1:5">
      <c r="A637" t="s">
        <v>35</v>
      </c>
      <c r="B637" t="s">
        <v>31</v>
      </c>
      <c r="C637" s="30">
        <v>45657</v>
      </c>
      <c r="D637">
        <v>62.575615982282216</v>
      </c>
      <c r="E637" t="s">
        <v>59</v>
      </c>
    </row>
    <row r="638" spans="1:5">
      <c r="A638" t="s">
        <v>36</v>
      </c>
      <c r="B638" t="s">
        <v>31</v>
      </c>
      <c r="C638" s="30">
        <v>45322</v>
      </c>
      <c r="D638">
        <v>0</v>
      </c>
      <c r="E638" t="s">
        <v>59</v>
      </c>
    </row>
    <row r="639" spans="1:5">
      <c r="A639" t="s">
        <v>36</v>
      </c>
      <c r="B639" t="s">
        <v>31</v>
      </c>
      <c r="C639" s="30">
        <v>45351</v>
      </c>
      <c r="D639">
        <v>0</v>
      </c>
      <c r="E639" t="s">
        <v>59</v>
      </c>
    </row>
    <row r="640" spans="1:5">
      <c r="A640" t="s">
        <v>36</v>
      </c>
      <c r="B640" t="s">
        <v>31</v>
      </c>
      <c r="C640" s="30">
        <v>45382</v>
      </c>
      <c r="D640">
        <v>0</v>
      </c>
      <c r="E640" t="s">
        <v>59</v>
      </c>
    </row>
    <row r="641" spans="1:5">
      <c r="A641" t="s">
        <v>36</v>
      </c>
      <c r="B641" t="s">
        <v>31</v>
      </c>
      <c r="C641" s="30">
        <v>45412</v>
      </c>
      <c r="D641">
        <v>0</v>
      </c>
      <c r="E641" t="s">
        <v>59</v>
      </c>
    </row>
    <row r="642" spans="1:5">
      <c r="A642" t="s">
        <v>36</v>
      </c>
      <c r="B642" t="s">
        <v>31</v>
      </c>
      <c r="C642" s="30">
        <v>45443</v>
      </c>
      <c r="D642">
        <v>0</v>
      </c>
      <c r="E642" t="s">
        <v>59</v>
      </c>
    </row>
    <row r="643" spans="1:5">
      <c r="A643" t="s">
        <v>36</v>
      </c>
      <c r="B643" t="s">
        <v>31</v>
      </c>
      <c r="C643" s="30">
        <v>45473</v>
      </c>
      <c r="D643">
        <v>0</v>
      </c>
      <c r="E643" t="s">
        <v>59</v>
      </c>
    </row>
    <row r="644" spans="1:5">
      <c r="A644" t="s">
        <v>36</v>
      </c>
      <c r="B644" t="s">
        <v>31</v>
      </c>
      <c r="C644" s="30">
        <v>45504</v>
      </c>
      <c r="D644">
        <v>0</v>
      </c>
      <c r="E644" t="s">
        <v>59</v>
      </c>
    </row>
    <row r="645" spans="1:5">
      <c r="A645" t="s">
        <v>36</v>
      </c>
      <c r="B645" t="s">
        <v>31</v>
      </c>
      <c r="C645" s="30">
        <v>45535</v>
      </c>
      <c r="D645">
        <v>0</v>
      </c>
      <c r="E645" t="s">
        <v>59</v>
      </c>
    </row>
    <row r="646" spans="1:5">
      <c r="A646" t="s">
        <v>36</v>
      </c>
      <c r="B646" t="s">
        <v>31</v>
      </c>
      <c r="C646" s="30">
        <v>45565</v>
      </c>
      <c r="D646">
        <v>0</v>
      </c>
      <c r="E646" t="s">
        <v>59</v>
      </c>
    </row>
    <row r="647" spans="1:5">
      <c r="A647" t="s">
        <v>36</v>
      </c>
      <c r="B647" t="s">
        <v>31</v>
      </c>
      <c r="C647" s="30">
        <v>45596</v>
      </c>
      <c r="D647">
        <v>0</v>
      </c>
      <c r="E647" t="s">
        <v>59</v>
      </c>
    </row>
    <row r="648" spans="1:5">
      <c r="A648" t="s">
        <v>36</v>
      </c>
      <c r="B648" t="s">
        <v>31</v>
      </c>
      <c r="C648" s="30">
        <v>45626</v>
      </c>
      <c r="D648">
        <v>0</v>
      </c>
      <c r="E648" t="s">
        <v>59</v>
      </c>
    </row>
    <row r="649" spans="1:5">
      <c r="A649" t="s">
        <v>36</v>
      </c>
      <c r="B649" t="s">
        <v>31</v>
      </c>
      <c r="C649" s="30">
        <v>45657</v>
      </c>
      <c r="D649">
        <v>0</v>
      </c>
      <c r="E649" t="s">
        <v>59</v>
      </c>
    </row>
    <row r="650" spans="1:5">
      <c r="A650" t="s">
        <v>38</v>
      </c>
      <c r="B650" t="s">
        <v>13</v>
      </c>
      <c r="C650" s="30">
        <v>45322</v>
      </c>
      <c r="D650">
        <v>165</v>
      </c>
      <c r="E650" t="s">
        <v>59</v>
      </c>
    </row>
    <row r="651" spans="1:5">
      <c r="A651" t="s">
        <v>38</v>
      </c>
      <c r="B651" t="s">
        <v>13</v>
      </c>
      <c r="C651" s="30">
        <v>45351</v>
      </c>
      <c r="D651">
        <v>173.25</v>
      </c>
      <c r="E651" t="s">
        <v>59</v>
      </c>
    </row>
    <row r="652" spans="1:5">
      <c r="A652" t="s">
        <v>38</v>
      </c>
      <c r="B652" t="s">
        <v>13</v>
      </c>
      <c r="C652" s="30">
        <v>45382</v>
      </c>
      <c r="D652">
        <v>169.785</v>
      </c>
      <c r="E652" t="s">
        <v>59</v>
      </c>
    </row>
    <row r="653" spans="1:5">
      <c r="A653" t="s">
        <v>38</v>
      </c>
      <c r="B653" t="s">
        <v>13</v>
      </c>
      <c r="C653" s="30">
        <v>45412</v>
      </c>
      <c r="D653">
        <v>145.86075</v>
      </c>
      <c r="E653" t="s">
        <v>59</v>
      </c>
    </row>
    <row r="654" spans="1:5">
      <c r="A654" t="s">
        <v>38</v>
      </c>
      <c r="B654" t="s">
        <v>13</v>
      </c>
      <c r="C654" s="30">
        <v>45443</v>
      </c>
      <c r="D654">
        <v>153.15378749999999</v>
      </c>
      <c r="E654" t="s">
        <v>59</v>
      </c>
    </row>
    <row r="655" spans="1:5">
      <c r="A655" t="s">
        <v>38</v>
      </c>
      <c r="B655" t="s">
        <v>13</v>
      </c>
      <c r="C655" s="30">
        <v>45473</v>
      </c>
      <c r="D655">
        <v>150.09071175</v>
      </c>
      <c r="E655" t="s">
        <v>59</v>
      </c>
    </row>
    <row r="656" spans="1:5">
      <c r="A656" t="s">
        <v>38</v>
      </c>
      <c r="B656" t="s">
        <v>13</v>
      </c>
      <c r="C656" s="30">
        <v>45504</v>
      </c>
      <c r="D656">
        <v>192.61641341250004</v>
      </c>
      <c r="E656" t="s">
        <v>59</v>
      </c>
    </row>
    <row r="657" spans="1:5">
      <c r="A657" t="s">
        <v>38</v>
      </c>
      <c r="B657" t="s">
        <v>13</v>
      </c>
      <c r="C657" s="30">
        <v>45535</v>
      </c>
      <c r="D657">
        <v>202.24723408312502</v>
      </c>
      <c r="E657" t="s">
        <v>59</v>
      </c>
    </row>
    <row r="658" spans="1:5">
      <c r="A658" t="s">
        <v>38</v>
      </c>
      <c r="B658" t="s">
        <v>13</v>
      </c>
      <c r="C658" s="30">
        <v>45565</v>
      </c>
      <c r="D658">
        <v>212.35959578728128</v>
      </c>
      <c r="E658" t="s">
        <v>59</v>
      </c>
    </row>
    <row r="659" spans="1:5">
      <c r="A659" t="s">
        <v>38</v>
      </c>
      <c r="B659" t="s">
        <v>13</v>
      </c>
      <c r="C659" s="30">
        <v>45596</v>
      </c>
      <c r="D659">
        <v>170.27378498580188</v>
      </c>
      <c r="E659" t="s">
        <v>59</v>
      </c>
    </row>
    <row r="660" spans="1:5">
      <c r="A660" t="s">
        <v>38</v>
      </c>
      <c r="B660" t="s">
        <v>13</v>
      </c>
      <c r="C660" s="30">
        <v>45626</v>
      </c>
      <c r="D660">
        <v>178.78747423509199</v>
      </c>
      <c r="E660" t="s">
        <v>59</v>
      </c>
    </row>
    <row r="661" spans="1:5">
      <c r="A661" t="s">
        <v>38</v>
      </c>
      <c r="B661" t="s">
        <v>13</v>
      </c>
      <c r="C661" s="30">
        <v>45657</v>
      </c>
      <c r="D661">
        <v>187.72684794684659</v>
      </c>
      <c r="E661" t="s">
        <v>59</v>
      </c>
    </row>
    <row r="662" spans="1:5">
      <c r="A662" t="s">
        <v>39</v>
      </c>
      <c r="B662" t="s">
        <v>39</v>
      </c>
      <c r="C662" s="30">
        <v>45322</v>
      </c>
      <c r="D662">
        <v>0</v>
      </c>
      <c r="E662" t="s">
        <v>59</v>
      </c>
    </row>
    <row r="663" spans="1:5">
      <c r="A663" t="s">
        <v>39</v>
      </c>
      <c r="B663" t="s">
        <v>39</v>
      </c>
      <c r="C663" s="30">
        <v>45351</v>
      </c>
      <c r="D663">
        <v>0</v>
      </c>
      <c r="E663" t="s">
        <v>59</v>
      </c>
    </row>
    <row r="664" spans="1:5">
      <c r="A664" t="s">
        <v>39</v>
      </c>
      <c r="B664" t="s">
        <v>39</v>
      </c>
      <c r="C664" s="30">
        <v>45382</v>
      </c>
      <c r="D664">
        <v>0</v>
      </c>
      <c r="E664" t="s">
        <v>59</v>
      </c>
    </row>
    <row r="665" spans="1:5">
      <c r="A665" t="s">
        <v>39</v>
      </c>
      <c r="B665" t="s">
        <v>39</v>
      </c>
      <c r="C665" s="30">
        <v>45412</v>
      </c>
      <c r="D665">
        <v>0</v>
      </c>
      <c r="E665" t="s">
        <v>59</v>
      </c>
    </row>
    <row r="666" spans="1:5">
      <c r="A666" t="s">
        <v>39</v>
      </c>
      <c r="B666" t="s">
        <v>39</v>
      </c>
      <c r="C666" s="30">
        <v>45443</v>
      </c>
      <c r="D666">
        <v>0</v>
      </c>
      <c r="E666" t="s">
        <v>59</v>
      </c>
    </row>
    <row r="667" spans="1:5">
      <c r="A667" t="s">
        <v>39</v>
      </c>
      <c r="B667" t="s">
        <v>39</v>
      </c>
      <c r="C667" s="30">
        <v>45473</v>
      </c>
      <c r="D667">
        <v>0</v>
      </c>
      <c r="E667" t="s">
        <v>59</v>
      </c>
    </row>
    <row r="668" spans="1:5">
      <c r="A668" t="s">
        <v>39</v>
      </c>
      <c r="B668" t="s">
        <v>39</v>
      </c>
      <c r="C668" s="30">
        <v>45504</v>
      </c>
      <c r="D668">
        <v>0</v>
      </c>
      <c r="E668" t="s">
        <v>59</v>
      </c>
    </row>
    <row r="669" spans="1:5">
      <c r="A669" t="s">
        <v>39</v>
      </c>
      <c r="B669" t="s">
        <v>39</v>
      </c>
      <c r="C669" s="30">
        <v>45535</v>
      </c>
      <c r="D669">
        <v>0</v>
      </c>
      <c r="E669" t="s">
        <v>59</v>
      </c>
    </row>
    <row r="670" spans="1:5">
      <c r="A670" t="s">
        <v>39</v>
      </c>
      <c r="B670" t="s">
        <v>39</v>
      </c>
      <c r="C670" s="30">
        <v>45565</v>
      </c>
      <c r="D670">
        <v>0</v>
      </c>
      <c r="E670" t="s">
        <v>59</v>
      </c>
    </row>
    <row r="671" spans="1:5">
      <c r="A671" t="s">
        <v>39</v>
      </c>
      <c r="B671" t="s">
        <v>39</v>
      </c>
      <c r="C671" s="30">
        <v>45596</v>
      </c>
      <c r="D671">
        <v>0</v>
      </c>
      <c r="E671" t="s">
        <v>59</v>
      </c>
    </row>
    <row r="672" spans="1:5">
      <c r="A672" t="s">
        <v>39</v>
      </c>
      <c r="B672" t="s">
        <v>39</v>
      </c>
      <c r="C672" s="30">
        <v>45626</v>
      </c>
      <c r="D672">
        <v>0</v>
      </c>
      <c r="E672" t="s">
        <v>59</v>
      </c>
    </row>
    <row r="673" spans="1:5">
      <c r="A673" t="s">
        <v>39</v>
      </c>
      <c r="B673" t="s">
        <v>39</v>
      </c>
      <c r="C673" s="30">
        <v>45657</v>
      </c>
      <c r="D673">
        <v>0</v>
      </c>
      <c r="E673" t="s">
        <v>59</v>
      </c>
    </row>
    <row r="674" spans="1:5">
      <c r="A674" t="s">
        <v>40</v>
      </c>
      <c r="B674" t="s">
        <v>39</v>
      </c>
      <c r="C674" s="30">
        <v>45322</v>
      </c>
      <c r="D674">
        <v>1100</v>
      </c>
      <c r="E674" t="s">
        <v>59</v>
      </c>
    </row>
    <row r="675" spans="1:5">
      <c r="A675" t="s">
        <v>40</v>
      </c>
      <c r="B675" t="s">
        <v>39</v>
      </c>
      <c r="C675" s="30">
        <v>45351</v>
      </c>
      <c r="D675">
        <v>1133</v>
      </c>
      <c r="E675" t="s">
        <v>59</v>
      </c>
    </row>
    <row r="676" spans="1:5">
      <c r="A676" t="s">
        <v>40</v>
      </c>
      <c r="B676" t="s">
        <v>39</v>
      </c>
      <c r="C676" s="30">
        <v>45382</v>
      </c>
      <c r="D676">
        <v>1110.3400000000001</v>
      </c>
      <c r="E676" t="s">
        <v>59</v>
      </c>
    </row>
    <row r="677" spans="1:5">
      <c r="A677" t="s">
        <v>40</v>
      </c>
      <c r="B677" t="s">
        <v>39</v>
      </c>
      <c r="C677" s="30">
        <v>45412</v>
      </c>
      <c r="D677">
        <v>935.71379999999999</v>
      </c>
      <c r="E677" t="s">
        <v>59</v>
      </c>
    </row>
    <row r="678" spans="1:5">
      <c r="A678" t="s">
        <v>40</v>
      </c>
      <c r="B678" t="s">
        <v>39</v>
      </c>
      <c r="C678" s="30">
        <v>45443</v>
      </c>
      <c r="D678">
        <v>963.78521400000011</v>
      </c>
      <c r="E678" t="s">
        <v>59</v>
      </c>
    </row>
    <row r="679" spans="1:5">
      <c r="A679" t="s">
        <v>40</v>
      </c>
      <c r="B679" t="s">
        <v>39</v>
      </c>
      <c r="C679" s="30">
        <v>45473</v>
      </c>
      <c r="D679">
        <v>944.5095097200001</v>
      </c>
      <c r="E679" t="s">
        <v>59</v>
      </c>
    </row>
    <row r="680" spans="1:5">
      <c r="A680" t="s">
        <v>40</v>
      </c>
      <c r="B680" t="s">
        <v>39</v>
      </c>
      <c r="C680" s="30">
        <v>45504</v>
      </c>
      <c r="D680">
        <v>1189.0325272364003</v>
      </c>
      <c r="E680" t="s">
        <v>59</v>
      </c>
    </row>
    <row r="681" spans="1:5">
      <c r="A681" t="s">
        <v>40</v>
      </c>
      <c r="B681" t="s">
        <v>39</v>
      </c>
      <c r="C681" s="30">
        <v>45535</v>
      </c>
      <c r="D681">
        <v>1224.7035030534923</v>
      </c>
      <c r="E681" t="s">
        <v>59</v>
      </c>
    </row>
    <row r="682" spans="1:5">
      <c r="A682" t="s">
        <v>40</v>
      </c>
      <c r="B682" t="s">
        <v>39</v>
      </c>
      <c r="C682" s="30">
        <v>45565</v>
      </c>
      <c r="D682">
        <v>1261.4446081450972</v>
      </c>
      <c r="E682" t="s">
        <v>59</v>
      </c>
    </row>
    <row r="683" spans="1:5">
      <c r="A683" t="s">
        <v>40</v>
      </c>
      <c r="B683" t="s">
        <v>39</v>
      </c>
      <c r="C683" s="30">
        <v>45596</v>
      </c>
      <c r="D683">
        <v>1011.4492221672506</v>
      </c>
      <c r="E683" t="s">
        <v>59</v>
      </c>
    </row>
    <row r="684" spans="1:5">
      <c r="A684" t="s">
        <v>40</v>
      </c>
      <c r="B684" t="s">
        <v>39</v>
      </c>
      <c r="C684" s="30">
        <v>45626</v>
      </c>
      <c r="D684">
        <v>1041.7926988322683</v>
      </c>
      <c r="E684" t="s">
        <v>59</v>
      </c>
    </row>
    <row r="685" spans="1:5">
      <c r="A685" t="s">
        <v>40</v>
      </c>
      <c r="B685" t="s">
        <v>39</v>
      </c>
      <c r="C685" s="30">
        <v>45657</v>
      </c>
      <c r="D685">
        <v>1073.0464797972363</v>
      </c>
      <c r="E685" t="s">
        <v>59</v>
      </c>
    </row>
    <row r="686" spans="1:5">
      <c r="A686" t="s">
        <v>41</v>
      </c>
      <c r="B686" t="s">
        <v>39</v>
      </c>
      <c r="C686" s="30">
        <v>45322</v>
      </c>
      <c r="D686">
        <v>440.00000000000006</v>
      </c>
      <c r="E686" t="s">
        <v>59</v>
      </c>
    </row>
    <row r="687" spans="1:5">
      <c r="A687" t="s">
        <v>41</v>
      </c>
      <c r="B687" t="s">
        <v>39</v>
      </c>
      <c r="C687" s="30">
        <v>45351</v>
      </c>
      <c r="D687">
        <v>462.00000000000006</v>
      </c>
      <c r="E687" t="s">
        <v>59</v>
      </c>
    </row>
    <row r="688" spans="1:5">
      <c r="A688" t="s">
        <v>41</v>
      </c>
      <c r="B688" t="s">
        <v>39</v>
      </c>
      <c r="C688" s="30">
        <v>45382</v>
      </c>
      <c r="D688">
        <v>452.76</v>
      </c>
      <c r="E688" t="s">
        <v>59</v>
      </c>
    </row>
    <row r="689" spans="1:5">
      <c r="A689" t="s">
        <v>41</v>
      </c>
      <c r="B689" t="s">
        <v>39</v>
      </c>
      <c r="C689" s="30">
        <v>45412</v>
      </c>
      <c r="D689">
        <v>388.96199999999999</v>
      </c>
      <c r="E689" t="s">
        <v>59</v>
      </c>
    </row>
    <row r="690" spans="1:5">
      <c r="A690" t="s">
        <v>41</v>
      </c>
      <c r="B690" t="s">
        <v>39</v>
      </c>
      <c r="C690" s="30">
        <v>45443</v>
      </c>
      <c r="D690">
        <v>408.41010000000006</v>
      </c>
      <c r="E690" t="s">
        <v>59</v>
      </c>
    </row>
    <row r="691" spans="1:5">
      <c r="A691" t="s">
        <v>41</v>
      </c>
      <c r="B691" t="s">
        <v>39</v>
      </c>
      <c r="C691" s="30">
        <v>45473</v>
      </c>
      <c r="D691">
        <v>400.24189800000005</v>
      </c>
      <c r="E691" t="s">
        <v>59</v>
      </c>
    </row>
    <row r="692" spans="1:5">
      <c r="A692" t="s">
        <v>41</v>
      </c>
      <c r="B692" t="s">
        <v>39</v>
      </c>
      <c r="C692" s="30">
        <v>45504</v>
      </c>
      <c r="D692">
        <v>513.6437691000001</v>
      </c>
      <c r="E692" t="s">
        <v>59</v>
      </c>
    </row>
    <row r="693" spans="1:5">
      <c r="A693" t="s">
        <v>41</v>
      </c>
      <c r="B693" t="s">
        <v>39</v>
      </c>
      <c r="C693" s="30">
        <v>45535</v>
      </c>
      <c r="D693">
        <v>539.32595755500006</v>
      </c>
      <c r="E693" t="s">
        <v>59</v>
      </c>
    </row>
    <row r="694" spans="1:5">
      <c r="A694" t="s">
        <v>41</v>
      </c>
      <c r="B694" t="s">
        <v>39</v>
      </c>
      <c r="C694" s="30">
        <v>45565</v>
      </c>
      <c r="D694">
        <v>566.29225543275015</v>
      </c>
      <c r="E694" t="s">
        <v>59</v>
      </c>
    </row>
    <row r="695" spans="1:5">
      <c r="A695" t="s">
        <v>41</v>
      </c>
      <c r="B695" t="s">
        <v>39</v>
      </c>
      <c r="C695" s="30">
        <v>45596</v>
      </c>
      <c r="D695">
        <v>454.06342662880513</v>
      </c>
      <c r="E695" t="s">
        <v>59</v>
      </c>
    </row>
    <row r="696" spans="1:5">
      <c r="A696" t="s">
        <v>41</v>
      </c>
      <c r="B696" t="s">
        <v>39</v>
      </c>
      <c r="C696" s="30">
        <v>45626</v>
      </c>
      <c r="D696">
        <v>476.76659796024541</v>
      </c>
      <c r="E696" t="s">
        <v>59</v>
      </c>
    </row>
    <row r="697" spans="1:5">
      <c r="A697" t="s">
        <v>41</v>
      </c>
      <c r="B697" t="s">
        <v>39</v>
      </c>
      <c r="C697" s="30">
        <v>45657</v>
      </c>
      <c r="D697">
        <v>500.60492785825772</v>
      </c>
      <c r="E697" t="s">
        <v>59</v>
      </c>
    </row>
    <row r="698" spans="1:5">
      <c r="A698" t="s">
        <v>42</v>
      </c>
      <c r="B698" t="s">
        <v>39</v>
      </c>
      <c r="C698" s="30">
        <v>45322</v>
      </c>
      <c r="D698">
        <v>330</v>
      </c>
      <c r="E698" t="s">
        <v>59</v>
      </c>
    </row>
    <row r="699" spans="1:5">
      <c r="A699" t="s">
        <v>42</v>
      </c>
      <c r="B699" t="s">
        <v>39</v>
      </c>
      <c r="C699" s="30">
        <v>45351</v>
      </c>
      <c r="D699">
        <v>339.90000000000003</v>
      </c>
      <c r="E699" t="s">
        <v>59</v>
      </c>
    </row>
    <row r="700" spans="1:5">
      <c r="A700" t="s">
        <v>42</v>
      </c>
      <c r="B700" t="s">
        <v>39</v>
      </c>
      <c r="C700" s="30">
        <v>45382</v>
      </c>
      <c r="D700">
        <v>333.10200000000003</v>
      </c>
      <c r="E700" t="s">
        <v>59</v>
      </c>
    </row>
    <row r="701" spans="1:5">
      <c r="A701" t="s">
        <v>42</v>
      </c>
      <c r="B701" t="s">
        <v>39</v>
      </c>
      <c r="C701" s="30">
        <v>45412</v>
      </c>
      <c r="D701">
        <v>280.71414000000004</v>
      </c>
      <c r="E701" t="s">
        <v>59</v>
      </c>
    </row>
    <row r="702" spans="1:5">
      <c r="A702" t="s">
        <v>42</v>
      </c>
      <c r="B702" t="s">
        <v>39</v>
      </c>
      <c r="C702" s="30">
        <v>45443</v>
      </c>
      <c r="D702">
        <v>289.13556420000003</v>
      </c>
      <c r="E702" t="s">
        <v>59</v>
      </c>
    </row>
    <row r="703" spans="1:5">
      <c r="A703" t="s">
        <v>42</v>
      </c>
      <c r="B703" t="s">
        <v>39</v>
      </c>
      <c r="C703" s="30">
        <v>45473</v>
      </c>
      <c r="D703">
        <v>283.35285291600002</v>
      </c>
      <c r="E703" t="s">
        <v>59</v>
      </c>
    </row>
    <row r="704" spans="1:5">
      <c r="A704" t="s">
        <v>42</v>
      </c>
      <c r="B704" t="s">
        <v>39</v>
      </c>
      <c r="C704" s="30">
        <v>45504</v>
      </c>
      <c r="D704">
        <v>356.70975817092005</v>
      </c>
      <c r="E704" t="s">
        <v>59</v>
      </c>
    </row>
    <row r="705" spans="1:5">
      <c r="A705" t="s">
        <v>42</v>
      </c>
      <c r="B705" t="s">
        <v>39</v>
      </c>
      <c r="C705" s="30">
        <v>45535</v>
      </c>
      <c r="D705">
        <v>367.41105091604766</v>
      </c>
      <c r="E705" t="s">
        <v>59</v>
      </c>
    </row>
    <row r="706" spans="1:5">
      <c r="A706" t="s">
        <v>42</v>
      </c>
      <c r="B706" t="s">
        <v>39</v>
      </c>
      <c r="C706" s="30">
        <v>45565</v>
      </c>
      <c r="D706">
        <v>378.43338244352907</v>
      </c>
      <c r="E706" t="s">
        <v>59</v>
      </c>
    </row>
    <row r="707" spans="1:5">
      <c r="A707" t="s">
        <v>42</v>
      </c>
      <c r="B707" t="s">
        <v>39</v>
      </c>
      <c r="C707" s="30">
        <v>45596</v>
      </c>
      <c r="D707">
        <v>303.43476665017511</v>
      </c>
      <c r="E707" t="s">
        <v>59</v>
      </c>
    </row>
    <row r="708" spans="1:5">
      <c r="A708" t="s">
        <v>42</v>
      </c>
      <c r="B708" t="s">
        <v>39</v>
      </c>
      <c r="C708" s="30">
        <v>45626</v>
      </c>
      <c r="D708">
        <v>312.53780964968036</v>
      </c>
      <c r="E708" t="s">
        <v>59</v>
      </c>
    </row>
    <row r="709" spans="1:5">
      <c r="A709" t="s">
        <v>42</v>
      </c>
      <c r="B709" t="s">
        <v>39</v>
      </c>
      <c r="C709" s="30">
        <v>45657</v>
      </c>
      <c r="D709">
        <v>321.91394393917074</v>
      </c>
      <c r="E709" t="s">
        <v>59</v>
      </c>
    </row>
    <row r="710" spans="1:5">
      <c r="A710" t="s">
        <v>47</v>
      </c>
      <c r="B710" t="s">
        <v>48</v>
      </c>
      <c r="C710" s="30">
        <v>45322</v>
      </c>
      <c r="D710">
        <v>0</v>
      </c>
      <c r="E710" t="s">
        <v>59</v>
      </c>
    </row>
    <row r="711" spans="1:5">
      <c r="A711" t="s">
        <v>47</v>
      </c>
      <c r="B711" t="s">
        <v>48</v>
      </c>
      <c r="C711" s="30">
        <v>45351</v>
      </c>
      <c r="D711">
        <v>0</v>
      </c>
      <c r="E711" t="s">
        <v>59</v>
      </c>
    </row>
    <row r="712" spans="1:5">
      <c r="A712" t="s">
        <v>47</v>
      </c>
      <c r="B712" t="s">
        <v>48</v>
      </c>
      <c r="C712" s="30">
        <v>45382</v>
      </c>
      <c r="D712">
        <v>0</v>
      </c>
      <c r="E712" t="s">
        <v>59</v>
      </c>
    </row>
    <row r="713" spans="1:5">
      <c r="A713" t="s">
        <v>47</v>
      </c>
      <c r="B713" t="s">
        <v>48</v>
      </c>
      <c r="C713" s="30">
        <v>45412</v>
      </c>
      <c r="D713">
        <v>0</v>
      </c>
      <c r="E713" t="s">
        <v>59</v>
      </c>
    </row>
    <row r="714" spans="1:5">
      <c r="A714" t="s">
        <v>47</v>
      </c>
      <c r="B714" t="s">
        <v>48</v>
      </c>
      <c r="C714" s="30">
        <v>45443</v>
      </c>
      <c r="D714">
        <v>0</v>
      </c>
      <c r="E714" t="s">
        <v>59</v>
      </c>
    </row>
    <row r="715" spans="1:5">
      <c r="A715" t="s">
        <v>47</v>
      </c>
      <c r="B715" t="s">
        <v>48</v>
      </c>
      <c r="C715" s="30">
        <v>45473</v>
      </c>
      <c r="D715">
        <v>0</v>
      </c>
      <c r="E715" t="s">
        <v>59</v>
      </c>
    </row>
    <row r="716" spans="1:5">
      <c r="A716" t="s">
        <v>47</v>
      </c>
      <c r="B716" t="s">
        <v>48</v>
      </c>
      <c r="C716" s="30">
        <v>45504</v>
      </c>
      <c r="D716">
        <v>0</v>
      </c>
      <c r="E716" t="s">
        <v>59</v>
      </c>
    </row>
    <row r="717" spans="1:5">
      <c r="A717" t="s">
        <v>47</v>
      </c>
      <c r="B717" t="s">
        <v>48</v>
      </c>
      <c r="C717" s="30">
        <v>45535</v>
      </c>
      <c r="D717">
        <v>0</v>
      </c>
      <c r="E717" t="s">
        <v>59</v>
      </c>
    </row>
    <row r="718" spans="1:5">
      <c r="A718" t="s">
        <v>47</v>
      </c>
      <c r="B718" t="s">
        <v>48</v>
      </c>
      <c r="C718" s="30">
        <v>45565</v>
      </c>
      <c r="D718">
        <v>0</v>
      </c>
      <c r="E718" t="s">
        <v>59</v>
      </c>
    </row>
    <row r="719" spans="1:5">
      <c r="A719" t="s">
        <v>47</v>
      </c>
      <c r="B719" t="s">
        <v>48</v>
      </c>
      <c r="C719" s="30">
        <v>45596</v>
      </c>
      <c r="D719">
        <v>0</v>
      </c>
      <c r="E719" t="s">
        <v>59</v>
      </c>
    </row>
    <row r="720" spans="1:5">
      <c r="A720" t="s">
        <v>47</v>
      </c>
      <c r="B720" t="s">
        <v>48</v>
      </c>
      <c r="C720" s="30">
        <v>45626</v>
      </c>
      <c r="D720">
        <v>0</v>
      </c>
      <c r="E720" t="s">
        <v>59</v>
      </c>
    </row>
    <row r="721" spans="1:5">
      <c r="A721" t="s">
        <v>47</v>
      </c>
      <c r="B721" t="s">
        <v>48</v>
      </c>
      <c r="C721" s="30">
        <v>45657</v>
      </c>
      <c r="D721">
        <v>0</v>
      </c>
      <c r="E721" t="s">
        <v>59</v>
      </c>
    </row>
    <row r="722" spans="1:5">
      <c r="A722" t="s">
        <v>51</v>
      </c>
      <c r="B722" t="s">
        <v>52</v>
      </c>
      <c r="C722" s="30">
        <v>45322</v>
      </c>
      <c r="D722">
        <v>76.3888888888889</v>
      </c>
      <c r="E722" t="s">
        <v>59</v>
      </c>
    </row>
    <row r="723" spans="1:5">
      <c r="A723" t="s">
        <v>51</v>
      </c>
      <c r="B723" t="s">
        <v>52</v>
      </c>
      <c r="C723" s="30">
        <v>45351</v>
      </c>
      <c r="D723">
        <v>84.0277777777778</v>
      </c>
      <c r="E723" t="s">
        <v>59</v>
      </c>
    </row>
    <row r="724" spans="1:5">
      <c r="A724" t="s">
        <v>51</v>
      </c>
      <c r="B724" t="s">
        <v>52</v>
      </c>
      <c r="C724" s="30">
        <v>45382</v>
      </c>
      <c r="D724">
        <v>92.430555555555586</v>
      </c>
      <c r="E724" t="s">
        <v>59</v>
      </c>
    </row>
    <row r="725" spans="1:5">
      <c r="A725" t="s">
        <v>51</v>
      </c>
      <c r="B725" t="s">
        <v>52</v>
      </c>
      <c r="C725" s="30">
        <v>45412</v>
      </c>
      <c r="D725">
        <v>83.187500000000028</v>
      </c>
      <c r="E725" t="s">
        <v>59</v>
      </c>
    </row>
    <row r="726" spans="1:5">
      <c r="A726" t="s">
        <v>51</v>
      </c>
      <c r="B726" t="s">
        <v>52</v>
      </c>
      <c r="C726" s="30">
        <v>45443</v>
      </c>
      <c r="D726">
        <v>91.506250000000037</v>
      </c>
      <c r="E726" t="s">
        <v>59</v>
      </c>
    </row>
    <row r="727" spans="1:5">
      <c r="A727" t="s">
        <v>51</v>
      </c>
      <c r="B727" t="s">
        <v>52</v>
      </c>
      <c r="C727" s="30">
        <v>45473</v>
      </c>
      <c r="D727">
        <v>100.656875</v>
      </c>
      <c r="E727" t="s">
        <v>59</v>
      </c>
    </row>
    <row r="728" spans="1:5">
      <c r="A728" t="s">
        <v>51</v>
      </c>
      <c r="B728" t="s">
        <v>52</v>
      </c>
      <c r="C728" s="30">
        <v>45504</v>
      </c>
      <c r="D728">
        <v>135.32757638888899</v>
      </c>
      <c r="E728" t="s">
        <v>59</v>
      </c>
    </row>
    <row r="729" spans="1:5">
      <c r="A729" t="s">
        <v>51</v>
      </c>
      <c r="B729" t="s">
        <v>52</v>
      </c>
      <c r="C729" s="30">
        <v>45535</v>
      </c>
      <c r="D729">
        <v>148.8603340277779</v>
      </c>
      <c r="E729" t="s">
        <v>59</v>
      </c>
    </row>
    <row r="730" spans="1:5">
      <c r="A730" t="s">
        <v>51</v>
      </c>
      <c r="B730" t="s">
        <v>52</v>
      </c>
      <c r="C730" s="30">
        <v>45565</v>
      </c>
      <c r="D730">
        <v>163.74636743055569</v>
      </c>
      <c r="E730" t="s">
        <v>59</v>
      </c>
    </row>
    <row r="731" spans="1:5">
      <c r="A731" t="s">
        <v>51</v>
      </c>
      <c r="B731" t="s">
        <v>52</v>
      </c>
      <c r="C731" s="30">
        <v>45596</v>
      </c>
      <c r="D731">
        <v>147.37173068750013</v>
      </c>
      <c r="E731" t="s">
        <v>59</v>
      </c>
    </row>
    <row r="732" spans="1:5">
      <c r="A732" t="s">
        <v>51</v>
      </c>
      <c r="B732" t="s">
        <v>52</v>
      </c>
      <c r="C732" s="30">
        <v>45626</v>
      </c>
      <c r="D732">
        <v>162.10890375625016</v>
      </c>
      <c r="E732" t="s">
        <v>59</v>
      </c>
    </row>
    <row r="733" spans="1:5">
      <c r="A733" t="s">
        <v>51</v>
      </c>
      <c r="B733" t="s">
        <v>52</v>
      </c>
      <c r="C733" s="30">
        <v>45657</v>
      </c>
      <c r="D733">
        <v>178.3197941318752</v>
      </c>
      <c r="E733" t="s">
        <v>59</v>
      </c>
    </row>
    <row r="734" spans="1:5">
      <c r="A734" t="s">
        <v>53</v>
      </c>
      <c r="B734" t="s">
        <v>52</v>
      </c>
      <c r="C734" s="30">
        <v>45322</v>
      </c>
      <c r="D734">
        <v>2750</v>
      </c>
      <c r="E734" t="s">
        <v>59</v>
      </c>
    </row>
    <row r="735" spans="1:5">
      <c r="A735" t="s">
        <v>53</v>
      </c>
      <c r="B735" t="s">
        <v>52</v>
      </c>
      <c r="C735" s="30">
        <v>45351</v>
      </c>
      <c r="D735">
        <v>3025</v>
      </c>
      <c r="E735" t="s">
        <v>59</v>
      </c>
    </row>
    <row r="736" spans="1:5">
      <c r="A736" t="s">
        <v>53</v>
      </c>
      <c r="B736" t="s">
        <v>52</v>
      </c>
      <c r="C736" s="30">
        <v>45382</v>
      </c>
      <c r="D736">
        <v>3327.5000000000009</v>
      </c>
      <c r="E736" t="s">
        <v>59</v>
      </c>
    </row>
    <row r="737" spans="1:5">
      <c r="A737" t="s">
        <v>53</v>
      </c>
      <c r="B737" t="s">
        <v>52</v>
      </c>
      <c r="C737" s="30">
        <v>45412</v>
      </c>
      <c r="D737">
        <v>2994.7500000000009</v>
      </c>
      <c r="E737" t="s">
        <v>59</v>
      </c>
    </row>
    <row r="738" spans="1:5">
      <c r="A738" t="s">
        <v>53</v>
      </c>
      <c r="B738" t="s">
        <v>52</v>
      </c>
      <c r="C738" s="30">
        <v>45443</v>
      </c>
      <c r="D738">
        <v>3294.2250000000013</v>
      </c>
      <c r="E738" t="s">
        <v>59</v>
      </c>
    </row>
    <row r="739" spans="1:5">
      <c r="A739" t="s">
        <v>53</v>
      </c>
      <c r="B739" t="s">
        <v>52</v>
      </c>
      <c r="C739" s="30">
        <v>45473</v>
      </c>
      <c r="D739">
        <v>3623.6475</v>
      </c>
      <c r="E739" t="s">
        <v>59</v>
      </c>
    </row>
    <row r="740" spans="1:5">
      <c r="A740" t="s">
        <v>53</v>
      </c>
      <c r="B740" t="s">
        <v>52</v>
      </c>
      <c r="C740" s="30">
        <v>45504</v>
      </c>
      <c r="D740">
        <v>4871.7927500000033</v>
      </c>
      <c r="E740" t="s">
        <v>59</v>
      </c>
    </row>
    <row r="741" spans="1:5">
      <c r="A741" t="s">
        <v>53</v>
      </c>
      <c r="B741" t="s">
        <v>52</v>
      </c>
      <c r="C741" s="30">
        <v>45535</v>
      </c>
      <c r="D741">
        <v>5358.9720250000037</v>
      </c>
      <c r="E741" t="s">
        <v>59</v>
      </c>
    </row>
    <row r="742" spans="1:5">
      <c r="A742" t="s">
        <v>53</v>
      </c>
      <c r="B742" t="s">
        <v>52</v>
      </c>
      <c r="C742" s="30">
        <v>45565</v>
      </c>
      <c r="D742">
        <v>5894.8692275000049</v>
      </c>
      <c r="E742" t="s">
        <v>59</v>
      </c>
    </row>
    <row r="743" spans="1:5">
      <c r="A743" t="s">
        <v>53</v>
      </c>
      <c r="B743" t="s">
        <v>52</v>
      </c>
      <c r="C743" s="30">
        <v>45596</v>
      </c>
      <c r="D743">
        <v>5305.3823047500046</v>
      </c>
      <c r="E743" t="s">
        <v>59</v>
      </c>
    </row>
    <row r="744" spans="1:5">
      <c r="A744" t="s">
        <v>53</v>
      </c>
      <c r="B744" t="s">
        <v>52</v>
      </c>
      <c r="C744" s="30">
        <v>45626</v>
      </c>
      <c r="D744">
        <v>5835.9205352250056</v>
      </c>
      <c r="E744" t="s">
        <v>59</v>
      </c>
    </row>
    <row r="745" spans="1:5">
      <c r="A745" t="s">
        <v>53</v>
      </c>
      <c r="B745" t="s">
        <v>52</v>
      </c>
      <c r="C745" s="30">
        <v>45657</v>
      </c>
      <c r="D745">
        <v>6419.5125887475069</v>
      </c>
      <c r="E745" t="s">
        <v>59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F143B-6AF7-4BDC-95CE-228C680D3F41}">
  <dimension ref="B1:AJ64"/>
  <sheetViews>
    <sheetView showGridLines="0" tabSelected="1" zoomScale="90" zoomScaleNormal="90" workbookViewId="0">
      <selection activeCell="O28" sqref="O28"/>
    </sheetView>
  </sheetViews>
  <sheetFormatPr defaultRowHeight="15"/>
  <cols>
    <col min="1" max="1" width="2.5703125" customWidth="1"/>
    <col min="2" max="2" width="6.85546875" customWidth="1"/>
    <col min="3" max="3" width="35.140625" customWidth="1"/>
    <col min="4" max="4" width="16.42578125" customWidth="1"/>
    <col min="5" max="5" width="15.140625" customWidth="1"/>
    <col min="6" max="6" width="14.85546875" customWidth="1"/>
    <col min="7" max="7" width="14.5703125" customWidth="1"/>
    <col min="12" max="12" width="10.7109375" bestFit="1" customWidth="1"/>
  </cols>
  <sheetData>
    <row r="1" spans="2:36">
      <c r="C1" t="s">
        <v>68</v>
      </c>
      <c r="D1" s="30">
        <v>45322</v>
      </c>
    </row>
    <row r="2" spans="2:36">
      <c r="C2" t="s">
        <v>69</v>
      </c>
      <c r="D2" s="30">
        <v>45657</v>
      </c>
    </row>
    <row r="4" spans="2:36">
      <c r="B4" s="37"/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62"/>
      <c r="P4" s="63"/>
    </row>
    <row r="5" spans="2:36">
      <c r="B5" s="38"/>
      <c r="P5" s="46"/>
    </row>
    <row r="6" spans="2:36">
      <c r="B6" s="38"/>
      <c r="P6" s="46"/>
    </row>
    <row r="7" spans="2:36">
      <c r="B7" s="38"/>
      <c r="P7" s="46"/>
    </row>
    <row r="8" spans="2:36">
      <c r="B8" s="38"/>
      <c r="P8" s="46"/>
    </row>
    <row r="9" spans="2:36" ht="15.75">
      <c r="B9" s="38"/>
      <c r="C9" s="31"/>
      <c r="D9" s="42" t="s">
        <v>64</v>
      </c>
      <c r="E9" s="42" t="s">
        <v>65</v>
      </c>
      <c r="F9" s="44" t="s">
        <v>76</v>
      </c>
      <c r="G9" s="40" t="s">
        <v>75</v>
      </c>
      <c r="L9" s="30"/>
      <c r="P9" s="46"/>
    </row>
    <row r="10" spans="2:36">
      <c r="B10" s="38"/>
      <c r="C10" s="41" t="s">
        <v>1</v>
      </c>
      <c r="D10" s="43">
        <f>SUMIFS(Combined[Value],Combined[Type],'Budget vs Actuals'!D9,Combined[Summary Grouping],'Budget vs Actuals'!C10,Combined[Date],"&gt;="&amp;Start_date,Combined[Date],"&lt;="&amp;End_date)</f>
        <v>1285120.6201926633</v>
      </c>
      <c r="E10" s="43">
        <f>SUMIFS(Combined[Value],Combined[Type],'Budget vs Actuals'!E9,Combined[Summary Grouping],'Budget vs Actuals'!C10,Combined[Date],"&gt;="&amp;Start_date,Combined[Date],"&lt;="&amp;End_date)</f>
        <v>1251150.9964479732</v>
      </c>
      <c r="F10" s="43">
        <f>E10-D10</f>
        <v>-33969.623744690092</v>
      </c>
      <c r="G10" s="39">
        <f>IFERROR(F10/ABS(D10),0)</f>
        <v>-2.643302364847077E-2</v>
      </c>
      <c r="L10" s="30"/>
      <c r="P10" s="46"/>
    </row>
    <row r="11" spans="2:36">
      <c r="B11" s="38"/>
      <c r="C11" s="41" t="s">
        <v>6</v>
      </c>
      <c r="D11" s="43">
        <f>SUMIFS(Combined[Value],Combined[Type],'Budget vs Actuals'!D9,Combined[Summary Grouping],'Budget vs Actuals'!C11,Combined[Date],"&gt;="&amp;Start_date,Combined[Date],"&lt;="&amp;End_date)</f>
        <v>16617.416464037793</v>
      </c>
      <c r="E11" s="43">
        <f>SUMIFS(Combined[Value],Combined[Type],'Budget vs Actuals'!E9,Combined[Summary Grouping],'Budget vs Actuals'!C11,Combined[Date],"&gt;="&amp;Start_date,Combined[Date],"&lt;="&amp;End_date)</f>
        <v>243535.34528609616</v>
      </c>
      <c r="F11" s="43">
        <f>D11-E11</f>
        <v>-226917.92882205837</v>
      </c>
      <c r="G11" s="39">
        <f t="shared" ref="G11:G12" si="0">IFERROR(F11/ABS(D11),0)</f>
        <v>-13.655427684149199</v>
      </c>
      <c r="L11" s="30"/>
      <c r="P11" s="46"/>
    </row>
    <row r="12" spans="2:36">
      <c r="B12" s="38"/>
      <c r="C12" s="51" t="s">
        <v>9</v>
      </c>
      <c r="D12" s="52">
        <f>D10-D11</f>
        <v>1268503.2037286256</v>
      </c>
      <c r="E12" s="52">
        <f>E10-E11</f>
        <v>1007615.651161877</v>
      </c>
      <c r="F12" s="52">
        <f>E12-D12</f>
        <v>-260887.55256674858</v>
      </c>
      <c r="G12" s="53">
        <f t="shared" si="0"/>
        <v>-0.20566566312162107</v>
      </c>
      <c r="L12" s="30"/>
      <c r="P12" s="46"/>
    </row>
    <row r="13" spans="2:36">
      <c r="B13" s="38"/>
      <c r="C13" s="54" t="s">
        <v>66</v>
      </c>
      <c r="D13" s="55">
        <f>IFERROR(D12/D10,0)</f>
        <v>0.98706937216403356</v>
      </c>
      <c r="E13" s="55">
        <f>IFERROR(E12/E10,0)</f>
        <v>0.80535095605766627</v>
      </c>
      <c r="F13" s="56"/>
      <c r="G13" s="57">
        <v>0</v>
      </c>
      <c r="L13" s="30"/>
      <c r="P13" s="46"/>
    </row>
    <row r="14" spans="2:36">
      <c r="B14" s="38"/>
      <c r="C14" s="38"/>
      <c r="G14" s="46"/>
      <c r="L14" s="30"/>
      <c r="P14" s="46"/>
    </row>
    <row r="15" spans="2:36">
      <c r="B15" s="38"/>
      <c r="C15" s="45" t="s">
        <v>11</v>
      </c>
      <c r="D15" s="50">
        <f>SUMIFS(Combined[Value],Combined[Type],'Budget vs Actuals'!D9,Combined[Summary Grouping],'Budget vs Actuals'!C15,Combined[Date],"&gt;="&amp;Start_date,Combined[Date],"&lt;="&amp;End_date)</f>
        <v>107886.4651300406</v>
      </c>
      <c r="E15" s="48">
        <f>SUMIFS(Combined[Value],Combined[Type],'Budget vs Actuals'!E9,Combined[Summary Grouping],'Budget vs Actuals'!C15,Combined[Date],"&gt;="&amp;Start_date,Combined[Date],"&lt;="&amp;End_date)</f>
        <v>12569.418471307517</v>
      </c>
      <c r="F15" s="48">
        <f t="shared" ref="F15:F21" si="1">D15-E15</f>
        <v>95317.046658733074</v>
      </c>
      <c r="G15" s="49">
        <f t="shared" ref="G15:G21" si="2">IFERROR(F15/ABS(D15),0)</f>
        <v>0.88349401886365431</v>
      </c>
      <c r="P15" s="46"/>
      <c r="AJ15" s="33"/>
    </row>
    <row r="16" spans="2:36">
      <c r="B16" s="38"/>
      <c r="C16" s="41" t="s">
        <v>13</v>
      </c>
      <c r="D16" s="43">
        <f>SUMIFS(Combined[Value],Combined[Type],'Budget vs Actuals'!D9,Combined[Summary Grouping],'Budget vs Actuals'!C16,Combined[Date],"&gt;="&amp;Start_date,Combined[Date],"&lt;="&amp;End_date)</f>
        <v>60122.883612845733</v>
      </c>
      <c r="E16" s="47">
        <f>SUMIFS(Combined[Value],Combined[Type],'Budget vs Actuals'!E9,Combined[Summary Grouping],'Budget vs Actuals'!C16,Combined[Date],"&gt;="&amp;Start_date,Combined[Date],"&lt;="&amp;End_date)</f>
        <v>71107.531619906062</v>
      </c>
      <c r="F16" s="47">
        <f t="shared" si="1"/>
        <v>-10984.648007060328</v>
      </c>
      <c r="G16" s="39">
        <f t="shared" si="2"/>
        <v>-0.18270327946667833</v>
      </c>
      <c r="L16" s="30"/>
      <c r="P16" s="46"/>
    </row>
    <row r="17" spans="2:16">
      <c r="B17" s="38"/>
      <c r="C17" s="41" t="s">
        <v>16</v>
      </c>
      <c r="D17" s="43">
        <f>SUMIFS(Combined[Value],Combined[Type],'Budget vs Actuals'!D9,Combined[Summary Grouping],'Budget vs Actuals'!C17,Combined[Date],"&gt;="&amp;Start_date,Combined[Date],"&lt;="&amp;End_date)</f>
        <v>77582.434155432682</v>
      </c>
      <c r="E17" s="47">
        <f>SUMIFS(Combined[Value],Combined[Type],'Budget vs Actuals'!E9,Combined[Summary Grouping],'Budget vs Actuals'!C17,Combined[Date],"&gt;="&amp;Start_date,Combined[Date],"&lt;="&amp;End_date)</f>
        <v>56030.709325350588</v>
      </c>
      <c r="F17" s="47">
        <f t="shared" si="1"/>
        <v>21551.724830082094</v>
      </c>
      <c r="G17" s="39">
        <f t="shared" si="2"/>
        <v>0.27779129470086295</v>
      </c>
      <c r="L17" s="30"/>
      <c r="P17" s="46"/>
    </row>
    <row r="18" spans="2:16">
      <c r="B18" s="38"/>
      <c r="C18" s="41" t="s">
        <v>24</v>
      </c>
      <c r="D18" s="43">
        <f>SUMIFS(Combined[Value],Combined[Type],'Budget vs Actuals'!D9,Combined[Summary Grouping],'Budget vs Actuals'!C18,Combined[Date],"&gt;="&amp;Start_date,Combined[Date],"&lt;="&amp;End_date)</f>
        <v>45889.544236761547</v>
      </c>
      <c r="E18" s="47">
        <f>SUMIFS(Combined[Value],Combined[Type],'Budget vs Actuals'!E9,Combined[Summary Grouping],'Budget vs Actuals'!C18,Combined[Date],"&gt;="&amp;Start_date,Combined[Date],"&lt;="&amp;End_date)</f>
        <v>90444.434892708843</v>
      </c>
      <c r="F18" s="47">
        <f t="shared" si="1"/>
        <v>-44554.890655947296</v>
      </c>
      <c r="G18" s="39">
        <f t="shared" si="2"/>
        <v>-0.970915954755875</v>
      </c>
      <c r="L18" s="30"/>
      <c r="P18" s="46"/>
    </row>
    <row r="19" spans="2:16">
      <c r="B19" s="38"/>
      <c r="C19" s="41" t="s">
        <v>31</v>
      </c>
      <c r="D19" s="43">
        <f>SUMIFS(Combined[Value],Combined[Type],'Budget vs Actuals'!D9,Combined[Summary Grouping],'Budget vs Actuals'!C19,Combined[Date],"&gt;="&amp;Start_date,Combined[Date],"&lt;="&amp;End_date)</f>
        <v>103937.66058580391</v>
      </c>
      <c r="E19" s="47">
        <f>SUMIFS(Combined[Value],Combined[Type],'Budget vs Actuals'!E9,Combined[Summary Grouping],'Budget vs Actuals'!C19,Combined[Date],"&gt;="&amp;Start_date,Combined[Date],"&lt;="&amp;End_date)</f>
        <v>66997.584797033225</v>
      </c>
      <c r="F19" s="47">
        <f t="shared" si="1"/>
        <v>36940.075788770686</v>
      </c>
      <c r="G19" s="39">
        <f t="shared" si="2"/>
        <v>0.35540607303043398</v>
      </c>
      <c r="L19" s="30"/>
      <c r="P19" s="46"/>
    </row>
    <row r="20" spans="2:16">
      <c r="B20" s="38"/>
      <c r="C20" s="46" t="s">
        <v>39</v>
      </c>
      <c r="D20" s="43">
        <f>SUMIFS(Combined[Value],Combined[Type],'Budget vs Actuals'!D9,Combined[Summary Grouping],'Budget vs Actuals'!C20,Combined[Date],"&gt;="&amp;Start_date,Combined[Date],"&lt;="&amp;End_date)</f>
        <v>25440.385612466544</v>
      </c>
      <c r="E20" s="47">
        <f>SUMIFS(Combined[Value],Combined[Type],'Budget vs Actuals'!E9,Combined[Summary Grouping],'Budget vs Actuals'!C20,Combined[Date],"&gt;="&amp;Start_date,Combined[Date],"&lt;="&amp;End_date)</f>
        <v>22488.533764372325</v>
      </c>
      <c r="F20" s="47">
        <f t="shared" si="1"/>
        <v>2951.8518480942184</v>
      </c>
      <c r="G20" s="39">
        <f t="shared" si="2"/>
        <v>0.11603015351495787</v>
      </c>
      <c r="L20" s="30"/>
      <c r="P20" s="46"/>
    </row>
    <row r="21" spans="2:16">
      <c r="B21" s="38"/>
      <c r="C21" s="54" t="s">
        <v>67</v>
      </c>
      <c r="D21" s="58">
        <f>SUM(D15:D20)</f>
        <v>420859.37333335105</v>
      </c>
      <c r="E21" s="58">
        <f>SUM(E15:E20)</f>
        <v>319638.21287067857</v>
      </c>
      <c r="F21" s="58">
        <f t="shared" si="1"/>
        <v>101221.16046267247</v>
      </c>
      <c r="G21" s="57">
        <f t="shared" si="2"/>
        <v>0.24051064768016464</v>
      </c>
      <c r="P21" s="46"/>
    </row>
    <row r="22" spans="2:16">
      <c r="B22" s="38"/>
      <c r="C22" s="38"/>
      <c r="D22" s="11"/>
      <c r="E22" s="11"/>
      <c r="F22" s="11"/>
      <c r="G22" s="39"/>
      <c r="P22" s="46"/>
    </row>
    <row r="23" spans="2:16">
      <c r="B23" s="38"/>
      <c r="C23" s="59" t="s">
        <v>45</v>
      </c>
      <c r="D23" s="60">
        <f>D12-D21</f>
        <v>847643.83039527456</v>
      </c>
      <c r="E23" s="60">
        <f>E12-E21</f>
        <v>687977.43829119834</v>
      </c>
      <c r="F23" s="60">
        <f>E23-D23</f>
        <v>-159666.39210407622</v>
      </c>
      <c r="G23" s="61">
        <f>IFERROR(F23/ABS(D23),0)</f>
        <v>-0.18836495516002322</v>
      </c>
      <c r="P23" s="46"/>
    </row>
    <row r="24" spans="2:16">
      <c r="B24" s="38"/>
      <c r="C24" s="38"/>
      <c r="D24" s="11"/>
      <c r="E24" s="11"/>
      <c r="F24" s="11"/>
      <c r="G24" s="39"/>
      <c r="P24" s="46"/>
    </row>
    <row r="25" spans="2:16">
      <c r="B25" s="38"/>
      <c r="C25" s="45" t="s">
        <v>46</v>
      </c>
      <c r="D25" s="48">
        <f>SUMIFS(Combined[Value],Combined[Type],'Budget vs Actuals'!D9,Combined[Summary Grouping],'Budget vs Actuals'!C25,Combined[Date],"&gt;="&amp;Start_date,Combined[Date],"&lt;="&amp;End_date)</f>
        <v>0</v>
      </c>
      <c r="E25" s="50">
        <f>SUMIFS(Combined[Value],Combined[Type],'Budget vs Actuals'!E9,Combined[Summary Grouping],'Budget vs Actuals'!C25,Combined[Date],"&gt;="&amp;Start_date,Combined[Date],"&lt;="&amp;End_date)</f>
        <v>0</v>
      </c>
      <c r="F25" s="50">
        <f t="shared" ref="F25:F26" si="3">D25-E25</f>
        <v>0</v>
      </c>
      <c r="G25" s="49">
        <f t="shared" ref="G25:G27" si="4">IFERROR(F25/ABS(D25),0)</f>
        <v>0</v>
      </c>
      <c r="P25" s="46"/>
    </row>
    <row r="26" spans="2:16">
      <c r="B26" s="38"/>
      <c r="C26" s="41" t="s">
        <v>52</v>
      </c>
      <c r="D26" s="43">
        <f>SUMIFS(Combined[Value],Combined[Type],'Budget vs Actuals'!D9,Combined[Summary Grouping],'Budget vs Actuals'!C26,Combined[Date],"&gt;="&amp;Start_date,Combined[Date],"&lt;="&amp;End_date)</f>
        <v>40664.312775753846</v>
      </c>
      <c r="E26" s="43">
        <f>SUMIFS(Combined[Value],Combined[Type],'Budget vs Actuals'!E9,Combined[Summary Grouping],'Budget vs Actuals'!C26,Combined[Date],"&gt;="&amp;Start_date,Combined[Date],"&lt;="&amp;End_date)</f>
        <v>54165.504484867604</v>
      </c>
      <c r="F26" s="43">
        <f t="shared" si="3"/>
        <v>-13501.191709113758</v>
      </c>
      <c r="G26" s="39">
        <f t="shared" si="4"/>
        <v>-0.33201573535908524</v>
      </c>
      <c r="P26" s="46"/>
    </row>
    <row r="27" spans="2:16">
      <c r="B27" s="38"/>
      <c r="C27" s="54" t="s">
        <v>55</v>
      </c>
      <c r="D27" s="58">
        <f>D25-D26</f>
        <v>-40664.312775753846</v>
      </c>
      <c r="E27" s="58">
        <f>E25-E26</f>
        <v>-54165.504484867604</v>
      </c>
      <c r="F27" s="58">
        <f>E27-D27</f>
        <v>-13501.191709113758</v>
      </c>
      <c r="G27" s="57">
        <f t="shared" si="4"/>
        <v>-0.33201573535908524</v>
      </c>
      <c r="P27" s="46"/>
    </row>
    <row r="28" spans="2:16">
      <c r="B28" s="38"/>
      <c r="C28" s="38"/>
      <c r="D28" s="11"/>
      <c r="E28" s="11"/>
      <c r="F28" s="11"/>
      <c r="G28" s="39"/>
      <c r="P28" s="46"/>
    </row>
    <row r="29" spans="2:16">
      <c r="B29" s="38"/>
      <c r="C29" s="59" t="s">
        <v>56</v>
      </c>
      <c r="D29" s="60">
        <f>D23+D27</f>
        <v>806979.51761952066</v>
      </c>
      <c r="E29" s="60">
        <f>E23+E27</f>
        <v>633811.93380633078</v>
      </c>
      <c r="F29" s="60">
        <f>E29-D29</f>
        <v>-173167.58381318988</v>
      </c>
      <c r="G29" s="61">
        <f>IFERROR(F29/ABS(D29),0)</f>
        <v>-0.21458733466248386</v>
      </c>
      <c r="P29" s="46"/>
    </row>
    <row r="30" spans="2:16">
      <c r="B30" s="64"/>
      <c r="C30" s="65"/>
      <c r="D30" s="65"/>
      <c r="E30" s="65"/>
      <c r="F30" s="65"/>
      <c r="G30" s="65"/>
      <c r="H30" s="65"/>
      <c r="I30" s="65"/>
      <c r="J30" s="65"/>
      <c r="K30" s="65"/>
      <c r="L30" s="65"/>
      <c r="M30" s="65"/>
      <c r="N30" s="65"/>
      <c r="O30" s="65"/>
      <c r="P30" s="66"/>
    </row>
    <row r="33" spans="3:7">
      <c r="D33" t="s">
        <v>1</v>
      </c>
      <c r="E33" t="s">
        <v>9</v>
      </c>
      <c r="F33" t="s">
        <v>67</v>
      </c>
      <c r="G33" t="s">
        <v>56</v>
      </c>
    </row>
    <row r="34" spans="3:7">
      <c r="C34" t="s">
        <v>70</v>
      </c>
      <c r="D34" s="34" t="str">
        <f>IF(VLOOKUP(D33,C10:G29,5,0)&gt;0,VLOOKUP(D33,C10:G29,5,0),"")</f>
        <v/>
      </c>
      <c r="E34" s="34" t="str">
        <f>IF(VLOOKUP(E33,C10:G29,5,0)&gt;0,VLOOKUP(E33,C10:G29,5,0),"")</f>
        <v/>
      </c>
      <c r="F34" s="34">
        <f>IF(VLOOKUP(F33,C10:G29,5,0)&gt;0,VLOOKUP(F33,C10:G29,5,0),"")</f>
        <v>0.24051064768016464</v>
      </c>
      <c r="G34" s="34" t="str">
        <f>IF(VLOOKUP(G33,C10:G29,5,0)&gt;0,VLOOKUP(G33,C10:G29,5,0),"")</f>
        <v/>
      </c>
    </row>
    <row r="35" spans="3:7">
      <c r="C35" t="s">
        <v>71</v>
      </c>
      <c r="D35" s="34" t="str">
        <f>IF(VLOOKUP(D33,C10:G29,5,0)&gt;0,1-VLOOKUP(D33,C10:G29,5,0),"")</f>
        <v/>
      </c>
      <c r="E35" s="34" t="str">
        <f>IF(VLOOKUP(E33,C10:G29,5,0)&gt;0,1-VLOOKUP(E33,C10:G29,5,0),"")</f>
        <v/>
      </c>
      <c r="F35" s="34">
        <f>IF(VLOOKUP(F33,C10:G29,5,0)&gt;0,1-VLOOKUP(F33,C10:G29,5,0),"")</f>
        <v>0.75948935231983539</v>
      </c>
      <c r="G35" s="34" t="str">
        <f>IF(VLOOKUP(G33,C10:G29,5,0)&gt;0,1-VLOOKUP(G33,C10:G29,5,0),"")</f>
        <v/>
      </c>
    </row>
    <row r="36" spans="3:7">
      <c r="C36" t="s">
        <v>72</v>
      </c>
      <c r="D36" s="34">
        <f>IF(VLOOKUP(D33,C10:G29,5,0)&lt;0,ABS(VLOOKUP(D33,C10:G29,5,0)),"")</f>
        <v>2.643302364847077E-2</v>
      </c>
      <c r="E36" s="34">
        <f>IF(VLOOKUP(E33,C10:G29,5,0)&lt;0,ABS(VLOOKUP(E33,C10:G29,5,0)),"")</f>
        <v>0.20566566312162107</v>
      </c>
      <c r="F36" s="34" t="str">
        <f>IF(VLOOKUP(F33,C10:G29,5,0)&lt;0,ABS(VLOOKUP(F33,C10:G29,5,0)),"")</f>
        <v/>
      </c>
      <c r="G36" s="34">
        <f>IF(VLOOKUP(G33,C10:G29,5,0)&lt;0,ABS(VLOOKUP(G33,C10:G29,5,0)),"")</f>
        <v>0.21458733466248386</v>
      </c>
    </row>
    <row r="37" spans="3:7">
      <c r="C37" t="s">
        <v>73</v>
      </c>
      <c r="D37" s="34">
        <f>IF(VLOOKUP(D33,C10:G29,5,0)&lt;0,1-ABS(VLOOKUP(D33,C10:G29,5,0)),"")</f>
        <v>0.97356697635152922</v>
      </c>
      <c r="E37" s="34">
        <f>IF(VLOOKUP(E33,C10:G29,5,0)&lt;0,1-ABS(VLOOKUP(E33,C10:G29,5,0)),"")</f>
        <v>0.79433433687837895</v>
      </c>
      <c r="F37" s="34" t="str">
        <f>IF(VLOOKUP(F33,C10:G29,5,0)&lt;0,1-ABS(VLOOKUP(F33,C10:G29,5,0)),"")</f>
        <v/>
      </c>
      <c r="G37" s="34">
        <f>IF(VLOOKUP(G33,C10:G29,5,0)&lt;0,1-ABS(VLOOKUP(G33,C10:G29,5,0)),"")</f>
        <v>0.78541266533751619</v>
      </c>
    </row>
    <row r="38" spans="3:7">
      <c r="C38" s="32" t="s">
        <v>76</v>
      </c>
      <c r="D38" s="35">
        <f>VLOOKUP(D33,C10:G29,4,0)</f>
        <v>-33969.623744690092</v>
      </c>
      <c r="E38" s="35">
        <f>VLOOKUP(E33,C10:G29,4,0)</f>
        <v>-260887.55256674858</v>
      </c>
      <c r="F38" s="35">
        <f>VLOOKUP(F33,C10:G29,4,0)</f>
        <v>101221.16046267247</v>
      </c>
      <c r="G38" s="35">
        <f>VLOOKUP(G33,C10:G29,4,0)</f>
        <v>-173167.58381318988</v>
      </c>
    </row>
    <row r="39" spans="3:7">
      <c r="C39" s="32" t="s">
        <v>74</v>
      </c>
      <c r="D39" s="36">
        <f>VLOOKUP(D33,C10:G29,5,0)</f>
        <v>-2.643302364847077E-2</v>
      </c>
      <c r="E39" s="36">
        <f>VLOOKUP(E33,C10:G29,5,0)</f>
        <v>-0.20566566312162107</v>
      </c>
      <c r="F39" s="36">
        <f>VLOOKUP(F33,C10:G29,5,0)</f>
        <v>0.24051064768016464</v>
      </c>
      <c r="G39" s="36">
        <f>VLOOKUP(G33,C10:G29,5,0)</f>
        <v>-0.21458733466248386</v>
      </c>
    </row>
    <row r="64" spans="12:12">
      <c r="L64" s="46"/>
    </row>
  </sheetData>
  <phoneticPr fontId="13" type="noConversion"/>
  <pageMargins left="0.7" right="0.7" top="0.75" bottom="0.75" header="0.3" footer="0.3"/>
  <ignoredErrors>
    <ignoredError sqref="F11" formula="1"/>
  </ignoredErrors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8C23AF81-0976-4FEA-BBE3-BCA2BA2422FD}">
          <x14:formula1>
            <xm:f>Sheet2!$A$1:$A$12</xm:f>
          </x14:formula1>
          <xm:sqref>D1:D2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58D3A-808A-4186-A5C1-88A6B1321E86}">
  <dimension ref="A1:A12"/>
  <sheetViews>
    <sheetView workbookViewId="0">
      <selection activeCell="A7" sqref="A7"/>
    </sheetView>
  </sheetViews>
  <sheetFormatPr defaultRowHeight="15"/>
  <cols>
    <col min="1" max="1" width="14.28515625" customWidth="1"/>
  </cols>
  <sheetData>
    <row r="1" spans="1:1">
      <c r="A1" s="30">
        <v>45322</v>
      </c>
    </row>
    <row r="2" spans="1:1">
      <c r="A2" s="30">
        <v>45351</v>
      </c>
    </row>
    <row r="3" spans="1:1">
      <c r="A3" s="30">
        <v>45382</v>
      </c>
    </row>
    <row r="4" spans="1:1">
      <c r="A4" s="30">
        <v>45412</v>
      </c>
    </row>
    <row r="5" spans="1:1">
      <c r="A5" s="30">
        <v>45443</v>
      </c>
    </row>
    <row r="6" spans="1:1">
      <c r="A6" s="30">
        <v>45473</v>
      </c>
    </row>
    <row r="7" spans="1:1">
      <c r="A7" s="30">
        <v>45504</v>
      </c>
    </row>
    <row r="8" spans="1:1">
      <c r="A8" s="30">
        <v>45535</v>
      </c>
    </row>
    <row r="9" spans="1:1">
      <c r="A9" s="30">
        <v>45565</v>
      </c>
    </row>
    <row r="10" spans="1:1">
      <c r="A10" s="30">
        <v>45596</v>
      </c>
    </row>
    <row r="11" spans="1:1">
      <c r="A11" s="30">
        <v>45626</v>
      </c>
    </row>
    <row r="12" spans="1:1">
      <c r="A12" s="30">
        <v>45657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b f c 4 a 1 f 6 - 4 b a 1 - 4 9 4 6 - 9 e b e - 1 2 0 1 d 3 5 3 3 5 4 2 "   x m l n s = " h t t p : / / s c h e m a s . m i c r o s o f t . c o m / D a t a M a s h u p " > A A A A A H o F A A B Q S w M E F A A C A A g A 4 n b U W p f + H v e l A A A A 9 g A A A B I A H A B D b 2 5 m a W c v U G F j a 2 F n Z S 5 4 b W w g o h g A K K A U A A A A A A A A A A A A A A A A A A A A A A A A A A A A h Y 9 N C s I w G E S v U r J v / h S R k q a g C z c W B E H c h h j b Y P t V m t T 0 b i 4 8 k l e w o l V 3 L u f N W 8 z c r z e R 9 X U V X U z r b A M p Y p i i y I B u D h a K F H X + G M 9 R J s V G 6 Z M q T D T I 4 J L e H V J U e n 9 O C A k h 4 D D B T V s Q T i k j + 3 y 9 1 a W p F f r I 9 r 8 c W 3 B e g T Z I i t 1 r j O S Y T R m e U Y 6 p I C M U u Y W v w I e 9 z / Y H i m V X + a 4 1 0 k C 8 W g g y R k H e H + Q D U E s D B B Q A A g A I A O J 2 1 F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i d t R a U b K I 4 X M C A A D 0 D Q A A E w A c A E Z v c m 1 1 b G F z L 1 N l Y 3 R p b 2 4 x L m 0 g o h g A K K A U A A A A A A A A A A A A A A A A A A A A A A A A A A A A 7 V d N j 9 o w E L 0 j 8 R + s 9 J J I E S S B / a B b K l H a b U 9 t t d B W K k K V S V y I 1 r G R Y 7 e L E P + 9 d m x K C M m S S r u i B x B S r D c z b 8 a e c Z 6 S o p D H l I C R f v o 3 z U a z k S 4 g Q x E Y h F x A D P o A I 9 5 s A P k b U c F C J J F 3 D y H C r a F g D B H + j b L 7 G a X 3 t r O e f I Q J 6 l s 6 0 p p u J k N K u H S Z u p r g h T V c Q D K X 5 O P V E l m S a Q x n G L X G D J L 0 J 2 X J k G K R E G V M b Z 3 N X a 8 t j f q W C 7 i 0 A I 4 e + M Y F W z y o w D t b H J J V D u 6 W w x f l 8 G U 5 f F U O X 5 f D v X L Y 9 y p w v w I P K v C K n f p 7 W 9 0 4 f 5 v w m d G E c t m F D w h G i K W 7 R h i L w e 1 C v 1 w w M Q 4 D j E c h x J C l f c 4 E m j q l D f a P d L i k k s f a P R J J A t k K v G d U L G M y P 3 D o + G 3 P b w d e 0 A W e 9 z L 7 b 3 2 I S G a I Z V 5 B r + 0 F R 7 0 U V + e 4 l 9 f 2 u r W 4 L m p x X d b i u q r l d V 0 r Y 6 8 O l + / V 4 f K P n 7 3 i e v z s c 2 P 6 h S z j X 9 l 0 f O I L x I C e i 9 y 0 G o f M a o x 2 c Q J z 1 0 G u D 2 d I l m U N O G f x T H A 1 4 d Z X i A W y d l X c I S J f a t F h d m 3 Y 5 a 0 q V 4 3 0 X o a 3 U D 4 3 h c I G Y U g F 4 a m 1 d 1 H l B Z N 8 W U D V V V K p i z W q l F m Q C x A M F x l B 6 1 b e N V u t x n G C v l N i k B + O Y z o Q S V s + + 2 2 M O V J K c E d / 5 / Y 9 Q l i q h c L s / Q p N M n t S P O Q p e P V a 9 h d j Z 0 c + i C J V s E g 5 T X b c E t V 7 s I v p 5 R G Z d 1 C W Z K s x T r M R k 1 L O v J S 9 E d E c c S 1 l / 6 R k O n B P y c 5 C d n o h e 0 Y d O 8 v Y W c a e R s b + C x U 7 o Y i d V M O e U 8 K e S M G M t j h S w I 7 p 1 5 A m s 5 j I R d n H m M 5 r X O y 1 p n X N 5 9 s m J 5 A 6 4 u Y P U E s B A i 0 A F A A C A A g A 4 n b U W p f + H v e l A A A A 9 g A A A B I A A A A A A A A A A A A A A A A A A A A A A E N v b m Z p Z y 9 Q Y W N r Y W d l L n h t b F B L A Q I t A B Q A A g A I A O J 2 1 F o P y u m r p A A A A O k A A A A T A A A A A A A A A A A A A A A A A P E A A A B b Q 2 9 u d G V u d F 9 U e X B l c 1 0 u e G 1 s U E s B A i 0 A F A A C A A g A 4 n b U W l G y i O F z A g A A 9 A 0 A A B M A A A A A A A A A A A A A A A A A 4 g E A A E Z v c m 1 1 b G F z L 1 N l Y 3 R p b 2 4 x L m 1 Q S w U G A A A A A A M A A w D C A A A A o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G x o A A A A A A A D 5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W N 0 d W F s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j Y 3 Z D E 2 N j g t Y j U y N S 0 0 Y j Q 2 L T g 4 Y m U t Y W V l O T h l M D k y Y m Q 4 I i A v P j x F b n R y e S B U e X B l P S J G a W x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U t M D Y t M j B U M T M 6 N T U 6 M D Q u M z A 1 M z c 0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Q W N 0 d W F s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C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Y 3 R 1 Y W w v Q 2 h h b m d l Z C U y M F R 5 c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C 9 Q Y X J z Z W Q l M j B E Y X R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W N 0 d W F s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j d H V h b C 9 B Z G R l Z C U y M E N 1 c 3 R v b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I w Y j A y O G V l L T l k M T E t N D c y M C 1 i M j A w L T A y M z k 4 M z I 2 Z T E 3 N S I g L z 4 8 R W 5 0 c n k g V H l w Z T 0 i T G 9 h Z G V k V G 9 B b m F s e X N p c 1 N l c n Z p Y 2 V z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k Z p b G x F b m F i b G V k I i B W Y W x 1 Z T 0 i b D A i I C 8 + P E V u d H J 5 I F R 5 c G U 9 I k F k Z G V k V G 9 E Y X R h T W 9 k Z W w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C I g L z 4 8 R W 5 0 c n k g V H l w Z T 0 i R m l s b E V y c m 9 y Q 2 9 k Z S I g V m F s d W U 9 I n N V b m t u b 3 d u I i A v P j x F b n R y e S B U e X B l P S J G a W x s T G F z d F V w Z G F 0 Z W Q i I F Z h b H V l P S J k M j A y N S 0 w N i 0 y M F Q x M z o 1 N T o w N C 4 z M j A 5 O T g 2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C d W R n Z X Q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1 Z G d l d C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V W 5 w a X Z v d G V k J T I w T 3 R o Z X I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J l b m F t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1 B h c n N l Z C U y M E R h d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d W R n Z X Q v R m l s d G V y Z W Q l M j B S b 3 d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n V k Z 2 V 0 L 0 F k Z G V k J T I w Q 3 V z d G 9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2 9 t Y m l u Z W Q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Z W F j Z D I 5 Y S 1 i O D F i L T R k Y W M t O D M 2 M y 0 x M T c 0 N j h i M j c 4 N j Y i I C 8 + P E V u d H J 5 I F R 5 c G U 9 I k Z p b G x F b m F i b G V k I i B W Y W x 1 Z T 0 i b D E i I C 8 + P E V u d H J 5 I F R 5 c G U 9 I k Z p b G x F c n J v c k N v d W 5 0 I i B W Y W x 1 Z T 0 i b D A i I C 8 + P E V u d H J 5 I F R 5 c G U 9 I k 5 h d m l n Y X R p b 2 5 T d G V w T m F t Z S I g V m F s d W U 9 I n N O Y X Z p Z 2 F 0 a W 9 u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K Q l F B P S I g L z 4 8 R W 5 0 c n k g V H l w Z T 0 i R m l s b E x h c 3 R V c G R h d G V k I i B W Y W x 1 Z T 0 i Z D I w M j U t M D Y t M j B U M T M 6 N T U 6 M D U u M j g 5 N j k x M 1 o i I C 8 + P E V u d H J 5 I F R 5 c G U 9 I k Z p b G x T d G F 0 d X M i I F Z h b H V l P S J z Q 2 9 t c G x l d G U i I C 8 + P E V u d H J 5 I F R 5 c G U 9 I k Z p b G x D b 2 x 1 b W 5 O Y W 1 l c y I g V m F s d W U 9 I n N b J n F 1 b 3 Q 7 Q W N j b 3 V u d H M m c X V v d D s s J n F 1 b 3 Q 7 U 3 V t b W F y e S B H c m 9 1 c G l u Z y Z x d W 9 0 O y w m c X V v d D t E Y X R l J n F 1 b 3 Q 7 L C Z x d W 9 0 O 1 Z h b H V l J n F 1 b 3 Q 7 L C Z x d W 9 0 O 1 R 5 c G U m c X V v d D t d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0 N v b W J p b m V k I i A v P j x F b n R y e S B U e X B l P S J G a W x s R X J y b 3 J D b 2 R l I i B W Y W x 1 Z T 0 i c 1 V u a 2 5 v d 2 4 i I C 8 + P E V u d H J 5 I F R 5 c G U 9 I k Z p b G x D b 3 V u d C I g V m F s d W U 9 I m w 3 N D Q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9 t Y m l u Z W Q v U 2 9 1 c m N l L n t B Y 2 N v d W 5 0 c y w w f S Z x d W 9 0 O y w m c X V v d D t T Z W N 0 a W 9 u M S 9 D b 2 1 i a W 5 l Z C 9 T b 3 V y Y 2 U u e 1 N 1 b W 1 h c n k g R 3 J v d X B p b m c s M X 0 m c X V v d D s s J n F 1 b 3 Q 7 U 2 V j d G l v b j E v Q 2 9 t Y m l u Z W Q v U 2 9 1 c m N l L n t E Y X R l L D J 9 J n F 1 b 3 Q 7 L C Z x d W 9 0 O 1 N l Y 3 R p b 2 4 x L 0 N v b W J p b m V k L 1 N v d X J j Z S 5 7 V m F s d W U s M 3 0 m c X V v d D s s J n F 1 b 3 Q 7 U 2 V j d G l v b j E v Q 2 9 t Y m l u Z W Q v U 2 9 1 c m N l L n t U e X B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N v b W J p b m V k L 1 N v d X J j Z S 5 7 Q W N j b 3 V u d H M s M H 0 m c X V v d D s s J n F 1 b 3 Q 7 U 2 V j d G l v b j E v Q 2 9 t Y m l u Z W Q v U 2 9 1 c m N l L n t T d W 1 t Y X J 5 I E d y b 3 V w a W 5 n L D F 9 J n F 1 b 3 Q 7 L C Z x d W 9 0 O 1 N l Y 3 R p b 2 4 x L 0 N v b W J p b m V k L 1 N v d X J j Z S 5 7 R G F 0 Z S w y f S Z x d W 9 0 O y w m c X V v d D t T Z W N 0 a W 9 u M S 9 D b 2 1 i a W 5 l Z C 9 T b 3 V y Y 2 U u e 1 Z h b H V l L D N 9 J n F 1 b 3 Q 7 L C Z x d W 9 0 O 1 N l Y 3 R p b 2 4 x L 0 N v b W J p b m V k L 1 N v d X J j Z S 5 7 V H l w Z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Q 2 9 t Y m l u Z W Q v U 2 9 1 c m N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U g J T b N i M V C s 9 1 x m c s 5 N x w A A A A A A g A A A A A A E G Y A A A A B A A A g A A A A 8 V h s 2 l t z 0 F 3 s H w x V Q 7 R V w 1 / 1 R S s 4 1 Z z C H + k c U Z g w G e 0 A A A A A D o A A A A A C A A A g A A A A k J 5 8 d C f v W m f 4 j X i k 5 p L f w r E 9 P o B + D j 2 n r i p d Y E d f d 8 F Q A A A A n R p h n l E 9 q i E k v i / f 5 b 7 p H z v m a c 5 F + m t 0 2 w x / p r s Q r Z F r F O + k V y q G o p N Y N d c s a 2 E e U Y v J 6 S n K t O E z Q 6 r U c t E 3 w T Y J J R 3 x q W u O J i l 9 c G 4 K i 6 h A A A A A w l i j N X p q r U p D n 8 H Q z + 1 q T / 0 W v t n L L 8 c 5 u r F t S T q 1 Z k t 9 E k Q + r F A q q y p s K I Q N a e k J d 7 d I 6 T H t 0 3 p Z q X m D 2 c l l M Q = = < / D a t a M a s h u p > 
</file>

<file path=customXml/itemProps1.xml><?xml version="1.0" encoding="utf-8"?>
<ds:datastoreItem xmlns:ds="http://schemas.openxmlformats.org/officeDocument/2006/customXml" ds:itemID="{19C23DEF-C3A0-4C36-8DC3-1F9C9DDD063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4</vt:i4>
      </vt:variant>
    </vt:vector>
  </HeadingPairs>
  <TitlesOfParts>
    <vt:vector size="9" baseType="lpstr">
      <vt:lpstr>Actual</vt:lpstr>
      <vt:lpstr>Budget</vt:lpstr>
      <vt:lpstr>Combined</vt:lpstr>
      <vt:lpstr>Budget vs Actuals</vt:lpstr>
      <vt:lpstr>Sheet2</vt:lpstr>
      <vt:lpstr>Actual</vt:lpstr>
      <vt:lpstr>Budget</vt:lpstr>
      <vt:lpstr>End_date</vt:lpstr>
      <vt:lpstr>Start_date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oluwaseun Adeyemi</dc:creator>
  <cp:lastModifiedBy>user</cp:lastModifiedBy>
  <dcterms:created xsi:type="dcterms:W3CDTF">2025-06-18T16:17:54Z</dcterms:created>
  <dcterms:modified xsi:type="dcterms:W3CDTF">2025-07-28T18:32:47Z</dcterms:modified>
</cp:coreProperties>
</file>