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AFEC908-08C4-4C15-98B4-31C39CB7B1B2}" xr6:coauthVersionLast="47" xr6:coauthVersionMax="47" xr10:uidLastSave="{00000000-0000-0000-0000-000000000000}"/>
  <bookViews>
    <workbookView xWindow="-120" yWindow="-120" windowWidth="20730" windowHeight="11160" xr2:uid="{D2F860EA-A1C1-431F-B730-DD659756336A}"/>
  </bookViews>
  <sheets>
    <sheet name="Transactions" sheetId="1" r:id="rId1"/>
    <sheet name="Item &amp; Category Reference Table" sheetId="2" r:id="rId2"/>
    <sheet name="Track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J27" i="3"/>
  <c r="J28" i="3"/>
  <c r="J17" i="3"/>
  <c r="J18" i="3"/>
  <c r="J19" i="3"/>
  <c r="J20" i="3"/>
  <c r="J21" i="3"/>
  <c r="J22" i="3"/>
  <c r="J23" i="3"/>
  <c r="J24" i="3"/>
  <c r="J25" i="3"/>
  <c r="J26" i="3"/>
  <c r="J16" i="3"/>
  <c r="F23" i="3"/>
  <c r="F17" i="3"/>
  <c r="F18" i="3"/>
  <c r="F19" i="3"/>
  <c r="F20" i="3"/>
  <c r="F21" i="3"/>
  <c r="F22" i="3"/>
  <c r="F16" i="3"/>
  <c r="B62" i="1"/>
  <c r="E62" i="1"/>
  <c r="B61" i="1"/>
  <c r="E61" i="1"/>
  <c r="B60" i="1"/>
  <c r="E60" i="1"/>
  <c r="B59" i="1"/>
  <c r="E59" i="1"/>
  <c r="B58" i="1"/>
  <c r="E58" i="1"/>
  <c r="B57" i="1"/>
  <c r="E57" i="1"/>
  <c r="B56" i="1"/>
  <c r="E56" i="1"/>
  <c r="B55" i="1"/>
  <c r="E55" i="1"/>
  <c r="B54" i="1"/>
  <c r="E54" i="1"/>
  <c r="B53" i="1"/>
  <c r="E53" i="1"/>
  <c r="B52" i="1"/>
  <c r="E52" i="1"/>
  <c r="B51" i="1"/>
  <c r="E51" i="1"/>
  <c r="B50" i="1"/>
  <c r="E50" i="1"/>
  <c r="B49" i="1"/>
  <c r="E49" i="1"/>
  <c r="B48" i="1"/>
  <c r="E48" i="1"/>
  <c r="B47" i="1"/>
  <c r="E47" i="1"/>
  <c r="B46" i="1"/>
  <c r="E46" i="1"/>
  <c r="B45" i="1"/>
  <c r="E45" i="1"/>
  <c r="B44" i="1"/>
  <c r="E44" i="1"/>
  <c r="B43" i="1"/>
  <c r="E43" i="1"/>
  <c r="B42" i="1"/>
  <c r="E42" i="1"/>
  <c r="B41" i="1"/>
  <c r="E41" i="1"/>
  <c r="B40" i="1"/>
  <c r="E40" i="1"/>
  <c r="B39" i="1"/>
  <c r="E39" i="1"/>
  <c r="B38" i="1"/>
  <c r="E38" i="1"/>
  <c r="B37" i="1"/>
  <c r="E37" i="1"/>
  <c r="B36" i="1"/>
  <c r="E36" i="1"/>
  <c r="B35" i="1"/>
  <c r="E35" i="1"/>
  <c r="B34" i="1"/>
  <c r="E34" i="1"/>
  <c r="B33" i="1"/>
  <c r="E33" i="1"/>
  <c r="B32" i="1"/>
  <c r="E32" i="1"/>
  <c r="B31" i="1"/>
  <c r="E31" i="1"/>
  <c r="B30" i="1"/>
  <c r="E30" i="1"/>
  <c r="B29" i="1"/>
  <c r="E29" i="1"/>
  <c r="B28" i="1"/>
  <c r="E28" i="1"/>
  <c r="B27" i="1"/>
  <c r="E27" i="1"/>
  <c r="B26" i="1"/>
  <c r="E26" i="1"/>
  <c r="B25" i="1"/>
  <c r="E25" i="1"/>
  <c r="B24" i="1"/>
  <c r="E24" i="1"/>
  <c r="B23" i="1"/>
  <c r="E23" i="1"/>
  <c r="B22" i="1"/>
  <c r="E22" i="1"/>
  <c r="B21" i="1"/>
  <c r="E21" i="1"/>
  <c r="B20" i="1"/>
  <c r="E20" i="1"/>
  <c r="B19" i="1"/>
  <c r="E19" i="1"/>
  <c r="B18" i="1"/>
  <c r="E18" i="1"/>
  <c r="B17" i="1"/>
  <c r="E17" i="1"/>
  <c r="B16" i="1"/>
  <c r="E16" i="1"/>
  <c r="B15" i="1"/>
  <c r="E15" i="1"/>
  <c r="B14" i="1"/>
  <c r="E14" i="1"/>
  <c r="B13" i="1"/>
  <c r="E13" i="1"/>
  <c r="B12" i="1"/>
  <c r="E12" i="1"/>
  <c r="B11" i="1"/>
  <c r="E11" i="1"/>
  <c r="B10" i="1"/>
  <c r="E10" i="1"/>
  <c r="B9" i="1"/>
  <c r="E9" i="1"/>
  <c r="B8" i="1"/>
  <c r="E8" i="1"/>
  <c r="B7" i="1"/>
  <c r="E7" i="1"/>
  <c r="B6" i="1"/>
  <c r="E6" i="1"/>
  <c r="B5" i="1"/>
  <c r="E5" i="1"/>
  <c r="B4" i="1"/>
  <c r="E4" i="1"/>
  <c r="B3" i="1" l="1"/>
  <c r="E3" i="1"/>
  <c r="E2" i="1"/>
  <c r="B2" i="1"/>
  <c r="G16" i="3" l="1"/>
  <c r="K24" i="3"/>
  <c r="K23" i="3"/>
  <c r="K22" i="3"/>
  <c r="K25" i="3"/>
  <c r="K20" i="3"/>
  <c r="K19" i="3"/>
  <c r="K18" i="3"/>
  <c r="K21" i="3"/>
  <c r="K28" i="3"/>
  <c r="K27" i="3"/>
  <c r="K17" i="3"/>
  <c r="K16" i="3"/>
  <c r="K26" i="3"/>
  <c r="G22" i="3"/>
  <c r="G18" i="3"/>
  <c r="G21" i="3"/>
  <c r="G20" i="3"/>
  <c r="G17" i="3"/>
  <c r="G23" i="3"/>
  <c r="G19" i="3"/>
  <c r="C11" i="3" l="1"/>
  <c r="C10" i="3"/>
  <c r="C12" i="3" l="1"/>
</calcChain>
</file>

<file path=xl/sharedStrings.xml><?xml version="1.0" encoding="utf-8"?>
<sst xmlns="http://schemas.openxmlformats.org/spreadsheetml/2006/main" count="163" uniqueCount="54">
  <si>
    <t>Date</t>
  </si>
  <si>
    <t>Amount</t>
  </si>
  <si>
    <t>Items</t>
  </si>
  <si>
    <t>Category</t>
  </si>
  <si>
    <t>Month</t>
  </si>
  <si>
    <t>Salary</t>
  </si>
  <si>
    <t>Income</t>
  </si>
  <si>
    <t>Expenses</t>
  </si>
  <si>
    <t>Sale of Old Item</t>
  </si>
  <si>
    <t>Freelance</t>
  </si>
  <si>
    <t>Affiliate Earnings</t>
  </si>
  <si>
    <t>Training Facilitation</t>
  </si>
  <si>
    <t>Digital Product Sale</t>
  </si>
  <si>
    <t>Referral Bonus</t>
  </si>
  <si>
    <t>Online Course Sale</t>
  </si>
  <si>
    <t>Groceries</t>
  </si>
  <si>
    <t>Transport</t>
  </si>
  <si>
    <t>Electricity Bill</t>
  </si>
  <si>
    <t>Internet Subscription</t>
  </si>
  <si>
    <t>Airtime</t>
  </si>
  <si>
    <t>Valentine's Gift</t>
  </si>
  <si>
    <t>Medicals</t>
  </si>
  <si>
    <t>Subscription Renewals</t>
  </si>
  <si>
    <t>Fuel</t>
  </si>
  <si>
    <t>Personal Care</t>
  </si>
  <si>
    <t>Repairs</t>
  </si>
  <si>
    <t>Personal Shopping</t>
  </si>
  <si>
    <t>Expense</t>
  </si>
  <si>
    <t>Dining Out</t>
  </si>
  <si>
    <t>END MONTH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</si>
  <si>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</si>
  <si>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</si>
  <si>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</si>
  <si>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</si>
  <si>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</si>
  <si>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</si>
  <si>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</si>
  <si>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</si>
  <si>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</si>
  <si>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</si>
  <si>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</si>
  <si>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</si>
  <si>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</si>
  <si>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</t>
  </si>
  <si>
    <t>EXPENSE</t>
  </si>
  <si>
    <t>Total Income</t>
  </si>
  <si>
    <t>Total Expense</t>
  </si>
  <si>
    <t>Personal Finance Tracker</t>
  </si>
  <si>
    <t>Savings</t>
  </si>
  <si>
    <t xml:space="preserve">Amount                                             </t>
  </si>
  <si>
    <t>MONTH</t>
  </si>
  <si>
    <t>PERIOD COVERED</t>
  </si>
  <si>
    <t>price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</si>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</sst>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$#,##0;\-#,##0;\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B5F55"/>
        <bgColor indexed="64"/>
      </patternFill>
    </fill>
    <fill>
      <patternFill patternType="solid">
        <fgColor rgb="FF95C777"/>
        <bgColor indexed="64"/>
      </patternFill>
    </fill>
    <fill>
      <patternFill patternType="solid">
        <fgColor rgb="FFCD8881"/>
        <bgColor indexed="64"/>
      </patternFill>
    </fill>
    <fill>
      <patternFill patternType="solid">
        <fgColor rgb="FFBFDDAD"/>
        <bgColor indexed="64"/>
      </patternFill>
    </fill>
    <fill>
      <patternFill patternType="solid">
        <fgColor rgb="FFFAF5F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6" borderId="5" xfId="0" applyFill="1" applyBorder="1"/>
    <xf numFmtId="164" fontId="0" fillId="2" borderId="2" xfId="1" applyNumberFormat="1" applyFont="1" applyFill="1" applyBorder="1"/>
    <xf numFmtId="164" fontId="0" fillId="2" borderId="6" xfId="1" applyNumberFormat="1" applyFont="1" applyFill="1" applyBorder="1"/>
    <xf numFmtId="164" fontId="0" fillId="2" borderId="7" xfId="1" applyNumberFormat="1" applyFont="1" applyFill="1" applyBorder="1"/>
    <xf numFmtId="0" fontId="5" fillId="2" borderId="0" xfId="0" applyFont="1" applyFill="1"/>
    <xf numFmtId="0" fontId="0" fillId="7" borderId="5" xfId="0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horizontal="center" vertical="center"/>
    </xf>
    <xf numFmtId="0" fontId="3" fillId="2" borderId="0" xfId="0" applyFont="1" applyFill="1"/>
    <xf numFmtId="164" fontId="4" fillId="2" borderId="0" xfId="0" applyNumberFormat="1" applyFont="1" applyFill="1"/>
    <xf numFmtId="0" fontId="5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numFmt numFmtId="3" formatCode="#,##0"/>
    </dxf>
  </dxfs>
  <tableStyles count="0" defaultTableStyle="TableStyleMedium2" defaultPivotStyle="PivotStyleLight16"/>
  <colors>
    <mruColors>
      <color rgb="FFFAF5F4"/>
      <color rgb="FFF9F2F1"/>
      <color rgb="FFF4E6E4"/>
      <color rgb="FFCD8881"/>
      <color rgb="FFFBF2E5"/>
      <color rgb="FF68A343"/>
      <color rgb="FF95C777"/>
      <color rgb="FF263B19"/>
      <color rgb="FFC6E1B5"/>
      <color rgb="FFEAC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MONTHLY FINANCIAL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5F5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F0-49DB-9E8D-5169C4AAB5DB}"/>
              </c:ext>
            </c:extLst>
          </c:dPt>
          <c:dPt>
            <c:idx val="1"/>
            <c:invertIfNegative val="0"/>
            <c:bubble3D val="0"/>
            <c:spPr>
              <a:solidFill>
                <a:srgbClr val="95C7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F0-49DB-9E8D-5169C4AAB5DB}"/>
              </c:ext>
            </c:extLst>
          </c:dPt>
          <c:dPt>
            <c:idx val="2"/>
            <c:invertIfNegative val="0"/>
            <c:bubble3D val="0"/>
            <c:spPr>
              <a:solidFill>
                <a:srgbClr val="CD888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F0-49DB-9E8D-5169C4AAB5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Tracker!$B$10:$B$12</c:f>
              <c:strCache>
                <c:ptCount val="3"/>
                <c:pt idx="0">
                  <c:v>Total Income</c:v>
                </c:pt>
                <c:pt idx="1">
                  <c:v>Total Expense</c:v>
                </c:pt>
                <c:pt idx="2">
                  <c:v>Savings</c:v>
                </c:pt>
              </c:strCache>
            </c:strRef>
          </c:cat>
          <c:val>
            <c:numRef>
              <c:f>Tracker!$C$10:$C$12</c:f>
              <c:numCache>
                <c:formatCode>\$#,##0;\-#,##0;\-</c:formatCode>
                <c:ptCount val="3"/>
                <c:pt idx="0">
                  <c:v>158000</c:v>
                </c:pt>
                <c:pt idx="1">
                  <c:v>80500</c:v>
                </c:pt>
                <c:pt idx="2">
                  <c:v>77500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0-4B38-82DC-3A3C8E59E5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-27"/>
        <c:axId val="1390437983"/>
        <c:axId val="1390438815"/>
      </c:barChart>
      <c:catAx>
        <c:axId val="1390437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38815"/>
        <c:crosses val="autoZero"/>
        <c:auto val="1"/>
        <c:lblAlgn val="ctr"/>
        <c:lblOffset val="100"/>
        <c:noMultiLvlLbl val="0"/>
      </c:catAx>
      <c:valAx>
        <c:axId val="1390438815"/>
        <c:scaling>
          <c:orientation val="minMax"/>
        </c:scaling>
        <c:delete val="1"/>
        <c:axPos val="l"/>
        <c:numFmt formatCode="\$#,##0;\-#,##0;\-" sourceLinked="1"/>
        <c:majorTickMark val="out"/>
        <c:minorTickMark val="none"/>
        <c:tickLblPos val="nextTo"/>
        <c:crossAx val="139043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INCOME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Tracker!$G$14:$G$15</c:f>
              <c:strCache>
                <c:ptCount val="2"/>
                <c:pt idx="0">
                  <c:v>INCOME</c:v>
                </c:pt>
                <c:pt idx="1">
                  <c:v>Amount                                             </c:v>
                </c:pt>
              </c:strCache>
            </c:strRef>
          </c:tx>
          <c:dPt>
            <c:idx val="0"/>
            <c:bubble3D val="0"/>
            <c:spPr>
              <a:solidFill>
                <a:srgbClr val="BB5F5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88-433E-8BBD-A99F48A52599}"/>
              </c:ext>
            </c:extLst>
          </c:dPt>
          <c:dPt>
            <c:idx val="1"/>
            <c:bubble3D val="0"/>
            <c:spPr>
              <a:solidFill>
                <a:srgbClr val="CD888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88-433E-8BBD-A99F48A52599}"/>
              </c:ext>
            </c:extLst>
          </c:dPt>
          <c:dPt>
            <c:idx val="2"/>
            <c:bubble3D val="0"/>
            <c:spPr>
              <a:solidFill>
                <a:srgbClr val="95C77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88-433E-8BBD-A99F48A52599}"/>
              </c:ext>
            </c:extLst>
          </c:dPt>
          <c:dPt>
            <c:idx val="3"/>
            <c:bubble3D val="0"/>
            <c:spPr>
              <a:solidFill>
                <a:srgbClr val="8F413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88-433E-8BBD-A99F48A52599}"/>
              </c:ext>
            </c:extLst>
          </c:dPt>
          <c:dPt>
            <c:idx val="4"/>
            <c:bubble3D val="0"/>
            <c:spPr>
              <a:solidFill>
                <a:srgbClr val="5D2A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88-433E-8BBD-A99F48A52599}"/>
              </c:ext>
            </c:extLst>
          </c:dPt>
          <c:dPt>
            <c:idx val="5"/>
            <c:bubble3D val="0"/>
            <c:spPr>
              <a:solidFill>
                <a:srgbClr val="ADD39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88-433E-8BBD-A99F48A52599}"/>
              </c:ext>
            </c:extLst>
          </c:dPt>
          <c:dPt>
            <c:idx val="6"/>
            <c:bubble3D val="0"/>
            <c:spPr>
              <a:solidFill>
                <a:srgbClr val="3959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D88-433E-8BBD-A99F48A52599}"/>
              </c:ext>
            </c:extLst>
          </c:dPt>
          <c:dPt>
            <c:idx val="7"/>
            <c:bubble3D val="0"/>
            <c:spPr>
              <a:solidFill>
                <a:srgbClr val="263B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D88-433E-8BBD-A99F48A525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D88-433E-8BBD-A99F48A52599}"/>
              </c:ext>
            </c:extLst>
          </c:dPt>
          <c:cat>
            <c:strRef>
              <c:f>Tracker!$F$16:$F$24</c:f>
              <c:strCache>
                <c:ptCount val="8"/>
                <c:pt idx="0">
                  <c:v>Salary</c:v>
                </c:pt>
                <c:pt idx="1">
                  <c:v>Freelance</c:v>
                </c:pt>
                <c:pt idx="2">
                  <c:v>Sale of Old Item</c:v>
                </c:pt>
                <c:pt idx="3">
                  <c:v>Affiliate Earnings</c:v>
                </c:pt>
                <c:pt idx="4">
                  <c:v>Training Facilitation</c:v>
                </c:pt>
                <c:pt idx="5">
                  <c:v>Digital Product Sale</c:v>
                </c:pt>
                <c:pt idx="6">
                  <c:v>Referral Bonus</c:v>
                </c:pt>
                <c:pt idx="7">
                  <c:v>Online Course Sale</c:v>
                </c:pt>
              </c:strCache>
            </c:strRef>
          </c:cat>
          <c:val>
            <c:numRef>
              <c:f>Tracker!$G$16:$G$24</c:f>
              <c:numCache>
                <c:formatCode>\$#,##0;\-#,##0;\-</c:formatCode>
                <c:ptCount val="9"/>
                <c:pt idx="0">
                  <c:v>120000</c:v>
                </c:pt>
                <c:pt idx="1">
                  <c:v>25000</c:v>
                </c:pt>
                <c:pt idx="2">
                  <c:v>8000</c:v>
                </c:pt>
                <c:pt idx="3">
                  <c:v>5000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2-479C-BDC5-F01545E0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delete val="1"/>
      </c:legendEntry>
      <c:layout>
        <c:manualLayout>
          <c:xMode val="edge"/>
          <c:yMode val="edge"/>
          <c:x val="0.63358201436941597"/>
          <c:y val="0.18815051583898548"/>
          <c:w val="0.32601394522654359"/>
          <c:h val="0.77610820924612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EXPENSE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Tracker!$K$14:$K$15</c:f>
              <c:strCache>
                <c:ptCount val="2"/>
                <c:pt idx="0">
                  <c:v>EXPENSE</c:v>
                </c:pt>
                <c:pt idx="1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rgbClr val="BB5F5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89-4938-AA7E-92C5475BE82A}"/>
              </c:ext>
            </c:extLst>
          </c:dPt>
          <c:dPt>
            <c:idx val="1"/>
            <c:bubble3D val="0"/>
            <c:spPr>
              <a:solidFill>
                <a:srgbClr val="CD888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9-4938-AA7E-92C5475BE82A}"/>
              </c:ext>
            </c:extLst>
          </c:dPt>
          <c:dPt>
            <c:idx val="2"/>
            <c:bubble3D val="0"/>
            <c:spPr>
              <a:solidFill>
                <a:srgbClr val="95C77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89-4938-AA7E-92C5475BE82A}"/>
              </c:ext>
            </c:extLst>
          </c:dPt>
          <c:dPt>
            <c:idx val="3"/>
            <c:bubble3D val="0"/>
            <c:spPr>
              <a:solidFill>
                <a:srgbClr val="5D2A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89-4938-AA7E-92C5475BE82A}"/>
              </c:ext>
            </c:extLst>
          </c:dPt>
          <c:dPt>
            <c:idx val="4"/>
            <c:bubble3D val="0"/>
            <c:spPr>
              <a:solidFill>
                <a:srgbClr val="3959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89-4938-AA7E-92C5475BE82A}"/>
              </c:ext>
            </c:extLst>
          </c:dPt>
          <c:dPt>
            <c:idx val="5"/>
            <c:bubble3D val="0"/>
            <c:spPr>
              <a:solidFill>
                <a:srgbClr val="68A34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89-4938-AA7E-92C5475BE82A}"/>
              </c:ext>
            </c:extLst>
          </c:dPt>
          <c:dPt>
            <c:idx val="6"/>
            <c:bubble3D val="0"/>
            <c:spPr>
              <a:solidFill>
                <a:srgbClr val="8F413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89-4938-AA7E-92C5475BE82A}"/>
              </c:ext>
            </c:extLst>
          </c:dPt>
          <c:dPt>
            <c:idx val="7"/>
            <c:bubble3D val="0"/>
            <c:spPr>
              <a:solidFill>
                <a:srgbClr val="E8C8C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89-4938-AA7E-92C5475BE82A}"/>
              </c:ext>
            </c:extLst>
          </c:dPt>
          <c:dPt>
            <c:idx val="8"/>
            <c:bubble3D val="0"/>
            <c:spPr>
              <a:solidFill>
                <a:srgbClr val="ADD39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89-4938-AA7E-92C5475BE82A}"/>
              </c:ext>
            </c:extLst>
          </c:dPt>
          <c:dPt>
            <c:idx val="9"/>
            <c:bubble3D val="0"/>
            <c:spPr>
              <a:solidFill>
                <a:srgbClr val="3C1A1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89-4938-AA7E-92C5475BE82A}"/>
              </c:ext>
            </c:extLst>
          </c:dPt>
          <c:dPt>
            <c:idx val="10"/>
            <c:bubble3D val="0"/>
            <c:spPr>
              <a:solidFill>
                <a:srgbClr val="263B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89-4938-AA7E-92C5475BE82A}"/>
              </c:ext>
            </c:extLst>
          </c:dPt>
          <c:dPt>
            <c:idx val="11"/>
            <c:bubble3D val="0"/>
            <c:spPr>
              <a:solidFill>
                <a:srgbClr val="C6E1B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89-4938-AA7E-92C5475BE82A}"/>
              </c:ext>
            </c:extLst>
          </c:dPt>
          <c:dPt>
            <c:idx val="12"/>
            <c:bubble3D val="0"/>
            <c:spPr>
              <a:solidFill>
                <a:srgbClr val="EACF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889-4938-AA7E-92C5475BE82A}"/>
              </c:ext>
            </c:extLst>
          </c:dPt>
          <c:cat>
            <c:strRef>
              <c:f>Tracker!$J$16:$J$28</c:f>
              <c:strCache>
                <c:ptCount val="13"/>
                <c:pt idx="0">
                  <c:v>Groceries</c:v>
                </c:pt>
                <c:pt idx="1">
                  <c:v>Transport</c:v>
                </c:pt>
                <c:pt idx="2">
                  <c:v>Electricity Bill</c:v>
                </c:pt>
                <c:pt idx="3">
                  <c:v>Internet Subscription</c:v>
                </c:pt>
                <c:pt idx="4">
                  <c:v>Airtime</c:v>
                </c:pt>
                <c:pt idx="5">
                  <c:v>Personal Shopping</c:v>
                </c:pt>
                <c:pt idx="6">
                  <c:v>Valentine's Gift</c:v>
                </c:pt>
                <c:pt idx="7">
                  <c:v>Medicals</c:v>
                </c:pt>
                <c:pt idx="8">
                  <c:v>Subscription Renewals</c:v>
                </c:pt>
                <c:pt idx="9">
                  <c:v>Fuel</c:v>
                </c:pt>
                <c:pt idx="10">
                  <c:v>Personal Care</c:v>
                </c:pt>
                <c:pt idx="11">
                  <c:v>Repairs</c:v>
                </c:pt>
                <c:pt idx="12">
                  <c:v>Dining Out</c:v>
                </c:pt>
              </c:strCache>
            </c:strRef>
          </c:cat>
          <c:val>
            <c:numRef>
              <c:f>Tracker!$K$16:$K$28</c:f>
              <c:numCache>
                <c:formatCode>\$#,##0;\-#,##0;\-</c:formatCode>
                <c:ptCount val="13"/>
                <c:pt idx="0">
                  <c:v>15000</c:v>
                </c:pt>
                <c:pt idx="1">
                  <c:v>8000</c:v>
                </c:pt>
                <c:pt idx="2">
                  <c:v>12500</c:v>
                </c:pt>
                <c:pt idx="3">
                  <c:v>20000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A-4541-9F2C-450C1BF2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95250</xdr:rowOff>
    </xdr:from>
    <xdr:to>
      <xdr:col>2</xdr:col>
      <xdr:colOff>2085975</xdr:colOff>
      <xdr:row>2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0497F84-236E-447F-B399-18BBB960DAD6}"/>
            </a:ext>
          </a:extLst>
        </xdr:cNvPr>
        <xdr:cNvSpPr/>
      </xdr:nvSpPr>
      <xdr:spPr>
        <a:xfrm>
          <a:off x="285750" y="95250"/>
          <a:ext cx="3143250" cy="428625"/>
        </a:xfrm>
        <a:prstGeom prst="rect">
          <a:avLst/>
        </a:prstGeom>
        <a:noFill/>
        <a:ln w="38100">
          <a:solidFill>
            <a:srgbClr val="FAF5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</xdr:colOff>
      <xdr:row>4</xdr:row>
      <xdr:rowOff>9525</xdr:rowOff>
    </xdr:from>
    <xdr:to>
      <xdr:col>3</xdr:col>
      <xdr:colOff>0</xdr:colOff>
      <xdr:row>8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B81E2E3-9C7A-42CB-9C11-0F34D792E996}"/>
            </a:ext>
          </a:extLst>
        </xdr:cNvPr>
        <xdr:cNvSpPr/>
      </xdr:nvSpPr>
      <xdr:spPr>
        <a:xfrm>
          <a:off x="304801" y="752475"/>
          <a:ext cx="3143249" cy="638175"/>
        </a:xfrm>
        <a:prstGeom prst="rect">
          <a:avLst/>
        </a:prstGeom>
        <a:noFill/>
        <a:ln w="19050">
          <a:solidFill>
            <a:srgbClr val="FAF5F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285749</xdr:colOff>
      <xdr:row>12</xdr:row>
      <xdr:rowOff>180974</xdr:rowOff>
    </xdr:from>
    <xdr:to>
      <xdr:col>3</xdr:col>
      <xdr:colOff>38100</xdr:colOff>
      <xdr:row>27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5A14622-9627-46E5-9228-860D4134FF21}"/>
            </a:ext>
          </a:extLst>
        </xdr:cNvPr>
        <xdr:cNvSpPr/>
      </xdr:nvSpPr>
      <xdr:spPr>
        <a:xfrm>
          <a:off x="285749" y="2638424"/>
          <a:ext cx="3200401" cy="2971801"/>
        </a:xfrm>
        <a:prstGeom prst="rect">
          <a:avLst/>
        </a:prstGeom>
        <a:solidFill>
          <a:srgbClr val="FAF5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133351</xdr:colOff>
      <xdr:row>12</xdr:row>
      <xdr:rowOff>142874</xdr:rowOff>
    </xdr:from>
    <xdr:to>
      <xdr:col>2</xdr:col>
      <xdr:colOff>1971675</xdr:colOff>
      <xdr:row>27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C8D2E4-35EE-469E-957C-FA6C98430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38099</xdr:rowOff>
    </xdr:from>
    <xdr:to>
      <xdr:col>6</xdr:col>
      <xdr:colOff>2466975</xdr:colOff>
      <xdr:row>12</xdr:row>
      <xdr:rowOff>95249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5883BCB-A51E-48C1-9C72-25729CB4695D}"/>
            </a:ext>
          </a:extLst>
        </xdr:cNvPr>
        <xdr:cNvSpPr/>
      </xdr:nvSpPr>
      <xdr:spPr>
        <a:xfrm>
          <a:off x="3657600" y="466724"/>
          <a:ext cx="4410075" cy="1971675"/>
        </a:xfrm>
        <a:prstGeom prst="rect">
          <a:avLst/>
        </a:prstGeom>
        <a:solidFill>
          <a:srgbClr val="FAF5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180975</xdr:colOff>
      <xdr:row>1</xdr:row>
      <xdr:rowOff>266700</xdr:rowOff>
    </xdr:from>
    <xdr:to>
      <xdr:col>6</xdr:col>
      <xdr:colOff>1857375</xdr:colOff>
      <xdr:row>12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2E5C94-F912-4B68-94FD-ED3C70817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104775</xdr:colOff>
      <xdr:row>2</xdr:row>
      <xdr:rowOff>38099</xdr:rowOff>
    </xdr:from>
    <xdr:to>
      <xdr:col>10</xdr:col>
      <xdr:colOff>2162175</xdr:colOff>
      <xdr:row>12</xdr:row>
      <xdr:rowOff>95249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9666C52-5605-466A-B306-FB9432C7756C}"/>
            </a:ext>
          </a:extLst>
        </xdr:cNvPr>
        <xdr:cNvSpPr/>
      </xdr:nvSpPr>
      <xdr:spPr>
        <a:xfrm>
          <a:off x="8067675" y="466724"/>
          <a:ext cx="4276725" cy="1971675"/>
        </a:xfrm>
        <a:prstGeom prst="rect">
          <a:avLst/>
        </a:prstGeom>
        <a:solidFill>
          <a:srgbClr val="FAF5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85725</xdr:colOff>
      <xdr:row>2</xdr:row>
      <xdr:rowOff>9525</xdr:rowOff>
    </xdr:from>
    <xdr:to>
      <xdr:col>10</xdr:col>
      <xdr:colOff>1676400</xdr:colOff>
      <xdr:row>12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6D5D9A-F357-4BD6-BEE0-59890B525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</xdr:row>
      <xdr:rowOff>9524</xdr:rowOff>
    </xdr:from>
    <xdr:to>
      <xdr:col>3</xdr:col>
      <xdr:colOff>38099</xdr:colOff>
      <xdr:row>12</xdr:row>
      <xdr:rowOff>9524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46708E12-3948-4904-B26F-FE2664B9E3F8}"/>
            </a:ext>
          </a:extLst>
        </xdr:cNvPr>
        <xdr:cNvGrpSpPr/>
      </xdr:nvGrpSpPr>
      <xdr:grpSpPr>
        <a:xfrm>
          <a:off x="1352550" y="1600199"/>
          <a:ext cx="2133599" cy="695325"/>
          <a:chOff x="1352551" y="1600199"/>
          <a:chExt cx="2152650" cy="695325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CD275431-0A6A-4013-8CAE-D5F0ADE6129B}"/>
              </a:ext>
            </a:extLst>
          </xdr:cNvPr>
          <xdr:cNvSpPr/>
        </xdr:nvSpPr>
        <xdr:spPr>
          <a:xfrm>
            <a:off x="1352551" y="1600199"/>
            <a:ext cx="2152650" cy="695325"/>
          </a:xfrm>
          <a:prstGeom prst="rect">
            <a:avLst/>
          </a:prstGeom>
          <a:noFill/>
          <a:ln w="19050">
            <a:solidFill>
              <a:srgbClr val="FAF5F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81B33EE0-5496-4E28-B761-B8B7060B8D01}"/>
              </a:ext>
            </a:extLst>
          </xdr:cNvPr>
          <xdr:cNvCxnSpPr/>
        </xdr:nvCxnSpPr>
        <xdr:spPr>
          <a:xfrm>
            <a:off x="1352551" y="1828800"/>
            <a:ext cx="2152650" cy="0"/>
          </a:xfrm>
          <a:prstGeom prst="line">
            <a:avLst/>
          </a:prstGeom>
          <a:ln w="19050">
            <a:solidFill>
              <a:srgbClr val="FAF5F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ABD23E86-7C40-4CEA-A132-C8366C685A67}"/>
              </a:ext>
            </a:extLst>
          </xdr:cNvPr>
          <xdr:cNvCxnSpPr/>
        </xdr:nvCxnSpPr>
        <xdr:spPr>
          <a:xfrm>
            <a:off x="1352551" y="2057400"/>
            <a:ext cx="2152650" cy="0"/>
          </a:xfrm>
          <a:prstGeom prst="line">
            <a:avLst/>
          </a:prstGeom>
          <a:ln w="19050">
            <a:solidFill>
              <a:srgbClr val="FAF5F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A7D60-C50C-46E8-A0F8-D91A5E5836C3}" name="Transactions" displayName="Transactions" ref="A1:E62" totalsRowShown="0">
  <tableColumns count="5">
    <tableColumn id="1" xr3:uid="{8AF004E9-8DD1-4DE1-AB3A-43F3F0E9B293}" name="Date"/>
    <tableColumn id="2" xr3:uid="{BF454416-CE54-49F6-9A66-BF66EFADD0C5}" name="Month">
      <calculatedColumnFormula>TEXT(Transactions[[#This Row],[Date]],"Mmmm")</calculatedColumnFormula>
    </tableColumn>
    <tableColumn id="3" xr3:uid="{A8F4B17F-5EA3-49E2-9D62-354D7247A54F}" name="Amount" dataDxfId="0"/>
    <tableColumn id="4" xr3:uid="{5760D2D2-DA8E-4D22-987D-B259404B5F76}" name="Items"/>
    <tableColumn id="5" xr3:uid="{C18B8777-73EE-477E-A452-68BC5832297F}" name="Category">
      <calculatedColumnFormula>_xlfn.XLOOKUP(Transactions[[#This Row],[Items]],Table2[Items],Table2[Category])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714737-0FDD-4418-8FE4-1EF0601DE43D}" name="Table2" displayName="Table2" ref="A1:B30" totalsRowShown="0">
  <tableColumns count="2">
    <tableColumn id="1" xr3:uid="{BC923C99-0A4B-4879-AED1-135C922EA108}" name="Items"/>
    <tableColumn id="2" xr3:uid="{39DEE8A7-F865-4E7E-BC05-BBE5D399931D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6E5CA0-FA60-4928-878A-8139A98745D3}" name="Table3" displayName="Table3" ref="G1:H18" totalsRowShown="0">
  <tableColumns count="2">
    <tableColumn id="1" xr3:uid="{63DD9584-6068-49C4-AB76-33099680EE2E}" name="Income"/>
    <tableColumn id="2" xr3:uid="{F37E4D3A-35D6-4EE5-802A-3FC3289AF369}" name="Expense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0499-1B54-470F-A3FA-DD2432C9848E}">
  <dimension ref="A1:E62"/>
  <sheetViews>
    <sheetView tabSelected="1" topLeftCell="A41" workbookViewId="0">
      <selection activeCell="I61" sqref="I61"/>
    </sheetView>
  </sheetViews>
  <sheetFormatPr defaultRowHeight="15" x14ac:dyDescent="0.25"/>
  <cols>
    <col min="1" max="1" width="14.140625" customWidth="1"/>
    <col min="2" max="2" width="14.85546875" customWidth="1"/>
    <col min="3" max="3" width="14.42578125" customWidth="1"/>
    <col min="4" max="4" width="17.85546875" customWidth="1"/>
    <col min="5" max="5" width="14.8554687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45658</v>
      </c>
      <c r="B2" t="str">
        <f>TEXT(Transactions[[#This Row],[Date]],"Mmmm")</f>
        <v>January</v>
      </c>
      <c r="C2" s="2">
        <v>120000</v>
      </c>
      <c r="D2" t="s">
        <v>5</v>
      </c>
      <c r="E2" t="str">
        <f>_xlfn.XLOOKUP(Transactions[[#This Row],[Items]],Table2[Items],Table2[Category])</f>
        <v>Income</v>
      </c>
    </row>
    <row r="3" spans="1:5" x14ac:dyDescent="0.25">
      <c r="A3" s="1">
        <v>45662</v>
      </c>
      <c r="B3" t="str">
        <f>TEXT(Transactions[[#This Row],[Date]],"Mmmm")</f>
        <v>January</v>
      </c>
      <c r="C3" s="2">
        <v>15000</v>
      </c>
      <c r="D3" t="s">
        <v>15</v>
      </c>
      <c r="E3" t="str">
        <f>_xlfn.XLOOKUP(Transactions[[#This Row],[Items]],Table2[Items],Table2[Category])</f>
        <v>Expense</v>
      </c>
    </row>
    <row r="4" spans="1:5" x14ac:dyDescent="0.25">
      <c r="A4" s="1">
        <v>45665</v>
      </c>
      <c r="B4" t="str">
        <f>TEXT(Transactions[[#This Row],[Date]],"Mmmm")</f>
        <v>January</v>
      </c>
      <c r="C4" s="2">
        <v>25000</v>
      </c>
      <c r="D4" t="s">
        <v>9</v>
      </c>
      <c r="E4" t="str">
        <f>_xlfn.XLOOKUP(Transactions[[#This Row],[Items]],Table2[Items],Table2[Category])</f>
        <v>Income</v>
      </c>
    </row>
    <row r="5" spans="1:5" x14ac:dyDescent="0.25">
      <c r="A5" s="1">
        <v>45667</v>
      </c>
      <c r="B5" t="str">
        <f>TEXT(Transactions[[#This Row],[Date]],"Mmmm")</f>
        <v>January</v>
      </c>
      <c r="C5" s="2">
        <v>8000</v>
      </c>
      <c r="D5" t="s">
        <v>16</v>
      </c>
      <c r="E5" t="str">
        <f>_xlfn.XLOOKUP(Transactions[[#This Row],[Items]],Table2[Items],Table2[Category])</f>
        <v>Expense</v>
      </c>
    </row>
    <row r="6" spans="1:5" x14ac:dyDescent="0.25">
      <c r="A6" s="1">
        <v>45672</v>
      </c>
      <c r="B6" t="str">
        <f>TEXT(Transactions[[#This Row],[Date]],"Mmmm")</f>
        <v>January</v>
      </c>
      <c r="C6" s="2">
        <v>12500</v>
      </c>
      <c r="D6" t="s">
        <v>17</v>
      </c>
      <c r="E6" t="str">
        <f>_xlfn.XLOOKUP(Transactions[[#This Row],[Items]],Table2[Items],Table2[Category])</f>
        <v>Expense</v>
      </c>
    </row>
    <row r="7" spans="1:5" x14ac:dyDescent="0.25">
      <c r="A7" s="1">
        <v>45675</v>
      </c>
      <c r="B7" t="str">
        <f>TEXT(Transactions[[#This Row],[Date]],"Mmmm")</f>
        <v>January</v>
      </c>
      <c r="C7" s="2">
        <v>20000</v>
      </c>
      <c r="D7" t="s">
        <v>18</v>
      </c>
      <c r="E7" t="str">
        <f>_xlfn.XLOOKUP(Transactions[[#This Row],[Items]],Table2[Items],Table2[Category])</f>
        <v>Expense</v>
      </c>
    </row>
    <row r="8" spans="1:5" x14ac:dyDescent="0.25">
      <c r="A8" s="1">
        <v>45679</v>
      </c>
      <c r="B8" t="str">
        <f>TEXT(Transactions[[#This Row],[Date]],"Mmmm")</f>
        <v>January</v>
      </c>
      <c r="C8" s="2">
        <v>10000</v>
      </c>
      <c r="D8" t="s">
        <v>19</v>
      </c>
      <c r="E8" t="str">
        <f>_xlfn.XLOOKUP(Transactions[[#This Row],[Items]],Table2[Items],Table2[Category])</f>
        <v>Expense</v>
      </c>
    </row>
    <row r="9" spans="1:5" x14ac:dyDescent="0.25">
      <c r="A9" s="1">
        <v>45682</v>
      </c>
      <c r="B9" t="str">
        <f>TEXT(Transactions[[#This Row],[Date]],"Mmmm")</f>
        <v>January</v>
      </c>
      <c r="C9" s="2">
        <v>5000</v>
      </c>
      <c r="D9" t="s">
        <v>10</v>
      </c>
      <c r="E9" t="str">
        <f>_xlfn.XLOOKUP(Transactions[[#This Row],[Items]],Table2[Items],Table2[Category])</f>
        <v>Income</v>
      </c>
    </row>
    <row r="10" spans="1:5" x14ac:dyDescent="0.25">
      <c r="A10" s="1">
        <v>45683</v>
      </c>
      <c r="B10" t="str">
        <f>TEXT(Transactions[[#This Row],[Date]],"Mmmm")</f>
        <v>January</v>
      </c>
      <c r="C10" s="2">
        <v>15000</v>
      </c>
      <c r="D10" t="s">
        <v>24</v>
      </c>
      <c r="E10" t="str">
        <f>_xlfn.XLOOKUP(Transactions[[#This Row],[Items]],Table2[Items],Table2[Category])</f>
        <v>Expense</v>
      </c>
    </row>
    <row r="11" spans="1:5" x14ac:dyDescent="0.25">
      <c r="A11" s="1">
        <v>45687</v>
      </c>
      <c r="B11" t="str">
        <f>TEXT(Transactions[[#This Row],[Date]],"Mmmm")</f>
        <v>January</v>
      </c>
      <c r="C11" s="2">
        <v>8000</v>
      </c>
      <c r="D11" t="s">
        <v>8</v>
      </c>
      <c r="E11" t="str">
        <f>_xlfn.XLOOKUP(Transactions[[#This Row],[Items]],Table2[Items],Table2[Category])</f>
        <v>Income</v>
      </c>
    </row>
    <row r="12" spans="1:5" x14ac:dyDescent="0.25">
      <c r="A12" s="1">
        <v>45689</v>
      </c>
      <c r="B12" t="str">
        <f>TEXT(Transactions[[#This Row],[Date]],"Mmmm")</f>
        <v>February</v>
      </c>
      <c r="C12" s="2">
        <v>120000</v>
      </c>
      <c r="D12" t="s">
        <v>5</v>
      </c>
      <c r="E12" t="str">
        <f>_xlfn.XLOOKUP(Transactions[[#This Row],[Items]],Table2[Items],Table2[Category])</f>
        <v>Income</v>
      </c>
    </row>
    <row r="13" spans="1:5" x14ac:dyDescent="0.25">
      <c r="A13" s="1">
        <v>45692</v>
      </c>
      <c r="B13" t="str">
        <f>TEXT(Transactions[[#This Row],[Date]],"Mmmm")</f>
        <v>February</v>
      </c>
      <c r="C13" s="2">
        <v>18000</v>
      </c>
      <c r="D13" t="s">
        <v>15</v>
      </c>
      <c r="E13" t="str">
        <f>_xlfn.XLOOKUP(Transactions[[#This Row],[Items]],Table2[Items],Table2[Category])</f>
        <v>Expense</v>
      </c>
    </row>
    <row r="14" spans="1:5" x14ac:dyDescent="0.25">
      <c r="A14" s="1">
        <v>45695</v>
      </c>
      <c r="B14" t="str">
        <f>TEXT(Transactions[[#This Row],[Date]],"Mmmm")</f>
        <v>February</v>
      </c>
      <c r="C14" s="2">
        <v>30000</v>
      </c>
      <c r="D14" t="s">
        <v>9</v>
      </c>
      <c r="E14" t="str">
        <f>_xlfn.XLOOKUP(Transactions[[#This Row],[Items]],Table2[Items],Table2[Category])</f>
        <v>Income</v>
      </c>
    </row>
    <row r="15" spans="1:5" x14ac:dyDescent="0.25">
      <c r="A15" s="1">
        <v>45698</v>
      </c>
      <c r="B15" t="str">
        <f>TEXT(Transactions[[#This Row],[Date]],"Mmmm")</f>
        <v>February</v>
      </c>
      <c r="C15" s="2">
        <v>7500</v>
      </c>
      <c r="D15" t="s">
        <v>16</v>
      </c>
      <c r="E15" t="str">
        <f>_xlfn.XLOOKUP(Transactions[[#This Row],[Items]],Table2[Items],Table2[Category])</f>
        <v>Expense</v>
      </c>
    </row>
    <row r="16" spans="1:5" x14ac:dyDescent="0.25">
      <c r="A16" s="1">
        <v>45702</v>
      </c>
      <c r="B16" t="str">
        <f>TEXT(Transactions[[#This Row],[Date]],"Mmmm")</f>
        <v>February</v>
      </c>
      <c r="C16" s="2">
        <v>5000</v>
      </c>
      <c r="D16" t="s">
        <v>20</v>
      </c>
      <c r="E16" t="str">
        <f>_xlfn.XLOOKUP(Transactions[[#This Row],[Items]],Table2[Items],Table2[Category])</f>
        <v>Expense</v>
      </c>
    </row>
    <row r="17" spans="1:5" x14ac:dyDescent="0.25">
      <c r="A17" s="1">
        <v>45706</v>
      </c>
      <c r="B17" t="str">
        <f>TEXT(Transactions[[#This Row],[Date]],"Mmmm")</f>
        <v>February</v>
      </c>
      <c r="C17" s="2">
        <v>12000</v>
      </c>
      <c r="D17" t="s">
        <v>21</v>
      </c>
      <c r="E17" t="str">
        <f>_xlfn.XLOOKUP(Transactions[[#This Row],[Items]],Table2[Items],Table2[Category])</f>
        <v>Expense</v>
      </c>
    </row>
    <row r="18" spans="1:5" x14ac:dyDescent="0.25">
      <c r="A18" s="1">
        <v>45709</v>
      </c>
      <c r="B18" t="str">
        <f>TEXT(Transactions[[#This Row],[Date]],"Mmmm")</f>
        <v>February</v>
      </c>
      <c r="C18" s="2">
        <v>10000</v>
      </c>
      <c r="D18" t="s">
        <v>19</v>
      </c>
      <c r="E18" t="str">
        <f>_xlfn.XLOOKUP(Transactions[[#This Row],[Items]],Table2[Items],Table2[Category])</f>
        <v>Expense</v>
      </c>
    </row>
    <row r="19" spans="1:5" x14ac:dyDescent="0.25">
      <c r="A19" s="1">
        <v>45713</v>
      </c>
      <c r="B19" t="str">
        <f>TEXT(Transactions[[#This Row],[Date]],"Mmmm")</f>
        <v>February</v>
      </c>
      <c r="C19" s="2">
        <v>6000</v>
      </c>
      <c r="D19" t="s">
        <v>12</v>
      </c>
      <c r="E19" t="str">
        <f>_xlfn.XLOOKUP(Transactions[[#This Row],[Items]],Table2[Items],Table2[Category])</f>
        <v>Income</v>
      </c>
    </row>
    <row r="20" spans="1:5" x14ac:dyDescent="0.25">
      <c r="A20" s="1">
        <v>45714</v>
      </c>
      <c r="B20" t="str">
        <f>TEXT(Transactions[[#This Row],[Date]],"Mmmm")</f>
        <v>February</v>
      </c>
      <c r="C20" s="2">
        <v>8000</v>
      </c>
      <c r="D20" t="s">
        <v>22</v>
      </c>
      <c r="E20" t="str">
        <f>_xlfn.XLOOKUP(Transactions[[#This Row],[Items]],Table2[Items],Table2[Category])</f>
        <v>Expense</v>
      </c>
    </row>
    <row r="21" spans="1:5" x14ac:dyDescent="0.25">
      <c r="A21" s="1">
        <v>45716</v>
      </c>
      <c r="B21" t="str">
        <f>TEXT(Transactions[[#This Row],[Date]],"Mmmm")</f>
        <v>February</v>
      </c>
      <c r="C21" s="2">
        <v>10000</v>
      </c>
      <c r="D21" t="s">
        <v>10</v>
      </c>
      <c r="E21" t="str">
        <f>_xlfn.XLOOKUP(Transactions[[#This Row],[Items]],Table2[Items],Table2[Category])</f>
        <v>Income</v>
      </c>
    </row>
    <row r="22" spans="1:5" x14ac:dyDescent="0.25">
      <c r="A22" s="1">
        <v>45717</v>
      </c>
      <c r="B22" t="str">
        <f>TEXT(Transactions[[#This Row],[Date]],"Mmmm")</f>
        <v>March</v>
      </c>
      <c r="C22" s="2">
        <v>120000</v>
      </c>
      <c r="D22" t="s">
        <v>5</v>
      </c>
      <c r="E22" t="str">
        <f>_xlfn.XLOOKUP(Transactions[[#This Row],[Items]],Table2[Items],Table2[Category])</f>
        <v>Income</v>
      </c>
    </row>
    <row r="23" spans="1:5" x14ac:dyDescent="0.25">
      <c r="A23" s="1">
        <v>45719</v>
      </c>
      <c r="B23" t="str">
        <f>TEXT(Transactions[[#This Row],[Date]],"Mmmm")</f>
        <v>March</v>
      </c>
      <c r="C23" s="2">
        <v>14000</v>
      </c>
      <c r="D23" t="s">
        <v>15</v>
      </c>
      <c r="E23" t="str">
        <f>_xlfn.XLOOKUP(Transactions[[#This Row],[Items]],Table2[Items],Table2[Category])</f>
        <v>Expense</v>
      </c>
    </row>
    <row r="24" spans="1:5" x14ac:dyDescent="0.25">
      <c r="A24" s="1">
        <v>45722</v>
      </c>
      <c r="B24" t="str">
        <f>TEXT(Transactions[[#This Row],[Date]],"Mmmm")</f>
        <v>March</v>
      </c>
      <c r="C24" s="2">
        <v>28000</v>
      </c>
      <c r="D24" t="s">
        <v>11</v>
      </c>
      <c r="E24" t="str">
        <f>_xlfn.XLOOKUP(Transactions[[#This Row],[Items]],Table2[Items],Table2[Category])</f>
        <v>Income</v>
      </c>
    </row>
    <row r="25" spans="1:5" x14ac:dyDescent="0.25">
      <c r="A25" s="1">
        <v>45725</v>
      </c>
      <c r="B25" t="str">
        <f>TEXT(Transactions[[#This Row],[Date]],"Mmmm")</f>
        <v>March</v>
      </c>
      <c r="C25" s="2">
        <v>9000</v>
      </c>
      <c r="D25" t="s">
        <v>23</v>
      </c>
      <c r="E25" t="str">
        <f>_xlfn.XLOOKUP(Transactions[[#This Row],[Items]],Table2[Items],Table2[Category])</f>
        <v>Expense</v>
      </c>
    </row>
    <row r="26" spans="1:5" x14ac:dyDescent="0.25">
      <c r="A26" s="1">
        <v>45730</v>
      </c>
      <c r="B26" t="str">
        <f>TEXT(Transactions[[#This Row],[Date]],"Mmmm")</f>
        <v>March</v>
      </c>
      <c r="C26" s="2">
        <v>13500</v>
      </c>
      <c r="D26" t="s">
        <v>17</v>
      </c>
      <c r="E26" t="str">
        <f>_xlfn.XLOOKUP(Transactions[[#This Row],[Items]],Table2[Items],Table2[Category])</f>
        <v>Expense</v>
      </c>
    </row>
    <row r="27" spans="1:5" x14ac:dyDescent="0.25">
      <c r="A27" s="1">
        <v>45734</v>
      </c>
      <c r="B27" t="str">
        <f>TEXT(Transactions[[#This Row],[Date]],"Mmmm")</f>
        <v>March</v>
      </c>
      <c r="C27" s="2">
        <v>10000</v>
      </c>
      <c r="D27" t="s">
        <v>24</v>
      </c>
      <c r="E27" t="str">
        <f>_xlfn.XLOOKUP(Transactions[[#This Row],[Items]],Table2[Items],Table2[Category])</f>
        <v>Expense</v>
      </c>
    </row>
    <row r="28" spans="1:5" x14ac:dyDescent="0.25">
      <c r="A28" s="1">
        <v>45737</v>
      </c>
      <c r="B28" t="str">
        <f>TEXT(Transactions[[#This Row],[Date]],"Mmmm")</f>
        <v>March</v>
      </c>
      <c r="C28" s="2">
        <v>11000</v>
      </c>
      <c r="D28" t="s">
        <v>19</v>
      </c>
      <c r="E28" t="str">
        <f>_xlfn.XLOOKUP(Transactions[[#This Row],[Items]],Table2[Items],Table2[Category])</f>
        <v>Expense</v>
      </c>
    </row>
    <row r="29" spans="1:5" x14ac:dyDescent="0.25">
      <c r="A29" s="1">
        <v>45740</v>
      </c>
      <c r="B29" t="str">
        <f>TEXT(Transactions[[#This Row],[Date]],"Mmmm")</f>
        <v>March</v>
      </c>
      <c r="C29" s="2">
        <v>7000</v>
      </c>
      <c r="D29" t="s">
        <v>13</v>
      </c>
      <c r="E29" t="str">
        <f>_xlfn.XLOOKUP(Transactions[[#This Row],[Items]],Table2[Items],Table2[Category])</f>
        <v>Income</v>
      </c>
    </row>
    <row r="30" spans="1:5" x14ac:dyDescent="0.25">
      <c r="A30" s="1">
        <v>45743</v>
      </c>
      <c r="B30" t="str">
        <f>TEXT(Transactions[[#This Row],[Date]],"Mmmm")</f>
        <v>March</v>
      </c>
      <c r="C30" s="2">
        <v>6000</v>
      </c>
      <c r="D30" t="s">
        <v>28</v>
      </c>
      <c r="E30" t="str">
        <f>_xlfn.XLOOKUP(Transactions[[#This Row],[Items]],Table2[Items],Table2[Category])</f>
        <v>Expense</v>
      </c>
    </row>
    <row r="31" spans="1:5" x14ac:dyDescent="0.25">
      <c r="A31" s="1">
        <v>45746</v>
      </c>
      <c r="B31" t="str">
        <f>TEXT(Transactions[[#This Row],[Date]],"Mmmm")</f>
        <v>March</v>
      </c>
      <c r="C31" s="2">
        <v>5500</v>
      </c>
      <c r="D31" t="s">
        <v>12</v>
      </c>
      <c r="E31" t="str">
        <f>_xlfn.XLOOKUP(Transactions[[#This Row],[Items]],Table2[Items],Table2[Category])</f>
        <v>Income</v>
      </c>
    </row>
    <row r="32" spans="1:5" x14ac:dyDescent="0.25">
      <c r="A32" s="1">
        <v>45748</v>
      </c>
      <c r="B32" t="str">
        <f>TEXT(Transactions[[#This Row],[Date]],"Mmmm")</f>
        <v>April</v>
      </c>
      <c r="C32" s="2">
        <v>120000</v>
      </c>
      <c r="D32" t="s">
        <v>5</v>
      </c>
      <c r="E32" t="str">
        <f>_xlfn.XLOOKUP(Transactions[[#This Row],[Items]],Table2[Items],Table2[Category])</f>
        <v>Income</v>
      </c>
    </row>
    <row r="33" spans="1:5" x14ac:dyDescent="0.25">
      <c r="A33" s="1">
        <v>45751</v>
      </c>
      <c r="B33" t="str">
        <f>TEXT(Transactions[[#This Row],[Date]],"Mmmm")</f>
        <v>April</v>
      </c>
      <c r="C33" s="2">
        <v>16000</v>
      </c>
      <c r="D33" t="s">
        <v>15</v>
      </c>
      <c r="E33" t="str">
        <f>_xlfn.XLOOKUP(Transactions[[#This Row],[Items]],Table2[Items],Table2[Category])</f>
        <v>Expense</v>
      </c>
    </row>
    <row r="34" spans="1:5" x14ac:dyDescent="0.25">
      <c r="A34" s="1">
        <v>45754</v>
      </c>
      <c r="B34" t="str">
        <f>TEXT(Transactions[[#This Row],[Date]],"Mmmm")</f>
        <v>April</v>
      </c>
      <c r="C34" s="2">
        <v>20000</v>
      </c>
      <c r="D34" t="s">
        <v>9</v>
      </c>
      <c r="E34" t="str">
        <f>_xlfn.XLOOKUP(Transactions[[#This Row],[Items]],Table2[Items],Table2[Category])</f>
        <v>Income</v>
      </c>
    </row>
    <row r="35" spans="1:5" x14ac:dyDescent="0.25">
      <c r="A35" s="1">
        <v>45756</v>
      </c>
      <c r="B35" t="str">
        <f>TEXT(Transactions[[#This Row],[Date]],"Mmmm")</f>
        <v>April</v>
      </c>
      <c r="C35" s="2">
        <v>6500</v>
      </c>
      <c r="D35" t="s">
        <v>16</v>
      </c>
      <c r="E35" t="str">
        <f>_xlfn.XLOOKUP(Transactions[[#This Row],[Items]],Table2[Items],Table2[Category])</f>
        <v>Expense</v>
      </c>
    </row>
    <row r="36" spans="1:5" x14ac:dyDescent="0.25">
      <c r="A36" s="1">
        <v>45761</v>
      </c>
      <c r="B36" t="str">
        <f>TEXT(Transactions[[#This Row],[Date]],"Mmmm")</f>
        <v>April</v>
      </c>
      <c r="C36" s="2">
        <v>15000</v>
      </c>
      <c r="D36" t="s">
        <v>18</v>
      </c>
      <c r="E36" t="str">
        <f>_xlfn.XLOOKUP(Transactions[[#This Row],[Items]],Table2[Items],Table2[Category])</f>
        <v>Expense</v>
      </c>
    </row>
    <row r="37" spans="1:5" x14ac:dyDescent="0.25">
      <c r="A37" s="1">
        <v>45764</v>
      </c>
      <c r="B37" t="str">
        <f>TEXT(Transactions[[#This Row],[Date]],"Mmmm")</f>
        <v>April</v>
      </c>
      <c r="C37" s="2">
        <v>10000</v>
      </c>
      <c r="D37" t="s">
        <v>17</v>
      </c>
      <c r="E37" t="str">
        <f>_xlfn.XLOOKUP(Transactions[[#This Row],[Items]],Table2[Items],Table2[Category])</f>
        <v>Expense</v>
      </c>
    </row>
    <row r="38" spans="1:5" x14ac:dyDescent="0.25">
      <c r="A38" s="1">
        <v>45767</v>
      </c>
      <c r="B38" t="str">
        <f>TEXT(Transactions[[#This Row],[Date]],"Mmmm")</f>
        <v>April</v>
      </c>
      <c r="C38" s="2">
        <v>5000</v>
      </c>
      <c r="D38" t="s">
        <v>19</v>
      </c>
      <c r="E38" t="str">
        <f>_xlfn.XLOOKUP(Transactions[[#This Row],[Items]],Table2[Items],Table2[Category])</f>
        <v>Expense</v>
      </c>
    </row>
    <row r="39" spans="1:5" x14ac:dyDescent="0.25">
      <c r="A39" s="1">
        <v>45771</v>
      </c>
      <c r="B39" t="str">
        <f>TEXT(Transactions[[#This Row],[Date]],"Mmmm")</f>
        <v>April</v>
      </c>
      <c r="C39" s="2">
        <v>6000</v>
      </c>
      <c r="D39" t="s">
        <v>13</v>
      </c>
      <c r="E39" t="str">
        <f>_xlfn.XLOOKUP(Transactions[[#This Row],[Items]],Table2[Items],Table2[Category])</f>
        <v>Income</v>
      </c>
    </row>
    <row r="40" spans="1:5" x14ac:dyDescent="0.25">
      <c r="A40" s="1">
        <v>45773</v>
      </c>
      <c r="B40" t="str">
        <f>TEXT(Transactions[[#This Row],[Date]],"Mmmm")</f>
        <v>April</v>
      </c>
      <c r="C40" s="2">
        <v>9000</v>
      </c>
      <c r="D40" t="s">
        <v>25</v>
      </c>
      <c r="E40" t="str">
        <f>_xlfn.XLOOKUP(Transactions[[#This Row],[Items]],Table2[Items],Table2[Category])</f>
        <v>Expense</v>
      </c>
    </row>
    <row r="41" spans="1:5" x14ac:dyDescent="0.25">
      <c r="A41" s="1">
        <v>45776</v>
      </c>
      <c r="B41" t="str">
        <f>TEXT(Transactions[[#This Row],[Date]],"Mmmm")</f>
        <v>April</v>
      </c>
      <c r="C41" s="2">
        <v>4000</v>
      </c>
      <c r="D41" t="s">
        <v>28</v>
      </c>
      <c r="E41" t="str">
        <f>_xlfn.XLOOKUP(Transactions[[#This Row],[Items]],Table2[Items],Table2[Category])</f>
        <v>Expense</v>
      </c>
    </row>
    <row r="42" spans="1:5" x14ac:dyDescent="0.25">
      <c r="A42" s="1">
        <v>45778</v>
      </c>
      <c r="B42" t="str">
        <f>TEXT(Transactions[[#This Row],[Date]],"Mmmm")</f>
        <v>May</v>
      </c>
      <c r="C42" s="2">
        <v>120000</v>
      </c>
      <c r="D42" t="s">
        <v>5</v>
      </c>
      <c r="E42" t="str">
        <f>_xlfn.XLOOKUP(Transactions[[#This Row],[Items]],Table2[Items],Table2[Category])</f>
        <v>Income</v>
      </c>
    </row>
    <row r="43" spans="1:5" x14ac:dyDescent="0.25">
      <c r="A43" s="1">
        <v>45781</v>
      </c>
      <c r="B43" t="str">
        <f>TEXT(Transactions[[#This Row],[Date]],"Mmmm")</f>
        <v>May</v>
      </c>
      <c r="C43" s="2">
        <v>17000</v>
      </c>
      <c r="D43" t="s">
        <v>15</v>
      </c>
      <c r="E43" t="str">
        <f>_xlfn.XLOOKUP(Transactions[[#This Row],[Items]],Table2[Items],Table2[Category])</f>
        <v>Expense</v>
      </c>
    </row>
    <row r="44" spans="1:5" x14ac:dyDescent="0.25">
      <c r="A44" s="1">
        <v>45783</v>
      </c>
      <c r="B44" t="str">
        <f>TEXT(Transactions[[#This Row],[Date]],"Mmmm")</f>
        <v>May</v>
      </c>
      <c r="C44" s="2">
        <v>27000</v>
      </c>
      <c r="D44" t="s">
        <v>23</v>
      </c>
      <c r="E44" t="str">
        <f>_xlfn.XLOOKUP(Transactions[[#This Row],[Items]],Table2[Items],Table2[Category])</f>
        <v>Expense</v>
      </c>
    </row>
    <row r="45" spans="1:5" x14ac:dyDescent="0.25">
      <c r="A45" s="1">
        <v>45786</v>
      </c>
      <c r="B45" t="str">
        <f>TEXT(Transactions[[#This Row],[Date]],"Mmmm")</f>
        <v>May</v>
      </c>
      <c r="C45" s="2">
        <v>7500</v>
      </c>
      <c r="D45" t="s">
        <v>16</v>
      </c>
      <c r="E45" t="str">
        <f>_xlfn.XLOOKUP(Transactions[[#This Row],[Items]],Table2[Items],Table2[Category])</f>
        <v>Expense</v>
      </c>
    </row>
    <row r="46" spans="1:5" x14ac:dyDescent="0.25">
      <c r="A46" s="1">
        <v>45789</v>
      </c>
      <c r="B46" t="str">
        <f>TEXT(Transactions[[#This Row],[Date]],"Mmmm")</f>
        <v>May</v>
      </c>
      <c r="C46" s="2">
        <v>12000</v>
      </c>
      <c r="D46" t="s">
        <v>17</v>
      </c>
      <c r="E46" t="str">
        <f>_xlfn.XLOOKUP(Transactions[[#This Row],[Items]],Table2[Items],Table2[Category])</f>
        <v>Expense</v>
      </c>
    </row>
    <row r="47" spans="1:5" x14ac:dyDescent="0.25">
      <c r="A47" s="1">
        <v>45793</v>
      </c>
      <c r="B47" t="str">
        <f>TEXT(Transactions[[#This Row],[Date]],"Mmmm")</f>
        <v>May</v>
      </c>
      <c r="C47" s="2">
        <v>6000</v>
      </c>
      <c r="D47" t="s">
        <v>26</v>
      </c>
      <c r="E47" t="str">
        <f>_xlfn.XLOOKUP(Transactions[[#This Row],[Items]],Table2[Items],Table2[Category])</f>
        <v>Expense</v>
      </c>
    </row>
    <row r="48" spans="1:5" x14ac:dyDescent="0.25">
      <c r="A48" s="1">
        <v>45797</v>
      </c>
      <c r="B48" t="str">
        <f>TEXT(Transactions[[#This Row],[Date]],"Mmmm")</f>
        <v>May</v>
      </c>
      <c r="C48" s="2">
        <v>13000</v>
      </c>
      <c r="D48" t="s">
        <v>8</v>
      </c>
      <c r="E48" t="str">
        <f>_xlfn.XLOOKUP(Transactions[[#This Row],[Items]],Table2[Items],Table2[Category])</f>
        <v>Income</v>
      </c>
    </row>
    <row r="49" spans="1:5" x14ac:dyDescent="0.25">
      <c r="A49" s="1">
        <v>45800</v>
      </c>
      <c r="B49" t="str">
        <f>TEXT(Transactions[[#This Row],[Date]],"Mmmm")</f>
        <v>May</v>
      </c>
      <c r="C49" s="2">
        <v>8000</v>
      </c>
      <c r="D49" t="s">
        <v>21</v>
      </c>
      <c r="E49" t="str">
        <f>_xlfn.XLOOKUP(Transactions[[#This Row],[Items]],Table2[Items],Table2[Category])</f>
        <v>Expense</v>
      </c>
    </row>
    <row r="50" spans="1:5" x14ac:dyDescent="0.25">
      <c r="A50" s="1">
        <v>45802</v>
      </c>
      <c r="B50" t="str">
        <f>TEXT(Transactions[[#This Row],[Date]],"Mmmm")</f>
        <v>May</v>
      </c>
      <c r="C50" s="2">
        <v>10000</v>
      </c>
      <c r="D50" t="s">
        <v>24</v>
      </c>
      <c r="E50" t="str">
        <f>_xlfn.XLOOKUP(Transactions[[#This Row],[Items]],Table2[Items],Table2[Category])</f>
        <v>Expense</v>
      </c>
    </row>
    <row r="51" spans="1:5" x14ac:dyDescent="0.25">
      <c r="A51" s="1">
        <v>45807</v>
      </c>
      <c r="B51" t="str">
        <f>TEXT(Transactions[[#This Row],[Date]],"Mmmm")</f>
        <v>May</v>
      </c>
      <c r="C51" s="2">
        <v>6000</v>
      </c>
      <c r="D51" t="s">
        <v>9</v>
      </c>
      <c r="E51" t="str">
        <f>_xlfn.XLOOKUP(Transactions[[#This Row],[Items]],Table2[Items],Table2[Category])</f>
        <v>Income</v>
      </c>
    </row>
    <row r="52" spans="1:5" x14ac:dyDescent="0.25">
      <c r="A52" s="1">
        <v>45809</v>
      </c>
      <c r="B52" t="str">
        <f>TEXT(Transactions[[#This Row],[Date]],"Mmmm")</f>
        <v>June</v>
      </c>
      <c r="C52" s="2">
        <v>150000</v>
      </c>
      <c r="D52" t="s">
        <v>5</v>
      </c>
      <c r="E52" t="str">
        <f>_xlfn.XLOOKUP(Transactions[[#This Row],[Items]],Table2[Items],Table2[Category])</f>
        <v>Income</v>
      </c>
    </row>
    <row r="53" spans="1:5" x14ac:dyDescent="0.25">
      <c r="A53" s="1">
        <v>45811</v>
      </c>
      <c r="B53" t="str">
        <f>TEXT(Transactions[[#This Row],[Date]],"Mmmm")</f>
        <v>June</v>
      </c>
      <c r="C53" s="2">
        <v>15000</v>
      </c>
      <c r="D53" t="s">
        <v>15</v>
      </c>
      <c r="E53" t="str">
        <f>_xlfn.XLOOKUP(Transactions[[#This Row],[Items]],Table2[Items],Table2[Category])</f>
        <v>Expense</v>
      </c>
    </row>
    <row r="54" spans="1:5" x14ac:dyDescent="0.25">
      <c r="A54" s="1">
        <v>45814</v>
      </c>
      <c r="B54" t="str">
        <f>TEXT(Transactions[[#This Row],[Date]],"Mmmm")</f>
        <v>June</v>
      </c>
      <c r="C54" s="2">
        <v>22000</v>
      </c>
      <c r="D54" t="s">
        <v>9</v>
      </c>
      <c r="E54" t="str">
        <f>_xlfn.XLOOKUP(Transactions[[#This Row],[Items]],Table2[Items],Table2[Category])</f>
        <v>Income</v>
      </c>
    </row>
    <row r="55" spans="1:5" x14ac:dyDescent="0.25">
      <c r="A55" s="1">
        <v>45817</v>
      </c>
      <c r="B55" t="str">
        <f>TEXT(Transactions[[#This Row],[Date]],"Mmmm")</f>
        <v>June</v>
      </c>
      <c r="C55" s="2">
        <v>8000</v>
      </c>
      <c r="D55" t="s">
        <v>18</v>
      </c>
      <c r="E55" t="str">
        <f>_xlfn.XLOOKUP(Transactions[[#This Row],[Items]],Table2[Items],Table2[Category])</f>
        <v>Expense</v>
      </c>
    </row>
    <row r="56" spans="1:5" x14ac:dyDescent="0.25">
      <c r="A56" s="1">
        <v>45820</v>
      </c>
      <c r="B56" t="str">
        <f>TEXT(Transactions[[#This Row],[Date]],"Mmmm")</f>
        <v>June</v>
      </c>
      <c r="C56" s="2">
        <v>5000</v>
      </c>
      <c r="D56" t="s">
        <v>19</v>
      </c>
      <c r="E56" t="str">
        <f>_xlfn.XLOOKUP(Transactions[[#This Row],[Items]],Table2[Items],Table2[Category])</f>
        <v>Expense</v>
      </c>
    </row>
    <row r="57" spans="1:5" x14ac:dyDescent="0.25">
      <c r="A57" s="1">
        <v>45823</v>
      </c>
      <c r="B57" t="str">
        <f>TEXT(Transactions[[#This Row],[Date]],"Mmmm")</f>
        <v>June</v>
      </c>
      <c r="C57" s="2">
        <v>10500</v>
      </c>
      <c r="D57" t="s">
        <v>26</v>
      </c>
      <c r="E57" t="str">
        <f>_xlfn.XLOOKUP(Transactions[[#This Row],[Items]],Table2[Items],Table2[Category])</f>
        <v>Expense</v>
      </c>
    </row>
    <row r="58" spans="1:5" x14ac:dyDescent="0.25">
      <c r="A58" s="1">
        <v>45826</v>
      </c>
      <c r="B58" t="str">
        <f>TEXT(Transactions[[#This Row],[Date]],"Mmmm")</f>
        <v>June</v>
      </c>
      <c r="C58" s="2">
        <v>11000</v>
      </c>
      <c r="D58" t="s">
        <v>14</v>
      </c>
      <c r="E58" t="str">
        <f>_xlfn.XLOOKUP(Transactions[[#This Row],[Items]],Table2[Items],Table2[Category])</f>
        <v>Income</v>
      </c>
    </row>
    <row r="59" spans="1:5" x14ac:dyDescent="0.25">
      <c r="A59" s="1">
        <v>45828</v>
      </c>
      <c r="B59" t="str">
        <f>TEXT(Transactions[[#This Row],[Date]],"Mmmm")</f>
        <v>June</v>
      </c>
      <c r="C59" s="2">
        <v>7000</v>
      </c>
      <c r="D59" t="s">
        <v>23</v>
      </c>
      <c r="E59" t="str">
        <f>_xlfn.XLOOKUP(Transactions[[#This Row],[Items]],Table2[Items],Table2[Category])</f>
        <v>Expense</v>
      </c>
    </row>
    <row r="60" spans="1:5" x14ac:dyDescent="0.25">
      <c r="A60" s="1">
        <v>45831</v>
      </c>
      <c r="B60" t="str">
        <f>TEXT(Transactions[[#This Row],[Date]],"Mmmm")</f>
        <v>June</v>
      </c>
      <c r="C60" s="2">
        <v>10000</v>
      </c>
      <c r="D60" t="s">
        <v>25</v>
      </c>
      <c r="E60" t="str">
        <f>_xlfn.XLOOKUP(Transactions[[#This Row],[Items]],Table2[Items],Table2[Category])</f>
        <v>Expense</v>
      </c>
    </row>
    <row r="61" spans="1:5" x14ac:dyDescent="0.25">
      <c r="A61" s="1">
        <v>45836</v>
      </c>
      <c r="B61" t="str">
        <f>TEXT(Transactions[[#This Row],[Date]],"Mmmm")</f>
        <v>June</v>
      </c>
      <c r="C61" s="2">
        <v>5000</v>
      </c>
      <c r="D61" t="s">
        <v>17</v>
      </c>
      <c r="E61" t="str">
        <f>_xlfn.XLOOKUP(Transactions[[#This Row],[Items]],Table2[Items],Table2[Category])</f>
        <v>Expense</v>
      </c>
    </row>
    <row r="62" spans="1:5" x14ac:dyDescent="0.25">
      <c r="A62" s="1">
        <v>45838</v>
      </c>
      <c r="B62" t="str">
        <f>TEXT(Transactions[[#This Row],[Date]],"Mmmm")</f>
        <v>June</v>
      </c>
      <c r="C62" s="2">
        <v>8500</v>
      </c>
      <c r="D62" t="s">
        <v>28</v>
      </c>
      <c r="E62" t="str">
        <f>_xlfn.XLOOKUP(Transactions[[#This Row],[Items]],Table2[Items],Table2[Category])</f>
        <v>Expense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745FF4-0A3D-465D-BD73-7C90F382A5E6}">
          <x14:formula1>
            <xm:f>'Item &amp; Category Reference Table'!$A$2:$A$200</xm:f>
          </x14:formula1>
          <xm:sqref>D2:D62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294D-2A10-46BB-AB45-763381B28700}">
  <dimension ref="A1:K23"/>
  <sheetViews>
    <sheetView workbookViewId="0">
      <selection activeCell="B23" sqref="B23"/>
    </sheetView>
  </sheetViews>
  <sheetFormatPr defaultRowHeight="15" x14ac:dyDescent="0.25"/>
  <cols>
    <col min="1" max="1" width="36.140625" customWidth="1"/>
    <col min="2" max="2" width="22.140625" customWidth="1"/>
    <col min="7" max="7" width="23.42578125" customWidth="1"/>
    <col min="8" max="8" width="33.42578125" customWidth="1"/>
    <col min="11" max="11" width="13.28515625" customWidth="1"/>
  </cols>
  <sheetData>
    <row r="1" spans="1:11" x14ac:dyDescent="0.25">
      <c r="A1" t="s">
        <v>2</v>
      </c>
      <c r="B1" t="s">
        <v>3</v>
      </c>
      <c r="G1" t="s">
        <v>6</v>
      </c>
      <c r="H1" t="s">
        <v>7</v>
      </c>
      <c r="K1" t="s">
        <v>31</v>
      </c>
    </row>
    <row r="2" spans="1:11" x14ac:dyDescent="0.25">
      <c r="A2" t="s">
        <v>5</v>
      </c>
      <c r="B2" t="s">
        <v>6</v>
      </c>
      <c r="G2" t="s">
        <v>5</v>
      </c>
      <c r="H2" t="s">
        <v>15</v>
      </c>
      <c r="K2" t="s">
        <v>32</v>
      </c>
    </row>
    <row r="3" spans="1:11" x14ac:dyDescent="0.25">
      <c r="A3" t="s">
        <v>15</v>
      </c>
      <c r="B3" t="s">
        <v>27</v>
      </c>
      <c r="G3" t="s">
        <v>9</v>
      </c>
      <c r="H3" t="s">
        <v>16</v>
      </c>
      <c r="K3" t="s">
        <v>33</v>
      </c>
    </row>
    <row r="4" spans="1:11" x14ac:dyDescent="0.25">
      <c r="A4" t="s">
        <v>16</v>
      </c>
      <c r="B4" t="s">
        <v>27</v>
      </c>
      <c r="H4" t="s">
        <v>17</v>
      </c>
      <c r="K4" t="s">
        <v>34</v>
      </c>
    </row>
    <row r="5" spans="1:11" x14ac:dyDescent="0.25">
      <c r="A5" t="s">
        <v>9</v>
      </c>
      <c r="B5" t="s">
        <v>6</v>
      </c>
      <c r="G5" t="s">
        <v>8</v>
      </c>
      <c r="H5" t="s">
        <v>18</v>
      </c>
      <c r="K5" t="s">
        <v>35</v>
      </c>
    </row>
    <row r="6" spans="1:11" x14ac:dyDescent="0.25">
      <c r="A6" t="s">
        <v>17</v>
      </c>
      <c r="B6" t="s">
        <v>27</v>
      </c>
      <c r="G6" t="s">
        <v>10</v>
      </c>
      <c r="H6" t="s">
        <v>19</v>
      </c>
      <c r="K6" t="s">
        <v>36</v>
      </c>
    </row>
    <row r="7" spans="1:11" x14ac:dyDescent="0.25">
      <c r="A7" t="s">
        <v>8</v>
      </c>
      <c r="B7" t="s">
        <v>6</v>
      </c>
      <c r="G7" t="s">
        <v>11</v>
      </c>
      <c r="H7" t="s">
        <v>26</v>
      </c>
      <c r="K7" t="s">
        <v>37</v>
      </c>
    </row>
    <row r="8" spans="1:11" x14ac:dyDescent="0.25">
      <c r="A8" t="s">
        <v>18</v>
      </c>
      <c r="B8" t="s">
        <v>27</v>
      </c>
      <c r="G8" t="s">
        <v>12</v>
      </c>
      <c r="H8" t="s">
        <v>20</v>
      </c>
      <c r="K8" t="s">
        <v>38</v>
      </c>
    </row>
    <row r="9" spans="1:11" x14ac:dyDescent="0.25">
      <c r="A9" t="s">
        <v>19</v>
      </c>
      <c r="B9" t="s">
        <v>27</v>
      </c>
      <c r="G9" t="s">
        <v>13</v>
      </c>
      <c r="H9" t="s">
        <v>21</v>
      </c>
      <c r="K9" t="s">
        <v>39</v>
      </c>
    </row>
    <row r="10" spans="1:11" x14ac:dyDescent="0.25">
      <c r="A10" t="s">
        <v>10</v>
      </c>
      <c r="B10" t="s">
        <v>6</v>
      </c>
      <c r="G10" t="s">
        <v>14</v>
      </c>
      <c r="H10" t="s">
        <v>22</v>
      </c>
      <c r="K10" t="s">
        <v>40</v>
      </c>
    </row>
    <row r="11" spans="1:11" x14ac:dyDescent="0.25">
      <c r="A11" t="s">
        <v>11</v>
      </c>
      <c r="B11" t="s">
        <v>6</v>
      </c>
      <c r="H11" t="s">
        <v>23</v>
      </c>
      <c r="K11" t="s">
        <v>41</v>
      </c>
    </row>
    <row r="12" spans="1:11" x14ac:dyDescent="0.25">
      <c r="A12" t="s">
        <v>26</v>
      </c>
      <c r="B12" t="s">
        <v>27</v>
      </c>
      <c r="H12" t="s">
        <v>24</v>
      </c>
      <c r="K12" t="s">
        <v>42</v>
      </c>
    </row>
    <row r="13" spans="1:11" x14ac:dyDescent="0.25">
      <c r="A13" t="s">
        <v>20</v>
      </c>
      <c r="B13" t="s">
        <v>27</v>
      </c>
      <c r="H13" t="s">
        <v>25</v>
      </c>
    </row>
    <row r="14" spans="1:11" x14ac:dyDescent="0.25">
      <c r="A14" t="s">
        <v>12</v>
      </c>
      <c r="B14" t="s">
        <v>6</v>
      </c>
      <c r="H14" t="s">
        <v>28</v>
      </c>
    </row>
    <row r="15" spans="1:11" x14ac:dyDescent="0.25">
      <c r="A15" t="s">
        <v>13</v>
      </c>
      <c r="B15" t="s">
        <v>6</v>
      </c>
    </row>
    <row r="16" spans="1:11" x14ac:dyDescent="0.25">
      <c r="A16" t="s">
        <v>21</v>
      </c>
      <c r="B16" t="s">
        <v>27</v>
      </c>
    </row>
    <row r="17" spans="1:2" x14ac:dyDescent="0.25">
      <c r="A17" t="s">
        <v>22</v>
      </c>
      <c r="B17" t="s">
        <v>27</v>
      </c>
    </row>
    <row r="18" spans="1:2" x14ac:dyDescent="0.25">
      <c r="A18" t="s">
        <v>23</v>
      </c>
      <c r="B18" t="s">
        <v>27</v>
      </c>
    </row>
    <row r="19" spans="1:2" x14ac:dyDescent="0.25">
      <c r="A19" t="s">
        <v>14</v>
      </c>
      <c r="B19" t="s">
        <v>6</v>
      </c>
    </row>
    <row r="20" spans="1:2" x14ac:dyDescent="0.25">
      <c r="A20" t="s">
        <v>24</v>
      </c>
      <c r="B20" t="s">
        <v>27</v>
      </c>
    </row>
    <row r="21" spans="1:2" x14ac:dyDescent="0.25">
      <c r="A21" t="s">
        <v>28</v>
      </c>
      <c r="B21" t="s">
        <v>27</v>
      </c>
    </row>
    <row r="22" spans="1:2" x14ac:dyDescent="0.25">
      <c r="A22" t="s">
        <v>25</v>
      </c>
      <c r="B22" t="s">
        <v>27</v>
      </c>
    </row>
    <row r="23" spans="1:2" x14ac:dyDescent="0.25">
      <c r="A23" t="s">
        <v>52</v>
      </c>
      <c r="B23" t="s">
        <v>53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8D69-8F05-4857-92FE-F980FB8B3EDD}">
  <dimension ref="B1:L271"/>
  <sheetViews>
    <sheetView showGridLines="0" workbookViewId="0">
      <selection activeCell="C6" sqref="C6"/>
    </sheetView>
  </sheetViews>
  <sheetFormatPr defaultRowHeight="15" x14ac:dyDescent="0.25"/>
  <cols>
    <col min="1" max="1" width="4.5703125" style="4" customWidth="1"/>
    <col min="2" max="2" width="15.5703125" style="4" customWidth="1"/>
    <col min="3" max="3" width="31.5703125" style="4" customWidth="1"/>
    <col min="4" max="4" width="1.28515625" style="4" customWidth="1"/>
    <col min="5" max="5" width="1.5703125" style="4" customWidth="1"/>
    <col min="6" max="6" width="31.7109375" style="4" customWidth="1"/>
    <col min="7" max="7" width="30.42578125" style="4" customWidth="1"/>
    <col min="8" max="8" width="1.28515625" style="4" customWidth="1"/>
    <col min="9" max="9" width="1.140625" style="4" customWidth="1"/>
    <col min="10" max="10" width="31.5703125" style="4" customWidth="1"/>
    <col min="11" max="11" width="32.7109375" style="4" customWidth="1"/>
    <col min="12" max="12" width="21.7109375" style="4" customWidth="1"/>
    <col min="13" max="13" width="3" style="4" customWidth="1"/>
    <col min="14" max="14" width="2.7109375" style="4" customWidth="1"/>
    <col min="15" max="15" width="16.7109375" style="4" customWidth="1"/>
    <col min="16" max="16" width="17.140625" style="4" customWidth="1"/>
    <col min="17" max="17" width="15.42578125" style="4" customWidth="1"/>
    <col min="18" max="16384" width="9.140625" style="4"/>
  </cols>
  <sheetData>
    <row r="1" spans="2:12" ht="11.25" customHeight="1" x14ac:dyDescent="0.45">
      <c r="B1" s="3"/>
      <c r="C1" s="3"/>
      <c r="F1" s="22" t="s">
        <v>47</v>
      </c>
      <c r="G1" s="22"/>
      <c r="H1" s="15"/>
      <c r="I1" s="15"/>
      <c r="J1" s="15"/>
      <c r="K1" s="15"/>
      <c r="L1" s="15"/>
    </row>
    <row r="2" spans="2:12" ht="22.5" customHeight="1" x14ac:dyDescent="0.45">
      <c r="B2" s="22" t="str">
        <f>C6</f>
        <v>January</v>
      </c>
      <c r="C2" s="22"/>
      <c r="F2" s="22"/>
      <c r="G2" s="22"/>
      <c r="H2" s="15"/>
      <c r="I2" s="15"/>
      <c r="J2" s="15"/>
      <c r="K2" s="15"/>
      <c r="L2" s="15"/>
    </row>
    <row r="4" spans="2:12" ht="9.75" customHeight="1" x14ac:dyDescent="0.25"/>
    <row r="5" spans="2:12" ht="15" customHeight="1" x14ac:dyDescent="0.25">
      <c r="B5" s="23" t="s">
        <v>51</v>
      </c>
      <c r="C5" s="24"/>
    </row>
    <row r="6" spans="2:12" ht="16.5" customHeight="1" x14ac:dyDescent="0.25">
      <c r="B6" s="20" t="s">
        <v>50</v>
      </c>
      <c r="C6" s="19" t="s">
        <v>31</v>
      </c>
    </row>
    <row r="7" spans="2:12" ht="2.25" customHeight="1" x14ac:dyDescent="0.25">
      <c r="B7" s="17" t="s">
        <v>29</v>
      </c>
      <c r="C7" s="18" t="s">
        <v>39</v>
      </c>
    </row>
    <row r="8" spans="2:12" ht="15.75" customHeight="1" x14ac:dyDescent="0.25">
      <c r="B8" s="20" t="s">
        <v>30</v>
      </c>
      <c r="C8" s="19">
        <v>2025</v>
      </c>
    </row>
    <row r="9" spans="2:12" ht="17.25" customHeight="1" x14ac:dyDescent="0.25"/>
    <row r="10" spans="2:12" ht="18" customHeight="1" x14ac:dyDescent="0.25">
      <c r="B10" s="8" t="s">
        <v>45</v>
      </c>
      <c r="C10" s="21">
        <f>SUM(G16:G270)</f>
        <v>158000</v>
      </c>
    </row>
    <row r="11" spans="2:12" ht="18.75" customHeight="1" x14ac:dyDescent="0.25">
      <c r="B11" s="9" t="s">
        <v>46</v>
      </c>
      <c r="C11" s="21">
        <f>SUM(K16:K271)</f>
        <v>80500</v>
      </c>
    </row>
    <row r="12" spans="2:12" ht="18" customHeight="1" x14ac:dyDescent="0.25">
      <c r="B12" s="10" t="s">
        <v>48</v>
      </c>
      <c r="C12" s="21">
        <f>C10-C11</f>
        <v>77500</v>
      </c>
    </row>
    <row r="13" spans="2:12" ht="15.75" thickBot="1" x14ac:dyDescent="0.3">
      <c r="B13" s="25"/>
      <c r="C13" s="25"/>
    </row>
    <row r="14" spans="2:12" ht="15.75" thickBot="1" x14ac:dyDescent="0.3">
      <c r="F14" s="26" t="s">
        <v>43</v>
      </c>
      <c r="G14" s="27"/>
      <c r="J14" s="28" t="s">
        <v>44</v>
      </c>
      <c r="K14" s="29"/>
    </row>
    <row r="15" spans="2:12" ht="15.75" thickBot="1" x14ac:dyDescent="0.3">
      <c r="F15" s="16" t="s">
        <v>3</v>
      </c>
      <c r="G15" s="16" t="s">
        <v>49</v>
      </c>
      <c r="J15" s="11" t="s">
        <v>3</v>
      </c>
      <c r="K15" s="11" t="s">
        <v>1</v>
      </c>
    </row>
    <row r="16" spans="2:12" ht="15.75" thickBot="1" x14ac:dyDescent="0.3">
      <c r="F16" s="5" t="str">
        <f>'Item &amp; Category Reference Table'!G2</f>
        <v>Salary</v>
      </c>
      <c r="G16" s="12">
        <f>SUMIFS(Transactions[Amount],Transactions[Month],Tracker!$C$6,Transactions[Items],Tracker!$F$16,Transactions[Category],Tracker!$F$14,Transactions[Month],"&gt;="&amp;Tracker!$C$6,Transactions[Month],"&lt;="&amp;Tracker!$C$7)</f>
        <v>120000</v>
      </c>
      <c r="J16" s="5" t="str">
        <f>'Item &amp; Category Reference Table'!H2</f>
        <v>Groceries</v>
      </c>
      <c r="K16" s="12">
        <f>SUMIFS(Transactions[Amount],Transactions[Month],Tracker!$C$6,Transactions[Items],Tracker!$J$16,Transactions[Category],Tracker!$J$14,Transactions[Month],"&gt;="&amp;Tracker!$C$6,Transactions[Month],"&lt;="&amp;Tracker!$C$7)</f>
        <v>15000</v>
      </c>
    </row>
    <row r="17" spans="6:11" ht="15.75" thickBot="1" x14ac:dyDescent="0.3">
      <c r="F17" s="5" t="str">
        <f>'Item &amp; Category Reference Table'!G3</f>
        <v>Freelance</v>
      </c>
      <c r="G17" s="13">
        <f>SUMIFS(Transactions[Amount],Transactions[Month],Tracker!$C$6,Transactions[Items],Tracker!$F$17,Transactions[Category],Tracker!$F$14,Transactions[Month],"&gt;="&amp;Tracker!$C$6,Transactions[Month],"&lt;="&amp;Tracker!$C$7)</f>
        <v>25000</v>
      </c>
      <c r="J17" s="5" t="str">
        <f>'Item &amp; Category Reference Table'!H3</f>
        <v>Transport</v>
      </c>
      <c r="K17" s="12">
        <f>SUMIFS(Transactions[Amount],Transactions[Month],Tracker!$C$6,Transactions[Items],Tracker!$J$17,Transactions[Category],Tracker!$J$14,Transactions[Month],"&gt;="&amp;Tracker!$C$6,Transactions[Month],"&lt;="&amp;Tracker!$C$7)</f>
        <v>8000</v>
      </c>
    </row>
    <row r="18" spans="6:11" ht="15.75" thickBot="1" x14ac:dyDescent="0.3">
      <c r="F18" s="5" t="str">
        <f>'Item &amp; Category Reference Table'!G5</f>
        <v>Sale of Old Item</v>
      </c>
      <c r="G18" s="13">
        <f>SUMIFS(Transactions[Amount],Transactions[Month],Tracker!$C$6,Transactions[Items],Tracker!$F$18,Transactions[Category],Tracker!$F$14,Transactions[Month],"&gt;="&amp;Tracker!$C$6,Transactions[Month],"&lt;="&amp;Tracker!$C$7)</f>
        <v>8000</v>
      </c>
      <c r="J18" s="5" t="str">
        <f>'Item &amp; Category Reference Table'!H4</f>
        <v>Electricity Bill</v>
      </c>
      <c r="K18" s="12">
        <f>SUMIFS(Transactions[Amount],Transactions[Month],Tracker!$C$6,Transactions[Items],Tracker!$J$18,Transactions[Category],Tracker!$J$14,Transactions[Month],"&gt;="&amp;Tracker!$C$6,Transactions[Month],"&lt;="&amp;Tracker!$C$7)</f>
        <v>12500</v>
      </c>
    </row>
    <row r="19" spans="6:11" ht="15.75" thickBot="1" x14ac:dyDescent="0.3">
      <c r="F19" s="5" t="str">
        <f>'Item &amp; Category Reference Table'!G6</f>
        <v>Affiliate Earnings</v>
      </c>
      <c r="G19" s="13">
        <f>SUMIFS(Transactions[Amount],Transactions[Month],Tracker!$C$6,Transactions[Items],Tracker!$F$19,Transactions[Category],Tracker!$F$14,Transactions[Month],"&gt;="&amp;Tracker!$C$6,Transactions[Month],"&lt;="&amp;Tracker!$C$7)</f>
        <v>5000</v>
      </c>
      <c r="J19" s="5" t="str">
        <f>'Item &amp; Category Reference Table'!H5</f>
        <v>Internet Subscription</v>
      </c>
      <c r="K19" s="12">
        <f>SUMIFS(Transactions[Amount],Transactions[Month],Tracker!$C$6,Transactions[Items],Tracker!$J$19,Transactions[Category],Tracker!$J$14,Transactions[Month],"&gt;="&amp;Tracker!$C$6,Transactions[Month],"&lt;="&amp;Tracker!$C$7)</f>
        <v>20000</v>
      </c>
    </row>
    <row r="20" spans="6:11" ht="15.75" thickBot="1" x14ac:dyDescent="0.3">
      <c r="F20" s="5" t="str">
        <f>'Item &amp; Category Reference Table'!G7</f>
        <v>Training Facilitation</v>
      </c>
      <c r="G20" s="13">
        <f>SUMIFS(Transactions[Amount],Transactions[Month],Tracker!$C$6,Transactions[Items],Tracker!$F$20,Transactions[Category],Tracker!$F$14,Transactions[Month],"&gt;="&amp;Tracker!$C$6,Transactions[Month],"&lt;="&amp;Tracker!$C$7)</f>
        <v>0</v>
      </c>
      <c r="J20" s="5" t="str">
        <f>'Item &amp; Category Reference Table'!H6</f>
        <v>Airtime</v>
      </c>
      <c r="K20" s="12">
        <f>SUMIFS(Transactions[Amount],Transactions[Month],Tracker!$C$6,Transactions[Items],Tracker!$J$20,Transactions[Category],Tracker!$J$14,Transactions[Month],"&gt;="&amp;Tracker!$C$6,Transactions[Month],"&lt;="&amp;Tracker!$C$7)</f>
        <v>10000</v>
      </c>
    </row>
    <row r="21" spans="6:11" ht="15.75" thickBot="1" x14ac:dyDescent="0.3">
      <c r="F21" s="5" t="str">
        <f>'Item &amp; Category Reference Table'!G8</f>
        <v>Digital Product Sale</v>
      </c>
      <c r="G21" s="13">
        <f>SUMIFS(Transactions[Amount],Transactions[Month],Tracker!$C$6,Transactions[Items],Tracker!$F$21,Transactions[Category],Tracker!$F$14,Transactions[Month],"&gt;="&amp;Tracker!$C$6,Transactions[Month],"&lt;="&amp;Tracker!$C$7)</f>
        <v>0</v>
      </c>
      <c r="J21" s="5" t="str">
        <f>'Item &amp; Category Reference Table'!H7</f>
        <v>Personal Shopping</v>
      </c>
      <c r="K21" s="12">
        <f>SUMIFS(Transactions[Amount],Transactions[Month],Tracker!$C$6,Transactions[Items],Tracker!$J$21,Transactions[Category],Tracker!$J$14,Transactions[Month],"&gt;="&amp;Tracker!$C$6,Transactions[Month],"&lt;="&amp;Tracker!$C$7)</f>
        <v>0</v>
      </c>
    </row>
    <row r="22" spans="6:11" ht="15.75" thickBot="1" x14ac:dyDescent="0.3">
      <c r="F22" s="5" t="str">
        <f>'Item &amp; Category Reference Table'!G9</f>
        <v>Referral Bonus</v>
      </c>
      <c r="G22" s="13">
        <f>SUMIFS(Transactions[Amount],Transactions[Month],Tracker!$C$6,Transactions[Items],Tracker!$F$22,Transactions[Category],Tracker!$F$14,Transactions[Month],"&gt;="&amp;Tracker!$C$6,Transactions[Month],"&lt;="&amp;Tracker!$C$7)</f>
        <v>0</v>
      </c>
      <c r="J22" s="5" t="str">
        <f>'Item &amp; Category Reference Table'!H8</f>
        <v>Valentine's Gift</v>
      </c>
      <c r="K22" s="12">
        <f>SUMIFS(Transactions[Amount],Transactions[Month],Tracker!$C$6,Transactions[Items],Tracker!$J$22,Transactions[Category],Tracker!$J$14,Transactions[Month],"&gt;="&amp;Tracker!$C$6,Transactions[Month],"&lt;="&amp;Tracker!$C$7)</f>
        <v>0</v>
      </c>
    </row>
    <row r="23" spans="6:11" ht="15.75" thickBot="1" x14ac:dyDescent="0.3">
      <c r="F23" s="5" t="str">
        <f>'Item &amp; Category Reference Table'!G10</f>
        <v>Online Course Sale</v>
      </c>
      <c r="G23" s="13">
        <f>SUMIFS(Transactions[Amount],Transactions[Month],Tracker!$C$6,Transactions[Items],Tracker!$F$23,Transactions[Category],Tracker!$F$14,Transactions[Month],"&gt;="&amp;Tracker!$C$6,Transactions[Month],"&lt;="&amp;Tracker!$C$7)</f>
        <v>0</v>
      </c>
      <c r="J23" s="5" t="str">
        <f>'Item &amp; Category Reference Table'!H9</f>
        <v>Medicals</v>
      </c>
      <c r="K23" s="12">
        <f>SUMIFS(Transactions[Amount],Transactions[Month],Tracker!$C$6,Transactions[Items],Tracker!$J$23,Transactions[Category],Tracker!$J$14,Transactions[Month],"&gt;="&amp;Tracker!$C$6,Transactions[Month],"&lt;="&amp;Tracker!$C$7)</f>
        <v>0</v>
      </c>
    </row>
    <row r="24" spans="6:11" ht="15.75" thickBot="1" x14ac:dyDescent="0.3">
      <c r="F24" s="5"/>
      <c r="G24" s="13"/>
      <c r="J24" s="5" t="str">
        <f>'Item &amp; Category Reference Table'!H10</f>
        <v>Subscription Renewals</v>
      </c>
      <c r="K24" s="12">
        <f>SUMIFS(Transactions[Amount],Transactions[Month],Tracker!$C$6,Transactions[Items],Tracker!$J$24,Transactions[Category],Tracker!$J$14,Transactions[Month],"&gt;="&amp;Tracker!$C$6,Transactions[Month],"&lt;="&amp;Tracker!$C$7)</f>
        <v>0</v>
      </c>
    </row>
    <row r="25" spans="6:11" ht="15.75" thickBot="1" x14ac:dyDescent="0.3">
      <c r="F25" s="6"/>
      <c r="G25" s="13"/>
      <c r="J25" s="5" t="str">
        <f>'Item &amp; Category Reference Table'!H11</f>
        <v>Fuel</v>
      </c>
      <c r="K25" s="12">
        <f>SUMIFS(Transactions[Amount],Transactions[Month],Tracker!$C$6,Transactions[Items],Tracker!$J$25,Transactions[Category],Tracker!$J$14,Transactions[Month],"&gt;="&amp;Tracker!$C$6,Transactions[Month],"&lt;="&amp;Tracker!$C$7)</f>
        <v>0</v>
      </c>
    </row>
    <row r="26" spans="6:11" ht="15.75" thickBot="1" x14ac:dyDescent="0.3">
      <c r="F26" s="6"/>
      <c r="G26" s="13"/>
      <c r="J26" s="5" t="str">
        <f>'Item &amp; Category Reference Table'!H12</f>
        <v>Personal Care</v>
      </c>
      <c r="K26" s="12">
        <f>SUMIFS(Transactions[Amount],Transactions[Month],Tracker!$C$6,Transactions[Items],Tracker!$J$26,Transactions[Category],Tracker!$J$14,Transactions[Month],"&gt;="&amp;Tracker!$C$6,Transactions[Month],"&lt;="&amp;Tracker!$C$7)</f>
        <v>15000</v>
      </c>
    </row>
    <row r="27" spans="6:11" ht="15.75" thickBot="1" x14ac:dyDescent="0.3">
      <c r="F27" s="6"/>
      <c r="G27" s="13"/>
      <c r="J27" s="5" t="str">
        <f>'Item &amp; Category Reference Table'!H13</f>
        <v>Repairs</v>
      </c>
      <c r="K27" s="12">
        <f>SUMIFS(Transactions[Amount],Transactions[Month],Tracker!$C$6,Transactions[Items],Tracker!$J$27,Transactions[Category],Tracker!$J$14,Transactions[Month],"&gt;="&amp;Tracker!$C$6,Transactions[Month],"&lt;="&amp;Tracker!$C$7)</f>
        <v>0</v>
      </c>
    </row>
    <row r="28" spans="6:11" x14ac:dyDescent="0.25">
      <c r="F28" s="6"/>
      <c r="G28" s="13"/>
      <c r="J28" s="5" t="str">
        <f>'Item &amp; Category Reference Table'!H14</f>
        <v>Dining Out</v>
      </c>
      <c r="K28" s="12">
        <f>SUMIFS(Transactions[Amount],Transactions[Month],Tracker!$C$6,Transactions[Items],Tracker!$J$28,Transactions[Category],Tracker!$J$14,Transactions[Month],"&gt;="&amp;Tracker!$C$6,Transactions[Month],"&lt;="&amp;Tracker!$C$7)</f>
        <v>0</v>
      </c>
    </row>
    <row r="29" spans="6:11" x14ac:dyDescent="0.25">
      <c r="F29" s="6"/>
      <c r="G29" s="13"/>
      <c r="J29" s="6"/>
      <c r="K29" s="13"/>
    </row>
    <row r="30" spans="6:11" x14ac:dyDescent="0.25">
      <c r="F30" s="6"/>
      <c r="G30" s="13"/>
      <c r="J30" s="6"/>
      <c r="K30" s="13"/>
    </row>
    <row r="31" spans="6:11" x14ac:dyDescent="0.25">
      <c r="F31" s="6"/>
      <c r="G31" s="13"/>
      <c r="J31" s="6"/>
      <c r="K31" s="13"/>
    </row>
    <row r="32" spans="6:11" x14ac:dyDescent="0.25">
      <c r="F32" s="6"/>
      <c r="G32" s="13"/>
      <c r="J32" s="6"/>
      <c r="K32" s="13"/>
    </row>
    <row r="33" spans="6:11" x14ac:dyDescent="0.25">
      <c r="F33" s="6"/>
      <c r="G33" s="13"/>
      <c r="J33" s="6"/>
      <c r="K33" s="13"/>
    </row>
    <row r="34" spans="6:11" x14ac:dyDescent="0.25">
      <c r="F34" s="6"/>
      <c r="G34" s="13"/>
      <c r="J34" s="6"/>
      <c r="K34" s="13"/>
    </row>
    <row r="35" spans="6:11" x14ac:dyDescent="0.25">
      <c r="F35" s="6"/>
      <c r="G35" s="13"/>
      <c r="J35" s="6"/>
      <c r="K35" s="13"/>
    </row>
    <row r="36" spans="6:11" x14ac:dyDescent="0.25">
      <c r="F36" s="6"/>
      <c r="G36" s="13"/>
      <c r="J36" s="6"/>
      <c r="K36" s="13"/>
    </row>
    <row r="37" spans="6:11" x14ac:dyDescent="0.25">
      <c r="F37" s="6"/>
      <c r="G37" s="13"/>
      <c r="J37" s="6"/>
      <c r="K37" s="13"/>
    </row>
    <row r="38" spans="6:11" x14ac:dyDescent="0.25">
      <c r="F38" s="6"/>
      <c r="G38" s="13"/>
      <c r="J38" s="6"/>
      <c r="K38" s="13"/>
    </row>
    <row r="39" spans="6:11" x14ac:dyDescent="0.25">
      <c r="F39" s="6"/>
      <c r="G39" s="13"/>
      <c r="J39" s="6"/>
      <c r="K39" s="13"/>
    </row>
    <row r="40" spans="6:11" x14ac:dyDescent="0.25">
      <c r="F40" s="6"/>
      <c r="G40" s="13"/>
      <c r="J40" s="6"/>
      <c r="K40" s="13"/>
    </row>
    <row r="41" spans="6:11" x14ac:dyDescent="0.25">
      <c r="F41" s="6"/>
      <c r="G41" s="13"/>
      <c r="J41" s="6"/>
      <c r="K41" s="13"/>
    </row>
    <row r="42" spans="6:11" x14ac:dyDescent="0.25">
      <c r="F42" s="6"/>
      <c r="G42" s="13"/>
      <c r="J42" s="6"/>
      <c r="K42" s="13"/>
    </row>
    <row r="43" spans="6:11" x14ac:dyDescent="0.25">
      <c r="F43" s="6"/>
      <c r="G43" s="13"/>
      <c r="J43" s="6"/>
      <c r="K43" s="13"/>
    </row>
    <row r="44" spans="6:11" x14ac:dyDescent="0.25">
      <c r="F44" s="6"/>
      <c r="G44" s="13"/>
      <c r="J44" s="6"/>
      <c r="K44" s="13"/>
    </row>
    <row r="45" spans="6:11" x14ac:dyDescent="0.25">
      <c r="F45" s="6"/>
      <c r="G45" s="13"/>
      <c r="J45" s="6"/>
      <c r="K45" s="13"/>
    </row>
    <row r="46" spans="6:11" x14ac:dyDescent="0.25">
      <c r="F46" s="6"/>
      <c r="G46" s="13"/>
      <c r="J46" s="6"/>
      <c r="K46" s="13"/>
    </row>
    <row r="47" spans="6:11" x14ac:dyDescent="0.25">
      <c r="F47" s="6"/>
      <c r="G47" s="13"/>
      <c r="J47" s="6"/>
      <c r="K47" s="13"/>
    </row>
    <row r="48" spans="6:11" x14ac:dyDescent="0.25">
      <c r="F48" s="6"/>
      <c r="G48" s="13"/>
      <c r="J48" s="6"/>
      <c r="K48" s="13"/>
    </row>
    <row r="49" spans="6:11" x14ac:dyDescent="0.25">
      <c r="F49" s="6"/>
      <c r="G49" s="13"/>
      <c r="J49" s="6"/>
      <c r="K49" s="13"/>
    </row>
    <row r="50" spans="6:11" x14ac:dyDescent="0.25">
      <c r="F50" s="6"/>
      <c r="G50" s="13"/>
      <c r="J50" s="6"/>
      <c r="K50" s="13"/>
    </row>
    <row r="51" spans="6:11" x14ac:dyDescent="0.25">
      <c r="F51" s="6"/>
      <c r="G51" s="13"/>
      <c r="J51" s="6"/>
      <c r="K51" s="13"/>
    </row>
    <row r="52" spans="6:11" x14ac:dyDescent="0.25">
      <c r="F52" s="6"/>
      <c r="G52" s="13"/>
      <c r="J52" s="6"/>
      <c r="K52" s="13"/>
    </row>
    <row r="53" spans="6:11" x14ac:dyDescent="0.25">
      <c r="F53" s="6"/>
      <c r="G53" s="13"/>
      <c r="J53" s="6"/>
      <c r="K53" s="13"/>
    </row>
    <row r="54" spans="6:11" x14ac:dyDescent="0.25">
      <c r="F54" s="6"/>
      <c r="G54" s="13"/>
      <c r="J54" s="6"/>
      <c r="K54" s="13"/>
    </row>
    <row r="55" spans="6:11" x14ac:dyDescent="0.25">
      <c r="F55" s="6"/>
      <c r="G55" s="13"/>
      <c r="J55" s="6"/>
      <c r="K55" s="13"/>
    </row>
    <row r="56" spans="6:11" x14ac:dyDescent="0.25">
      <c r="F56" s="6"/>
      <c r="G56" s="13"/>
      <c r="J56" s="6"/>
      <c r="K56" s="13"/>
    </row>
    <row r="57" spans="6:11" x14ac:dyDescent="0.25">
      <c r="F57" s="6"/>
      <c r="G57" s="13"/>
      <c r="J57" s="6"/>
      <c r="K57" s="13"/>
    </row>
    <row r="58" spans="6:11" x14ac:dyDescent="0.25">
      <c r="F58" s="6"/>
      <c r="G58" s="13"/>
      <c r="J58" s="6"/>
      <c r="K58" s="13"/>
    </row>
    <row r="59" spans="6:11" x14ac:dyDescent="0.25">
      <c r="F59" s="6"/>
      <c r="G59" s="13"/>
      <c r="J59" s="6"/>
      <c r="K59" s="13"/>
    </row>
    <row r="60" spans="6:11" x14ac:dyDescent="0.25">
      <c r="F60" s="6"/>
      <c r="G60" s="13"/>
      <c r="J60" s="6"/>
      <c r="K60" s="13"/>
    </row>
    <row r="61" spans="6:11" x14ac:dyDescent="0.25">
      <c r="F61" s="6"/>
      <c r="G61" s="13"/>
      <c r="J61" s="6"/>
      <c r="K61" s="13"/>
    </row>
    <row r="62" spans="6:11" x14ac:dyDescent="0.25">
      <c r="F62" s="6"/>
      <c r="G62" s="13"/>
      <c r="J62" s="6"/>
      <c r="K62" s="13"/>
    </row>
    <row r="63" spans="6:11" x14ac:dyDescent="0.25">
      <c r="F63" s="6"/>
      <c r="G63" s="13"/>
      <c r="J63" s="6"/>
      <c r="K63" s="13"/>
    </row>
    <row r="64" spans="6:11" x14ac:dyDescent="0.25">
      <c r="F64" s="6"/>
      <c r="G64" s="13"/>
      <c r="J64" s="6"/>
      <c r="K64" s="13"/>
    </row>
    <row r="65" spans="6:11" x14ac:dyDescent="0.25">
      <c r="F65" s="6"/>
      <c r="G65" s="13"/>
      <c r="J65" s="6"/>
      <c r="K65" s="13"/>
    </row>
    <row r="66" spans="6:11" x14ac:dyDescent="0.25">
      <c r="F66" s="6"/>
      <c r="G66" s="13"/>
      <c r="J66" s="6"/>
      <c r="K66" s="13"/>
    </row>
    <row r="67" spans="6:11" x14ac:dyDescent="0.25">
      <c r="F67" s="6"/>
      <c r="G67" s="13"/>
      <c r="J67" s="6"/>
      <c r="K67" s="13"/>
    </row>
    <row r="68" spans="6:11" x14ac:dyDescent="0.25">
      <c r="F68" s="6"/>
      <c r="G68" s="13"/>
      <c r="J68" s="6"/>
      <c r="K68" s="13"/>
    </row>
    <row r="69" spans="6:11" x14ac:dyDescent="0.25">
      <c r="F69" s="6"/>
      <c r="G69" s="13"/>
      <c r="J69" s="6"/>
      <c r="K69" s="13"/>
    </row>
    <row r="70" spans="6:11" x14ac:dyDescent="0.25">
      <c r="F70" s="6"/>
      <c r="G70" s="13"/>
      <c r="J70" s="6"/>
      <c r="K70" s="13"/>
    </row>
    <row r="71" spans="6:11" x14ac:dyDescent="0.25">
      <c r="F71" s="6"/>
      <c r="G71" s="13"/>
      <c r="J71" s="6"/>
      <c r="K71" s="13"/>
    </row>
    <row r="72" spans="6:11" x14ac:dyDescent="0.25">
      <c r="F72" s="6"/>
      <c r="G72" s="13"/>
      <c r="J72" s="6"/>
      <c r="K72" s="13"/>
    </row>
    <row r="73" spans="6:11" x14ac:dyDescent="0.25">
      <c r="F73" s="6"/>
      <c r="G73" s="13"/>
      <c r="J73" s="6"/>
      <c r="K73" s="13"/>
    </row>
    <row r="74" spans="6:11" x14ac:dyDescent="0.25">
      <c r="F74" s="6"/>
      <c r="G74" s="13"/>
      <c r="J74" s="6"/>
      <c r="K74" s="13"/>
    </row>
    <row r="75" spans="6:11" x14ac:dyDescent="0.25">
      <c r="F75" s="6"/>
      <c r="G75" s="13"/>
      <c r="J75" s="6"/>
      <c r="K75" s="13"/>
    </row>
    <row r="76" spans="6:11" x14ac:dyDescent="0.25">
      <c r="F76" s="6"/>
      <c r="G76" s="13"/>
      <c r="J76" s="6"/>
      <c r="K76" s="13"/>
    </row>
    <row r="77" spans="6:11" x14ac:dyDescent="0.25">
      <c r="F77" s="6"/>
      <c r="G77" s="13"/>
      <c r="J77" s="6"/>
      <c r="K77" s="13"/>
    </row>
    <row r="78" spans="6:11" x14ac:dyDescent="0.25">
      <c r="F78" s="6"/>
      <c r="G78" s="13"/>
      <c r="J78" s="6"/>
      <c r="K78" s="13"/>
    </row>
    <row r="79" spans="6:11" x14ac:dyDescent="0.25">
      <c r="F79" s="6"/>
      <c r="G79" s="13"/>
      <c r="J79" s="6"/>
      <c r="K79" s="13"/>
    </row>
    <row r="80" spans="6:11" x14ac:dyDescent="0.25">
      <c r="F80" s="6"/>
      <c r="G80" s="13"/>
      <c r="J80" s="6"/>
      <c r="K80" s="13"/>
    </row>
    <row r="81" spans="6:11" x14ac:dyDescent="0.25">
      <c r="F81" s="6"/>
      <c r="G81" s="13"/>
      <c r="J81" s="6"/>
      <c r="K81" s="13"/>
    </row>
    <row r="82" spans="6:11" x14ac:dyDescent="0.25">
      <c r="F82" s="6"/>
      <c r="G82" s="13"/>
      <c r="J82" s="6"/>
      <c r="K82" s="13"/>
    </row>
    <row r="83" spans="6:11" x14ac:dyDescent="0.25">
      <c r="F83" s="6"/>
      <c r="G83" s="13"/>
      <c r="J83" s="6"/>
      <c r="K83" s="13"/>
    </row>
    <row r="84" spans="6:11" x14ac:dyDescent="0.25">
      <c r="F84" s="6"/>
      <c r="G84" s="13"/>
      <c r="J84" s="6"/>
      <c r="K84" s="13"/>
    </row>
    <row r="85" spans="6:11" x14ac:dyDescent="0.25">
      <c r="F85" s="6"/>
      <c r="G85" s="13"/>
      <c r="J85" s="6"/>
      <c r="K85" s="13"/>
    </row>
    <row r="86" spans="6:11" x14ac:dyDescent="0.25">
      <c r="F86" s="6"/>
      <c r="G86" s="13"/>
      <c r="J86" s="6"/>
      <c r="K86" s="13"/>
    </row>
    <row r="87" spans="6:11" x14ac:dyDescent="0.25">
      <c r="F87" s="6"/>
      <c r="G87" s="13"/>
      <c r="J87" s="6"/>
      <c r="K87" s="13"/>
    </row>
    <row r="88" spans="6:11" x14ac:dyDescent="0.25">
      <c r="F88" s="6"/>
      <c r="G88" s="13"/>
      <c r="J88" s="6"/>
      <c r="K88" s="13"/>
    </row>
    <row r="89" spans="6:11" x14ac:dyDescent="0.25">
      <c r="F89" s="6"/>
      <c r="G89" s="13"/>
      <c r="J89" s="6"/>
      <c r="K89" s="13"/>
    </row>
    <row r="90" spans="6:11" x14ac:dyDescent="0.25">
      <c r="F90" s="6"/>
      <c r="G90" s="13"/>
      <c r="J90" s="6"/>
      <c r="K90" s="13"/>
    </row>
    <row r="91" spans="6:11" x14ac:dyDescent="0.25">
      <c r="F91" s="6"/>
      <c r="G91" s="13"/>
      <c r="J91" s="6"/>
      <c r="K91" s="13"/>
    </row>
    <row r="92" spans="6:11" x14ac:dyDescent="0.25">
      <c r="F92" s="6"/>
      <c r="G92" s="13"/>
      <c r="J92" s="6"/>
      <c r="K92" s="13"/>
    </row>
    <row r="93" spans="6:11" x14ac:dyDescent="0.25">
      <c r="F93" s="6"/>
      <c r="G93" s="13"/>
      <c r="J93" s="6"/>
      <c r="K93" s="13"/>
    </row>
    <row r="94" spans="6:11" x14ac:dyDescent="0.25">
      <c r="F94" s="6"/>
      <c r="G94" s="13"/>
      <c r="J94" s="6"/>
      <c r="K94" s="13"/>
    </row>
    <row r="95" spans="6:11" x14ac:dyDescent="0.25">
      <c r="F95" s="6"/>
      <c r="G95" s="13"/>
      <c r="J95" s="6"/>
      <c r="K95" s="13"/>
    </row>
    <row r="96" spans="6:11" x14ac:dyDescent="0.25">
      <c r="F96" s="6"/>
      <c r="G96" s="13"/>
      <c r="J96" s="6"/>
      <c r="K96" s="13"/>
    </row>
    <row r="97" spans="6:11" x14ac:dyDescent="0.25">
      <c r="F97" s="6"/>
      <c r="G97" s="13"/>
      <c r="J97" s="6"/>
      <c r="K97" s="13"/>
    </row>
    <row r="98" spans="6:11" x14ac:dyDescent="0.25">
      <c r="F98" s="6"/>
      <c r="G98" s="13"/>
      <c r="J98" s="6"/>
      <c r="K98" s="13"/>
    </row>
    <row r="99" spans="6:11" x14ac:dyDescent="0.25">
      <c r="F99" s="6"/>
      <c r="G99" s="13"/>
      <c r="J99" s="6"/>
      <c r="K99" s="13"/>
    </row>
    <row r="100" spans="6:11" x14ac:dyDescent="0.25">
      <c r="F100" s="6"/>
      <c r="G100" s="13"/>
      <c r="J100" s="6"/>
      <c r="K100" s="13"/>
    </row>
    <row r="101" spans="6:11" x14ac:dyDescent="0.25">
      <c r="F101" s="6"/>
      <c r="G101" s="13"/>
      <c r="J101" s="6"/>
      <c r="K101" s="13"/>
    </row>
    <row r="102" spans="6:11" x14ac:dyDescent="0.25">
      <c r="F102" s="6"/>
      <c r="G102" s="13"/>
      <c r="J102" s="6"/>
      <c r="K102" s="13"/>
    </row>
    <row r="103" spans="6:11" x14ac:dyDescent="0.25">
      <c r="F103" s="6"/>
      <c r="G103" s="13"/>
      <c r="J103" s="6"/>
      <c r="K103" s="13"/>
    </row>
    <row r="104" spans="6:11" x14ac:dyDescent="0.25">
      <c r="F104" s="6"/>
      <c r="G104" s="13"/>
      <c r="J104" s="6"/>
      <c r="K104" s="13"/>
    </row>
    <row r="105" spans="6:11" x14ac:dyDescent="0.25">
      <c r="F105" s="6"/>
      <c r="G105" s="13"/>
      <c r="J105" s="6"/>
      <c r="K105" s="13"/>
    </row>
    <row r="106" spans="6:11" x14ac:dyDescent="0.25">
      <c r="F106" s="6"/>
      <c r="G106" s="13"/>
      <c r="J106" s="6"/>
      <c r="K106" s="13"/>
    </row>
    <row r="107" spans="6:11" x14ac:dyDescent="0.25">
      <c r="F107" s="6"/>
      <c r="G107" s="13"/>
      <c r="J107" s="6"/>
      <c r="K107" s="13"/>
    </row>
    <row r="108" spans="6:11" x14ac:dyDescent="0.25">
      <c r="F108" s="6"/>
      <c r="G108" s="13"/>
      <c r="J108" s="6"/>
      <c r="K108" s="13"/>
    </row>
    <row r="109" spans="6:11" x14ac:dyDescent="0.25">
      <c r="F109" s="6"/>
      <c r="G109" s="13"/>
      <c r="J109" s="6"/>
      <c r="K109" s="13"/>
    </row>
    <row r="110" spans="6:11" x14ac:dyDescent="0.25">
      <c r="F110" s="6"/>
      <c r="G110" s="13"/>
      <c r="J110" s="6"/>
      <c r="K110" s="13"/>
    </row>
    <row r="111" spans="6:11" x14ac:dyDescent="0.25">
      <c r="F111" s="6"/>
      <c r="G111" s="13"/>
      <c r="J111" s="6"/>
      <c r="K111" s="13"/>
    </row>
    <row r="112" spans="6:11" x14ac:dyDescent="0.25">
      <c r="F112" s="6"/>
      <c r="G112" s="13"/>
      <c r="J112" s="6"/>
      <c r="K112" s="13"/>
    </row>
    <row r="113" spans="6:11" x14ac:dyDescent="0.25">
      <c r="F113" s="6"/>
      <c r="G113" s="13"/>
      <c r="J113" s="6"/>
      <c r="K113" s="13"/>
    </row>
    <row r="114" spans="6:11" x14ac:dyDescent="0.25">
      <c r="F114" s="6"/>
      <c r="G114" s="13"/>
      <c r="J114" s="6"/>
      <c r="K114" s="13"/>
    </row>
    <row r="115" spans="6:11" x14ac:dyDescent="0.25">
      <c r="F115" s="6"/>
      <c r="G115" s="13"/>
      <c r="J115" s="6"/>
      <c r="K115" s="13"/>
    </row>
    <row r="116" spans="6:11" x14ac:dyDescent="0.25">
      <c r="F116" s="6"/>
      <c r="G116" s="13"/>
      <c r="J116" s="6"/>
      <c r="K116" s="13"/>
    </row>
    <row r="117" spans="6:11" x14ac:dyDescent="0.25">
      <c r="F117" s="6"/>
      <c r="G117" s="13"/>
      <c r="J117" s="6"/>
      <c r="K117" s="13"/>
    </row>
    <row r="118" spans="6:11" x14ac:dyDescent="0.25">
      <c r="F118" s="6"/>
      <c r="G118" s="13"/>
      <c r="J118" s="6"/>
      <c r="K118" s="13"/>
    </row>
    <row r="119" spans="6:11" x14ac:dyDescent="0.25">
      <c r="F119" s="6"/>
      <c r="G119" s="13"/>
      <c r="J119" s="6"/>
      <c r="K119" s="13"/>
    </row>
    <row r="120" spans="6:11" x14ac:dyDescent="0.25">
      <c r="F120" s="6"/>
      <c r="G120" s="13"/>
      <c r="J120" s="6"/>
      <c r="K120" s="13"/>
    </row>
    <row r="121" spans="6:11" x14ac:dyDescent="0.25">
      <c r="F121" s="6"/>
      <c r="G121" s="13"/>
      <c r="J121" s="6"/>
      <c r="K121" s="13"/>
    </row>
    <row r="122" spans="6:11" x14ac:dyDescent="0.25">
      <c r="F122" s="6"/>
      <c r="G122" s="13"/>
      <c r="J122" s="6"/>
      <c r="K122" s="13"/>
    </row>
    <row r="123" spans="6:11" x14ac:dyDescent="0.25">
      <c r="F123" s="6"/>
      <c r="G123" s="13"/>
      <c r="J123" s="6"/>
      <c r="K123" s="13"/>
    </row>
    <row r="124" spans="6:11" x14ac:dyDescent="0.25">
      <c r="F124" s="6"/>
      <c r="G124" s="13"/>
      <c r="J124" s="6"/>
      <c r="K124" s="13"/>
    </row>
    <row r="125" spans="6:11" x14ac:dyDescent="0.25">
      <c r="F125" s="6"/>
      <c r="G125" s="13"/>
      <c r="J125" s="6"/>
      <c r="K125" s="13"/>
    </row>
    <row r="126" spans="6:11" x14ac:dyDescent="0.25">
      <c r="F126" s="6"/>
      <c r="G126" s="13"/>
      <c r="J126" s="6"/>
      <c r="K126" s="13"/>
    </row>
    <row r="127" spans="6:11" x14ac:dyDescent="0.25">
      <c r="F127" s="6"/>
      <c r="G127" s="13"/>
      <c r="J127" s="6"/>
      <c r="K127" s="13"/>
    </row>
    <row r="128" spans="6:11" x14ac:dyDescent="0.25">
      <c r="F128" s="6"/>
      <c r="G128" s="13"/>
      <c r="J128" s="6"/>
      <c r="K128" s="13"/>
    </row>
    <row r="129" spans="6:11" x14ac:dyDescent="0.25">
      <c r="F129" s="6"/>
      <c r="G129" s="13"/>
      <c r="J129" s="6"/>
      <c r="K129" s="13"/>
    </row>
    <row r="130" spans="6:11" x14ac:dyDescent="0.25">
      <c r="F130" s="6"/>
      <c r="G130" s="13"/>
      <c r="J130" s="6"/>
      <c r="K130" s="13"/>
    </row>
    <row r="131" spans="6:11" x14ac:dyDescent="0.25">
      <c r="F131" s="6"/>
      <c r="G131" s="13"/>
      <c r="J131" s="6"/>
      <c r="K131" s="13"/>
    </row>
    <row r="132" spans="6:11" x14ac:dyDescent="0.25">
      <c r="F132" s="6"/>
      <c r="G132" s="13"/>
      <c r="J132" s="6"/>
      <c r="K132" s="13"/>
    </row>
    <row r="133" spans="6:11" x14ac:dyDescent="0.25">
      <c r="F133" s="6"/>
      <c r="G133" s="13"/>
      <c r="J133" s="6"/>
      <c r="K133" s="13"/>
    </row>
    <row r="134" spans="6:11" x14ac:dyDescent="0.25">
      <c r="F134" s="6"/>
      <c r="G134" s="13"/>
      <c r="J134" s="6"/>
      <c r="K134" s="13"/>
    </row>
    <row r="135" spans="6:11" x14ac:dyDescent="0.25">
      <c r="F135" s="6"/>
      <c r="G135" s="13"/>
      <c r="J135" s="6"/>
      <c r="K135" s="13"/>
    </row>
    <row r="136" spans="6:11" x14ac:dyDescent="0.25">
      <c r="F136" s="6"/>
      <c r="G136" s="13"/>
      <c r="J136" s="6"/>
      <c r="K136" s="13"/>
    </row>
    <row r="137" spans="6:11" x14ac:dyDescent="0.25">
      <c r="F137" s="6"/>
      <c r="G137" s="13"/>
      <c r="J137" s="6"/>
      <c r="K137" s="13"/>
    </row>
    <row r="138" spans="6:11" x14ac:dyDescent="0.25">
      <c r="F138" s="6"/>
      <c r="G138" s="13"/>
      <c r="J138" s="6"/>
      <c r="K138" s="13"/>
    </row>
    <row r="139" spans="6:11" x14ac:dyDescent="0.25">
      <c r="F139" s="6"/>
      <c r="G139" s="13"/>
      <c r="J139" s="6"/>
      <c r="K139" s="13"/>
    </row>
    <row r="140" spans="6:11" x14ac:dyDescent="0.25">
      <c r="F140" s="6"/>
      <c r="G140" s="13"/>
      <c r="J140" s="6"/>
      <c r="K140" s="13"/>
    </row>
    <row r="141" spans="6:11" x14ac:dyDescent="0.25">
      <c r="F141" s="6"/>
      <c r="G141" s="13"/>
      <c r="J141" s="6"/>
      <c r="K141" s="13"/>
    </row>
    <row r="142" spans="6:11" x14ac:dyDescent="0.25">
      <c r="F142" s="6"/>
      <c r="G142" s="13"/>
      <c r="J142" s="6"/>
      <c r="K142" s="13"/>
    </row>
    <row r="143" spans="6:11" x14ac:dyDescent="0.25">
      <c r="F143" s="6"/>
      <c r="G143" s="13"/>
      <c r="J143" s="6"/>
      <c r="K143" s="13"/>
    </row>
    <row r="144" spans="6:11" x14ac:dyDescent="0.25">
      <c r="F144" s="6"/>
      <c r="G144" s="13"/>
      <c r="J144" s="6"/>
      <c r="K144" s="13"/>
    </row>
    <row r="145" spans="6:11" x14ac:dyDescent="0.25">
      <c r="F145" s="6"/>
      <c r="G145" s="13"/>
      <c r="J145" s="6"/>
      <c r="K145" s="13"/>
    </row>
    <row r="146" spans="6:11" x14ac:dyDescent="0.25">
      <c r="F146" s="6"/>
      <c r="G146" s="13"/>
      <c r="J146" s="6"/>
      <c r="K146" s="13"/>
    </row>
    <row r="147" spans="6:11" x14ac:dyDescent="0.25">
      <c r="F147" s="6"/>
      <c r="G147" s="13"/>
      <c r="J147" s="6"/>
      <c r="K147" s="13"/>
    </row>
    <row r="148" spans="6:11" x14ac:dyDescent="0.25">
      <c r="F148" s="6"/>
      <c r="G148" s="13"/>
      <c r="J148" s="6"/>
      <c r="K148" s="13"/>
    </row>
    <row r="149" spans="6:11" x14ac:dyDescent="0.25">
      <c r="F149" s="6"/>
      <c r="G149" s="13"/>
      <c r="J149" s="6"/>
      <c r="K149" s="13"/>
    </row>
    <row r="150" spans="6:11" x14ac:dyDescent="0.25">
      <c r="F150" s="6"/>
      <c r="G150" s="13"/>
      <c r="J150" s="6"/>
      <c r="K150" s="13"/>
    </row>
    <row r="151" spans="6:11" x14ac:dyDescent="0.25">
      <c r="F151" s="6"/>
      <c r="G151" s="13"/>
      <c r="J151" s="6"/>
      <c r="K151" s="13"/>
    </row>
    <row r="152" spans="6:11" x14ac:dyDescent="0.25">
      <c r="F152" s="6"/>
      <c r="G152" s="13"/>
      <c r="J152" s="6"/>
      <c r="K152" s="13"/>
    </row>
    <row r="153" spans="6:11" x14ac:dyDescent="0.25">
      <c r="F153" s="6"/>
      <c r="G153" s="13"/>
      <c r="J153" s="6"/>
      <c r="K153" s="13"/>
    </row>
    <row r="154" spans="6:11" x14ac:dyDescent="0.25">
      <c r="F154" s="6"/>
      <c r="G154" s="13"/>
      <c r="J154" s="6"/>
      <c r="K154" s="13"/>
    </row>
    <row r="155" spans="6:11" x14ac:dyDescent="0.25">
      <c r="F155" s="6"/>
      <c r="G155" s="13"/>
      <c r="J155" s="6"/>
      <c r="K155" s="13"/>
    </row>
    <row r="156" spans="6:11" x14ac:dyDescent="0.25">
      <c r="F156" s="6"/>
      <c r="G156" s="13"/>
      <c r="J156" s="6"/>
      <c r="K156" s="13"/>
    </row>
    <row r="157" spans="6:11" x14ac:dyDescent="0.25">
      <c r="F157" s="6"/>
      <c r="G157" s="13"/>
      <c r="J157" s="6"/>
      <c r="K157" s="13"/>
    </row>
    <row r="158" spans="6:11" x14ac:dyDescent="0.25">
      <c r="F158" s="6"/>
      <c r="G158" s="13"/>
      <c r="J158" s="6"/>
      <c r="K158" s="13"/>
    </row>
    <row r="159" spans="6:11" x14ac:dyDescent="0.25">
      <c r="F159" s="6"/>
      <c r="G159" s="13"/>
      <c r="J159" s="6"/>
      <c r="K159" s="13"/>
    </row>
    <row r="160" spans="6:11" x14ac:dyDescent="0.25">
      <c r="F160" s="6"/>
      <c r="G160" s="13"/>
      <c r="J160" s="6"/>
      <c r="K160" s="13"/>
    </row>
    <row r="161" spans="6:11" x14ac:dyDescent="0.25">
      <c r="F161" s="6"/>
      <c r="G161" s="13"/>
      <c r="J161" s="6"/>
      <c r="K161" s="13"/>
    </row>
    <row r="162" spans="6:11" x14ac:dyDescent="0.25">
      <c r="F162" s="6"/>
      <c r="G162" s="13"/>
      <c r="J162" s="6"/>
      <c r="K162" s="13"/>
    </row>
    <row r="163" spans="6:11" x14ac:dyDescent="0.25">
      <c r="F163" s="6"/>
      <c r="G163" s="13"/>
      <c r="J163" s="6"/>
      <c r="K163" s="13"/>
    </row>
    <row r="164" spans="6:11" x14ac:dyDescent="0.25">
      <c r="F164" s="6"/>
      <c r="G164" s="13"/>
      <c r="J164" s="6"/>
      <c r="K164" s="13"/>
    </row>
    <row r="165" spans="6:11" x14ac:dyDescent="0.25">
      <c r="F165" s="6"/>
      <c r="G165" s="13"/>
      <c r="J165" s="6"/>
      <c r="K165" s="13"/>
    </row>
    <row r="166" spans="6:11" x14ac:dyDescent="0.25">
      <c r="F166" s="6"/>
      <c r="G166" s="13"/>
      <c r="J166" s="6"/>
      <c r="K166" s="13"/>
    </row>
    <row r="167" spans="6:11" x14ac:dyDescent="0.25">
      <c r="F167" s="6"/>
      <c r="G167" s="13"/>
      <c r="J167" s="6"/>
      <c r="K167" s="13"/>
    </row>
    <row r="168" spans="6:11" x14ac:dyDescent="0.25">
      <c r="F168" s="6"/>
      <c r="G168" s="13"/>
      <c r="J168" s="6"/>
      <c r="K168" s="13"/>
    </row>
    <row r="169" spans="6:11" x14ac:dyDescent="0.25">
      <c r="F169" s="6"/>
      <c r="G169" s="13"/>
      <c r="J169" s="6"/>
      <c r="K169" s="13"/>
    </row>
    <row r="170" spans="6:11" x14ac:dyDescent="0.25">
      <c r="F170" s="6"/>
      <c r="G170" s="13"/>
      <c r="J170" s="6"/>
      <c r="K170" s="13"/>
    </row>
    <row r="171" spans="6:11" x14ac:dyDescent="0.25">
      <c r="F171" s="6"/>
      <c r="G171" s="13"/>
      <c r="J171" s="6"/>
      <c r="K171" s="13"/>
    </row>
    <row r="172" spans="6:11" x14ac:dyDescent="0.25">
      <c r="F172" s="6"/>
      <c r="G172" s="13"/>
      <c r="J172" s="6"/>
      <c r="K172" s="13"/>
    </row>
    <row r="173" spans="6:11" x14ac:dyDescent="0.25">
      <c r="F173" s="6"/>
      <c r="G173" s="13"/>
      <c r="J173" s="6"/>
      <c r="K173" s="13"/>
    </row>
    <row r="174" spans="6:11" x14ac:dyDescent="0.25">
      <c r="F174" s="6"/>
      <c r="G174" s="13"/>
      <c r="J174" s="6"/>
      <c r="K174" s="13"/>
    </row>
    <row r="175" spans="6:11" x14ac:dyDescent="0.25">
      <c r="F175" s="6"/>
      <c r="G175" s="13"/>
      <c r="J175" s="6"/>
      <c r="K175" s="13"/>
    </row>
    <row r="176" spans="6:11" x14ac:dyDescent="0.25">
      <c r="F176" s="6"/>
      <c r="G176" s="13"/>
      <c r="J176" s="6"/>
      <c r="K176" s="13"/>
    </row>
    <row r="177" spans="6:11" x14ac:dyDescent="0.25">
      <c r="F177" s="6"/>
      <c r="G177" s="13"/>
      <c r="J177" s="6"/>
      <c r="K177" s="13"/>
    </row>
    <row r="178" spans="6:11" x14ac:dyDescent="0.25">
      <c r="F178" s="6"/>
      <c r="G178" s="13"/>
      <c r="J178" s="6"/>
      <c r="K178" s="13"/>
    </row>
    <row r="179" spans="6:11" x14ac:dyDescent="0.25">
      <c r="F179" s="6"/>
      <c r="G179" s="13"/>
      <c r="J179" s="6"/>
      <c r="K179" s="13"/>
    </row>
    <row r="180" spans="6:11" x14ac:dyDescent="0.25">
      <c r="F180" s="6"/>
      <c r="G180" s="13"/>
      <c r="J180" s="6"/>
      <c r="K180" s="13"/>
    </row>
    <row r="181" spans="6:11" x14ac:dyDescent="0.25">
      <c r="F181" s="6"/>
      <c r="G181" s="13"/>
      <c r="J181" s="6"/>
      <c r="K181" s="13"/>
    </row>
    <row r="182" spans="6:11" x14ac:dyDescent="0.25">
      <c r="F182" s="6"/>
      <c r="G182" s="13"/>
      <c r="J182" s="6"/>
      <c r="K182" s="13"/>
    </row>
    <row r="183" spans="6:11" x14ac:dyDescent="0.25">
      <c r="F183" s="6"/>
      <c r="G183" s="13"/>
      <c r="J183" s="6"/>
      <c r="K183" s="13"/>
    </row>
    <row r="184" spans="6:11" x14ac:dyDescent="0.25">
      <c r="F184" s="6"/>
      <c r="G184" s="13"/>
      <c r="J184" s="6"/>
      <c r="K184" s="13"/>
    </row>
    <row r="185" spans="6:11" x14ac:dyDescent="0.25">
      <c r="F185" s="6"/>
      <c r="G185" s="13"/>
      <c r="J185" s="6"/>
      <c r="K185" s="13"/>
    </row>
    <row r="186" spans="6:11" x14ac:dyDescent="0.25">
      <c r="F186" s="6"/>
      <c r="G186" s="13"/>
      <c r="J186" s="6"/>
      <c r="K186" s="13"/>
    </row>
    <row r="187" spans="6:11" x14ac:dyDescent="0.25">
      <c r="F187" s="6"/>
      <c r="G187" s="13"/>
      <c r="J187" s="6"/>
      <c r="K187" s="13"/>
    </row>
    <row r="188" spans="6:11" x14ac:dyDescent="0.25">
      <c r="F188" s="6"/>
      <c r="G188" s="13"/>
      <c r="J188" s="6"/>
      <c r="K188" s="13"/>
    </row>
    <row r="189" spans="6:11" x14ac:dyDescent="0.25">
      <c r="F189" s="6"/>
      <c r="G189" s="13"/>
      <c r="J189" s="6"/>
      <c r="K189" s="13"/>
    </row>
    <row r="190" spans="6:11" x14ac:dyDescent="0.25">
      <c r="F190" s="6"/>
      <c r="G190" s="13"/>
      <c r="J190" s="6"/>
      <c r="K190" s="13"/>
    </row>
    <row r="191" spans="6:11" x14ac:dyDescent="0.25">
      <c r="F191" s="6"/>
      <c r="G191" s="13"/>
      <c r="J191" s="6"/>
      <c r="K191" s="13"/>
    </row>
    <row r="192" spans="6:11" x14ac:dyDescent="0.25">
      <c r="F192" s="6"/>
      <c r="G192" s="13"/>
      <c r="J192" s="6"/>
      <c r="K192" s="13"/>
    </row>
    <row r="193" spans="6:11" x14ac:dyDescent="0.25">
      <c r="F193" s="6"/>
      <c r="G193" s="13"/>
      <c r="J193" s="6"/>
      <c r="K193" s="13"/>
    </row>
    <row r="194" spans="6:11" x14ac:dyDescent="0.25">
      <c r="F194" s="6"/>
      <c r="G194" s="13"/>
      <c r="J194" s="6"/>
      <c r="K194" s="13"/>
    </row>
    <row r="195" spans="6:11" x14ac:dyDescent="0.25">
      <c r="F195" s="6"/>
      <c r="G195" s="13"/>
      <c r="J195" s="6"/>
      <c r="K195" s="13"/>
    </row>
    <row r="196" spans="6:11" x14ac:dyDescent="0.25">
      <c r="F196" s="6"/>
      <c r="G196" s="13"/>
      <c r="J196" s="6"/>
      <c r="K196" s="13"/>
    </row>
    <row r="197" spans="6:11" x14ac:dyDescent="0.25">
      <c r="F197" s="6"/>
      <c r="G197" s="13"/>
      <c r="J197" s="6"/>
      <c r="K197" s="13"/>
    </row>
    <row r="198" spans="6:11" x14ac:dyDescent="0.25">
      <c r="F198" s="6"/>
      <c r="G198" s="13"/>
      <c r="J198" s="6"/>
      <c r="K198" s="13"/>
    </row>
    <row r="199" spans="6:11" x14ac:dyDescent="0.25">
      <c r="F199" s="6"/>
      <c r="G199" s="13"/>
      <c r="J199" s="6"/>
      <c r="K199" s="13"/>
    </row>
    <row r="200" spans="6:11" x14ac:dyDescent="0.25">
      <c r="F200" s="6"/>
      <c r="G200" s="13"/>
      <c r="J200" s="6"/>
      <c r="K200" s="13"/>
    </row>
    <row r="201" spans="6:11" x14ac:dyDescent="0.25">
      <c r="F201" s="6"/>
      <c r="G201" s="13"/>
      <c r="J201" s="6"/>
      <c r="K201" s="13"/>
    </row>
    <row r="202" spans="6:11" x14ac:dyDescent="0.25">
      <c r="F202" s="6"/>
      <c r="G202" s="13"/>
      <c r="J202" s="6"/>
      <c r="K202" s="13"/>
    </row>
    <row r="203" spans="6:11" x14ac:dyDescent="0.25">
      <c r="F203" s="6"/>
      <c r="G203" s="13"/>
      <c r="J203" s="6"/>
      <c r="K203" s="13"/>
    </row>
    <row r="204" spans="6:11" x14ac:dyDescent="0.25">
      <c r="F204" s="6"/>
      <c r="G204" s="13"/>
      <c r="J204" s="6"/>
      <c r="K204" s="13"/>
    </row>
    <row r="205" spans="6:11" x14ac:dyDescent="0.25">
      <c r="F205" s="6"/>
      <c r="G205" s="13"/>
      <c r="J205" s="6"/>
      <c r="K205" s="13"/>
    </row>
    <row r="206" spans="6:11" x14ac:dyDescent="0.25">
      <c r="F206" s="6"/>
      <c r="G206" s="13"/>
      <c r="J206" s="6"/>
      <c r="K206" s="13"/>
    </row>
    <row r="207" spans="6:11" x14ac:dyDescent="0.25">
      <c r="F207" s="6"/>
      <c r="G207" s="13"/>
      <c r="J207" s="6"/>
      <c r="K207" s="13"/>
    </row>
    <row r="208" spans="6:11" x14ac:dyDescent="0.25">
      <c r="F208" s="6"/>
      <c r="G208" s="13"/>
      <c r="J208" s="6"/>
      <c r="K208" s="13"/>
    </row>
    <row r="209" spans="6:11" x14ac:dyDescent="0.25">
      <c r="F209" s="6"/>
      <c r="G209" s="13"/>
      <c r="J209" s="6"/>
      <c r="K209" s="13"/>
    </row>
    <row r="210" spans="6:11" x14ac:dyDescent="0.25">
      <c r="F210" s="6"/>
      <c r="G210" s="13"/>
      <c r="J210" s="6"/>
      <c r="K210" s="13"/>
    </row>
    <row r="211" spans="6:11" x14ac:dyDescent="0.25">
      <c r="F211" s="6"/>
      <c r="G211" s="13"/>
      <c r="J211" s="6"/>
      <c r="K211" s="13"/>
    </row>
    <row r="212" spans="6:11" x14ac:dyDescent="0.25">
      <c r="F212" s="6"/>
      <c r="G212" s="13"/>
      <c r="J212" s="6"/>
      <c r="K212" s="13"/>
    </row>
    <row r="213" spans="6:11" x14ac:dyDescent="0.25">
      <c r="F213" s="6"/>
      <c r="G213" s="13"/>
      <c r="J213" s="6"/>
      <c r="K213" s="13"/>
    </row>
    <row r="214" spans="6:11" x14ac:dyDescent="0.25">
      <c r="F214" s="6"/>
      <c r="G214" s="13"/>
      <c r="J214" s="6"/>
      <c r="K214" s="13"/>
    </row>
    <row r="215" spans="6:11" x14ac:dyDescent="0.25">
      <c r="F215" s="6"/>
      <c r="G215" s="13"/>
      <c r="J215" s="6"/>
      <c r="K215" s="13"/>
    </row>
    <row r="216" spans="6:11" x14ac:dyDescent="0.25">
      <c r="F216" s="6"/>
      <c r="G216" s="13"/>
      <c r="J216" s="6"/>
      <c r="K216" s="13"/>
    </row>
    <row r="217" spans="6:11" x14ac:dyDescent="0.25">
      <c r="F217" s="6"/>
      <c r="G217" s="13"/>
      <c r="J217" s="6"/>
      <c r="K217" s="13"/>
    </row>
    <row r="218" spans="6:11" x14ac:dyDescent="0.25">
      <c r="F218" s="6"/>
      <c r="G218" s="13"/>
      <c r="J218" s="6"/>
      <c r="K218" s="13"/>
    </row>
    <row r="219" spans="6:11" x14ac:dyDescent="0.25">
      <c r="F219" s="6"/>
      <c r="G219" s="13"/>
      <c r="J219" s="6"/>
      <c r="K219" s="13"/>
    </row>
    <row r="220" spans="6:11" x14ac:dyDescent="0.25">
      <c r="F220" s="6"/>
      <c r="G220" s="13"/>
      <c r="J220" s="6"/>
      <c r="K220" s="13"/>
    </row>
    <row r="221" spans="6:11" x14ac:dyDescent="0.25">
      <c r="F221" s="6"/>
      <c r="G221" s="13"/>
      <c r="J221" s="6"/>
      <c r="K221" s="13"/>
    </row>
    <row r="222" spans="6:11" x14ac:dyDescent="0.25">
      <c r="F222" s="6"/>
      <c r="G222" s="13"/>
      <c r="J222" s="6"/>
      <c r="K222" s="13"/>
    </row>
    <row r="223" spans="6:11" x14ac:dyDescent="0.25">
      <c r="F223" s="6"/>
      <c r="G223" s="13"/>
      <c r="J223" s="6"/>
      <c r="K223" s="13"/>
    </row>
    <row r="224" spans="6:11" x14ac:dyDescent="0.25">
      <c r="F224" s="6"/>
      <c r="G224" s="13"/>
      <c r="J224" s="6"/>
      <c r="K224" s="13"/>
    </row>
    <row r="225" spans="6:11" x14ac:dyDescent="0.25">
      <c r="F225" s="6"/>
      <c r="G225" s="13"/>
      <c r="J225" s="6"/>
      <c r="K225" s="13"/>
    </row>
    <row r="226" spans="6:11" x14ac:dyDescent="0.25">
      <c r="F226" s="6"/>
      <c r="G226" s="13"/>
      <c r="J226" s="6"/>
      <c r="K226" s="13"/>
    </row>
    <row r="227" spans="6:11" x14ac:dyDescent="0.25">
      <c r="F227" s="6"/>
      <c r="G227" s="13"/>
      <c r="J227" s="6"/>
      <c r="K227" s="13"/>
    </row>
    <row r="228" spans="6:11" x14ac:dyDescent="0.25">
      <c r="F228" s="6"/>
      <c r="G228" s="13"/>
      <c r="J228" s="6"/>
      <c r="K228" s="13"/>
    </row>
    <row r="229" spans="6:11" x14ac:dyDescent="0.25">
      <c r="F229" s="6"/>
      <c r="G229" s="13"/>
      <c r="J229" s="6"/>
      <c r="K229" s="13"/>
    </row>
    <row r="230" spans="6:11" x14ac:dyDescent="0.25">
      <c r="F230" s="6"/>
      <c r="G230" s="13"/>
      <c r="J230" s="6"/>
      <c r="K230" s="13"/>
    </row>
    <row r="231" spans="6:11" x14ac:dyDescent="0.25">
      <c r="F231" s="6"/>
      <c r="G231" s="13"/>
      <c r="J231" s="6"/>
      <c r="K231" s="13"/>
    </row>
    <row r="232" spans="6:11" x14ac:dyDescent="0.25">
      <c r="F232" s="6"/>
      <c r="G232" s="13"/>
      <c r="J232" s="6"/>
      <c r="K232" s="13"/>
    </row>
    <row r="233" spans="6:11" x14ac:dyDescent="0.25">
      <c r="F233" s="6"/>
      <c r="G233" s="13"/>
      <c r="J233" s="6"/>
      <c r="K233" s="13"/>
    </row>
    <row r="234" spans="6:11" x14ac:dyDescent="0.25">
      <c r="F234" s="6"/>
      <c r="G234" s="13"/>
      <c r="J234" s="6"/>
      <c r="K234" s="13"/>
    </row>
    <row r="235" spans="6:11" x14ac:dyDescent="0.25">
      <c r="F235" s="6"/>
      <c r="G235" s="13"/>
      <c r="J235" s="6"/>
      <c r="K235" s="13"/>
    </row>
    <row r="236" spans="6:11" x14ac:dyDescent="0.25">
      <c r="F236" s="6"/>
      <c r="G236" s="13"/>
      <c r="J236" s="6"/>
      <c r="K236" s="13"/>
    </row>
    <row r="237" spans="6:11" x14ac:dyDescent="0.25">
      <c r="F237" s="6"/>
      <c r="G237" s="13"/>
      <c r="J237" s="6"/>
      <c r="K237" s="13"/>
    </row>
    <row r="238" spans="6:11" x14ac:dyDescent="0.25">
      <c r="F238" s="6"/>
      <c r="G238" s="13"/>
      <c r="J238" s="6"/>
      <c r="K238" s="13"/>
    </row>
    <row r="239" spans="6:11" x14ac:dyDescent="0.25">
      <c r="F239" s="6"/>
      <c r="G239" s="13"/>
      <c r="J239" s="6"/>
      <c r="K239" s="13"/>
    </row>
    <row r="240" spans="6:11" x14ac:dyDescent="0.25">
      <c r="F240" s="6"/>
      <c r="G240" s="13"/>
      <c r="J240" s="6"/>
      <c r="K240" s="13"/>
    </row>
    <row r="241" spans="6:11" x14ac:dyDescent="0.25">
      <c r="F241" s="6"/>
      <c r="G241" s="13"/>
      <c r="J241" s="6"/>
      <c r="K241" s="13"/>
    </row>
    <row r="242" spans="6:11" x14ac:dyDescent="0.25">
      <c r="F242" s="6"/>
      <c r="G242" s="13"/>
      <c r="J242" s="6"/>
      <c r="K242" s="13"/>
    </row>
    <row r="243" spans="6:11" x14ac:dyDescent="0.25">
      <c r="F243" s="6"/>
      <c r="G243" s="13"/>
      <c r="J243" s="6"/>
      <c r="K243" s="13"/>
    </row>
    <row r="244" spans="6:11" x14ac:dyDescent="0.25">
      <c r="F244" s="6"/>
      <c r="G244" s="13"/>
      <c r="J244" s="6"/>
      <c r="K244" s="13"/>
    </row>
    <row r="245" spans="6:11" x14ac:dyDescent="0.25">
      <c r="F245" s="6"/>
      <c r="G245" s="13"/>
      <c r="J245" s="6"/>
      <c r="K245" s="13"/>
    </row>
    <row r="246" spans="6:11" x14ac:dyDescent="0.25">
      <c r="F246" s="6"/>
      <c r="G246" s="13"/>
      <c r="J246" s="6"/>
      <c r="K246" s="13"/>
    </row>
    <row r="247" spans="6:11" x14ac:dyDescent="0.25">
      <c r="F247" s="6"/>
      <c r="G247" s="13"/>
      <c r="J247" s="6"/>
      <c r="K247" s="13"/>
    </row>
    <row r="248" spans="6:11" x14ac:dyDescent="0.25">
      <c r="F248" s="6"/>
      <c r="G248" s="13"/>
      <c r="J248" s="6"/>
      <c r="K248" s="13"/>
    </row>
    <row r="249" spans="6:11" x14ac:dyDescent="0.25">
      <c r="F249" s="6"/>
      <c r="G249" s="13"/>
      <c r="J249" s="6"/>
      <c r="K249" s="13"/>
    </row>
    <row r="250" spans="6:11" x14ac:dyDescent="0.25">
      <c r="F250" s="6"/>
      <c r="G250" s="13"/>
      <c r="J250" s="6"/>
      <c r="K250" s="13"/>
    </row>
    <row r="251" spans="6:11" x14ac:dyDescent="0.25">
      <c r="F251" s="6"/>
      <c r="G251" s="13"/>
      <c r="J251" s="6"/>
      <c r="K251" s="13"/>
    </row>
    <row r="252" spans="6:11" x14ac:dyDescent="0.25">
      <c r="F252" s="6"/>
      <c r="G252" s="13"/>
      <c r="J252" s="6"/>
      <c r="K252" s="13"/>
    </row>
    <row r="253" spans="6:11" x14ac:dyDescent="0.25">
      <c r="F253" s="6"/>
      <c r="G253" s="13"/>
      <c r="J253" s="6"/>
      <c r="K253" s="13"/>
    </row>
    <row r="254" spans="6:11" x14ac:dyDescent="0.25">
      <c r="F254" s="6"/>
      <c r="G254" s="13"/>
      <c r="J254" s="6"/>
      <c r="K254" s="13"/>
    </row>
    <row r="255" spans="6:11" x14ac:dyDescent="0.25">
      <c r="F255" s="6"/>
      <c r="G255" s="13"/>
      <c r="J255" s="6"/>
      <c r="K255" s="13"/>
    </row>
    <row r="256" spans="6:11" x14ac:dyDescent="0.25">
      <c r="F256" s="6"/>
      <c r="G256" s="13"/>
      <c r="J256" s="6"/>
      <c r="K256" s="13"/>
    </row>
    <row r="257" spans="6:11" x14ac:dyDescent="0.25">
      <c r="F257" s="6"/>
      <c r="G257" s="13"/>
      <c r="J257" s="6"/>
      <c r="K257" s="13"/>
    </row>
    <row r="258" spans="6:11" x14ac:dyDescent="0.25">
      <c r="F258" s="6"/>
      <c r="G258" s="13"/>
      <c r="J258" s="6"/>
      <c r="K258" s="13"/>
    </row>
    <row r="259" spans="6:11" x14ac:dyDescent="0.25">
      <c r="F259" s="6"/>
      <c r="G259" s="13"/>
      <c r="J259" s="6"/>
      <c r="K259" s="13"/>
    </row>
    <row r="260" spans="6:11" x14ac:dyDescent="0.25">
      <c r="F260" s="6"/>
      <c r="G260" s="13"/>
      <c r="J260" s="6"/>
      <c r="K260" s="13"/>
    </row>
    <row r="261" spans="6:11" x14ac:dyDescent="0.25">
      <c r="F261" s="6"/>
      <c r="G261" s="13"/>
      <c r="J261" s="6"/>
      <c r="K261" s="13"/>
    </row>
    <row r="262" spans="6:11" x14ac:dyDescent="0.25">
      <c r="F262" s="6"/>
      <c r="G262" s="13"/>
      <c r="J262" s="6"/>
      <c r="K262" s="13"/>
    </row>
    <row r="263" spans="6:11" x14ac:dyDescent="0.25">
      <c r="F263" s="6"/>
      <c r="G263" s="13"/>
      <c r="J263" s="6"/>
      <c r="K263" s="13"/>
    </row>
    <row r="264" spans="6:11" x14ac:dyDescent="0.25">
      <c r="F264" s="6"/>
      <c r="G264" s="13"/>
      <c r="J264" s="6"/>
      <c r="K264" s="13"/>
    </row>
    <row r="265" spans="6:11" x14ac:dyDescent="0.25">
      <c r="F265" s="6"/>
      <c r="G265" s="13"/>
      <c r="J265" s="6"/>
      <c r="K265" s="13"/>
    </row>
    <row r="266" spans="6:11" x14ac:dyDescent="0.25">
      <c r="F266" s="6"/>
      <c r="G266" s="13"/>
      <c r="J266" s="6"/>
      <c r="K266" s="13"/>
    </row>
    <row r="267" spans="6:11" x14ac:dyDescent="0.25">
      <c r="F267" s="6"/>
      <c r="G267" s="13"/>
      <c r="J267" s="6"/>
      <c r="K267" s="13"/>
    </row>
    <row r="268" spans="6:11" x14ac:dyDescent="0.25">
      <c r="F268" s="6"/>
      <c r="G268" s="13"/>
      <c r="J268" s="6"/>
      <c r="K268" s="13"/>
    </row>
    <row r="269" spans="6:11" x14ac:dyDescent="0.25">
      <c r="F269" s="6"/>
      <c r="G269" s="13"/>
      <c r="J269" s="6"/>
      <c r="K269" s="13"/>
    </row>
    <row r="270" spans="6:11" ht="15.75" thickBot="1" x14ac:dyDescent="0.3">
      <c r="F270" s="7"/>
      <c r="G270" s="14"/>
      <c r="J270" s="6"/>
      <c r="K270" s="13"/>
    </row>
    <row r="271" spans="6:11" ht="15.75" thickBot="1" x14ac:dyDescent="0.3">
      <c r="J271" s="7"/>
      <c r="K271" s="14"/>
    </row>
  </sheetData>
  <mergeCells count="6">
    <mergeCell ref="B2:C2"/>
    <mergeCell ref="B5:C5"/>
    <mergeCell ref="B13:C13"/>
    <mergeCell ref="F14:G14"/>
    <mergeCell ref="J14:K14"/>
    <mergeCell ref="F1:G2"/>
  </mergeCells>
  <phoneticPr fontId="2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F78D30-2A5B-40C4-9950-8657F06EB374}">
          <x14:formula1>
            <xm:f>'Item &amp; Category Reference Table'!$K$1:$K$12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Item &amp; Category Reference Table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2025-07-20T12:26:10Z</dcterms:created>
  <dcterms:modified xsi:type="dcterms:W3CDTF">2025-07-24T18:00:41Z</dcterms:modified>
</cp:coreProperties>
</file>