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eb23c16f508bc579/MS EXCEL PROJECTS/"/>
    </mc:Choice>
  </mc:AlternateContent>
  <xr:revisionPtr revIDLastSave="1" documentId="8_{1555EA73-FB41-44DC-AA3F-E9EBC896418B}" xr6:coauthVersionLast="47" xr6:coauthVersionMax="47" xr10:uidLastSave="{B3B22421-89B3-4CA6-B3CD-226DD2656108}"/>
  <bookViews>
    <workbookView xWindow="-108" yWindow="-108" windowWidth="23256" windowHeight="13896" activeTab="1" xr2:uid="{00000000-000D-0000-FFFF-FFFF00000000}"/>
  </bookViews>
  <sheets>
    <sheet name="Lagacies Group - HR Data" sheetId="1" r:id="rId1"/>
    <sheet name="Pivot Tables" sheetId="4" r:id="rId2"/>
    <sheet name="Dashboard" sheetId="5" r:id="rId3"/>
    <sheet name="Sheet2" sheetId="3" r:id="rId4"/>
    <sheet name="Sheet1" sheetId="2" r:id="rId5"/>
  </sheets>
  <definedNames>
    <definedName name="Slicer_Absences">#N/A</definedName>
    <definedName name="Slicer_Age_Groups">#N/A</definedName>
    <definedName name="Slicer_MaritalDesc">#N/A</definedName>
    <definedName name="Slicer_Sex">#N/A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2" i="2" l="1"/>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E12" i="3"/>
  <c r="D12" i="3"/>
  <c r="E11" i="3"/>
  <c r="D11" i="3"/>
  <c r="E10" i="3"/>
  <c r="D10" i="3"/>
  <c r="E9" i="3"/>
  <c r="D9" i="3"/>
  <c r="E8" i="3"/>
  <c r="M312" i="1"/>
  <c r="E312" i="1"/>
  <c r="F312" i="1" s="1"/>
  <c r="M311" i="1"/>
  <c r="E311" i="1"/>
  <c r="F311" i="1" s="1"/>
  <c r="M310" i="1"/>
  <c r="E310" i="1"/>
  <c r="F310" i="1" s="1"/>
  <c r="M309" i="1"/>
  <c r="E309" i="1"/>
  <c r="F309" i="1" s="1"/>
  <c r="M308" i="1"/>
  <c r="E308" i="1"/>
  <c r="F308" i="1" s="1"/>
  <c r="M307" i="1"/>
  <c r="E307" i="1"/>
  <c r="F307" i="1" s="1"/>
  <c r="M306" i="1"/>
  <c r="E306" i="1"/>
  <c r="F306" i="1" s="1"/>
  <c r="M305" i="1"/>
  <c r="E305" i="1"/>
  <c r="F305" i="1" s="1"/>
  <c r="M304" i="1"/>
  <c r="E304" i="1"/>
  <c r="F304" i="1" s="1"/>
  <c r="M303" i="1"/>
  <c r="E303" i="1"/>
  <c r="F303" i="1" s="1"/>
  <c r="M302" i="1"/>
  <c r="E302" i="1"/>
  <c r="F302" i="1" s="1"/>
  <c r="M301" i="1"/>
  <c r="E301" i="1"/>
  <c r="F301" i="1" s="1"/>
  <c r="M300" i="1"/>
  <c r="E300" i="1"/>
  <c r="F300" i="1" s="1"/>
  <c r="M299" i="1"/>
  <c r="E299" i="1"/>
  <c r="F299" i="1" s="1"/>
  <c r="M298" i="1"/>
  <c r="E298" i="1"/>
  <c r="F298" i="1" s="1"/>
  <c r="M297" i="1"/>
  <c r="E297" i="1"/>
  <c r="F297" i="1" s="1"/>
  <c r="M296" i="1"/>
  <c r="E296" i="1"/>
  <c r="F296" i="1" s="1"/>
  <c r="M295" i="1"/>
  <c r="E295" i="1"/>
  <c r="F295" i="1" s="1"/>
  <c r="M294" i="1"/>
  <c r="E294" i="1"/>
  <c r="F294" i="1" s="1"/>
  <c r="M293" i="1"/>
  <c r="E293" i="1"/>
  <c r="F293" i="1" s="1"/>
  <c r="M292" i="1"/>
  <c r="E292" i="1"/>
  <c r="F292" i="1" s="1"/>
  <c r="M291" i="1"/>
  <c r="E291" i="1"/>
  <c r="F291" i="1" s="1"/>
  <c r="M290" i="1"/>
  <c r="E290" i="1"/>
  <c r="F290" i="1" s="1"/>
  <c r="M289" i="1"/>
  <c r="E289" i="1"/>
  <c r="F289" i="1" s="1"/>
  <c r="M288" i="1"/>
  <c r="E288" i="1"/>
  <c r="F288" i="1" s="1"/>
  <c r="M287" i="1"/>
  <c r="E287" i="1"/>
  <c r="F287" i="1" s="1"/>
  <c r="M286" i="1"/>
  <c r="E286" i="1"/>
  <c r="F286" i="1" s="1"/>
  <c r="M285" i="1"/>
  <c r="E285" i="1"/>
  <c r="F285" i="1" s="1"/>
  <c r="M284" i="1"/>
  <c r="E284" i="1"/>
  <c r="F284" i="1" s="1"/>
  <c r="M283" i="1"/>
  <c r="E283" i="1"/>
  <c r="F283" i="1" s="1"/>
  <c r="M282" i="1"/>
  <c r="E282" i="1"/>
  <c r="F282" i="1" s="1"/>
  <c r="M281" i="1"/>
  <c r="E281" i="1"/>
  <c r="F281" i="1" s="1"/>
  <c r="M280" i="1"/>
  <c r="E280" i="1"/>
  <c r="F280" i="1" s="1"/>
  <c r="M279" i="1"/>
  <c r="E279" i="1"/>
  <c r="F279" i="1" s="1"/>
  <c r="M278" i="1"/>
  <c r="E278" i="1"/>
  <c r="F278" i="1" s="1"/>
  <c r="M277" i="1"/>
  <c r="E277" i="1"/>
  <c r="F277" i="1" s="1"/>
  <c r="M276" i="1"/>
  <c r="E276" i="1"/>
  <c r="F276" i="1" s="1"/>
  <c r="M275" i="1"/>
  <c r="E275" i="1"/>
  <c r="F275" i="1" s="1"/>
  <c r="M274" i="1"/>
  <c r="E274" i="1"/>
  <c r="F274" i="1" s="1"/>
  <c r="M273" i="1"/>
  <c r="E273" i="1"/>
  <c r="F273" i="1" s="1"/>
  <c r="M272" i="1"/>
  <c r="E272" i="1"/>
  <c r="F272" i="1" s="1"/>
  <c r="M271" i="1"/>
  <c r="E271" i="1"/>
  <c r="F271" i="1" s="1"/>
  <c r="M270" i="1"/>
  <c r="E270" i="1"/>
  <c r="F270" i="1" s="1"/>
  <c r="M269" i="1"/>
  <c r="E269" i="1"/>
  <c r="F269" i="1" s="1"/>
  <c r="M268" i="1"/>
  <c r="E268" i="1"/>
  <c r="F268" i="1" s="1"/>
  <c r="M267" i="1"/>
  <c r="E267" i="1"/>
  <c r="F267" i="1" s="1"/>
  <c r="M266" i="1"/>
  <c r="E266" i="1"/>
  <c r="F266" i="1" s="1"/>
  <c r="M265" i="1"/>
  <c r="E265" i="1"/>
  <c r="F265" i="1" s="1"/>
  <c r="M264" i="1"/>
  <c r="E264" i="1"/>
  <c r="F264" i="1" s="1"/>
  <c r="M263" i="1"/>
  <c r="E263" i="1"/>
  <c r="F263" i="1" s="1"/>
  <c r="M262" i="1"/>
  <c r="E262" i="1"/>
  <c r="F262" i="1" s="1"/>
  <c r="M261" i="1"/>
  <c r="E261" i="1"/>
  <c r="F261" i="1" s="1"/>
  <c r="M260" i="1"/>
  <c r="E260" i="1"/>
  <c r="F260" i="1" s="1"/>
  <c r="M259" i="1"/>
  <c r="E259" i="1"/>
  <c r="F259" i="1" s="1"/>
  <c r="M258" i="1"/>
  <c r="E258" i="1"/>
  <c r="F258" i="1" s="1"/>
  <c r="M257" i="1"/>
  <c r="E257" i="1"/>
  <c r="F257" i="1" s="1"/>
  <c r="M256" i="1"/>
  <c r="E256" i="1"/>
  <c r="F256" i="1" s="1"/>
  <c r="M255" i="1"/>
  <c r="E255" i="1"/>
  <c r="F255" i="1" s="1"/>
  <c r="M254" i="1"/>
  <c r="E254" i="1"/>
  <c r="F254" i="1" s="1"/>
  <c r="M253" i="1"/>
  <c r="E253" i="1"/>
  <c r="F253" i="1" s="1"/>
  <c r="M252" i="1"/>
  <c r="E252" i="1"/>
  <c r="F252" i="1" s="1"/>
  <c r="M251" i="1"/>
  <c r="E251" i="1"/>
  <c r="F251" i="1" s="1"/>
  <c r="M250" i="1"/>
  <c r="E250" i="1"/>
  <c r="F250" i="1" s="1"/>
  <c r="M249" i="1"/>
  <c r="E249" i="1"/>
  <c r="F249" i="1" s="1"/>
  <c r="M248" i="1"/>
  <c r="E248" i="1"/>
  <c r="F248" i="1" s="1"/>
  <c r="M247" i="1"/>
  <c r="E247" i="1"/>
  <c r="F247" i="1" s="1"/>
  <c r="M246" i="1"/>
  <c r="E246" i="1"/>
  <c r="F246" i="1" s="1"/>
  <c r="M245" i="1"/>
  <c r="E245" i="1"/>
  <c r="F245" i="1" s="1"/>
  <c r="M244" i="1"/>
  <c r="E244" i="1"/>
  <c r="F244" i="1" s="1"/>
  <c r="M243" i="1"/>
  <c r="E243" i="1"/>
  <c r="F243" i="1" s="1"/>
  <c r="M242" i="1"/>
  <c r="E242" i="1"/>
  <c r="F242" i="1" s="1"/>
  <c r="M241" i="1"/>
  <c r="E241" i="1"/>
  <c r="F241" i="1" s="1"/>
  <c r="M240" i="1"/>
  <c r="E240" i="1"/>
  <c r="F240" i="1" s="1"/>
  <c r="M239" i="1"/>
  <c r="E239" i="1"/>
  <c r="F239" i="1" s="1"/>
  <c r="M238" i="1"/>
  <c r="E238" i="1"/>
  <c r="F238" i="1" s="1"/>
  <c r="M237" i="1"/>
  <c r="E237" i="1"/>
  <c r="F237" i="1" s="1"/>
  <c r="M236" i="1"/>
  <c r="E236" i="1"/>
  <c r="F236" i="1" s="1"/>
  <c r="M235" i="1"/>
  <c r="E235" i="1"/>
  <c r="F235" i="1" s="1"/>
  <c r="M234" i="1"/>
  <c r="E234" i="1"/>
  <c r="F234" i="1" s="1"/>
  <c r="M233" i="1"/>
  <c r="E233" i="1"/>
  <c r="F233" i="1" s="1"/>
  <c r="M232" i="1"/>
  <c r="E232" i="1"/>
  <c r="F232" i="1" s="1"/>
  <c r="M231" i="1"/>
  <c r="E231" i="1"/>
  <c r="F231" i="1" s="1"/>
  <c r="M230" i="1"/>
  <c r="E230" i="1"/>
  <c r="F230" i="1" s="1"/>
  <c r="M229" i="1"/>
  <c r="E229" i="1"/>
  <c r="F229" i="1" s="1"/>
  <c r="M228" i="1"/>
  <c r="E228" i="1"/>
  <c r="F228" i="1" s="1"/>
  <c r="M227" i="1"/>
  <c r="E227" i="1"/>
  <c r="F227" i="1" s="1"/>
  <c r="M226" i="1"/>
  <c r="E226" i="1"/>
  <c r="F226" i="1" s="1"/>
  <c r="M225" i="1"/>
  <c r="E225" i="1"/>
  <c r="F225" i="1" s="1"/>
  <c r="M224" i="1"/>
  <c r="E224" i="1"/>
  <c r="F224" i="1" s="1"/>
  <c r="M223" i="1"/>
  <c r="E223" i="1"/>
  <c r="F223" i="1" s="1"/>
  <c r="M222" i="1"/>
  <c r="E222" i="1"/>
  <c r="F222" i="1" s="1"/>
  <c r="M221" i="1"/>
  <c r="E221" i="1"/>
  <c r="F221" i="1" s="1"/>
  <c r="M220" i="1"/>
  <c r="E220" i="1"/>
  <c r="F220" i="1" s="1"/>
  <c r="M219" i="1"/>
  <c r="E219" i="1"/>
  <c r="F219" i="1" s="1"/>
  <c r="M218" i="1"/>
  <c r="E218" i="1"/>
  <c r="F218" i="1" s="1"/>
  <c r="M217" i="1"/>
  <c r="E217" i="1"/>
  <c r="F217" i="1" s="1"/>
  <c r="M216" i="1"/>
  <c r="E216" i="1"/>
  <c r="F216" i="1" s="1"/>
  <c r="M215" i="1"/>
  <c r="E215" i="1"/>
  <c r="F215" i="1" s="1"/>
  <c r="M214" i="1"/>
  <c r="E214" i="1"/>
  <c r="F214" i="1" s="1"/>
  <c r="M213" i="1"/>
  <c r="E213" i="1"/>
  <c r="F213" i="1" s="1"/>
  <c r="M212" i="1"/>
  <c r="E212" i="1"/>
  <c r="F212" i="1" s="1"/>
  <c r="M211" i="1"/>
  <c r="E211" i="1"/>
  <c r="F211" i="1" s="1"/>
  <c r="M210" i="1"/>
  <c r="E210" i="1"/>
  <c r="F210" i="1" s="1"/>
  <c r="M209" i="1"/>
  <c r="E209" i="1"/>
  <c r="F209" i="1" s="1"/>
  <c r="M208" i="1"/>
  <c r="E208" i="1"/>
  <c r="F208" i="1" s="1"/>
  <c r="M207" i="1"/>
  <c r="E207" i="1"/>
  <c r="F207" i="1" s="1"/>
  <c r="M206" i="1"/>
  <c r="E206" i="1"/>
  <c r="F206" i="1" s="1"/>
  <c r="M205" i="1"/>
  <c r="E205" i="1"/>
  <c r="F205" i="1" s="1"/>
  <c r="M204" i="1"/>
  <c r="E204" i="1"/>
  <c r="F204" i="1" s="1"/>
  <c r="M203" i="1"/>
  <c r="E203" i="1"/>
  <c r="F203" i="1" s="1"/>
  <c r="M202" i="1"/>
  <c r="E202" i="1"/>
  <c r="F202" i="1" s="1"/>
  <c r="M201" i="1"/>
  <c r="E201" i="1"/>
  <c r="F201" i="1" s="1"/>
  <c r="M200" i="1"/>
  <c r="E200" i="1"/>
  <c r="F200" i="1" s="1"/>
  <c r="M199" i="1"/>
  <c r="E199" i="1"/>
  <c r="F199" i="1" s="1"/>
  <c r="M198" i="1"/>
  <c r="E198" i="1"/>
  <c r="F198" i="1" s="1"/>
  <c r="M197" i="1"/>
  <c r="E197" i="1"/>
  <c r="F197" i="1" s="1"/>
  <c r="M196" i="1"/>
  <c r="E196" i="1"/>
  <c r="F196" i="1" s="1"/>
  <c r="M195" i="1"/>
  <c r="E195" i="1"/>
  <c r="F195" i="1" s="1"/>
  <c r="M194" i="1"/>
  <c r="E194" i="1"/>
  <c r="F194" i="1" s="1"/>
  <c r="M193" i="1"/>
  <c r="E193" i="1"/>
  <c r="F193" i="1" s="1"/>
  <c r="M192" i="1"/>
  <c r="E192" i="1"/>
  <c r="F192" i="1" s="1"/>
  <c r="M191" i="1"/>
  <c r="E191" i="1"/>
  <c r="F191" i="1" s="1"/>
  <c r="M190" i="1"/>
  <c r="E190" i="1"/>
  <c r="F190" i="1" s="1"/>
  <c r="M189" i="1"/>
  <c r="E189" i="1"/>
  <c r="F189" i="1" s="1"/>
  <c r="M188" i="1"/>
  <c r="E188" i="1"/>
  <c r="F188" i="1" s="1"/>
  <c r="M187" i="1"/>
  <c r="E187" i="1"/>
  <c r="F187" i="1" s="1"/>
  <c r="M186" i="1"/>
  <c r="E186" i="1"/>
  <c r="F186" i="1" s="1"/>
  <c r="M185" i="1"/>
  <c r="E185" i="1"/>
  <c r="F185" i="1" s="1"/>
  <c r="M184" i="1"/>
  <c r="E184" i="1"/>
  <c r="F184" i="1" s="1"/>
  <c r="M183" i="1"/>
  <c r="E183" i="1"/>
  <c r="F183" i="1" s="1"/>
  <c r="M182" i="1"/>
  <c r="E182" i="1"/>
  <c r="F182" i="1" s="1"/>
  <c r="M181" i="1"/>
  <c r="E181" i="1"/>
  <c r="F181" i="1" s="1"/>
  <c r="M180" i="1"/>
  <c r="E180" i="1"/>
  <c r="F180" i="1" s="1"/>
  <c r="M179" i="1"/>
  <c r="E179" i="1"/>
  <c r="F179" i="1" s="1"/>
  <c r="M178" i="1"/>
  <c r="E178" i="1"/>
  <c r="F178" i="1" s="1"/>
  <c r="M177" i="1"/>
  <c r="E177" i="1"/>
  <c r="F177" i="1" s="1"/>
  <c r="M176" i="1"/>
  <c r="E176" i="1"/>
  <c r="F176" i="1" s="1"/>
  <c r="M175" i="1"/>
  <c r="E175" i="1"/>
  <c r="F175" i="1" s="1"/>
  <c r="M174" i="1"/>
  <c r="E174" i="1"/>
  <c r="F174" i="1" s="1"/>
  <c r="M173" i="1"/>
  <c r="E173" i="1"/>
  <c r="F173" i="1" s="1"/>
  <c r="M172" i="1"/>
  <c r="E172" i="1"/>
  <c r="F172" i="1" s="1"/>
  <c r="M171" i="1"/>
  <c r="E171" i="1"/>
  <c r="F171" i="1" s="1"/>
  <c r="M170" i="1"/>
  <c r="E170" i="1"/>
  <c r="F170" i="1" s="1"/>
  <c r="M169" i="1"/>
  <c r="E169" i="1"/>
  <c r="F169" i="1" s="1"/>
  <c r="M168" i="1"/>
  <c r="E168" i="1"/>
  <c r="F168" i="1" s="1"/>
  <c r="M167" i="1"/>
  <c r="E167" i="1"/>
  <c r="F167" i="1" s="1"/>
  <c r="M166" i="1"/>
  <c r="E166" i="1"/>
  <c r="F166" i="1" s="1"/>
  <c r="M165" i="1"/>
  <c r="E165" i="1"/>
  <c r="F165" i="1" s="1"/>
  <c r="M164" i="1"/>
  <c r="E164" i="1"/>
  <c r="F164" i="1" s="1"/>
  <c r="M163" i="1"/>
  <c r="E163" i="1"/>
  <c r="F163" i="1" s="1"/>
  <c r="M162" i="1"/>
  <c r="E162" i="1"/>
  <c r="F162" i="1" s="1"/>
  <c r="M161" i="1"/>
  <c r="E161" i="1"/>
  <c r="F161" i="1" s="1"/>
  <c r="M160" i="1"/>
  <c r="E160" i="1"/>
  <c r="F160" i="1" s="1"/>
  <c r="M159" i="1"/>
  <c r="E159" i="1"/>
  <c r="F159" i="1" s="1"/>
  <c r="M158" i="1"/>
  <c r="E158" i="1"/>
  <c r="F158" i="1" s="1"/>
  <c r="M157" i="1"/>
  <c r="E157" i="1"/>
  <c r="F157" i="1" s="1"/>
  <c r="M156" i="1"/>
  <c r="E156" i="1"/>
  <c r="F156" i="1" s="1"/>
  <c r="M155" i="1"/>
  <c r="E155" i="1"/>
  <c r="F155" i="1" s="1"/>
  <c r="M154" i="1"/>
  <c r="E154" i="1"/>
  <c r="F154" i="1" s="1"/>
  <c r="M153" i="1"/>
  <c r="E153" i="1"/>
  <c r="F153" i="1" s="1"/>
  <c r="M152" i="1"/>
  <c r="E152" i="1"/>
  <c r="F152" i="1" s="1"/>
  <c r="M151" i="1"/>
  <c r="E151" i="1"/>
  <c r="F151" i="1" s="1"/>
  <c r="M150" i="1"/>
  <c r="E150" i="1"/>
  <c r="F150" i="1" s="1"/>
  <c r="M149" i="1"/>
  <c r="E149" i="1"/>
  <c r="F149" i="1" s="1"/>
  <c r="M148" i="1"/>
  <c r="E148" i="1"/>
  <c r="F148" i="1" s="1"/>
  <c r="M147" i="1"/>
  <c r="E147" i="1"/>
  <c r="F147" i="1" s="1"/>
  <c r="M146" i="1"/>
  <c r="E146" i="1"/>
  <c r="F146" i="1" s="1"/>
  <c r="M145" i="1"/>
  <c r="E145" i="1"/>
  <c r="F145" i="1" s="1"/>
  <c r="M144" i="1"/>
  <c r="E144" i="1"/>
  <c r="F144" i="1" s="1"/>
  <c r="M143" i="1"/>
  <c r="E143" i="1"/>
  <c r="F143" i="1" s="1"/>
  <c r="M142" i="1"/>
  <c r="E142" i="1"/>
  <c r="F142" i="1" s="1"/>
  <c r="M141" i="1"/>
  <c r="E141" i="1"/>
  <c r="F141" i="1" s="1"/>
  <c r="M140" i="1"/>
  <c r="E140" i="1"/>
  <c r="F140" i="1" s="1"/>
  <c r="M139" i="1"/>
  <c r="E139" i="1"/>
  <c r="F139" i="1" s="1"/>
  <c r="M138" i="1"/>
  <c r="E138" i="1"/>
  <c r="F138" i="1" s="1"/>
  <c r="M137" i="1"/>
  <c r="E137" i="1"/>
  <c r="F137" i="1" s="1"/>
  <c r="M136" i="1"/>
  <c r="E136" i="1"/>
  <c r="F136" i="1" s="1"/>
  <c r="M135" i="1"/>
  <c r="E135" i="1"/>
  <c r="F135" i="1" s="1"/>
  <c r="M134" i="1"/>
  <c r="E134" i="1"/>
  <c r="F134" i="1" s="1"/>
  <c r="M133" i="1"/>
  <c r="E133" i="1"/>
  <c r="F133" i="1" s="1"/>
  <c r="M132" i="1"/>
  <c r="E132" i="1"/>
  <c r="F132" i="1" s="1"/>
  <c r="M131" i="1"/>
  <c r="E131" i="1"/>
  <c r="F131" i="1" s="1"/>
  <c r="M130" i="1"/>
  <c r="E130" i="1"/>
  <c r="F130" i="1" s="1"/>
  <c r="M129" i="1"/>
  <c r="E129" i="1"/>
  <c r="F129" i="1" s="1"/>
  <c r="M128" i="1"/>
  <c r="E128" i="1"/>
  <c r="F128" i="1" s="1"/>
  <c r="M127" i="1"/>
  <c r="E127" i="1"/>
  <c r="F127" i="1" s="1"/>
  <c r="M126" i="1"/>
  <c r="E126" i="1"/>
  <c r="F126" i="1" s="1"/>
  <c r="M125" i="1"/>
  <c r="E125" i="1"/>
  <c r="F125" i="1" s="1"/>
  <c r="M124" i="1"/>
  <c r="E124" i="1"/>
  <c r="F124" i="1" s="1"/>
  <c r="M123" i="1"/>
  <c r="E123" i="1"/>
  <c r="F123" i="1" s="1"/>
  <c r="M122" i="1"/>
  <c r="E122" i="1"/>
  <c r="F122" i="1" s="1"/>
  <c r="M121" i="1"/>
  <c r="E121" i="1"/>
  <c r="F121" i="1" s="1"/>
  <c r="M120" i="1"/>
  <c r="E120" i="1"/>
  <c r="F120" i="1" s="1"/>
  <c r="M119" i="1"/>
  <c r="E119" i="1"/>
  <c r="F119" i="1" s="1"/>
  <c r="M118" i="1"/>
  <c r="E118" i="1"/>
  <c r="F118" i="1" s="1"/>
  <c r="M117" i="1"/>
  <c r="E117" i="1"/>
  <c r="F117" i="1" s="1"/>
  <c r="M116" i="1"/>
  <c r="E116" i="1"/>
  <c r="F116" i="1" s="1"/>
  <c r="M115" i="1"/>
  <c r="E115" i="1"/>
  <c r="F115" i="1" s="1"/>
  <c r="M114" i="1"/>
  <c r="E114" i="1"/>
  <c r="F114" i="1" s="1"/>
  <c r="M113" i="1"/>
  <c r="E113" i="1"/>
  <c r="F113" i="1" s="1"/>
  <c r="M112" i="1"/>
  <c r="E112" i="1"/>
  <c r="F112" i="1" s="1"/>
  <c r="M111" i="1"/>
  <c r="E111" i="1"/>
  <c r="F111" i="1" s="1"/>
  <c r="M110" i="1"/>
  <c r="E110" i="1"/>
  <c r="F110" i="1" s="1"/>
  <c r="M109" i="1"/>
  <c r="E109" i="1"/>
  <c r="F109" i="1" s="1"/>
  <c r="M108" i="1"/>
  <c r="E108" i="1"/>
  <c r="F108" i="1" s="1"/>
  <c r="M107" i="1"/>
  <c r="E107" i="1"/>
  <c r="F107" i="1" s="1"/>
  <c r="M106" i="1"/>
  <c r="E106" i="1"/>
  <c r="F106" i="1" s="1"/>
  <c r="M105" i="1"/>
  <c r="E105" i="1"/>
  <c r="F105" i="1" s="1"/>
  <c r="M104" i="1"/>
  <c r="E104" i="1"/>
  <c r="F104" i="1" s="1"/>
  <c r="M103" i="1"/>
  <c r="E103" i="1"/>
  <c r="F103" i="1" s="1"/>
  <c r="M102" i="1"/>
  <c r="E102" i="1"/>
  <c r="F102" i="1" s="1"/>
  <c r="M101" i="1"/>
  <c r="E101" i="1"/>
  <c r="F101" i="1" s="1"/>
  <c r="M100" i="1"/>
  <c r="E100" i="1"/>
  <c r="F100" i="1" s="1"/>
  <c r="M99" i="1"/>
  <c r="E99" i="1"/>
  <c r="F99" i="1" s="1"/>
  <c r="M98" i="1"/>
  <c r="E98" i="1"/>
  <c r="F98" i="1" s="1"/>
  <c r="M97" i="1"/>
  <c r="E97" i="1"/>
  <c r="F97" i="1" s="1"/>
  <c r="M96" i="1"/>
  <c r="E96" i="1"/>
  <c r="F96" i="1" s="1"/>
  <c r="M95" i="1"/>
  <c r="E95" i="1"/>
  <c r="F95" i="1" s="1"/>
  <c r="M94" i="1"/>
  <c r="E94" i="1"/>
  <c r="F94" i="1" s="1"/>
  <c r="M93" i="1"/>
  <c r="E93" i="1"/>
  <c r="F93" i="1" s="1"/>
  <c r="M92" i="1"/>
  <c r="E92" i="1"/>
  <c r="F92" i="1" s="1"/>
  <c r="M91" i="1"/>
  <c r="E91" i="1"/>
  <c r="F91" i="1" s="1"/>
  <c r="M90" i="1"/>
  <c r="E90" i="1"/>
  <c r="F90" i="1" s="1"/>
  <c r="M89" i="1"/>
  <c r="E89" i="1"/>
  <c r="F89" i="1" s="1"/>
  <c r="M88" i="1"/>
  <c r="E88" i="1"/>
  <c r="F88" i="1" s="1"/>
  <c r="M87" i="1"/>
  <c r="E87" i="1"/>
  <c r="F87" i="1" s="1"/>
  <c r="M86" i="1"/>
  <c r="E86" i="1"/>
  <c r="F86" i="1" s="1"/>
  <c r="M85" i="1"/>
  <c r="E85" i="1"/>
  <c r="F85" i="1" s="1"/>
  <c r="M84" i="1"/>
  <c r="E84" i="1"/>
  <c r="F84" i="1" s="1"/>
  <c r="M83" i="1"/>
  <c r="E83" i="1"/>
  <c r="F83" i="1" s="1"/>
  <c r="M82" i="1"/>
  <c r="E82" i="1"/>
  <c r="F82" i="1" s="1"/>
  <c r="M81" i="1"/>
  <c r="E81" i="1"/>
  <c r="F81" i="1" s="1"/>
  <c r="M80" i="1"/>
  <c r="E80" i="1"/>
  <c r="F80" i="1" s="1"/>
  <c r="M79" i="1"/>
  <c r="E79" i="1"/>
  <c r="F79" i="1" s="1"/>
  <c r="M78" i="1"/>
  <c r="E78" i="1"/>
  <c r="F78" i="1" s="1"/>
  <c r="M77" i="1"/>
  <c r="E77" i="1"/>
  <c r="F77" i="1" s="1"/>
  <c r="M76" i="1"/>
  <c r="E76" i="1"/>
  <c r="F76" i="1" s="1"/>
  <c r="M75" i="1"/>
  <c r="E75" i="1"/>
  <c r="F75" i="1" s="1"/>
  <c r="M74" i="1"/>
  <c r="E74" i="1"/>
  <c r="F74" i="1" s="1"/>
  <c r="M73" i="1"/>
  <c r="E73" i="1"/>
  <c r="F73" i="1" s="1"/>
  <c r="M72" i="1"/>
  <c r="E72" i="1"/>
  <c r="F72" i="1" s="1"/>
  <c r="M71" i="1"/>
  <c r="E71" i="1"/>
  <c r="F71" i="1" s="1"/>
  <c r="M70" i="1"/>
  <c r="E70" i="1"/>
  <c r="F70" i="1" s="1"/>
  <c r="M69" i="1"/>
  <c r="E69" i="1"/>
  <c r="F69" i="1" s="1"/>
  <c r="M68" i="1"/>
  <c r="E68" i="1"/>
  <c r="F68" i="1" s="1"/>
  <c r="M67" i="1"/>
  <c r="E67" i="1"/>
  <c r="F67" i="1" s="1"/>
  <c r="M66" i="1"/>
  <c r="E66" i="1"/>
  <c r="F66" i="1" s="1"/>
  <c r="M65" i="1"/>
  <c r="E65" i="1"/>
  <c r="F65" i="1" s="1"/>
  <c r="M64" i="1"/>
  <c r="E64" i="1"/>
  <c r="F64" i="1" s="1"/>
  <c r="M63" i="1"/>
  <c r="E63" i="1"/>
  <c r="F63" i="1" s="1"/>
  <c r="M62" i="1"/>
  <c r="E62" i="1"/>
  <c r="F62" i="1" s="1"/>
  <c r="M61" i="1"/>
  <c r="E61" i="1"/>
  <c r="F61" i="1" s="1"/>
  <c r="M60" i="1"/>
  <c r="E60" i="1"/>
  <c r="F60" i="1" s="1"/>
  <c r="M59" i="1"/>
  <c r="E59" i="1"/>
  <c r="F59" i="1" s="1"/>
  <c r="M58" i="1"/>
  <c r="E58" i="1"/>
  <c r="F58" i="1" s="1"/>
  <c r="M57" i="1"/>
  <c r="E57" i="1"/>
  <c r="F57" i="1" s="1"/>
  <c r="M56" i="1"/>
  <c r="E56" i="1"/>
  <c r="F56" i="1" s="1"/>
  <c r="M55" i="1"/>
  <c r="E55" i="1"/>
  <c r="F55" i="1" s="1"/>
  <c r="M54" i="1"/>
  <c r="E54" i="1"/>
  <c r="F54" i="1" s="1"/>
  <c r="M53" i="1"/>
  <c r="E53" i="1"/>
  <c r="F53" i="1" s="1"/>
  <c r="M52" i="1"/>
  <c r="E52" i="1"/>
  <c r="F52" i="1" s="1"/>
  <c r="M51" i="1"/>
  <c r="E51" i="1"/>
  <c r="F51" i="1" s="1"/>
  <c r="M50" i="1"/>
  <c r="E50" i="1"/>
  <c r="F50" i="1" s="1"/>
  <c r="M49" i="1"/>
  <c r="E49" i="1"/>
  <c r="F49" i="1" s="1"/>
  <c r="M48" i="1"/>
  <c r="E48" i="1"/>
  <c r="F48" i="1" s="1"/>
  <c r="M47" i="1"/>
  <c r="E47" i="1"/>
  <c r="F47" i="1" s="1"/>
  <c r="M46" i="1"/>
  <c r="E46" i="1"/>
  <c r="F46" i="1" s="1"/>
  <c r="M45" i="1"/>
  <c r="E45" i="1"/>
  <c r="F45" i="1" s="1"/>
  <c r="M44" i="1"/>
  <c r="E44" i="1"/>
  <c r="F44" i="1" s="1"/>
  <c r="M43" i="1"/>
  <c r="E43" i="1"/>
  <c r="F43" i="1" s="1"/>
  <c r="M42" i="1"/>
  <c r="E42" i="1"/>
  <c r="F42" i="1" s="1"/>
  <c r="M41" i="1"/>
  <c r="E41" i="1"/>
  <c r="F41" i="1" s="1"/>
  <c r="M40" i="1"/>
  <c r="E40" i="1"/>
  <c r="F40" i="1" s="1"/>
  <c r="M39" i="1"/>
  <c r="E39" i="1"/>
  <c r="F39" i="1" s="1"/>
  <c r="M38" i="1"/>
  <c r="E38" i="1"/>
  <c r="F38" i="1" s="1"/>
  <c r="M37" i="1"/>
  <c r="E37" i="1"/>
  <c r="F37" i="1" s="1"/>
  <c r="M36" i="1"/>
  <c r="E36" i="1"/>
  <c r="F36" i="1" s="1"/>
  <c r="M35" i="1"/>
  <c r="E35" i="1"/>
  <c r="F35" i="1" s="1"/>
  <c r="M34" i="1"/>
  <c r="E34" i="1"/>
  <c r="F34" i="1" s="1"/>
  <c r="M33" i="1"/>
  <c r="E33" i="1"/>
  <c r="F33" i="1" s="1"/>
  <c r="M32" i="1"/>
  <c r="E32" i="1"/>
  <c r="F32" i="1" s="1"/>
  <c r="M31" i="1"/>
  <c r="E31" i="1"/>
  <c r="F31" i="1" s="1"/>
  <c r="M30" i="1"/>
  <c r="E30" i="1"/>
  <c r="F30" i="1" s="1"/>
  <c r="M29" i="1"/>
  <c r="E29" i="1"/>
  <c r="F29" i="1" s="1"/>
  <c r="M28" i="1"/>
  <c r="E28" i="1"/>
  <c r="F28" i="1" s="1"/>
  <c r="M27" i="1"/>
  <c r="E27" i="1"/>
  <c r="F27" i="1" s="1"/>
  <c r="M26" i="1"/>
  <c r="E26" i="1"/>
  <c r="F26" i="1" s="1"/>
  <c r="M25" i="1"/>
  <c r="E25" i="1"/>
  <c r="F25" i="1" s="1"/>
  <c r="M24" i="1"/>
  <c r="E24" i="1"/>
  <c r="F24" i="1" s="1"/>
  <c r="M23" i="1"/>
  <c r="E23" i="1"/>
  <c r="F23" i="1" s="1"/>
  <c r="M22" i="1"/>
  <c r="E22" i="1"/>
  <c r="F22" i="1" s="1"/>
  <c r="M21" i="1"/>
  <c r="E21" i="1"/>
  <c r="F21" i="1" s="1"/>
  <c r="M20" i="1"/>
  <c r="E20" i="1"/>
  <c r="F20" i="1" s="1"/>
  <c r="M19" i="1"/>
  <c r="E19" i="1"/>
  <c r="F19" i="1" s="1"/>
  <c r="M18" i="1"/>
  <c r="E18" i="1"/>
  <c r="F18" i="1" s="1"/>
  <c r="M17" i="1"/>
  <c r="E17" i="1"/>
  <c r="F17" i="1" s="1"/>
  <c r="M16" i="1"/>
  <c r="E16" i="1"/>
  <c r="F16" i="1" s="1"/>
  <c r="M15" i="1"/>
  <c r="E15" i="1"/>
  <c r="F15" i="1" s="1"/>
  <c r="M14" i="1"/>
  <c r="E14" i="1"/>
  <c r="F14" i="1" s="1"/>
  <c r="M13" i="1"/>
  <c r="E13" i="1"/>
  <c r="F13" i="1" s="1"/>
  <c r="M12" i="1"/>
  <c r="E12" i="1"/>
  <c r="F12" i="1" s="1"/>
  <c r="M11" i="1"/>
  <c r="E11" i="1"/>
  <c r="F11" i="1" s="1"/>
  <c r="M10" i="1"/>
  <c r="E10" i="1"/>
  <c r="F10" i="1" s="1"/>
  <c r="M9" i="1"/>
  <c r="E9" i="1"/>
  <c r="F9" i="1" s="1"/>
  <c r="M8" i="1"/>
  <c r="E8" i="1"/>
  <c r="F8" i="1" s="1"/>
  <c r="M7" i="1"/>
  <c r="E7" i="1"/>
  <c r="F7" i="1" s="1"/>
  <c r="M6" i="1"/>
  <c r="E6" i="1"/>
  <c r="F6" i="1" s="1"/>
  <c r="M5" i="1"/>
  <c r="E5" i="1"/>
  <c r="F5" i="1" s="1"/>
  <c r="M4" i="1"/>
  <c r="E4" i="1"/>
  <c r="F4" i="1" s="1"/>
  <c r="M3" i="1"/>
  <c r="E3" i="1"/>
  <c r="F3" i="1" s="1"/>
  <c r="M2" i="1"/>
  <c r="E2" i="1"/>
  <c r="E6" i="3" l="1"/>
  <c r="F2" i="1"/>
  <c r="E5" i="3"/>
</calcChain>
</file>

<file path=xl/sharedStrings.xml><?xml version="1.0" encoding="utf-8"?>
<sst xmlns="http://schemas.openxmlformats.org/spreadsheetml/2006/main" count="4235" uniqueCount="531">
  <si>
    <t>Employee_Name</t>
  </si>
  <si>
    <t>EmpID</t>
  </si>
  <si>
    <t>Position</t>
  </si>
  <si>
    <t>DOB</t>
  </si>
  <si>
    <t>Sex</t>
  </si>
  <si>
    <t>MaritalDesc</t>
  </si>
  <si>
    <t>CitizenDesc</t>
  </si>
  <si>
    <t>RaceDesc</t>
  </si>
  <si>
    <t>DateofHire</t>
  </si>
  <si>
    <t>DateofTermination</t>
  </si>
  <si>
    <t>TermReason</t>
  </si>
  <si>
    <t>EmploymentStatus</t>
  </si>
  <si>
    <t>Department</t>
  </si>
  <si>
    <t>ManagerName</t>
  </si>
  <si>
    <t>ManagerID</t>
  </si>
  <si>
    <t>RecruitmentSource</t>
  </si>
  <si>
    <t>PerformanceScore</t>
  </si>
  <si>
    <t>EngagementSurvey</t>
  </si>
  <si>
    <t>EmpSatisfaction</t>
  </si>
  <si>
    <t>LastPerformanceReview_Date</t>
  </si>
  <si>
    <t>Absences</t>
  </si>
  <si>
    <t>Adinolfi, Wilson  K</t>
  </si>
  <si>
    <t>Production Technician I</t>
  </si>
  <si>
    <t xml:space="preserve">M </t>
  </si>
  <si>
    <t>Single</t>
  </si>
  <si>
    <t>US Citizen</t>
  </si>
  <si>
    <t>White</t>
  </si>
  <si>
    <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</si>
  <si>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</si>
  <si>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</si>
  <si>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</si>
  <si>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</si>
  <si>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</si>
  <si>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</si>
  <si>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</si>
  <si>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</si>
  <si>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</si>
  <si>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</si>
  <si>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</si>
  <si>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</si>
  <si>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</si>
  <si>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</si>
  <si>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</si>
  <si>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</si>
  <si>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</si>
  <si>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</si>
  <si>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</si>
  <si>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</si>
  <si>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</si>
  <si>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</si>
  <si>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</si>
  <si>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</si>
  <si>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</si>
  <si>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</si>
  <si>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</si>
  <si>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</si>
  <si>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</si>
  <si>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</si>
  <si>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</si>
  <si>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</si>
  <si>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</si>
  <si>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</si>
  <si>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</si>
  <si>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</si>
  <si>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</si>
  <si>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</si>
  <si>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</si>
  <si>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</si>
  <si>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</si>
  <si>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</si>
  <si>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</si>
  <si>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</si>
  <si>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</si>
  <si>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Another position</t>
  </si>
  <si>
    <t>David Stanley</t>
  </si>
  <si>
    <t>Barbara, Thomas</t>
  </si>
  <si>
    <t>unhappy</t>
  </si>
  <si>
    <t>Barbossa, Hector</t>
  </si>
  <si>
    <t>Data Analyst</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</si>
  <si>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</si>
  <si>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</si>
  <si>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</si>
  <si>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</si>
  <si>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</si>
  <si>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</si>
  <si>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</si>
  <si>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</si>
  <si>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</si>
  <si>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</si>
  <si>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</si>
  <si>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</si>
  <si>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</si>
  <si>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</si>
  <si>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</si>
  <si>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</si>
  <si>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</si>
  <si>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</si>
  <si>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</si>
  <si>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</si>
  <si>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</si>
  <si>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</si>
  <si>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</si>
  <si>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</si>
  <si>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</si>
  <si>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</si>
  <si>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</si>
  <si>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</si>
  <si>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</si>
  <si>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</si>
  <si>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</si>
  <si>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</si>
  <si>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</si>
  <si>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</si>
  <si>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</si>
  <si>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</si>
  <si>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</si>
  <si>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</si>
  <si>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</si>
  <si>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</si>
  <si>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</si>
  <si>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</si>
  <si>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</si>
  <si>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</si>
  <si>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</si>
  <si>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</si>
  <si>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</si>
  <si>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</si>
  <si>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</si>
  <si>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</si>
  <si>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</si>
  <si>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</si>
  <si>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</si>
  <si>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</si>
  <si>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</si>
  <si>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</si>
  <si>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</si>
  <si>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</si>
  <si>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</si>
  <si>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</si>
  <si>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</si>
  <si>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</si>
  <si>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</si>
  <si>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</si>
  <si>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</si>
  <si>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</si>
  <si>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</si>
  <si>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</si>
  <si>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</si>
  <si>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</si>
  <si>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</si>
  <si>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</si>
  <si>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</si>
  <si>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</si>
  <si>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</si>
  <si>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</si>
  <si>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</si>
  <si>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</si>
  <si>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</si>
  <si>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</si>
  <si>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</si>
  <si>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</si>
  <si>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</si>
  <si>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</si>
  <si>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</si>
  <si>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</si>
  <si>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</si>
  <si>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</si>
  <si>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</si>
  <si>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</si>
  <si>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PIP</t>
  </si>
  <si>
    <t>Demita, Carla</t>
  </si>
  <si>
    <t>more money</t>
  </si>
  <si>
    <t xml:space="preserve">Desimone, Carl </t>
  </si>
  <si>
    <t>DeVito, Tommy</t>
  </si>
  <si>
    <t>BI Developer</t>
  </si>
  <si>
    <t>Brian Champaigne</t>
  </si>
  <si>
    <t xml:space="preserve">Dickinson, Geoff </t>
  </si>
  <si>
    <t xml:space="preserve">Dietrich, Jenna  </t>
  </si>
  <si>
    <t>Website</t>
  </si>
  <si>
    <t xml:space="preserve">DiNocco, Lily </t>
  </si>
  <si>
    <t>Dobrin, Denisa  S</t>
  </si>
  <si>
    <t>Dolan, Linda</t>
  </si>
  <si>
    <t>Dougall, Eric</t>
  </si>
  <si>
    <t>IT Manager - Support</t>
  </si>
  <si>
    <t>Driver, Elle</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</si>
  <si>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</si>
  <si>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</si>
  <si>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</si>
  <si>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</si>
  <si>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</si>
  <si>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</si>
  <si>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</si>
  <si>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</si>
  <si>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</si>
  <si>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</si>
  <si>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</si>
  <si>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</si>
  <si>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</si>
  <si>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</si>
  <si>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</si>
  <si>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</si>
  <si>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</si>
  <si>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</si>
  <si>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</si>
  <si>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</si>
  <si>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</si>
  <si>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</si>
  <si>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</si>
  <si>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</si>
  <si>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</si>
  <si>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Board of Directors</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</si>
  <si>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</si>
  <si>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</si>
  <si>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</si>
  <si>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</si>
  <si>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</si>
  <si>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</si>
  <si>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</si>
  <si>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</si>
  <si>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</si>
  <si>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</si>
  <si>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</si>
  <si>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</si>
  <si>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</si>
  <si>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</si>
  <si>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</si>
  <si>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</si>
  <si>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</si>
  <si>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</si>
  <si>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</si>
  <si>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</si>
  <si>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</si>
  <si>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</si>
  <si>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</si>
  <si>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</si>
  <si>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</si>
  <si>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</si>
  <si>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</si>
  <si>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</si>
  <si>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</si>
  <si>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</si>
  <si>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</si>
  <si>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</si>
  <si>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</si>
  <si>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</si>
  <si>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</si>
  <si>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</si>
  <si>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Director of Sales</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</si>
  <si>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</si>
  <si>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</si>
  <si>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</si>
  <si>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</si>
  <si>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</si>
  <si>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</si>
  <si>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</si>
  <si>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</si>
  <si>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</si>
  <si>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</si>
  <si>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</si>
  <si>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</si>
  <si>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</si>
  <si>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</si>
  <si>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</si>
  <si>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</si>
  <si>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</si>
  <si>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maternity leave - did not return</t>
  </si>
  <si>
    <t xml:space="preserve">Keatts, Kramer </t>
  </si>
  <si>
    <t>Khemmich, Bartholemew</t>
  </si>
  <si>
    <t>King, Janet</t>
  </si>
  <si>
    <t>President &amp; CEO</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</si>
  <si>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</si>
  <si>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</si>
  <si>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</si>
  <si>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</si>
  <si>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</si>
  <si>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</si>
  <si>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</si>
  <si>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</si>
  <si>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</si>
  <si>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</si>
  <si>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</si>
  <si>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</si>
  <si>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</si>
  <si>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</si>
  <si>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</si>
  <si>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</si>
  <si>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</si>
  <si>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</si>
  <si>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</si>
  <si>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</si>
  <si>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</si>
  <si>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</si>
  <si>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</si>
  <si>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</si>
  <si>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</si>
  <si>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</si>
  <si>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</si>
  <si>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</si>
  <si>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</si>
  <si>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</si>
  <si>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</si>
  <si>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</si>
  <si>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</si>
  <si>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</si>
  <si>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</si>
  <si>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</si>
  <si>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</si>
  <si>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</si>
  <si>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</si>
  <si>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</si>
  <si>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</si>
  <si>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</si>
  <si>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</si>
  <si>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</si>
  <si>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</si>
  <si>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</si>
  <si>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</si>
  <si>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</si>
  <si>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</si>
  <si>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</si>
  <si>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</si>
  <si>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</si>
  <si>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</si>
  <si>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</si>
  <si>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</si>
  <si>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</si>
  <si>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</si>
  <si>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</si>
  <si>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</si>
  <si>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</si>
  <si>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</si>
  <si>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</si>
  <si>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</si>
  <si>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</si>
  <si>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</si>
  <si>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</si>
  <si>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</si>
  <si>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</si>
  <si>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</si>
  <si>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</si>
  <si>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</si>
  <si>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</si>
  <si>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</si>
  <si>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</si>
  <si>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</si>
  <si>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</si>
  <si>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</si>
  <si>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</si>
  <si>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</si>
  <si>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</si>
  <si>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</si>
  <si>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</si>
  <si>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</si>
  <si>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</si>
  <si>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</si>
  <si>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</si>
  <si>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</si>
  <si>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</si>
  <si>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</si>
  <si>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</si>
  <si>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</si>
  <si>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</si>
  <si>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</si>
  <si>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</si>
  <si>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</si>
  <si>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</si>
  <si>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</si>
  <si>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</si>
  <si>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</si>
  <si>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</si>
  <si>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</si>
  <si>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</si>
  <si>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</si>
  <si>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</si>
  <si>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</si>
  <si>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</si>
  <si>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</si>
  <si>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</si>
  <si>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</si>
  <si>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</si>
  <si>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</si>
  <si>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</si>
  <si>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</si>
  <si>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</si>
  <si>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</si>
  <si>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</si>
  <si>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</si>
  <si>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</si>
  <si>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</si>
  <si>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</si>
  <si>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</si>
  <si>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</si>
  <si>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</si>
  <si>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</si>
  <si>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</si>
  <si>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</si>
  <si>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</si>
  <si>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</si>
  <si>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</si>
  <si>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</si>
  <si>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</si>
  <si>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</si>
  <si>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</si>
  <si>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</si>
  <si>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</si>
  <si>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</si>
  <si>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</si>
  <si>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</si>
  <si>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</si>
  <si>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</si>
  <si>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</si>
  <si>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</si>
  <si>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</si>
  <si>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</si>
  <si>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</si>
  <si>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</si>
  <si>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</si>
  <si>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</si>
  <si>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</si>
  <si>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</si>
  <si>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</si>
  <si>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</si>
  <si>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</si>
  <si>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</si>
  <si>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</si>
  <si>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</si>
  <si>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</si>
  <si>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</si>
  <si>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</si>
  <si>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</si>
  <si>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</si>
  <si>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</si>
  <si>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</si>
  <si>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</si>
  <si>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</si>
  <si>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</si>
  <si>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</si>
  <si>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</si>
  <si>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</si>
  <si>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</si>
  <si>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</si>
  <si>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</si>
  <si>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LastPerformanceReview</t>
  </si>
  <si>
    <t>Date</t>
  </si>
  <si>
    <t>1/17/2019</t>
  </si>
  <si>
    <t>2/24/2016</t>
  </si>
  <si>
    <t>5/15/2012</t>
  </si>
  <si>
    <t>2/25/2019</t>
  </si>
  <si>
    <t>1/25/2019</t>
  </si>
  <si>
    <t>2/18/2019</t>
  </si>
  <si>
    <t>1/30/2016</t>
  </si>
  <si>
    <t>2/14/2019</t>
  </si>
  <si>
    <t>1/14/2019</t>
  </si>
  <si>
    <t>1/15/2015</t>
  </si>
  <si>
    <t>2/27/2019</t>
  </si>
  <si>
    <t>2/20/2014</t>
  </si>
  <si>
    <t>1/15/2019</t>
  </si>
  <si>
    <t>1/21/2019</t>
  </si>
  <si>
    <t>2/21/2019</t>
  </si>
  <si>
    <t>2/22/2019</t>
  </si>
  <si>
    <t>1/30/2019</t>
  </si>
  <si>
    <t>2/19/2019</t>
  </si>
  <si>
    <t>1/19/2019</t>
  </si>
  <si>
    <t>2/28/2019</t>
  </si>
  <si>
    <t>1/22/2019</t>
  </si>
  <si>
    <t>1/28/2019</t>
  </si>
  <si>
    <t>1/24/2019</t>
  </si>
  <si>
    <t>1/31/2019</t>
  </si>
  <si>
    <t>1/23/2019</t>
  </si>
  <si>
    <t>1/29/2019</t>
  </si>
  <si>
    <t>1/18/2019</t>
  </si>
  <si>
    <t>1/27/2019</t>
  </si>
  <si>
    <t>2/13/2019</t>
  </si>
  <si>
    <t>1/15/2017</t>
  </si>
  <si>
    <t>2/26/2019</t>
  </si>
  <si>
    <t>1/16/2019</t>
  </si>
  <si>
    <t>4/29/2016</t>
  </si>
  <si>
    <t>1/15/2014</t>
  </si>
  <si>
    <t>1/20/2015</t>
  </si>
  <si>
    <t>2/15/2019</t>
  </si>
  <si>
    <t>1/30/2013</t>
  </si>
  <si>
    <t>4/15/2015</t>
  </si>
  <si>
    <t>2/14/2018</t>
  </si>
  <si>
    <t>3/30/2013</t>
  </si>
  <si>
    <t>2/15/2015</t>
  </si>
  <si>
    <t>2/20/2013</t>
  </si>
  <si>
    <t>1/14/2013</t>
  </si>
  <si>
    <t>8/16/2015</t>
  </si>
  <si>
    <t>1/16/2016</t>
  </si>
  <si>
    <t>5/13/2014</t>
  </si>
  <si>
    <t>2/20/2012</t>
  </si>
  <si>
    <t>4/19/2014</t>
  </si>
  <si>
    <t>3/30/2015</t>
  </si>
  <si>
    <t>10/22/2011</t>
  </si>
  <si>
    <t>2/13/2018</t>
  </si>
  <si>
    <t>4/20/2015</t>
  </si>
  <si>
    <t>8/15/2013</t>
  </si>
  <si>
    <t>2/15/2012</t>
  </si>
  <si>
    <t>4/18/2017</t>
  </si>
  <si>
    <t>7/14/2010</t>
  </si>
  <si>
    <t>2/15/2017</t>
  </si>
  <si>
    <t>5/15/2014</t>
  </si>
  <si>
    <t>1/19/2016</t>
  </si>
  <si>
    <t>Actual Age</t>
  </si>
  <si>
    <t>Min Age</t>
  </si>
  <si>
    <t>Max Age</t>
  </si>
  <si>
    <t>Groups</t>
  </si>
  <si>
    <t>Interval</t>
  </si>
  <si>
    <t>Adults</t>
  </si>
  <si>
    <t>Gen X</t>
  </si>
  <si>
    <t>Baby Boomers</t>
  </si>
  <si>
    <t>Millenials</t>
  </si>
  <si>
    <t>Gen Z</t>
  </si>
  <si>
    <t>Age Groups</t>
  </si>
  <si>
    <t>Tenure</t>
  </si>
  <si>
    <t>Count of EmpID</t>
  </si>
  <si>
    <t>Average of Actual Age</t>
  </si>
  <si>
    <t>Average of Tenure</t>
  </si>
  <si>
    <t>Average of EmpSatisfaction</t>
  </si>
  <si>
    <t>Sum of Absences</t>
  </si>
  <si>
    <t>Average of Absences</t>
  </si>
  <si>
    <t>Row Labels</t>
  </si>
  <si>
    <t>Grand Total</t>
  </si>
  <si>
    <t>Column Labels</t>
  </si>
  <si>
    <t>Absence by Age Group</t>
  </si>
  <si>
    <t>Count of Employee by Age group and Gender</t>
  </si>
  <si>
    <t>Top 10 Absentee By Manager ID</t>
  </si>
  <si>
    <t>Absentesem By Department and Gender</t>
  </si>
  <si>
    <t>Total Employee By Gender</t>
  </si>
  <si>
    <t xml:space="preserve">Top 10 Employee Engagement Survey Result and sum of absences </t>
  </si>
  <si>
    <t>Total Employee By Marital Status And No of Abesenteeism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</si>
</sst>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F800]dddd\,\ mmmm\ dd\,\ yyyy"/>
    <numFmt numFmtId="166" formatCode="0.0"/>
  </numFmts>
  <fonts count="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DAD7CD"/>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164" fontId="3" fillId="0" borderId="0" xfId="0" applyNumberFormat="1" applyFont="1"/>
    <xf numFmtId="1" fontId="1" fillId="0" borderId="0" xfId="0" applyNumberFormat="1" applyFont="1"/>
    <xf numFmtId="1" fontId="3" fillId="0" borderId="0" xfId="0" applyNumberFormat="1" applyFont="1"/>
    <xf numFmtId="1" fontId="0" fillId="0" borderId="0" xfId="0" applyNumberFormat="1"/>
    <xf numFmtId="0" fontId="0" fillId="0" borderId="1" xfId="0" applyBorder="1"/>
    <xf numFmtId="14" fontId="0" fillId="0" borderId="0" xfId="0" applyNumberFormat="1"/>
    <xf numFmtId="165" fontId="0" fillId="0" borderId="0" xfId="0" applyNumberFormat="1"/>
    <xf numFmtId="0" fontId="0" fillId="2" borderId="0" xfId="0" applyFill="1"/>
    <xf numFmtId="0" fontId="0" fillId="0" borderId="0" xfId="0" applyNumberFormat="1"/>
    <xf numFmtId="166"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2">
    <dxf>
      <numFmt numFmtId="1" formatCode="0"/>
    </dxf>
    <dxf>
      <numFmt numFmtId="166" formatCode="0.0"/>
    </dxf>
    <dxf>
      <numFmt numFmtId="166" formatCode="0.0"/>
    </dxf>
    <dxf>
      <numFmt numFmtId="166" formatCode="0.0"/>
    </dxf>
    <dxf>
      <numFmt numFmtId="1" formatCode="0"/>
    </dxf>
    <dxf>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 formatCode="0"/>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0000"/>
      <color rgb="FFFFAFCC"/>
      <color rgb="FF83C5BE"/>
      <color rgb="FF006D77"/>
      <color rgb="FF57CC99"/>
      <color rgb="FFA3B18A"/>
      <color rgb="FF588157"/>
      <color rgb="FFDAD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Tables!PivotTable6</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178571428571416"/>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392857142857145"/>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178571428571416"/>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392857142857145"/>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006D77"/>
          </a:solidFill>
          <a:ln w="19050">
            <a:solidFill>
              <a:schemeClr val="lt1"/>
            </a:solidFill>
          </a:ln>
          <a:effectLst/>
        </c:spPr>
        <c:dLbl>
          <c:idx val="0"/>
          <c:layout>
            <c:manualLayout>
              <c:x val="0.15178571428571416"/>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83C5BE"/>
          </a:solidFill>
          <a:ln w="19050">
            <a:solidFill>
              <a:schemeClr val="lt1"/>
            </a:solidFill>
          </a:ln>
          <a:effectLst/>
        </c:spPr>
        <c:dLbl>
          <c:idx val="0"/>
          <c:layout>
            <c:manualLayout>
              <c:x val="-0.13392857142857145"/>
              <c:y val="9.245742092457420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Tables'!$B$4</c:f>
              <c:strCache>
                <c:ptCount val="1"/>
                <c:pt idx="0">
                  <c:v>Total</c:v>
                </c:pt>
              </c:strCache>
            </c:strRef>
          </c:tx>
          <c:dPt>
            <c:idx val="0"/>
            <c:bubble3D val="0"/>
            <c:spPr>
              <a:solidFill>
                <a:srgbClr val="006D77"/>
              </a:solidFill>
              <a:ln w="19050">
                <a:solidFill>
                  <a:schemeClr val="lt1"/>
                </a:solidFill>
              </a:ln>
              <a:effectLst/>
            </c:spPr>
            <c:extLst>
              <c:ext xmlns:c16="http://schemas.microsoft.com/office/drawing/2014/chart" uri="{C3380CC4-5D6E-409C-BE32-E72D297353CC}">
                <c16:uniqueId val="{00000001-B34F-4D9A-B9E9-90E97E325003}"/>
              </c:ext>
            </c:extLst>
          </c:dPt>
          <c:dPt>
            <c:idx val="1"/>
            <c:bubble3D val="0"/>
            <c:spPr>
              <a:solidFill>
                <a:srgbClr val="83C5BE"/>
              </a:solidFill>
              <a:ln w="19050">
                <a:solidFill>
                  <a:schemeClr val="lt1"/>
                </a:solidFill>
              </a:ln>
              <a:effectLst/>
            </c:spPr>
            <c:extLst>
              <c:ext xmlns:c16="http://schemas.microsoft.com/office/drawing/2014/chart" uri="{C3380CC4-5D6E-409C-BE32-E72D297353CC}">
                <c16:uniqueId val="{00000003-B34F-4D9A-B9E9-90E97E325003}"/>
              </c:ext>
            </c:extLst>
          </c:dPt>
          <c:dLbls>
            <c:dLbl>
              <c:idx val="0"/>
              <c:layout>
                <c:manualLayout>
                  <c:x val="0.15178571428571416"/>
                  <c:y val="-9.24574209245742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4F-4D9A-B9E9-90E97E325003}"/>
                </c:ext>
              </c:extLst>
            </c:dLbl>
            <c:dLbl>
              <c:idx val="1"/>
              <c:layout>
                <c:manualLayout>
                  <c:x val="-0.13392857142857145"/>
                  <c:y val="9.24574209245742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4F-4D9A-B9E9-90E97E32500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Tables'!$A$5:$A$7</c:f>
              <c:strCache>
                <c:ptCount val="2"/>
                <c:pt idx="0">
                  <c:v>F</c:v>
                </c:pt>
                <c:pt idx="1">
                  <c:v>M </c:v>
                </c:pt>
              </c:strCache>
            </c:strRef>
          </c:cat>
          <c:val>
            <c:numRef>
              <c:f>'Pivot Tables'!$B$5:$B$7</c:f>
              <c:numCache>
                <c:formatCode>General</c:formatCode>
                <c:ptCount val="2"/>
                <c:pt idx="0">
                  <c:v>176</c:v>
                </c:pt>
                <c:pt idx="1">
                  <c:v>135</c:v>
                </c:pt>
              </c:numCache>
            </c:numRef>
          </c:val>
          <c:extLst>
            <c:ext xmlns:c16="http://schemas.microsoft.com/office/drawing/2014/chart" uri="{C3380CC4-5D6E-409C-BE32-E72D297353CC}">
              <c16:uniqueId val="{00000004-B34F-4D9A-B9E9-90E97E32500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Tables!PivotTable8</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6D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Tables'!$C$15:$C$16</c:f>
              <c:strCache>
                <c:ptCount val="1"/>
                <c:pt idx="0">
                  <c:v>F</c:v>
                </c:pt>
              </c:strCache>
            </c:strRef>
          </c:tx>
          <c:spPr>
            <a:solidFill>
              <a:srgbClr val="006D77"/>
            </a:solidFill>
            <a:ln>
              <a:noFill/>
            </a:ln>
            <a:effectLst/>
          </c:spPr>
          <c:invertIfNegative val="0"/>
          <c:cat>
            <c:strRef>
              <c:f>'Pivot Tables'!$B$17:$B$21</c:f>
              <c:strCache>
                <c:ptCount val="4"/>
                <c:pt idx="0">
                  <c:v>Gen X</c:v>
                </c:pt>
                <c:pt idx="1">
                  <c:v>Millenials</c:v>
                </c:pt>
                <c:pt idx="2">
                  <c:v>Gen Z</c:v>
                </c:pt>
                <c:pt idx="3">
                  <c:v>Adults</c:v>
                </c:pt>
              </c:strCache>
            </c:strRef>
          </c:cat>
          <c:val>
            <c:numRef>
              <c:f>'Pivot Tables'!$C$17:$C$21</c:f>
              <c:numCache>
                <c:formatCode>General</c:formatCode>
                <c:ptCount val="4"/>
                <c:pt idx="0">
                  <c:v>10</c:v>
                </c:pt>
                <c:pt idx="1">
                  <c:v>26</c:v>
                </c:pt>
                <c:pt idx="2">
                  <c:v>61</c:v>
                </c:pt>
                <c:pt idx="3">
                  <c:v>79</c:v>
                </c:pt>
              </c:numCache>
            </c:numRef>
          </c:val>
          <c:extLst>
            <c:ext xmlns:c16="http://schemas.microsoft.com/office/drawing/2014/chart" uri="{C3380CC4-5D6E-409C-BE32-E72D297353CC}">
              <c16:uniqueId val="{00000000-F55D-4114-972F-BF577B3D7DD6}"/>
            </c:ext>
          </c:extLst>
        </c:ser>
        <c:ser>
          <c:idx val="1"/>
          <c:order val="1"/>
          <c:tx>
            <c:strRef>
              <c:f>'Pivot Tables'!$D$15:$D$16</c:f>
              <c:strCache>
                <c:ptCount val="1"/>
                <c:pt idx="0">
                  <c:v>M </c:v>
                </c:pt>
              </c:strCache>
            </c:strRef>
          </c:tx>
          <c:spPr>
            <a:solidFill>
              <a:srgbClr val="83C5BE"/>
            </a:solidFill>
            <a:ln>
              <a:noFill/>
            </a:ln>
            <a:effectLst/>
          </c:spPr>
          <c:invertIfNegative val="0"/>
          <c:cat>
            <c:strRef>
              <c:f>'Pivot Tables'!$B$17:$B$21</c:f>
              <c:strCache>
                <c:ptCount val="4"/>
                <c:pt idx="0">
                  <c:v>Gen X</c:v>
                </c:pt>
                <c:pt idx="1">
                  <c:v>Millenials</c:v>
                </c:pt>
                <c:pt idx="2">
                  <c:v>Gen Z</c:v>
                </c:pt>
                <c:pt idx="3">
                  <c:v>Adults</c:v>
                </c:pt>
              </c:strCache>
            </c:strRef>
          </c:cat>
          <c:val>
            <c:numRef>
              <c:f>'Pivot Tables'!$D$17:$D$21</c:f>
              <c:numCache>
                <c:formatCode>General</c:formatCode>
                <c:ptCount val="4"/>
                <c:pt idx="0">
                  <c:v>3</c:v>
                </c:pt>
                <c:pt idx="1">
                  <c:v>22</c:v>
                </c:pt>
                <c:pt idx="2">
                  <c:v>48</c:v>
                </c:pt>
                <c:pt idx="3">
                  <c:v>62</c:v>
                </c:pt>
              </c:numCache>
            </c:numRef>
          </c:val>
          <c:extLst>
            <c:ext xmlns:c16="http://schemas.microsoft.com/office/drawing/2014/chart" uri="{C3380CC4-5D6E-409C-BE32-E72D297353CC}">
              <c16:uniqueId val="{00000005-F55D-4114-972F-BF577B3D7DD6}"/>
            </c:ext>
          </c:extLst>
        </c:ser>
        <c:dLbls>
          <c:showLegendKey val="0"/>
          <c:showVal val="0"/>
          <c:showCatName val="0"/>
          <c:showSerName val="0"/>
          <c:showPercent val="0"/>
          <c:showBubbleSize val="0"/>
        </c:dLbls>
        <c:gapWidth val="219"/>
        <c:overlap val="-27"/>
        <c:axId val="347988560"/>
        <c:axId val="347990224"/>
      </c:barChart>
      <c:catAx>
        <c:axId val="3479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47990224"/>
        <c:crosses val="autoZero"/>
        <c:auto val="1"/>
        <c:lblAlgn val="ctr"/>
        <c:lblOffset val="100"/>
        <c:noMultiLvlLbl val="0"/>
      </c:catAx>
      <c:valAx>
        <c:axId val="347990224"/>
        <c:scaling>
          <c:orientation val="minMax"/>
        </c:scaling>
        <c:delete val="1"/>
        <c:axPos val="l"/>
        <c:numFmt formatCode="General" sourceLinked="1"/>
        <c:majorTickMark val="none"/>
        <c:minorTickMark val="none"/>
        <c:tickLblPos val="nextTo"/>
        <c:crossAx val="347988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6D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Tables'!$H$31</c:f>
              <c:strCache>
                <c:ptCount val="1"/>
                <c:pt idx="0">
                  <c:v>Sum of Absences</c:v>
                </c:pt>
              </c:strCache>
            </c:strRef>
          </c:tx>
          <c:spPr>
            <a:solidFill>
              <a:srgbClr val="006D77"/>
            </a:solidFill>
            <a:ln>
              <a:noFill/>
            </a:ln>
            <a:effectLst/>
          </c:spPr>
          <c:invertIfNegative val="0"/>
          <c:cat>
            <c:strRef>
              <c:f>'Pivot Tables'!$G$32:$G$38</c:f>
              <c:strCache>
                <c:ptCount val="6"/>
                <c:pt idx="0">
                  <c:v>Executive Office</c:v>
                </c:pt>
                <c:pt idx="1">
                  <c:v>Admin Offices</c:v>
                </c:pt>
                <c:pt idx="2">
                  <c:v>Software Engineering</c:v>
                </c:pt>
                <c:pt idx="3">
                  <c:v>Sales</c:v>
                </c:pt>
                <c:pt idx="4">
                  <c:v>IT/IS</c:v>
                </c:pt>
                <c:pt idx="5">
                  <c:v>Production       </c:v>
                </c:pt>
              </c:strCache>
            </c:strRef>
          </c:cat>
          <c:val>
            <c:numRef>
              <c:f>'Pivot Tables'!$H$32:$H$38</c:f>
              <c:numCache>
                <c:formatCode>General</c:formatCode>
                <c:ptCount val="6"/>
                <c:pt idx="0">
                  <c:v>10</c:v>
                </c:pt>
                <c:pt idx="1">
                  <c:v>78</c:v>
                </c:pt>
                <c:pt idx="2">
                  <c:v>96</c:v>
                </c:pt>
                <c:pt idx="3">
                  <c:v>358</c:v>
                </c:pt>
                <c:pt idx="4">
                  <c:v>522</c:v>
                </c:pt>
                <c:pt idx="5">
                  <c:v>2120</c:v>
                </c:pt>
              </c:numCache>
            </c:numRef>
          </c:val>
          <c:extLst>
            <c:ext xmlns:c16="http://schemas.microsoft.com/office/drawing/2014/chart" uri="{C3380CC4-5D6E-409C-BE32-E72D297353CC}">
              <c16:uniqueId val="{00000000-8CE6-436A-A483-CA1617A9B506}"/>
            </c:ext>
          </c:extLst>
        </c:ser>
        <c:ser>
          <c:idx val="1"/>
          <c:order val="1"/>
          <c:tx>
            <c:strRef>
              <c:f>'Pivot Tables'!$I$31</c:f>
              <c:strCache>
                <c:ptCount val="1"/>
                <c:pt idx="0">
                  <c:v>Count of EmpID</c:v>
                </c:pt>
              </c:strCache>
            </c:strRef>
          </c:tx>
          <c:spPr>
            <a:solidFill>
              <a:srgbClr val="83C5BE"/>
            </a:solidFill>
            <a:ln>
              <a:noFill/>
            </a:ln>
            <a:effectLst/>
          </c:spPr>
          <c:invertIfNegative val="0"/>
          <c:cat>
            <c:strRef>
              <c:f>'Pivot Tables'!$G$32:$G$38</c:f>
              <c:strCache>
                <c:ptCount val="6"/>
                <c:pt idx="0">
                  <c:v>Executive Office</c:v>
                </c:pt>
                <c:pt idx="1">
                  <c:v>Admin Offices</c:v>
                </c:pt>
                <c:pt idx="2">
                  <c:v>Software Engineering</c:v>
                </c:pt>
                <c:pt idx="3">
                  <c:v>Sales</c:v>
                </c:pt>
                <c:pt idx="4">
                  <c:v>IT/IS</c:v>
                </c:pt>
                <c:pt idx="5">
                  <c:v>Production       </c:v>
                </c:pt>
              </c:strCache>
            </c:strRef>
          </c:cat>
          <c:val>
            <c:numRef>
              <c:f>'Pivot Tables'!$I$32:$I$38</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1-8CE6-436A-A483-CA1617A9B506}"/>
            </c:ext>
          </c:extLst>
        </c:ser>
        <c:dLbls>
          <c:showLegendKey val="0"/>
          <c:showVal val="0"/>
          <c:showCatName val="0"/>
          <c:showSerName val="0"/>
          <c:showPercent val="0"/>
          <c:showBubbleSize val="0"/>
        </c:dLbls>
        <c:gapWidth val="219"/>
        <c:overlap val="-27"/>
        <c:axId val="1300233632"/>
        <c:axId val="1300230304"/>
      </c:barChart>
      <c:catAx>
        <c:axId val="1300233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00230304"/>
        <c:crosses val="autoZero"/>
        <c:auto val="1"/>
        <c:lblAlgn val="ctr"/>
        <c:lblOffset val="100"/>
        <c:noMultiLvlLbl val="0"/>
      </c:catAx>
      <c:valAx>
        <c:axId val="13002303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0233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D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Tables'!$M$31</c:f>
              <c:strCache>
                <c:ptCount val="1"/>
                <c:pt idx="0">
                  <c:v>Sum of Absences</c:v>
                </c:pt>
              </c:strCache>
            </c:strRef>
          </c:tx>
          <c:spPr>
            <a:solidFill>
              <a:srgbClr val="006D77"/>
            </a:solidFill>
            <a:ln>
              <a:noFill/>
            </a:ln>
            <a:effectLst/>
          </c:spPr>
          <c:invertIfNegative val="0"/>
          <c:cat>
            <c:strRef>
              <c:f>'Pivot Tables'!$L$32:$L$42</c:f>
              <c:strCache>
                <c:ptCount val="10"/>
                <c:pt idx="0">
                  <c:v>3.73</c:v>
                </c:pt>
                <c:pt idx="1">
                  <c:v>3.4</c:v>
                </c:pt>
                <c:pt idx="2">
                  <c:v>4.4</c:v>
                </c:pt>
                <c:pt idx="3">
                  <c:v>3.6</c:v>
                </c:pt>
                <c:pt idx="4">
                  <c:v>4.6</c:v>
                </c:pt>
                <c:pt idx="5">
                  <c:v>4.2</c:v>
                </c:pt>
                <c:pt idx="6">
                  <c:v>4.3</c:v>
                </c:pt>
                <c:pt idx="7">
                  <c:v>4.1</c:v>
                </c:pt>
                <c:pt idx="8">
                  <c:v>4.5</c:v>
                </c:pt>
                <c:pt idx="9">
                  <c:v>5</c:v>
                </c:pt>
              </c:strCache>
            </c:strRef>
          </c:cat>
          <c:val>
            <c:numRef>
              <c:f>'Pivot Tables'!$M$32:$M$42</c:f>
              <c:numCache>
                <c:formatCode>General</c:formatCode>
                <c:ptCount val="10"/>
                <c:pt idx="0">
                  <c:v>47</c:v>
                </c:pt>
                <c:pt idx="1">
                  <c:v>63</c:v>
                </c:pt>
                <c:pt idx="2">
                  <c:v>70</c:v>
                </c:pt>
                <c:pt idx="3">
                  <c:v>71</c:v>
                </c:pt>
                <c:pt idx="4">
                  <c:v>111</c:v>
                </c:pt>
                <c:pt idx="5">
                  <c:v>157</c:v>
                </c:pt>
                <c:pt idx="6">
                  <c:v>163</c:v>
                </c:pt>
                <c:pt idx="7">
                  <c:v>171</c:v>
                </c:pt>
                <c:pt idx="8">
                  <c:v>188</c:v>
                </c:pt>
                <c:pt idx="9">
                  <c:v>605</c:v>
                </c:pt>
              </c:numCache>
            </c:numRef>
          </c:val>
          <c:extLst>
            <c:ext xmlns:c16="http://schemas.microsoft.com/office/drawing/2014/chart" uri="{C3380CC4-5D6E-409C-BE32-E72D297353CC}">
              <c16:uniqueId val="{00000000-4761-4817-9690-E77A3E5997CA}"/>
            </c:ext>
          </c:extLst>
        </c:ser>
        <c:ser>
          <c:idx val="1"/>
          <c:order val="1"/>
          <c:tx>
            <c:strRef>
              <c:f>'Pivot Tables'!$N$31</c:f>
              <c:strCache>
                <c:ptCount val="1"/>
                <c:pt idx="0">
                  <c:v>Count of EmpID</c:v>
                </c:pt>
              </c:strCache>
            </c:strRef>
          </c:tx>
          <c:spPr>
            <a:solidFill>
              <a:srgbClr val="83C5BE"/>
            </a:solidFill>
            <a:ln>
              <a:noFill/>
            </a:ln>
            <a:effectLst/>
          </c:spPr>
          <c:invertIfNegative val="0"/>
          <c:cat>
            <c:strRef>
              <c:f>'Pivot Tables'!$L$32:$L$42</c:f>
              <c:strCache>
                <c:ptCount val="10"/>
                <c:pt idx="0">
                  <c:v>3.73</c:v>
                </c:pt>
                <c:pt idx="1">
                  <c:v>3.4</c:v>
                </c:pt>
                <c:pt idx="2">
                  <c:v>4.4</c:v>
                </c:pt>
                <c:pt idx="3">
                  <c:v>3.6</c:v>
                </c:pt>
                <c:pt idx="4">
                  <c:v>4.6</c:v>
                </c:pt>
                <c:pt idx="5">
                  <c:v>4.2</c:v>
                </c:pt>
                <c:pt idx="6">
                  <c:v>4.3</c:v>
                </c:pt>
                <c:pt idx="7">
                  <c:v>4.1</c:v>
                </c:pt>
                <c:pt idx="8">
                  <c:v>4.5</c:v>
                </c:pt>
                <c:pt idx="9">
                  <c:v>5</c:v>
                </c:pt>
              </c:strCache>
            </c:strRef>
          </c:cat>
          <c:val>
            <c:numRef>
              <c:f>'Pivot Tables'!$N$32:$N$42</c:f>
              <c:numCache>
                <c:formatCode>General</c:formatCode>
                <c:ptCount val="10"/>
                <c:pt idx="0">
                  <c:v>3</c:v>
                </c:pt>
                <c:pt idx="1">
                  <c:v>5</c:v>
                </c:pt>
                <c:pt idx="2">
                  <c:v>7</c:v>
                </c:pt>
                <c:pt idx="3">
                  <c:v>7</c:v>
                </c:pt>
                <c:pt idx="4">
                  <c:v>10</c:v>
                </c:pt>
                <c:pt idx="5">
                  <c:v>17</c:v>
                </c:pt>
                <c:pt idx="6">
                  <c:v>17</c:v>
                </c:pt>
                <c:pt idx="7">
                  <c:v>16</c:v>
                </c:pt>
                <c:pt idx="8">
                  <c:v>19</c:v>
                </c:pt>
                <c:pt idx="9">
                  <c:v>56</c:v>
                </c:pt>
              </c:numCache>
            </c:numRef>
          </c:val>
          <c:extLst>
            <c:ext xmlns:c16="http://schemas.microsoft.com/office/drawing/2014/chart" uri="{C3380CC4-5D6E-409C-BE32-E72D297353CC}">
              <c16:uniqueId val="{00000006-4761-4817-9690-E77A3E5997CA}"/>
            </c:ext>
          </c:extLst>
        </c:ser>
        <c:dLbls>
          <c:showLegendKey val="0"/>
          <c:showVal val="0"/>
          <c:showCatName val="0"/>
          <c:showSerName val="0"/>
          <c:showPercent val="0"/>
          <c:showBubbleSize val="0"/>
        </c:dLbls>
        <c:gapWidth val="219"/>
        <c:overlap val="-27"/>
        <c:axId val="347326928"/>
        <c:axId val="347327760"/>
      </c:barChart>
      <c:catAx>
        <c:axId val="3473269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1"/>
                  <a:t>Result of Engagement Survey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7327760"/>
        <c:crosses val="autoZero"/>
        <c:auto val="1"/>
        <c:lblAlgn val="ctr"/>
        <c:lblOffset val="100"/>
        <c:noMultiLvlLbl val="0"/>
      </c:catAx>
      <c:valAx>
        <c:axId val="347327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b="1"/>
                  <a:t>Total Absence(Days)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7326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D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Tables'!$M$15</c:f>
              <c:strCache>
                <c:ptCount val="1"/>
                <c:pt idx="0">
                  <c:v>Total</c:v>
                </c:pt>
              </c:strCache>
            </c:strRef>
          </c:tx>
          <c:spPr>
            <a:solidFill>
              <a:srgbClr val="006D77"/>
            </a:solidFill>
            <a:ln>
              <a:noFill/>
            </a:ln>
            <a:effectLst/>
          </c:spPr>
          <c:invertIfNegative val="0"/>
          <c:cat>
            <c:strRef>
              <c:f>'Pivot Tables'!$L$16:$L$26</c:f>
              <c:strCache>
                <c:ptCount val="10"/>
                <c:pt idx="0">
                  <c:v>Ketsia Liebig</c:v>
                </c:pt>
                <c:pt idx="1">
                  <c:v>Janet King</c:v>
                </c:pt>
                <c:pt idx="2">
                  <c:v>Amy Dunn</c:v>
                </c:pt>
                <c:pt idx="3">
                  <c:v>Elijiah Gray</c:v>
                </c:pt>
                <c:pt idx="4">
                  <c:v>Brannon Miller</c:v>
                </c:pt>
                <c:pt idx="5">
                  <c:v>David Stanley</c:v>
                </c:pt>
                <c:pt idx="6">
                  <c:v>Kissy Sullivan</c:v>
                </c:pt>
                <c:pt idx="7">
                  <c:v>Michael Albert</c:v>
                </c:pt>
                <c:pt idx="8">
                  <c:v>Webster Butler</c:v>
                </c:pt>
                <c:pt idx="9">
                  <c:v>Kelley Spirea</c:v>
                </c:pt>
              </c:strCache>
            </c:strRef>
          </c:cat>
          <c:val>
            <c:numRef>
              <c:f>'Pivot Tables'!$M$16:$M$26</c:f>
              <c:numCache>
                <c:formatCode>0</c:formatCode>
                <c:ptCount val="10"/>
                <c:pt idx="0">
                  <c:v>192</c:v>
                </c:pt>
                <c:pt idx="1">
                  <c:v>194</c:v>
                </c:pt>
                <c:pt idx="2">
                  <c:v>200</c:v>
                </c:pt>
                <c:pt idx="3">
                  <c:v>201</c:v>
                </c:pt>
                <c:pt idx="4">
                  <c:v>202</c:v>
                </c:pt>
                <c:pt idx="5">
                  <c:v>218</c:v>
                </c:pt>
                <c:pt idx="6">
                  <c:v>233</c:v>
                </c:pt>
                <c:pt idx="7">
                  <c:v>240</c:v>
                </c:pt>
                <c:pt idx="8">
                  <c:v>249</c:v>
                </c:pt>
                <c:pt idx="9">
                  <c:v>250</c:v>
                </c:pt>
              </c:numCache>
            </c:numRef>
          </c:val>
          <c:extLst>
            <c:ext xmlns:c16="http://schemas.microsoft.com/office/drawing/2014/chart" uri="{C3380CC4-5D6E-409C-BE32-E72D297353CC}">
              <c16:uniqueId val="{00000000-C671-4D24-BB87-30A9B51D5AC4}"/>
            </c:ext>
          </c:extLst>
        </c:ser>
        <c:dLbls>
          <c:showLegendKey val="0"/>
          <c:showVal val="0"/>
          <c:showCatName val="0"/>
          <c:showSerName val="0"/>
          <c:showPercent val="0"/>
          <c:showBubbleSize val="0"/>
        </c:dLbls>
        <c:gapWidth val="219"/>
        <c:overlap val="-27"/>
        <c:axId val="487498304"/>
        <c:axId val="487504128"/>
      </c:barChart>
      <c:catAx>
        <c:axId val="48749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7504128"/>
        <c:crosses val="autoZero"/>
        <c:auto val="1"/>
        <c:lblAlgn val="ctr"/>
        <c:lblOffset val="100"/>
        <c:noMultiLvlLbl val="0"/>
      </c:catAx>
      <c:valAx>
        <c:axId val="487504128"/>
        <c:scaling>
          <c:orientation val="minMax"/>
        </c:scaling>
        <c:delete val="1"/>
        <c:axPos val="l"/>
        <c:numFmt formatCode="0" sourceLinked="1"/>
        <c:majorTickMark val="out"/>
        <c:minorTickMark val="none"/>
        <c:tickLblPos val="nextTo"/>
        <c:crossAx val="48749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 (FINAL DASHBOARD).xlsx]Pivot Tables!PivotTable15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3C5B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6D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Tables'!$D$45</c:f>
              <c:strCache>
                <c:ptCount val="1"/>
                <c:pt idx="0">
                  <c:v>Count of EmpID</c:v>
                </c:pt>
              </c:strCache>
            </c:strRef>
          </c:tx>
          <c:spPr>
            <a:solidFill>
              <a:srgbClr val="83C5BE"/>
            </a:solidFill>
            <a:ln>
              <a:noFill/>
            </a:ln>
            <a:effectLst/>
          </c:spPr>
          <c:invertIfNegative val="0"/>
          <c:cat>
            <c:strRef>
              <c:f>'Pivot Tables'!$C$46:$C$51</c:f>
              <c:strCache>
                <c:ptCount val="5"/>
                <c:pt idx="0">
                  <c:v>Widowed</c:v>
                </c:pt>
                <c:pt idx="1">
                  <c:v>Separated</c:v>
                </c:pt>
                <c:pt idx="2">
                  <c:v>Divorced</c:v>
                </c:pt>
                <c:pt idx="3">
                  <c:v>Married</c:v>
                </c:pt>
                <c:pt idx="4">
                  <c:v>Single</c:v>
                </c:pt>
              </c:strCache>
            </c:strRef>
          </c:cat>
          <c:val>
            <c:numRef>
              <c:f>'Pivot Tables'!$D$46:$D$51</c:f>
              <c:numCache>
                <c:formatCode>General</c:formatCode>
                <c:ptCount val="5"/>
                <c:pt idx="0">
                  <c:v>8</c:v>
                </c:pt>
                <c:pt idx="1">
                  <c:v>12</c:v>
                </c:pt>
                <c:pt idx="2">
                  <c:v>30</c:v>
                </c:pt>
                <c:pt idx="3">
                  <c:v>124</c:v>
                </c:pt>
                <c:pt idx="4">
                  <c:v>137</c:v>
                </c:pt>
              </c:numCache>
            </c:numRef>
          </c:val>
          <c:extLst>
            <c:ext xmlns:c16="http://schemas.microsoft.com/office/drawing/2014/chart" uri="{C3380CC4-5D6E-409C-BE32-E72D297353CC}">
              <c16:uniqueId val="{00000000-A366-4189-B894-2B0EB605BE35}"/>
            </c:ext>
          </c:extLst>
        </c:ser>
        <c:ser>
          <c:idx val="1"/>
          <c:order val="1"/>
          <c:tx>
            <c:strRef>
              <c:f>'Pivot Tables'!$E$45</c:f>
              <c:strCache>
                <c:ptCount val="1"/>
                <c:pt idx="0">
                  <c:v>Sum of Absences</c:v>
                </c:pt>
              </c:strCache>
            </c:strRef>
          </c:tx>
          <c:spPr>
            <a:solidFill>
              <a:srgbClr val="006D77"/>
            </a:solidFill>
            <a:ln>
              <a:noFill/>
            </a:ln>
            <a:effectLst/>
          </c:spPr>
          <c:invertIfNegative val="0"/>
          <c:cat>
            <c:strRef>
              <c:f>'Pivot Tables'!$C$46:$C$51</c:f>
              <c:strCache>
                <c:ptCount val="5"/>
                <c:pt idx="0">
                  <c:v>Widowed</c:v>
                </c:pt>
                <c:pt idx="1">
                  <c:v>Separated</c:v>
                </c:pt>
                <c:pt idx="2">
                  <c:v>Divorced</c:v>
                </c:pt>
                <c:pt idx="3">
                  <c:v>Married</c:v>
                </c:pt>
                <c:pt idx="4">
                  <c:v>Single</c:v>
                </c:pt>
              </c:strCache>
            </c:strRef>
          </c:cat>
          <c:val>
            <c:numRef>
              <c:f>'Pivot Tables'!$E$46:$E$51</c:f>
              <c:numCache>
                <c:formatCode>General</c:formatCode>
                <c:ptCount val="5"/>
                <c:pt idx="0">
                  <c:v>87</c:v>
                </c:pt>
                <c:pt idx="1">
                  <c:v>103</c:v>
                </c:pt>
                <c:pt idx="2">
                  <c:v>300</c:v>
                </c:pt>
                <c:pt idx="3">
                  <c:v>1355</c:v>
                </c:pt>
                <c:pt idx="4">
                  <c:v>1339</c:v>
                </c:pt>
              </c:numCache>
            </c:numRef>
          </c:val>
          <c:extLst>
            <c:ext xmlns:c16="http://schemas.microsoft.com/office/drawing/2014/chart" uri="{C3380CC4-5D6E-409C-BE32-E72D297353CC}">
              <c16:uniqueId val="{00000001-A366-4189-B894-2B0EB605BE35}"/>
            </c:ext>
          </c:extLst>
        </c:ser>
        <c:dLbls>
          <c:showLegendKey val="0"/>
          <c:showVal val="0"/>
          <c:showCatName val="0"/>
          <c:showSerName val="0"/>
          <c:showPercent val="0"/>
          <c:showBubbleSize val="0"/>
        </c:dLbls>
        <c:gapWidth val="219"/>
        <c:axId val="469922064"/>
        <c:axId val="469920816"/>
      </c:barChart>
      <c:catAx>
        <c:axId val="46992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920816"/>
        <c:crosses val="autoZero"/>
        <c:auto val="1"/>
        <c:lblAlgn val="ctr"/>
        <c:lblOffset val="100"/>
        <c:noMultiLvlLbl val="0"/>
      </c:catAx>
      <c:valAx>
        <c:axId val="4699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b="1"/>
                  <a:t>Total Absence(Days)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922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image" Target="../media/image12.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594360</xdr:colOff>
      <xdr:row>18</xdr:row>
      <xdr:rowOff>68580</xdr:rowOff>
    </xdr:from>
    <xdr:to>
      <xdr:col>11</xdr:col>
      <xdr:colOff>487680</xdr:colOff>
      <xdr:row>20</xdr:row>
      <xdr:rowOff>68580</xdr:rowOff>
    </xdr:to>
    <xdr:sp macro="" textlink="">
      <xdr:nvSpPr>
        <xdr:cNvPr id="3" name="TextBox 2">
          <a:extLst>
            <a:ext uri="{FF2B5EF4-FFF2-40B4-BE49-F238E27FC236}">
              <a16:creationId xmlns:a16="http://schemas.microsoft.com/office/drawing/2014/main" id="{4EDA0763-5D74-45A3-9F2A-75F7B9CFF89A}"/>
            </a:ext>
          </a:extLst>
        </xdr:cNvPr>
        <xdr:cNvSpPr txBox="1"/>
      </xdr:nvSpPr>
      <xdr:spPr>
        <a:xfrm>
          <a:off x="2423160" y="3360420"/>
          <a:ext cx="47701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2400" b="1">
            <a:ln>
              <a:noFill/>
            </a:ln>
            <a:solidFill>
              <a:srgbClr val="000000"/>
            </a:solidFill>
          </a:endParaRPr>
        </a:p>
      </xdr:txBody>
    </xdr:sp>
    <xdr:clientData/>
  </xdr:twoCellAnchor>
  <xdr:twoCellAnchor>
    <xdr:from>
      <xdr:col>0</xdr:col>
      <xdr:colOff>53340</xdr:colOff>
      <xdr:row>0</xdr:row>
      <xdr:rowOff>34290</xdr:rowOff>
    </xdr:from>
    <xdr:to>
      <xdr:col>12</xdr:col>
      <xdr:colOff>274913</xdr:colOff>
      <xdr:row>3</xdr:row>
      <xdr:rowOff>133650</xdr:rowOff>
    </xdr:to>
    <xdr:sp macro="" textlink="">
      <xdr:nvSpPr>
        <xdr:cNvPr id="2" name="Rectangle: Rounded Corners 1">
          <a:extLst>
            <a:ext uri="{FF2B5EF4-FFF2-40B4-BE49-F238E27FC236}">
              <a16:creationId xmlns:a16="http://schemas.microsoft.com/office/drawing/2014/main" id="{369DB078-9D64-42B7-83CC-43CF10D8F4F9}"/>
            </a:ext>
          </a:extLst>
        </xdr:cNvPr>
        <xdr:cNvSpPr/>
      </xdr:nvSpPr>
      <xdr:spPr>
        <a:xfrm>
          <a:off x="53340" y="34290"/>
          <a:ext cx="7536773"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12</xdr:col>
      <xdr:colOff>305339</xdr:colOff>
      <xdr:row>0</xdr:row>
      <xdr:rowOff>34290</xdr:rowOff>
    </xdr:from>
    <xdr:to>
      <xdr:col>14</xdr:col>
      <xdr:colOff>413959</xdr:colOff>
      <xdr:row>3</xdr:row>
      <xdr:rowOff>133650</xdr:rowOff>
    </xdr:to>
    <xdr:sp macro="" textlink="">
      <xdr:nvSpPr>
        <xdr:cNvPr id="4" name="Rectangle: Rounded Corners 3">
          <a:extLst>
            <a:ext uri="{FF2B5EF4-FFF2-40B4-BE49-F238E27FC236}">
              <a16:creationId xmlns:a16="http://schemas.microsoft.com/office/drawing/2014/main" id="{AE83B460-4FAF-44D9-90ED-F354F820E430}"/>
            </a:ext>
          </a:extLst>
        </xdr:cNvPr>
        <xdr:cNvSpPr/>
      </xdr:nvSpPr>
      <xdr:spPr>
        <a:xfrm>
          <a:off x="7620539" y="34290"/>
          <a:ext cx="1327820"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14</xdr:col>
      <xdr:colOff>444384</xdr:colOff>
      <xdr:row>0</xdr:row>
      <xdr:rowOff>34290</xdr:rowOff>
    </xdr:from>
    <xdr:to>
      <xdr:col>16</xdr:col>
      <xdr:colOff>553004</xdr:colOff>
      <xdr:row>3</xdr:row>
      <xdr:rowOff>133650</xdr:rowOff>
    </xdr:to>
    <xdr:sp macro="" textlink="">
      <xdr:nvSpPr>
        <xdr:cNvPr id="5" name="Rectangle: Rounded Corners 4">
          <a:extLst>
            <a:ext uri="{FF2B5EF4-FFF2-40B4-BE49-F238E27FC236}">
              <a16:creationId xmlns:a16="http://schemas.microsoft.com/office/drawing/2014/main" id="{A85CBAC3-EE9B-4AE0-9654-43B968C8F628}"/>
            </a:ext>
          </a:extLst>
        </xdr:cNvPr>
        <xdr:cNvSpPr/>
      </xdr:nvSpPr>
      <xdr:spPr>
        <a:xfrm>
          <a:off x="8978784" y="34290"/>
          <a:ext cx="1327820"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16</xdr:col>
      <xdr:colOff>583429</xdr:colOff>
      <xdr:row>0</xdr:row>
      <xdr:rowOff>34290</xdr:rowOff>
    </xdr:from>
    <xdr:to>
      <xdr:col>19</xdr:col>
      <xdr:colOff>82449</xdr:colOff>
      <xdr:row>3</xdr:row>
      <xdr:rowOff>133650</xdr:rowOff>
    </xdr:to>
    <xdr:sp macro="" textlink="">
      <xdr:nvSpPr>
        <xdr:cNvPr id="6" name="Rectangle: Rounded Corners 5">
          <a:extLst>
            <a:ext uri="{FF2B5EF4-FFF2-40B4-BE49-F238E27FC236}">
              <a16:creationId xmlns:a16="http://schemas.microsoft.com/office/drawing/2014/main" id="{4FCEA7CF-F2F7-4ABF-BB16-3AE570EF9ED0}"/>
            </a:ext>
          </a:extLst>
        </xdr:cNvPr>
        <xdr:cNvSpPr/>
      </xdr:nvSpPr>
      <xdr:spPr>
        <a:xfrm>
          <a:off x="10337029" y="34290"/>
          <a:ext cx="1327820"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19</xdr:col>
      <xdr:colOff>112874</xdr:colOff>
      <xdr:row>0</xdr:row>
      <xdr:rowOff>34290</xdr:rowOff>
    </xdr:from>
    <xdr:to>
      <xdr:col>21</xdr:col>
      <xdr:colOff>221494</xdr:colOff>
      <xdr:row>3</xdr:row>
      <xdr:rowOff>133650</xdr:rowOff>
    </xdr:to>
    <xdr:sp macro="" textlink="">
      <xdr:nvSpPr>
        <xdr:cNvPr id="7" name="Rectangle: Rounded Corners 6">
          <a:extLst>
            <a:ext uri="{FF2B5EF4-FFF2-40B4-BE49-F238E27FC236}">
              <a16:creationId xmlns:a16="http://schemas.microsoft.com/office/drawing/2014/main" id="{7D79CBDE-4435-40DD-8CC8-B5CFE52816F5}"/>
            </a:ext>
          </a:extLst>
        </xdr:cNvPr>
        <xdr:cNvSpPr/>
      </xdr:nvSpPr>
      <xdr:spPr>
        <a:xfrm>
          <a:off x="11695274" y="34290"/>
          <a:ext cx="1327820"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21</xdr:col>
      <xdr:colOff>251920</xdr:colOff>
      <xdr:row>0</xdr:row>
      <xdr:rowOff>34290</xdr:rowOff>
    </xdr:from>
    <xdr:to>
      <xdr:col>23</xdr:col>
      <xdr:colOff>360540</xdr:colOff>
      <xdr:row>3</xdr:row>
      <xdr:rowOff>133650</xdr:rowOff>
    </xdr:to>
    <xdr:sp macro="" textlink="">
      <xdr:nvSpPr>
        <xdr:cNvPr id="8" name="Rectangle: Rounded Corners 7">
          <a:extLst>
            <a:ext uri="{FF2B5EF4-FFF2-40B4-BE49-F238E27FC236}">
              <a16:creationId xmlns:a16="http://schemas.microsoft.com/office/drawing/2014/main" id="{13BD2819-8A7F-467A-84BC-0275F9F15441}"/>
            </a:ext>
          </a:extLst>
        </xdr:cNvPr>
        <xdr:cNvSpPr/>
      </xdr:nvSpPr>
      <xdr:spPr>
        <a:xfrm>
          <a:off x="13053520" y="34290"/>
          <a:ext cx="1327820" cy="64800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2</xdr:col>
      <xdr:colOff>350520</xdr:colOff>
      <xdr:row>0</xdr:row>
      <xdr:rowOff>137160</xdr:rowOff>
    </xdr:from>
    <xdr:to>
      <xdr:col>10</xdr:col>
      <xdr:colOff>274320</xdr:colOff>
      <xdr:row>3</xdr:row>
      <xdr:rowOff>15240</xdr:rowOff>
    </xdr:to>
    <xdr:sp macro="" textlink="">
      <xdr:nvSpPr>
        <xdr:cNvPr id="33" name="TextBox 32">
          <a:extLst>
            <a:ext uri="{FF2B5EF4-FFF2-40B4-BE49-F238E27FC236}">
              <a16:creationId xmlns:a16="http://schemas.microsoft.com/office/drawing/2014/main" id="{BAD73336-81C2-4EF2-B9BF-6E3AA748F15A}"/>
            </a:ext>
          </a:extLst>
        </xdr:cNvPr>
        <xdr:cNvSpPr txBox="1"/>
      </xdr:nvSpPr>
      <xdr:spPr>
        <a:xfrm>
          <a:off x="1569720" y="137160"/>
          <a:ext cx="48006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ln>
                <a:noFill/>
              </a:ln>
            </a:rPr>
            <a:t>LEGACY GROUP-EMPLOYEE REPORT</a:t>
          </a:r>
        </a:p>
      </xdr:txBody>
    </xdr:sp>
    <xdr:clientData/>
  </xdr:twoCellAnchor>
  <xdr:twoCellAnchor>
    <xdr:from>
      <xdr:col>13</xdr:col>
      <xdr:colOff>114300</xdr:colOff>
      <xdr:row>2</xdr:row>
      <xdr:rowOff>76200</xdr:rowOff>
    </xdr:from>
    <xdr:to>
      <xdr:col>13</xdr:col>
      <xdr:colOff>571500</xdr:colOff>
      <xdr:row>3</xdr:row>
      <xdr:rowOff>160020</xdr:rowOff>
    </xdr:to>
    <xdr:sp macro="" textlink="'Pivot Tables'!A2">
      <xdr:nvSpPr>
        <xdr:cNvPr id="34" name="TextBox 33">
          <a:extLst>
            <a:ext uri="{FF2B5EF4-FFF2-40B4-BE49-F238E27FC236}">
              <a16:creationId xmlns:a16="http://schemas.microsoft.com/office/drawing/2014/main" id="{48502857-D197-49F2-BE77-DB96F2DA4D99}"/>
            </a:ext>
          </a:extLst>
        </xdr:cNvPr>
        <xdr:cNvSpPr txBox="1"/>
      </xdr:nvSpPr>
      <xdr:spPr>
        <a:xfrm>
          <a:off x="8039100" y="441960"/>
          <a:ext cx="45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9FAD069-E513-414A-94A2-5F65C065C257}" type="TxLink">
            <a:rPr lang="en-US" sz="1200" b="1" i="0" u="none" strike="noStrike">
              <a:ln>
                <a:noFill/>
              </a:ln>
              <a:solidFill>
                <a:srgbClr val="000000"/>
              </a:solidFill>
              <a:latin typeface="Calibri"/>
              <a:ea typeface="Calibri"/>
              <a:cs typeface="Calibri"/>
            </a:rPr>
            <a:pPr algn="ctr"/>
            <a:t>311</a:t>
          </a:fld>
          <a:endParaRPr lang="en-GB" sz="1200" b="1">
            <a:ln>
              <a:noFill/>
            </a:ln>
          </a:endParaRPr>
        </a:p>
      </xdr:txBody>
    </xdr:sp>
    <xdr:clientData/>
  </xdr:twoCellAnchor>
  <xdr:twoCellAnchor>
    <xdr:from>
      <xdr:col>15</xdr:col>
      <xdr:colOff>262890</xdr:colOff>
      <xdr:row>2</xdr:row>
      <xdr:rowOff>76200</xdr:rowOff>
    </xdr:from>
    <xdr:to>
      <xdr:col>16</xdr:col>
      <xdr:colOff>110490</xdr:colOff>
      <xdr:row>3</xdr:row>
      <xdr:rowOff>160020</xdr:rowOff>
    </xdr:to>
    <xdr:sp macro="" textlink="'Pivot Tables'!C2">
      <xdr:nvSpPr>
        <xdr:cNvPr id="35" name="TextBox 34">
          <a:extLst>
            <a:ext uri="{FF2B5EF4-FFF2-40B4-BE49-F238E27FC236}">
              <a16:creationId xmlns:a16="http://schemas.microsoft.com/office/drawing/2014/main" id="{2E2B641A-9BFD-4DBC-9FD6-C5660D10BCDE}"/>
            </a:ext>
          </a:extLst>
        </xdr:cNvPr>
        <xdr:cNvSpPr txBox="1"/>
      </xdr:nvSpPr>
      <xdr:spPr>
        <a:xfrm>
          <a:off x="9406890" y="441960"/>
          <a:ext cx="45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CE7E470C-28BA-4F10-9664-641A6309992B}" type="TxLink">
            <a:rPr lang="en-US" sz="1200" b="1" i="0" u="none" strike="noStrike">
              <a:ln>
                <a:noFill/>
              </a:ln>
              <a:solidFill>
                <a:srgbClr val="000000"/>
              </a:solidFill>
              <a:latin typeface="Calibri"/>
              <a:ea typeface="Calibri"/>
              <a:cs typeface="Calibri"/>
            </a:rPr>
            <a:pPr marL="0" indent="0" algn="ctr"/>
            <a:t>44</a:t>
          </a:fld>
          <a:endParaRPr lang="en-GB" sz="1200" b="1" i="0" u="none" strike="noStrike">
            <a:ln>
              <a:noFill/>
            </a:ln>
            <a:solidFill>
              <a:srgbClr val="000000"/>
            </a:solidFill>
            <a:latin typeface="Calibri"/>
            <a:ea typeface="Calibri"/>
            <a:cs typeface="Calibri"/>
          </a:endParaRPr>
        </a:p>
      </xdr:txBody>
    </xdr:sp>
    <xdr:clientData/>
  </xdr:twoCellAnchor>
  <xdr:twoCellAnchor>
    <xdr:from>
      <xdr:col>17</xdr:col>
      <xdr:colOff>411480</xdr:colOff>
      <xdr:row>2</xdr:row>
      <xdr:rowOff>76200</xdr:rowOff>
    </xdr:from>
    <xdr:to>
      <xdr:col>18</xdr:col>
      <xdr:colOff>259080</xdr:colOff>
      <xdr:row>3</xdr:row>
      <xdr:rowOff>160020</xdr:rowOff>
    </xdr:to>
    <xdr:sp macro="" textlink="'Pivot Tables'!E2">
      <xdr:nvSpPr>
        <xdr:cNvPr id="36" name="TextBox 35">
          <a:extLst>
            <a:ext uri="{FF2B5EF4-FFF2-40B4-BE49-F238E27FC236}">
              <a16:creationId xmlns:a16="http://schemas.microsoft.com/office/drawing/2014/main" id="{CCF1CC54-C553-47F1-B214-E6C4D072A238}"/>
            </a:ext>
          </a:extLst>
        </xdr:cNvPr>
        <xdr:cNvSpPr txBox="1"/>
      </xdr:nvSpPr>
      <xdr:spPr>
        <a:xfrm>
          <a:off x="10774680" y="441960"/>
          <a:ext cx="45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4195F51-94A9-4883-970E-BF7B88BF1760}" type="TxLink">
            <a:rPr lang="en-US" sz="1200" b="1" i="0" u="none" strike="noStrike">
              <a:ln>
                <a:noFill/>
              </a:ln>
              <a:solidFill>
                <a:srgbClr val="000000"/>
              </a:solidFill>
              <a:latin typeface="Calibri"/>
              <a:ea typeface="Calibri"/>
              <a:cs typeface="Calibri"/>
            </a:rPr>
            <a:pPr marL="0" indent="0" algn="ctr"/>
            <a:t>7.6</a:t>
          </a:fld>
          <a:endParaRPr lang="en-GB" sz="1200" b="1" i="0" u="none" strike="noStrike">
            <a:ln>
              <a:noFill/>
            </a:ln>
            <a:solidFill>
              <a:srgbClr val="000000"/>
            </a:solidFill>
            <a:latin typeface="Calibri"/>
            <a:ea typeface="Calibri"/>
            <a:cs typeface="Calibri"/>
          </a:endParaRPr>
        </a:p>
      </xdr:txBody>
    </xdr:sp>
    <xdr:clientData/>
  </xdr:twoCellAnchor>
  <xdr:twoCellAnchor>
    <xdr:from>
      <xdr:col>22</xdr:col>
      <xdr:colOff>99060</xdr:colOff>
      <xdr:row>2</xdr:row>
      <xdr:rowOff>76200</xdr:rowOff>
    </xdr:from>
    <xdr:to>
      <xdr:col>22</xdr:col>
      <xdr:colOff>556260</xdr:colOff>
      <xdr:row>3</xdr:row>
      <xdr:rowOff>160020</xdr:rowOff>
    </xdr:to>
    <xdr:sp macro="" textlink="'Pivot Tables'!I2">
      <xdr:nvSpPr>
        <xdr:cNvPr id="37" name="TextBox 36">
          <a:extLst>
            <a:ext uri="{FF2B5EF4-FFF2-40B4-BE49-F238E27FC236}">
              <a16:creationId xmlns:a16="http://schemas.microsoft.com/office/drawing/2014/main" id="{9713B6B3-56E9-4EA0-ABA5-A9D158C73B14}"/>
            </a:ext>
          </a:extLst>
        </xdr:cNvPr>
        <xdr:cNvSpPr txBox="1"/>
      </xdr:nvSpPr>
      <xdr:spPr>
        <a:xfrm>
          <a:off x="13510260" y="441960"/>
          <a:ext cx="45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7EB32A52-FD8E-4D85-9882-7AB351C2CCE6}" type="TxLink">
            <a:rPr lang="en-US" sz="1200" b="1" i="0" u="none" strike="noStrike">
              <a:ln>
                <a:noFill/>
              </a:ln>
              <a:solidFill>
                <a:srgbClr val="000000"/>
              </a:solidFill>
              <a:latin typeface="Calibri"/>
              <a:ea typeface="Calibri"/>
              <a:cs typeface="Calibri"/>
            </a:rPr>
            <a:pPr marL="0" indent="0" algn="ctr"/>
            <a:t>10</a:t>
          </a:fld>
          <a:endParaRPr lang="en-GB" sz="1200" b="1" i="0" u="none" strike="noStrike">
            <a:ln>
              <a:noFill/>
            </a:ln>
            <a:solidFill>
              <a:srgbClr val="000000"/>
            </a:solidFill>
            <a:latin typeface="Calibri"/>
            <a:ea typeface="Calibri"/>
            <a:cs typeface="Calibri"/>
          </a:endParaRPr>
        </a:p>
      </xdr:txBody>
    </xdr:sp>
    <xdr:clientData/>
  </xdr:twoCellAnchor>
  <xdr:twoCellAnchor>
    <xdr:from>
      <xdr:col>19</xdr:col>
      <xdr:colOff>560070</xdr:colOff>
      <xdr:row>2</xdr:row>
      <xdr:rowOff>76200</xdr:rowOff>
    </xdr:from>
    <xdr:to>
      <xdr:col>20</xdr:col>
      <xdr:colOff>407670</xdr:colOff>
      <xdr:row>3</xdr:row>
      <xdr:rowOff>160020</xdr:rowOff>
    </xdr:to>
    <xdr:sp macro="" textlink="'Pivot Tables'!G2">
      <xdr:nvSpPr>
        <xdr:cNvPr id="38" name="TextBox 37">
          <a:extLst>
            <a:ext uri="{FF2B5EF4-FFF2-40B4-BE49-F238E27FC236}">
              <a16:creationId xmlns:a16="http://schemas.microsoft.com/office/drawing/2014/main" id="{5149F3F3-1733-45C7-A701-E98CE965332E}"/>
            </a:ext>
          </a:extLst>
        </xdr:cNvPr>
        <xdr:cNvSpPr txBox="1"/>
      </xdr:nvSpPr>
      <xdr:spPr>
        <a:xfrm>
          <a:off x="12142470" y="441960"/>
          <a:ext cx="457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6BEF840-5CEB-443E-88F2-0A82CA674A0D}" type="TxLink">
            <a:rPr lang="en-US" sz="1200" b="1" i="0" u="none" strike="noStrike">
              <a:ln>
                <a:noFill/>
              </a:ln>
              <a:solidFill>
                <a:srgbClr val="000000"/>
              </a:solidFill>
              <a:latin typeface="Calibri"/>
              <a:ea typeface="Calibri"/>
              <a:cs typeface="Calibri"/>
            </a:rPr>
            <a:pPr marL="0" indent="0" algn="ctr"/>
            <a:t>3.9</a:t>
          </a:fld>
          <a:endParaRPr lang="en-GB" sz="1200" b="1" i="0" u="none" strike="noStrike">
            <a:ln>
              <a:noFill/>
            </a:ln>
            <a:solidFill>
              <a:srgbClr val="000000"/>
            </a:solidFill>
            <a:latin typeface="Calibri"/>
            <a:ea typeface="Calibri"/>
            <a:cs typeface="Calibri"/>
          </a:endParaRPr>
        </a:p>
      </xdr:txBody>
    </xdr:sp>
    <xdr:clientData/>
  </xdr:twoCellAnchor>
  <xdr:twoCellAnchor>
    <xdr:from>
      <xdr:col>12</xdr:col>
      <xdr:colOff>297180</xdr:colOff>
      <xdr:row>0</xdr:row>
      <xdr:rowOff>0</xdr:rowOff>
    </xdr:from>
    <xdr:to>
      <xdr:col>14</xdr:col>
      <xdr:colOff>350520</xdr:colOff>
      <xdr:row>1</xdr:row>
      <xdr:rowOff>137160</xdr:rowOff>
    </xdr:to>
    <xdr:sp macro="" textlink="">
      <xdr:nvSpPr>
        <xdr:cNvPr id="40" name="TextBox 39">
          <a:extLst>
            <a:ext uri="{FF2B5EF4-FFF2-40B4-BE49-F238E27FC236}">
              <a16:creationId xmlns:a16="http://schemas.microsoft.com/office/drawing/2014/main" id="{52A3CA32-24D6-4907-A064-8371B611BCFE}"/>
            </a:ext>
          </a:extLst>
        </xdr:cNvPr>
        <xdr:cNvSpPr txBox="1"/>
      </xdr:nvSpPr>
      <xdr:spPr>
        <a:xfrm>
          <a:off x="7612380" y="0"/>
          <a:ext cx="12725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rPr>
            <a:t>Total </a:t>
          </a:r>
          <a:r>
            <a:rPr lang="en-GB" sz="1200" b="1">
              <a:ln>
                <a:noFill/>
              </a:ln>
              <a:solidFill>
                <a:schemeClr val="dk1"/>
              </a:solidFill>
              <a:latin typeface="+mn-lt"/>
              <a:ea typeface="+mn-ea"/>
              <a:cs typeface="+mn-cs"/>
            </a:rPr>
            <a:t>Employee</a:t>
          </a:r>
        </a:p>
      </xdr:txBody>
    </xdr:sp>
    <xdr:clientData/>
  </xdr:twoCellAnchor>
  <xdr:twoCellAnchor>
    <xdr:from>
      <xdr:col>14</xdr:col>
      <xdr:colOff>443865</xdr:colOff>
      <xdr:row>0</xdr:row>
      <xdr:rowOff>0</xdr:rowOff>
    </xdr:from>
    <xdr:to>
      <xdr:col>16</xdr:col>
      <xdr:colOff>497205</xdr:colOff>
      <xdr:row>1</xdr:row>
      <xdr:rowOff>137160</xdr:rowOff>
    </xdr:to>
    <xdr:sp macro="" textlink="">
      <xdr:nvSpPr>
        <xdr:cNvPr id="41" name="TextBox 40">
          <a:extLst>
            <a:ext uri="{FF2B5EF4-FFF2-40B4-BE49-F238E27FC236}">
              <a16:creationId xmlns:a16="http://schemas.microsoft.com/office/drawing/2014/main" id="{3C0E8319-2640-43D3-BEAC-B67082D2DA73}"/>
            </a:ext>
          </a:extLst>
        </xdr:cNvPr>
        <xdr:cNvSpPr txBox="1"/>
      </xdr:nvSpPr>
      <xdr:spPr>
        <a:xfrm>
          <a:off x="8978265" y="0"/>
          <a:ext cx="12725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chemeClr val="dk1"/>
              </a:solidFill>
              <a:latin typeface="+mn-lt"/>
              <a:ea typeface="+mn-ea"/>
              <a:cs typeface="+mn-cs"/>
            </a:rPr>
            <a:t>Average</a:t>
          </a:r>
          <a:r>
            <a:rPr lang="en-GB" sz="1200" b="1">
              <a:ln>
                <a:noFill/>
              </a:ln>
            </a:rPr>
            <a:t> Age</a:t>
          </a:r>
        </a:p>
      </xdr:txBody>
    </xdr:sp>
    <xdr:clientData/>
  </xdr:twoCellAnchor>
  <xdr:twoCellAnchor>
    <xdr:from>
      <xdr:col>16</xdr:col>
      <xdr:colOff>590550</xdr:colOff>
      <xdr:row>0</xdr:row>
      <xdr:rowOff>0</xdr:rowOff>
    </xdr:from>
    <xdr:to>
      <xdr:col>19</xdr:col>
      <xdr:colOff>34290</xdr:colOff>
      <xdr:row>1</xdr:row>
      <xdr:rowOff>137160</xdr:rowOff>
    </xdr:to>
    <xdr:sp macro="" textlink="">
      <xdr:nvSpPr>
        <xdr:cNvPr id="42" name="TextBox 41">
          <a:extLst>
            <a:ext uri="{FF2B5EF4-FFF2-40B4-BE49-F238E27FC236}">
              <a16:creationId xmlns:a16="http://schemas.microsoft.com/office/drawing/2014/main" id="{E58A7A8F-F6C1-4C30-B1A4-051AE4A33B54}"/>
            </a:ext>
          </a:extLst>
        </xdr:cNvPr>
        <xdr:cNvSpPr txBox="1"/>
      </xdr:nvSpPr>
      <xdr:spPr>
        <a:xfrm>
          <a:off x="10344150" y="0"/>
          <a:ext cx="12725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chemeClr val="dk1"/>
              </a:solidFill>
              <a:latin typeface="+mn-lt"/>
              <a:ea typeface="+mn-ea"/>
              <a:cs typeface="+mn-cs"/>
            </a:rPr>
            <a:t>Average</a:t>
          </a:r>
          <a:r>
            <a:rPr lang="en-GB" sz="1200" b="1">
              <a:ln>
                <a:noFill/>
              </a:ln>
            </a:rPr>
            <a:t> Tenure</a:t>
          </a:r>
        </a:p>
      </xdr:txBody>
    </xdr:sp>
    <xdr:clientData/>
  </xdr:twoCellAnchor>
  <xdr:twoCellAnchor>
    <xdr:from>
      <xdr:col>19</xdr:col>
      <xdr:colOff>127635</xdr:colOff>
      <xdr:row>0</xdr:row>
      <xdr:rowOff>0</xdr:rowOff>
    </xdr:from>
    <xdr:to>
      <xdr:col>21</xdr:col>
      <xdr:colOff>165735</xdr:colOff>
      <xdr:row>1</xdr:row>
      <xdr:rowOff>137160</xdr:rowOff>
    </xdr:to>
    <xdr:sp macro="" textlink="">
      <xdr:nvSpPr>
        <xdr:cNvPr id="43" name="TextBox 42">
          <a:extLst>
            <a:ext uri="{FF2B5EF4-FFF2-40B4-BE49-F238E27FC236}">
              <a16:creationId xmlns:a16="http://schemas.microsoft.com/office/drawing/2014/main" id="{FE9F728B-CD3D-4DAF-8763-3EA4FE3E907A}"/>
            </a:ext>
          </a:extLst>
        </xdr:cNvPr>
        <xdr:cNvSpPr txBox="1"/>
      </xdr:nvSpPr>
      <xdr:spPr>
        <a:xfrm>
          <a:off x="11710035" y="0"/>
          <a:ext cx="12573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rPr>
            <a:t>Avg. </a:t>
          </a:r>
          <a:r>
            <a:rPr lang="en-GB" sz="1200" b="1">
              <a:ln>
                <a:noFill/>
              </a:ln>
              <a:solidFill>
                <a:schemeClr val="dk1"/>
              </a:solidFill>
              <a:latin typeface="+mn-lt"/>
              <a:ea typeface="+mn-ea"/>
              <a:cs typeface="+mn-cs"/>
            </a:rPr>
            <a:t>Satisfaction</a:t>
          </a:r>
        </a:p>
      </xdr:txBody>
    </xdr:sp>
    <xdr:clientData/>
  </xdr:twoCellAnchor>
  <xdr:twoCellAnchor>
    <xdr:from>
      <xdr:col>21</xdr:col>
      <xdr:colOff>259080</xdr:colOff>
      <xdr:row>0</xdr:row>
      <xdr:rowOff>0</xdr:rowOff>
    </xdr:from>
    <xdr:to>
      <xdr:col>23</xdr:col>
      <xdr:colOff>312420</xdr:colOff>
      <xdr:row>1</xdr:row>
      <xdr:rowOff>137160</xdr:rowOff>
    </xdr:to>
    <xdr:sp macro="" textlink="">
      <xdr:nvSpPr>
        <xdr:cNvPr id="44" name="TextBox 43">
          <a:extLst>
            <a:ext uri="{FF2B5EF4-FFF2-40B4-BE49-F238E27FC236}">
              <a16:creationId xmlns:a16="http://schemas.microsoft.com/office/drawing/2014/main" id="{8B92839C-46D7-4080-A7E4-2799372187C4}"/>
            </a:ext>
          </a:extLst>
        </xdr:cNvPr>
        <xdr:cNvSpPr txBox="1"/>
      </xdr:nvSpPr>
      <xdr:spPr>
        <a:xfrm>
          <a:off x="13060680" y="0"/>
          <a:ext cx="12725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ln>
                <a:noFill/>
              </a:ln>
              <a:solidFill>
                <a:schemeClr val="dk1"/>
              </a:solidFill>
              <a:latin typeface="+mn-lt"/>
              <a:ea typeface="+mn-ea"/>
              <a:cs typeface="+mn-cs"/>
            </a:rPr>
            <a:t>Average</a:t>
          </a:r>
          <a:r>
            <a:rPr lang="en-GB" sz="1200" b="1">
              <a:ln>
                <a:noFill/>
              </a:ln>
            </a:rPr>
            <a:t> Absence</a:t>
          </a:r>
        </a:p>
      </xdr:txBody>
    </xdr:sp>
    <xdr:clientData/>
  </xdr:twoCellAnchor>
  <xdr:twoCellAnchor>
    <xdr:from>
      <xdr:col>13</xdr:col>
      <xdr:colOff>205740</xdr:colOff>
      <xdr:row>1</xdr:row>
      <xdr:rowOff>43815</xdr:rowOff>
    </xdr:from>
    <xdr:to>
      <xdr:col>22</xdr:col>
      <xdr:colOff>471676</xdr:colOff>
      <xdr:row>2</xdr:row>
      <xdr:rowOff>121747</xdr:rowOff>
    </xdr:to>
    <xdr:grpSp>
      <xdr:nvGrpSpPr>
        <xdr:cNvPr id="61" name="Group 60">
          <a:extLst>
            <a:ext uri="{FF2B5EF4-FFF2-40B4-BE49-F238E27FC236}">
              <a16:creationId xmlns:a16="http://schemas.microsoft.com/office/drawing/2014/main" id="{47A8F088-F06C-4A66-B03B-A6FE26D2434F}"/>
            </a:ext>
          </a:extLst>
        </xdr:cNvPr>
        <xdr:cNvGrpSpPr/>
      </xdr:nvGrpSpPr>
      <xdr:grpSpPr>
        <a:xfrm>
          <a:off x="8130540" y="226695"/>
          <a:ext cx="5752336" cy="260812"/>
          <a:chOff x="8107680" y="219075"/>
          <a:chExt cx="5752336" cy="260812"/>
        </a:xfrm>
      </xdr:grpSpPr>
      <xdr:pic>
        <xdr:nvPicPr>
          <xdr:cNvPr id="50" name="Graphic 49" descr="Employee badge outline">
            <a:extLst>
              <a:ext uri="{FF2B5EF4-FFF2-40B4-BE49-F238E27FC236}">
                <a16:creationId xmlns:a16="http://schemas.microsoft.com/office/drawing/2014/main" id="{E71B61F1-FEE6-4D35-A5B6-B11675B07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07680" y="219075"/>
            <a:ext cx="260812" cy="260812"/>
          </a:xfrm>
          <a:prstGeom prst="rect">
            <a:avLst/>
          </a:prstGeom>
        </xdr:spPr>
      </xdr:pic>
      <xdr:pic>
        <xdr:nvPicPr>
          <xdr:cNvPr id="52" name="Graphic 51" descr="Hourglass 60% outline">
            <a:extLst>
              <a:ext uri="{FF2B5EF4-FFF2-40B4-BE49-F238E27FC236}">
                <a16:creationId xmlns:a16="http://schemas.microsoft.com/office/drawing/2014/main" id="{9846B7A9-445D-49AC-AD0B-D74D8518803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05917" y="229942"/>
            <a:ext cx="239078" cy="239078"/>
          </a:xfrm>
          <a:prstGeom prst="rect">
            <a:avLst/>
          </a:prstGeom>
        </xdr:spPr>
      </xdr:pic>
      <xdr:pic>
        <xdr:nvPicPr>
          <xdr:cNvPr id="54" name="Graphic 53" descr="Stopwatch outline">
            <a:extLst>
              <a:ext uri="{FF2B5EF4-FFF2-40B4-BE49-F238E27FC236}">
                <a16:creationId xmlns:a16="http://schemas.microsoft.com/office/drawing/2014/main" id="{A6378E2E-F251-4EF3-BA49-7A4CD01FFF7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82420" y="233565"/>
            <a:ext cx="231833" cy="231833"/>
          </a:xfrm>
          <a:prstGeom prst="rect">
            <a:avLst/>
          </a:prstGeom>
        </xdr:spPr>
      </xdr:pic>
      <xdr:pic>
        <xdr:nvPicPr>
          <xdr:cNvPr id="56" name="Graphic 55" descr="Smiling face outline outline">
            <a:extLst>
              <a:ext uri="{FF2B5EF4-FFF2-40B4-BE49-F238E27FC236}">
                <a16:creationId xmlns:a16="http://schemas.microsoft.com/office/drawing/2014/main" id="{AC39D8C8-803B-4678-9102-E8F8FE1A8C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251678" y="231753"/>
            <a:ext cx="235456" cy="235456"/>
          </a:xfrm>
          <a:prstGeom prst="rect">
            <a:avLst/>
          </a:prstGeom>
        </xdr:spPr>
      </xdr:pic>
      <xdr:pic>
        <xdr:nvPicPr>
          <xdr:cNvPr id="58" name="Graphic 57" descr="Empty battery outline">
            <a:extLst>
              <a:ext uri="{FF2B5EF4-FFF2-40B4-BE49-F238E27FC236}">
                <a16:creationId xmlns:a16="http://schemas.microsoft.com/office/drawing/2014/main" id="{5D74E724-C7E9-40E3-A2A9-CF760597536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624560" y="231753"/>
            <a:ext cx="235456" cy="235456"/>
          </a:xfrm>
          <a:prstGeom prst="rect">
            <a:avLst/>
          </a:prstGeom>
        </xdr:spPr>
      </xdr:pic>
    </xdr:grpSp>
    <xdr:clientData/>
  </xdr:twoCellAnchor>
  <xdr:twoCellAnchor>
    <xdr:from>
      <xdr:col>0</xdr:col>
      <xdr:colOff>68580</xdr:colOff>
      <xdr:row>3</xdr:row>
      <xdr:rowOff>171450</xdr:rowOff>
    </xdr:from>
    <xdr:to>
      <xdr:col>7</xdr:col>
      <xdr:colOff>236813</xdr:colOff>
      <xdr:row>18</xdr:row>
      <xdr:rowOff>45720</xdr:rowOff>
    </xdr:to>
    <xdr:sp macro="" textlink="">
      <xdr:nvSpPr>
        <xdr:cNvPr id="95" name="Rectangle: Rounded Corners 94">
          <a:extLst>
            <a:ext uri="{FF2B5EF4-FFF2-40B4-BE49-F238E27FC236}">
              <a16:creationId xmlns:a16="http://schemas.microsoft.com/office/drawing/2014/main" id="{28F075BB-5872-4C01-B8FB-4F887E51CBDF}"/>
            </a:ext>
          </a:extLst>
        </xdr:cNvPr>
        <xdr:cNvSpPr/>
      </xdr:nvSpPr>
      <xdr:spPr>
        <a:xfrm>
          <a:off x="68580" y="72009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0</xdr:col>
      <xdr:colOff>68580</xdr:colOff>
      <xdr:row>18</xdr:row>
      <xdr:rowOff>87630</xdr:rowOff>
    </xdr:from>
    <xdr:to>
      <xdr:col>7</xdr:col>
      <xdr:colOff>236813</xdr:colOff>
      <xdr:row>32</xdr:row>
      <xdr:rowOff>144780</xdr:rowOff>
    </xdr:to>
    <xdr:sp macro="" textlink="">
      <xdr:nvSpPr>
        <xdr:cNvPr id="97" name="Rectangle: Rounded Corners 96">
          <a:extLst>
            <a:ext uri="{FF2B5EF4-FFF2-40B4-BE49-F238E27FC236}">
              <a16:creationId xmlns:a16="http://schemas.microsoft.com/office/drawing/2014/main" id="{533F4644-7622-4F67-83FC-CA350E662CF7}"/>
            </a:ext>
          </a:extLst>
        </xdr:cNvPr>
        <xdr:cNvSpPr/>
      </xdr:nvSpPr>
      <xdr:spPr>
        <a:xfrm>
          <a:off x="68580" y="337947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7</xdr:col>
      <xdr:colOff>262890</xdr:colOff>
      <xdr:row>4</xdr:row>
      <xdr:rowOff>11430</xdr:rowOff>
    </xdr:from>
    <xdr:to>
      <xdr:col>14</xdr:col>
      <xdr:colOff>431123</xdr:colOff>
      <xdr:row>18</xdr:row>
      <xdr:rowOff>68580</xdr:rowOff>
    </xdr:to>
    <xdr:sp macro="" textlink="">
      <xdr:nvSpPr>
        <xdr:cNvPr id="98" name="Rectangle: Rounded Corners 97">
          <a:extLst>
            <a:ext uri="{FF2B5EF4-FFF2-40B4-BE49-F238E27FC236}">
              <a16:creationId xmlns:a16="http://schemas.microsoft.com/office/drawing/2014/main" id="{8ACB6F9D-3B98-4922-93B9-08DE5AAD67D3}"/>
            </a:ext>
          </a:extLst>
        </xdr:cNvPr>
        <xdr:cNvSpPr/>
      </xdr:nvSpPr>
      <xdr:spPr>
        <a:xfrm>
          <a:off x="4530090" y="74295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7</xdr:col>
      <xdr:colOff>262890</xdr:colOff>
      <xdr:row>18</xdr:row>
      <xdr:rowOff>110490</xdr:rowOff>
    </xdr:from>
    <xdr:to>
      <xdr:col>14</xdr:col>
      <xdr:colOff>431123</xdr:colOff>
      <xdr:row>32</xdr:row>
      <xdr:rowOff>167640</xdr:rowOff>
    </xdr:to>
    <xdr:sp macro="" textlink="">
      <xdr:nvSpPr>
        <xdr:cNvPr id="99" name="Rectangle: Rounded Corners 98">
          <a:extLst>
            <a:ext uri="{FF2B5EF4-FFF2-40B4-BE49-F238E27FC236}">
              <a16:creationId xmlns:a16="http://schemas.microsoft.com/office/drawing/2014/main" id="{BD697125-525F-4650-B6DE-F578BE2A8847}"/>
            </a:ext>
          </a:extLst>
        </xdr:cNvPr>
        <xdr:cNvSpPr/>
      </xdr:nvSpPr>
      <xdr:spPr>
        <a:xfrm>
          <a:off x="4530090" y="340233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14</xdr:col>
      <xdr:colOff>457200</xdr:colOff>
      <xdr:row>4</xdr:row>
      <xdr:rowOff>19050</xdr:rowOff>
    </xdr:from>
    <xdr:to>
      <xdr:col>22</xdr:col>
      <xdr:colOff>15833</xdr:colOff>
      <xdr:row>18</xdr:row>
      <xdr:rowOff>76200</xdr:rowOff>
    </xdr:to>
    <xdr:sp macro="" textlink="">
      <xdr:nvSpPr>
        <xdr:cNvPr id="100" name="Rectangle: Rounded Corners 99">
          <a:extLst>
            <a:ext uri="{FF2B5EF4-FFF2-40B4-BE49-F238E27FC236}">
              <a16:creationId xmlns:a16="http://schemas.microsoft.com/office/drawing/2014/main" id="{8BB8DB84-AF1A-42E3-AC06-0479863DEAF0}"/>
            </a:ext>
          </a:extLst>
        </xdr:cNvPr>
        <xdr:cNvSpPr/>
      </xdr:nvSpPr>
      <xdr:spPr>
        <a:xfrm>
          <a:off x="8991600" y="75057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14</xdr:col>
      <xdr:colOff>457200</xdr:colOff>
      <xdr:row>18</xdr:row>
      <xdr:rowOff>95250</xdr:rowOff>
    </xdr:from>
    <xdr:to>
      <xdr:col>22</xdr:col>
      <xdr:colOff>15833</xdr:colOff>
      <xdr:row>32</xdr:row>
      <xdr:rowOff>152400</xdr:rowOff>
    </xdr:to>
    <xdr:sp macro="" textlink="">
      <xdr:nvSpPr>
        <xdr:cNvPr id="101" name="Rectangle: Rounded Corners 100">
          <a:extLst>
            <a:ext uri="{FF2B5EF4-FFF2-40B4-BE49-F238E27FC236}">
              <a16:creationId xmlns:a16="http://schemas.microsoft.com/office/drawing/2014/main" id="{5E56E777-E256-4F77-A739-D7B50724D842}"/>
            </a:ext>
          </a:extLst>
        </xdr:cNvPr>
        <xdr:cNvSpPr/>
      </xdr:nvSpPr>
      <xdr:spPr>
        <a:xfrm>
          <a:off x="8991600" y="3387090"/>
          <a:ext cx="4435433" cy="2617470"/>
        </a:xfrm>
        <a:prstGeom prst="roundRect">
          <a:avLst/>
        </a:prstGeom>
        <a:solidFill>
          <a:srgbClr val="588157">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0</xdr:col>
      <xdr:colOff>449580</xdr:colOff>
      <xdr:row>5</xdr:row>
      <xdr:rowOff>175260</xdr:rowOff>
    </xdr:from>
    <xdr:to>
      <xdr:col>6</xdr:col>
      <xdr:colOff>373380</xdr:colOff>
      <xdr:row>17</xdr:row>
      <xdr:rowOff>114300</xdr:rowOff>
    </xdr:to>
    <xdr:graphicFrame macro="">
      <xdr:nvGraphicFramePr>
        <xdr:cNvPr id="102" name="Chart 101">
          <a:extLst>
            <a:ext uri="{FF2B5EF4-FFF2-40B4-BE49-F238E27FC236}">
              <a16:creationId xmlns:a16="http://schemas.microsoft.com/office/drawing/2014/main" id="{4D6C0F0C-EA0B-465E-9AF3-0B398AD0D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365760</xdr:colOff>
      <xdr:row>4</xdr:row>
      <xdr:rowOff>106680</xdr:rowOff>
    </xdr:from>
    <xdr:to>
      <xdr:col>3</xdr:col>
      <xdr:colOff>274320</xdr:colOff>
      <xdr:row>5</xdr:row>
      <xdr:rowOff>137160</xdr:rowOff>
    </xdr:to>
    <xdr:sp macro="" textlink="">
      <xdr:nvSpPr>
        <xdr:cNvPr id="104" name="TextBox 103">
          <a:extLst>
            <a:ext uri="{FF2B5EF4-FFF2-40B4-BE49-F238E27FC236}">
              <a16:creationId xmlns:a16="http://schemas.microsoft.com/office/drawing/2014/main" id="{C2A958A9-CD40-4B9B-BEE1-59C4DED08478}"/>
            </a:ext>
          </a:extLst>
        </xdr:cNvPr>
        <xdr:cNvSpPr txBox="1"/>
      </xdr:nvSpPr>
      <xdr:spPr>
        <a:xfrm>
          <a:off x="365760" y="838200"/>
          <a:ext cx="17373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Total Employee By Gender</a:t>
          </a:r>
        </a:p>
      </xdr:txBody>
    </xdr:sp>
    <xdr:clientData/>
  </xdr:twoCellAnchor>
  <xdr:twoCellAnchor>
    <xdr:from>
      <xdr:col>0</xdr:col>
      <xdr:colOff>495300</xdr:colOff>
      <xdr:row>20</xdr:row>
      <xdr:rowOff>144780</xdr:rowOff>
    </xdr:from>
    <xdr:to>
      <xdr:col>6</xdr:col>
      <xdr:colOff>350520</xdr:colOff>
      <xdr:row>32</xdr:row>
      <xdr:rowOff>64770</xdr:rowOff>
    </xdr:to>
    <xdr:graphicFrame macro="">
      <xdr:nvGraphicFramePr>
        <xdr:cNvPr id="105" name="Chart 104">
          <a:extLst>
            <a:ext uri="{FF2B5EF4-FFF2-40B4-BE49-F238E27FC236}">
              <a16:creationId xmlns:a16="http://schemas.microsoft.com/office/drawing/2014/main" id="{C21F51C1-12A7-4E23-8BA4-3F6645A55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365760</xdr:colOff>
      <xdr:row>18</xdr:row>
      <xdr:rowOff>114300</xdr:rowOff>
    </xdr:from>
    <xdr:to>
      <xdr:col>4</xdr:col>
      <xdr:colOff>563880</xdr:colOff>
      <xdr:row>20</xdr:row>
      <xdr:rowOff>76200</xdr:rowOff>
    </xdr:to>
    <xdr:sp macro="" textlink="">
      <xdr:nvSpPr>
        <xdr:cNvPr id="106" name="TextBox 105">
          <a:extLst>
            <a:ext uri="{FF2B5EF4-FFF2-40B4-BE49-F238E27FC236}">
              <a16:creationId xmlns:a16="http://schemas.microsoft.com/office/drawing/2014/main" id="{E47D2B7F-74E3-45A8-9918-E441C535C8D4}"/>
            </a:ext>
          </a:extLst>
        </xdr:cNvPr>
        <xdr:cNvSpPr txBox="1"/>
      </xdr:nvSpPr>
      <xdr:spPr>
        <a:xfrm>
          <a:off x="365760" y="3406140"/>
          <a:ext cx="2636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Total Employee By Age</a:t>
          </a:r>
          <a:r>
            <a:rPr lang="en-GB" sz="1100" b="1" baseline="0">
              <a:ln>
                <a:noFill/>
              </a:ln>
            </a:rPr>
            <a:t> Group And Gender</a:t>
          </a:r>
          <a:endParaRPr lang="en-GB" sz="1100" b="1">
            <a:ln>
              <a:noFill/>
            </a:ln>
          </a:endParaRPr>
        </a:p>
      </xdr:txBody>
    </xdr:sp>
    <xdr:clientData/>
  </xdr:twoCellAnchor>
  <xdr:twoCellAnchor>
    <xdr:from>
      <xdr:col>8</xdr:col>
      <xdr:colOff>45720</xdr:colOff>
      <xdr:row>20</xdr:row>
      <xdr:rowOff>121920</xdr:rowOff>
    </xdr:from>
    <xdr:to>
      <xdr:col>14</xdr:col>
      <xdr:colOff>68580</xdr:colOff>
      <xdr:row>32</xdr:row>
      <xdr:rowOff>57150</xdr:rowOff>
    </xdr:to>
    <xdr:graphicFrame macro="">
      <xdr:nvGraphicFramePr>
        <xdr:cNvPr id="109" name="Chart 108">
          <a:extLst>
            <a:ext uri="{FF2B5EF4-FFF2-40B4-BE49-F238E27FC236}">
              <a16:creationId xmlns:a16="http://schemas.microsoft.com/office/drawing/2014/main" id="{A2C27273-CFFA-41CC-9F3C-FBCCCF545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521970</xdr:colOff>
      <xdr:row>4</xdr:row>
      <xdr:rowOff>95250</xdr:rowOff>
    </xdr:from>
    <xdr:to>
      <xdr:col>13</xdr:col>
      <xdr:colOff>594360</xdr:colOff>
      <xdr:row>5</xdr:row>
      <xdr:rowOff>148590</xdr:rowOff>
    </xdr:to>
    <xdr:sp macro="" textlink="">
      <xdr:nvSpPr>
        <xdr:cNvPr id="108" name="TextBox 107">
          <a:extLst>
            <a:ext uri="{FF2B5EF4-FFF2-40B4-BE49-F238E27FC236}">
              <a16:creationId xmlns:a16="http://schemas.microsoft.com/office/drawing/2014/main" id="{182A3833-9060-42CF-B4B4-2AA8495550DF}"/>
            </a:ext>
          </a:extLst>
        </xdr:cNvPr>
        <xdr:cNvSpPr txBox="1"/>
      </xdr:nvSpPr>
      <xdr:spPr>
        <a:xfrm>
          <a:off x="4789170" y="826770"/>
          <a:ext cx="372999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Total Employee By Marital Status And No of Abesenteeism</a:t>
          </a:r>
        </a:p>
      </xdr:txBody>
    </xdr:sp>
    <xdr:clientData/>
  </xdr:twoCellAnchor>
  <xdr:twoCellAnchor>
    <xdr:from>
      <xdr:col>7</xdr:col>
      <xdr:colOff>590550</xdr:colOff>
      <xdr:row>18</xdr:row>
      <xdr:rowOff>163830</xdr:rowOff>
    </xdr:from>
    <xdr:to>
      <xdr:col>13</xdr:col>
      <xdr:colOff>163830</xdr:colOff>
      <xdr:row>20</xdr:row>
      <xdr:rowOff>26670</xdr:rowOff>
    </xdr:to>
    <xdr:sp macro="" textlink="">
      <xdr:nvSpPr>
        <xdr:cNvPr id="110" name="TextBox 109">
          <a:extLst>
            <a:ext uri="{FF2B5EF4-FFF2-40B4-BE49-F238E27FC236}">
              <a16:creationId xmlns:a16="http://schemas.microsoft.com/office/drawing/2014/main" id="{09A91BA8-02C8-4903-8879-76C47A75B57B}"/>
            </a:ext>
          </a:extLst>
        </xdr:cNvPr>
        <xdr:cNvSpPr txBox="1"/>
      </xdr:nvSpPr>
      <xdr:spPr>
        <a:xfrm>
          <a:off x="4857750" y="3455670"/>
          <a:ext cx="3230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Absence By Department</a:t>
          </a:r>
          <a:r>
            <a:rPr lang="en-GB" sz="1100" b="1" baseline="0">
              <a:ln>
                <a:noFill/>
              </a:ln>
            </a:rPr>
            <a:t> And Count of Employee IDs</a:t>
          </a:r>
          <a:endParaRPr lang="en-GB" sz="1100" b="1">
            <a:ln>
              <a:noFill/>
            </a:ln>
          </a:endParaRPr>
        </a:p>
      </xdr:txBody>
    </xdr:sp>
    <xdr:clientData/>
  </xdr:twoCellAnchor>
  <xdr:twoCellAnchor>
    <xdr:from>
      <xdr:col>15</xdr:col>
      <xdr:colOff>236220</xdr:colOff>
      <xdr:row>6</xdr:row>
      <xdr:rowOff>68580</xdr:rowOff>
    </xdr:from>
    <xdr:to>
      <xdr:col>21</xdr:col>
      <xdr:colOff>320040</xdr:colOff>
      <xdr:row>17</xdr:row>
      <xdr:rowOff>125730</xdr:rowOff>
    </xdr:to>
    <xdr:graphicFrame macro="">
      <xdr:nvGraphicFramePr>
        <xdr:cNvPr id="111" name="Chart 110">
          <a:extLst>
            <a:ext uri="{FF2B5EF4-FFF2-40B4-BE49-F238E27FC236}">
              <a16:creationId xmlns:a16="http://schemas.microsoft.com/office/drawing/2014/main" id="{CD488164-AFD2-438A-BCC2-45B02F546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53340</xdr:colOff>
      <xdr:row>4</xdr:row>
      <xdr:rowOff>99060</xdr:rowOff>
    </xdr:from>
    <xdr:to>
      <xdr:col>20</xdr:col>
      <xdr:colOff>510540</xdr:colOff>
      <xdr:row>5</xdr:row>
      <xdr:rowOff>144780</xdr:rowOff>
    </xdr:to>
    <xdr:sp macro="" textlink="">
      <xdr:nvSpPr>
        <xdr:cNvPr id="112" name="TextBox 111">
          <a:extLst>
            <a:ext uri="{FF2B5EF4-FFF2-40B4-BE49-F238E27FC236}">
              <a16:creationId xmlns:a16="http://schemas.microsoft.com/office/drawing/2014/main" id="{FAC5EAA9-C471-4992-B4FC-04CE8E61A920}"/>
            </a:ext>
          </a:extLst>
        </xdr:cNvPr>
        <xdr:cNvSpPr txBox="1"/>
      </xdr:nvSpPr>
      <xdr:spPr>
        <a:xfrm>
          <a:off x="9197340" y="830580"/>
          <a:ext cx="3505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Top 10</a:t>
          </a:r>
          <a:r>
            <a:rPr lang="en-GB" sz="1100" b="1" baseline="0">
              <a:ln>
                <a:noFill/>
              </a:ln>
            </a:rPr>
            <a:t> Employee </a:t>
          </a:r>
          <a:r>
            <a:rPr lang="en-GB" sz="1100" b="1">
              <a:ln>
                <a:noFill/>
              </a:ln>
            </a:rPr>
            <a:t>Engagement</a:t>
          </a:r>
          <a:r>
            <a:rPr lang="en-GB" sz="1100" b="1" baseline="0">
              <a:ln>
                <a:noFill/>
              </a:ln>
            </a:rPr>
            <a:t> Survey And Total Absence</a:t>
          </a:r>
          <a:endParaRPr lang="en-GB" sz="1100" b="1">
            <a:ln>
              <a:noFill/>
            </a:ln>
          </a:endParaRPr>
        </a:p>
      </xdr:txBody>
    </xdr:sp>
    <xdr:clientData/>
  </xdr:twoCellAnchor>
  <xdr:twoCellAnchor>
    <xdr:from>
      <xdr:col>15</xdr:col>
      <xdr:colOff>144780</xdr:colOff>
      <xdr:row>20</xdr:row>
      <xdr:rowOff>99060</xdr:rowOff>
    </xdr:from>
    <xdr:to>
      <xdr:col>21</xdr:col>
      <xdr:colOff>312420</xdr:colOff>
      <xdr:row>32</xdr:row>
      <xdr:rowOff>26670</xdr:rowOff>
    </xdr:to>
    <xdr:graphicFrame macro="">
      <xdr:nvGraphicFramePr>
        <xdr:cNvPr id="113" name="Chart 112">
          <a:extLst>
            <a:ext uri="{FF2B5EF4-FFF2-40B4-BE49-F238E27FC236}">
              <a16:creationId xmlns:a16="http://schemas.microsoft.com/office/drawing/2014/main" id="{E84C979C-DDF5-442D-8E89-1707F482A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53340</xdr:colOff>
      <xdr:row>18</xdr:row>
      <xdr:rowOff>160020</xdr:rowOff>
    </xdr:from>
    <xdr:to>
      <xdr:col>20</xdr:col>
      <xdr:colOff>434340</xdr:colOff>
      <xdr:row>20</xdr:row>
      <xdr:rowOff>30480</xdr:rowOff>
    </xdr:to>
    <xdr:sp macro="" textlink="">
      <xdr:nvSpPr>
        <xdr:cNvPr id="114" name="TextBox 113">
          <a:extLst>
            <a:ext uri="{FF2B5EF4-FFF2-40B4-BE49-F238E27FC236}">
              <a16:creationId xmlns:a16="http://schemas.microsoft.com/office/drawing/2014/main" id="{C1E0C441-6CDC-4A20-8F51-2C76B9F19C40}"/>
            </a:ext>
          </a:extLst>
        </xdr:cNvPr>
        <xdr:cNvSpPr txBox="1"/>
      </xdr:nvSpPr>
      <xdr:spPr>
        <a:xfrm>
          <a:off x="9197340" y="3451860"/>
          <a:ext cx="34290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ln>
                <a:noFill/>
              </a:ln>
            </a:rPr>
            <a:t>Top</a:t>
          </a:r>
          <a:r>
            <a:rPr lang="en-GB" sz="1100" b="1" baseline="0">
              <a:ln>
                <a:noFill/>
              </a:ln>
            </a:rPr>
            <a:t> 10 Managers With Highest Employee Absenteeism</a:t>
          </a:r>
          <a:endParaRPr lang="en-GB" sz="1100" b="1">
            <a:ln>
              <a:noFill/>
            </a:ln>
          </a:endParaRPr>
        </a:p>
      </xdr:txBody>
    </xdr:sp>
    <xdr:clientData/>
  </xdr:twoCellAnchor>
  <xdr:twoCellAnchor>
    <xdr:from>
      <xdr:col>7</xdr:col>
      <xdr:colOff>533400</xdr:colOff>
      <xdr:row>6</xdr:row>
      <xdr:rowOff>68580</xdr:rowOff>
    </xdr:from>
    <xdr:to>
      <xdr:col>14</xdr:col>
      <xdr:colOff>137160</xdr:colOff>
      <xdr:row>17</xdr:row>
      <xdr:rowOff>148590</xdr:rowOff>
    </xdr:to>
    <xdr:graphicFrame macro="">
      <xdr:nvGraphicFramePr>
        <xdr:cNvPr id="122" name="Chart 121">
          <a:extLst>
            <a:ext uri="{FF2B5EF4-FFF2-40B4-BE49-F238E27FC236}">
              <a16:creationId xmlns:a16="http://schemas.microsoft.com/office/drawing/2014/main" id="{B56EE0A7-DBF1-4EE1-8136-79B0BFA6C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22</xdr:col>
      <xdr:colOff>38100</xdr:colOff>
      <xdr:row>4</xdr:row>
      <xdr:rowOff>114301</xdr:rowOff>
    </xdr:from>
    <xdr:to>
      <xdr:col>23</xdr:col>
      <xdr:colOff>314626</xdr:colOff>
      <xdr:row>8</xdr:row>
      <xdr:rowOff>99060</xdr:rowOff>
    </xdr:to>
    <mc:AlternateContent xmlns:mc="http://schemas.openxmlformats.org/markup-compatibility/2006" xmlns:a14="http://schemas.microsoft.com/office/drawing/2010/main">
      <mc:Choice Requires="a14">
        <xdr:graphicFrame macro="">
          <xdr:nvGraphicFramePr>
            <xdr:cNvPr id="124" name="Sex">
              <a:extLst>
                <a:ext uri="{FF2B5EF4-FFF2-40B4-BE49-F238E27FC236}">
                  <a16:creationId xmlns:a16="http://schemas.microsoft.com/office/drawing/2014/main" id="{5D66A29A-EAB1-4792-8210-B6F815334CF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3449300" y="845821"/>
              <a:ext cx="886126" cy="716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53340</xdr:colOff>
      <xdr:row>8</xdr:row>
      <xdr:rowOff>152400</xdr:rowOff>
    </xdr:from>
    <xdr:to>
      <xdr:col>23</xdr:col>
      <xdr:colOff>327660</xdr:colOff>
      <xdr:row>16</xdr:row>
      <xdr:rowOff>121920</xdr:rowOff>
    </xdr:to>
    <mc:AlternateContent xmlns:mc="http://schemas.openxmlformats.org/markup-compatibility/2006" xmlns:a14="http://schemas.microsoft.com/office/drawing/2010/main">
      <mc:Choice Requires="a14">
        <xdr:graphicFrame macro="">
          <xdr:nvGraphicFramePr>
            <xdr:cNvPr id="127" name="Age Groups">
              <a:extLst>
                <a:ext uri="{FF2B5EF4-FFF2-40B4-BE49-F238E27FC236}">
                  <a16:creationId xmlns:a16="http://schemas.microsoft.com/office/drawing/2014/main" id="{0EB64B37-1A2D-4AE7-99A5-813503A29520}"/>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13464540" y="1615440"/>
              <a:ext cx="88392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xdr:colOff>
      <xdr:row>16</xdr:row>
      <xdr:rowOff>144780</xdr:rowOff>
    </xdr:from>
    <xdr:to>
      <xdr:col>23</xdr:col>
      <xdr:colOff>358140</xdr:colOff>
      <xdr:row>26</xdr:row>
      <xdr:rowOff>0</xdr:rowOff>
    </xdr:to>
    <mc:AlternateContent xmlns:mc="http://schemas.openxmlformats.org/markup-compatibility/2006" xmlns:a14="http://schemas.microsoft.com/office/drawing/2010/main">
      <mc:Choice Requires="a14">
        <xdr:graphicFrame macro="">
          <xdr:nvGraphicFramePr>
            <xdr:cNvPr id="128" name="MaritalDesc">
              <a:extLst>
                <a:ext uri="{FF2B5EF4-FFF2-40B4-BE49-F238E27FC236}">
                  <a16:creationId xmlns:a16="http://schemas.microsoft.com/office/drawing/2014/main" id="{418CB62A-D24D-4087-834A-EC4DDA81FDEE}"/>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13456920" y="3070860"/>
              <a:ext cx="922020" cy="1684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45720</xdr:colOff>
      <xdr:row>26</xdr:row>
      <xdr:rowOff>38100</xdr:rowOff>
    </xdr:from>
    <xdr:to>
      <xdr:col>23</xdr:col>
      <xdr:colOff>381000</xdr:colOff>
      <xdr:row>32</xdr:row>
      <xdr:rowOff>83819</xdr:rowOff>
    </xdr:to>
    <mc:AlternateContent xmlns:mc="http://schemas.openxmlformats.org/markup-compatibility/2006" xmlns:a14="http://schemas.microsoft.com/office/drawing/2010/main">
      <mc:Choice Requires="a14">
        <xdr:graphicFrame macro="">
          <xdr:nvGraphicFramePr>
            <xdr:cNvPr id="129" name="Absences">
              <a:extLst>
                <a:ext uri="{FF2B5EF4-FFF2-40B4-BE49-F238E27FC236}">
                  <a16:creationId xmlns:a16="http://schemas.microsoft.com/office/drawing/2014/main" id="{F590EEC2-FBD0-40BD-9250-01B06BEAECC9}"/>
                </a:ext>
              </a:extLst>
            </xdr:cNvPr>
            <xdr:cNvGraphicFramePr/>
          </xdr:nvGraphicFramePr>
          <xdr:xfrm>
            <a:off x="0" y="0"/>
            <a:ext cx="0" cy="0"/>
          </xdr:xfrm>
          <a:graphic>
            <a:graphicData uri="http://schemas.microsoft.com/office/drawing/2010/slicer">
              <sle:slicer xmlns:sle="http://schemas.microsoft.com/office/drawing/2010/slicer" name="Absences"/>
            </a:graphicData>
          </a:graphic>
        </xdr:graphicFrame>
      </mc:Choice>
      <mc:Fallback xmlns="">
        <xdr:sp macro="" textlink="">
          <xdr:nvSpPr>
            <xdr:cNvPr id="0" name=""/>
            <xdr:cNvSpPr>
              <a:spLocks noTextEdit="1"/>
            </xdr:cNvSpPr>
          </xdr:nvSpPr>
          <xdr:spPr>
            <a:xfrm>
              <a:off x="13456920" y="4792980"/>
              <a:ext cx="944880" cy="1142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487680</xdr:colOff>
      <xdr:row>0</xdr:row>
      <xdr:rowOff>83820</xdr:rowOff>
    </xdr:from>
    <xdr:to>
      <xdr:col>2</xdr:col>
      <xdr:colOff>426720</xdr:colOff>
      <xdr:row>3</xdr:row>
      <xdr:rowOff>83820</xdr:rowOff>
    </xdr:to>
    <xdr:pic>
      <xdr:nvPicPr>
        <xdr:cNvPr id="131" name="Graphic 130" descr="Store with solid fill">
          <a:extLst>
            <a:ext uri="{FF2B5EF4-FFF2-40B4-BE49-F238E27FC236}">
              <a16:creationId xmlns:a16="http://schemas.microsoft.com/office/drawing/2014/main" id="{146298EF-8F7C-4D7B-AD61-D9870F0155D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97280" y="83820"/>
          <a:ext cx="548640" cy="548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un Temitope" refreshedDate="45125.444744097222" createdVersion="7" refreshedVersion="7" minRefreshableVersion="3" recordCount="311" xr:uid="{B0236177-E6B7-4307-AB0F-A9C014770F63}">
  <cacheSource type="worksheet">
    <worksheetSource name="LegacyData"/>
  </cacheSource>
  <cacheFields count="24">
    <cacheField name="Employee_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DOB" numFmtId="164">
      <sharedItems containsSemiMixedTypes="0" containsNonDate="0" containsDate="1" containsString="0" minDate="1951-01-02T00:00:00" maxDate="1992-08-18T00:00:00"/>
    </cacheField>
    <cacheField name="Actual Age" numFmtId="1">
      <sharedItems containsSemiMixedTypes="0" containsString="0" containsNumber="1" containsInteger="1" minValue="31" maxValue="72"/>
    </cacheField>
    <cacheField name="Age Groups" numFmtId="1">
      <sharedItems count="4">
        <s v="Adults"/>
        <s v="Gen Z"/>
        <s v="Millenials"/>
        <s v="Gen X"/>
      </sharedItems>
    </cacheField>
    <cacheField name="Sex" numFmtId="0">
      <sharedItems count="2">
        <s v="M "/>
        <s v="F"/>
      </sharedItems>
    </cacheField>
    <cacheField name="MaritalDesc" numFmtId="0">
      <sharedItems count="5">
        <s v="Single"/>
        <s v="Married"/>
        <s v="Divorced"/>
        <s v="Widowed"/>
        <s v="Separated"/>
      </sharedItems>
    </cacheField>
    <cacheField name="CitizenDesc" numFmtId="0">
      <sharedItems/>
    </cacheField>
    <cacheField name="RaceDesc" numFmtId="0">
      <sharedItems/>
    </cacheField>
    <cacheField name="DateofHire" numFmtId="164">
      <sharedItems containsSemiMixedTypes="0" containsNonDate="0" containsDate="1" containsString="0" minDate="2006-01-09T00:00:00" maxDate="2018-07-10T00:00:00"/>
    </cacheField>
    <cacheField name="DateofTermination" numFmtId="164">
      <sharedItems containsDate="1" containsMixedTypes="1" minDate="2010-08-30T00:00:00" maxDate="2018-11-11T00:00:00"/>
    </cacheField>
    <cacheField name="Tenure" numFmtId="1">
      <sharedItems containsSemiMixedTypes="0" containsString="0" containsNumber="1" containsInteger="1" minValue="0" maxValue="17" count="18">
        <n v="12"/>
        <n v="1"/>
        <n v="15"/>
        <n v="5"/>
        <n v="11"/>
        <n v="9"/>
        <n v="10"/>
        <n v="14"/>
        <n v="8"/>
        <n v="6"/>
        <n v="4"/>
        <n v="7"/>
        <n v="3"/>
        <n v="2"/>
        <n v="13"/>
        <n v="0"/>
        <n v="16"/>
        <n v="17"/>
      </sharedItems>
    </cacheField>
    <cacheField name="TermReason" numFmtId="0">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tring="0" containsBlank="1" containsNumber="1" containsInteger="1" minValue="1" maxValue="39" count="24">
        <n v="22"/>
        <n v="4"/>
        <n v="20"/>
        <n v="16"/>
        <n v="39"/>
        <n v="11"/>
        <n v="10"/>
        <n v="19"/>
        <n v="12"/>
        <n v="7"/>
        <n v="14"/>
        <n v="18"/>
        <m/>
        <n v="3"/>
        <n v="2"/>
        <n v="1"/>
        <n v="17"/>
        <n v="5"/>
        <n v="21"/>
        <n v="6"/>
        <n v="15"/>
        <n v="13"/>
        <n v="9"/>
        <n v="30"/>
      </sharedItems>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cacheField>
    <cacheField name="EmpSatisfaction" numFmtId="0">
      <sharedItems containsSemiMixedTypes="0" containsString="0" containsNumber="1" containsInteger="1" minValue="1" maxValue="5" count="5">
        <n v="5"/>
        <n v="3"/>
        <n v="4"/>
        <n v="2"/>
        <n v="1"/>
      </sharedItems>
    </cacheField>
    <cacheField name="LastPerformanceReview_Date" numFmtId="164">
      <sharedItems containsSemiMixedTypes="0" containsNonDate="0" containsDate="1" containsString="0" minDate="2010-07-14T00:00:00" maxDate="2019-03-01T00:00:00"/>
    </cacheField>
    <cacheField name="Absences" numFmtId="0">
      <sharedItems containsSemiMixedTypes="0" containsString="0" containsNumber="1" containsInteger="1" minValue="1" maxValue="20" count="20">
        <n v="1"/>
        <n v="17"/>
        <n v="3"/>
        <n v="15"/>
        <n v="2"/>
        <n v="19"/>
        <n v="4"/>
        <n v="16"/>
        <n v="12"/>
        <n v="9"/>
        <n v="7"/>
        <n v="20"/>
        <n v="8"/>
        <n v="13"/>
        <n v="5"/>
        <n v="14"/>
        <n v="6"/>
        <n v="11"/>
        <n v="10"/>
        <n v="18"/>
      </sharedItems>
    </cacheField>
  </cacheFields>
  <extLst>
    <ext xmlns:x14="http://schemas.microsoft.com/office/spreadsheetml/2009/9/main" uri="{725AE2AE-9491-48be-B2B4-4EB974FC3084}">
      <x14:pivotCacheDefinition pivotCacheId="1238734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d v="1983-07-10T00:00:00"/>
    <n v="40"/>
    <x v="0"/>
    <x v="0"/>
    <x v="0"/>
    <s v="US Citizen"/>
    <s v="White"/>
    <d v="2011-07-10T00:00:00"/>
    <s v=""/>
    <x v="0"/>
    <s v="N/A-StillEmployed"/>
    <x v="0"/>
    <x v="0"/>
    <x v="0"/>
    <x v="0"/>
    <s v="LinkedIn"/>
    <s v="Exceeds"/>
    <x v="0"/>
    <x v="0"/>
    <d v="2019-01-17T00:00:00"/>
    <x v="0"/>
  </r>
  <r>
    <x v="1"/>
    <n v="10084"/>
    <x v="1"/>
    <d v="1975-05-05T00:00:00"/>
    <n v="48"/>
    <x v="1"/>
    <x v="0"/>
    <x v="1"/>
    <s v="US Citizen"/>
    <s v="White"/>
    <d v="2015-03-30T00:00:00"/>
    <d v="2016-06-16T00:00:00"/>
    <x v="1"/>
    <s v="career change"/>
    <x v="1"/>
    <x v="1"/>
    <x v="1"/>
    <x v="1"/>
    <s v="Indeed"/>
    <s v="Fully Meets"/>
    <x v="1"/>
    <x v="1"/>
    <d v="2016-02-24T00:00:00"/>
    <x v="1"/>
  </r>
  <r>
    <x v="2"/>
    <n v="10196"/>
    <x v="2"/>
    <d v="1988-09-19T00:00:00"/>
    <n v="35"/>
    <x v="0"/>
    <x v="1"/>
    <x v="1"/>
    <s v="US Citizen"/>
    <s v="White"/>
    <d v="2011-07-05T00:00:00"/>
    <d v="2012-09-24T00:00:00"/>
    <x v="1"/>
    <s v="hours"/>
    <x v="1"/>
    <x v="0"/>
    <x v="2"/>
    <x v="2"/>
    <s v="LinkedIn"/>
    <s v="Fully Meets"/>
    <x v="2"/>
    <x v="1"/>
    <d v="2012-05-15T00:00:00"/>
    <x v="2"/>
  </r>
  <r>
    <x v="3"/>
    <n v="10088"/>
    <x v="0"/>
    <d v="1988-09-27T00:00:00"/>
    <n v="35"/>
    <x v="0"/>
    <x v="1"/>
    <x v="1"/>
    <s v="US Citizen"/>
    <s v="White"/>
    <d v="2008-01-07T00:00:00"/>
    <s v=""/>
    <x v="2"/>
    <s v="N/A-StillEmployed"/>
    <x v="0"/>
    <x v="0"/>
    <x v="3"/>
    <x v="3"/>
    <s v="Indeed"/>
    <s v="Fully Meets"/>
    <x v="3"/>
    <x v="0"/>
    <d v="2019-01-03T00:00:00"/>
    <x v="3"/>
  </r>
  <r>
    <x v="4"/>
    <n v="10069"/>
    <x v="0"/>
    <d v="1989-09-08T00:00:00"/>
    <n v="34"/>
    <x v="0"/>
    <x v="1"/>
    <x v="2"/>
    <s v="US Citizen"/>
    <s v="White"/>
    <d v="2011-07-11T00:00:00"/>
    <d v="2016-09-06T00:00:00"/>
    <x v="3"/>
    <s v="return to school"/>
    <x v="1"/>
    <x v="0"/>
    <x v="4"/>
    <x v="4"/>
    <s v="Google Search"/>
    <s v="Fully Meets"/>
    <x v="4"/>
    <x v="2"/>
    <d v="2016-02-01T00:00:00"/>
    <x v="4"/>
  </r>
  <r>
    <x v="5"/>
    <n v="10002"/>
    <x v="0"/>
    <d v="1977-05-22T00:00:00"/>
    <n v="46"/>
    <x v="1"/>
    <x v="1"/>
    <x v="0"/>
    <s v="US Citizen"/>
    <s v="White"/>
    <d v="2012-01-09T00:00:00"/>
    <s v=""/>
    <x v="4"/>
    <s v="N/A-StillEmployed"/>
    <x v="0"/>
    <x v="0"/>
    <x v="5"/>
    <x v="5"/>
    <s v="LinkedIn"/>
    <s v="Exceeds"/>
    <x v="4"/>
    <x v="0"/>
    <d v="2019-01-07T00:00:00"/>
    <x v="3"/>
  </r>
  <r>
    <x v="6"/>
    <n v="10194"/>
    <x v="3"/>
    <d v="1979-05-24T00:00:00"/>
    <n v="44"/>
    <x v="1"/>
    <x v="1"/>
    <x v="0"/>
    <s v="US Citizen"/>
    <s v="White"/>
    <d v="2014-01-10T00:00:00"/>
    <s v=""/>
    <x v="5"/>
    <s v="N/A-StillEmployed"/>
    <x v="0"/>
    <x v="2"/>
    <x v="6"/>
    <x v="6"/>
    <s v="LinkedIn"/>
    <s v="Fully Meets"/>
    <x v="5"/>
    <x v="1"/>
    <d v="2019-01-02T00:00:00"/>
    <x v="5"/>
  </r>
  <r>
    <x v="7"/>
    <n v="10062"/>
    <x v="0"/>
    <d v="1983-02-18T00:00:00"/>
    <n v="40"/>
    <x v="0"/>
    <x v="0"/>
    <x v="3"/>
    <s v="US Citizen"/>
    <s v="White"/>
    <d v="2013-09-30T00:00:00"/>
    <s v=""/>
    <x v="6"/>
    <s v="N/A-StillEmployed"/>
    <x v="0"/>
    <x v="0"/>
    <x v="7"/>
    <x v="7"/>
    <s v="Employee Referral"/>
    <s v="Fully Meets"/>
    <x v="4"/>
    <x v="2"/>
    <d v="2019-02-25T00:00:00"/>
    <x v="5"/>
  </r>
  <r>
    <x v="8"/>
    <n v="10114"/>
    <x v="0"/>
    <d v="1970-02-11T00:00:00"/>
    <n v="53"/>
    <x v="2"/>
    <x v="1"/>
    <x v="0"/>
    <s v="US Citizen"/>
    <s v="Black or African American"/>
    <d v="2009-07-06T00:00:00"/>
    <s v=""/>
    <x v="7"/>
    <s v="N/A-StillEmployed"/>
    <x v="0"/>
    <x v="0"/>
    <x v="8"/>
    <x v="8"/>
    <s v="Diversity Job Fair"/>
    <s v="Fully Meets"/>
    <x v="6"/>
    <x v="1"/>
    <d v="2019-01-25T00:00:00"/>
    <x v="6"/>
  </r>
  <r>
    <x v="9"/>
    <n v="10250"/>
    <x v="4"/>
    <d v="1988-01-07T00:00:00"/>
    <n v="35"/>
    <x v="0"/>
    <x v="0"/>
    <x v="2"/>
    <s v="US Citizen"/>
    <s v="White"/>
    <d v="2015-01-05T00:00:00"/>
    <s v=""/>
    <x v="8"/>
    <s v="N/A-StillEmployed"/>
    <x v="0"/>
    <x v="1"/>
    <x v="9"/>
    <x v="9"/>
    <s v="Indeed"/>
    <s v="Fully Meets"/>
    <x v="4"/>
    <x v="0"/>
    <d v="2019-02-18T00:00:00"/>
    <x v="7"/>
  </r>
  <r>
    <x v="10"/>
    <n v="10252"/>
    <x v="0"/>
    <d v="1974-01-12T00:00:00"/>
    <n v="49"/>
    <x v="1"/>
    <x v="1"/>
    <x v="1"/>
    <s v="US Citizen"/>
    <s v="Black or African American"/>
    <d v="2011-01-10T00:00:00"/>
    <d v="2017-01-12T00:00:00"/>
    <x v="9"/>
    <s v="Another position"/>
    <x v="1"/>
    <x v="0"/>
    <x v="10"/>
    <x v="10"/>
    <s v="Diversity Job Fair"/>
    <s v="Fully Meets"/>
    <x v="7"/>
    <x v="2"/>
    <d v="2016-01-30T00:00:00"/>
    <x v="8"/>
  </r>
  <r>
    <x v="11"/>
    <n v="10242"/>
    <x v="0"/>
    <d v="1974-02-21T00:00:00"/>
    <n v="49"/>
    <x v="1"/>
    <x v="0"/>
    <x v="1"/>
    <s v="US Citizen"/>
    <s v="Black or African American"/>
    <d v="2012-04-02T00:00:00"/>
    <d v="2016-09-19T00:00:00"/>
    <x v="10"/>
    <s v="unhappy"/>
    <x v="1"/>
    <x v="0"/>
    <x v="2"/>
    <x v="2"/>
    <s v="Diversity Job Fair"/>
    <s v="Fully Meets"/>
    <x v="7"/>
    <x v="1"/>
    <d v="2016-05-06T00:00:00"/>
    <x v="3"/>
  </r>
  <r>
    <x v="12"/>
    <n v="10012"/>
    <x v="5"/>
    <d v="1988-07-04T00:00:00"/>
    <n v="35"/>
    <x v="0"/>
    <x v="0"/>
    <x v="2"/>
    <s v="US Citizen"/>
    <s v="Black or African American"/>
    <d v="2014-01-10T00:00:00"/>
    <s v=""/>
    <x v="5"/>
    <s v="N/A-StillEmployed"/>
    <x v="0"/>
    <x v="1"/>
    <x v="1"/>
    <x v="1"/>
    <s v="Diversity Job Fair"/>
    <s v="Exceeds"/>
    <x v="8"/>
    <x v="2"/>
    <d v="2019-02-25T00:00:00"/>
    <x v="9"/>
  </r>
  <r>
    <x v="13"/>
    <n v="10265"/>
    <x v="0"/>
    <d v="1983-07-20T00:00:00"/>
    <n v="40"/>
    <x v="0"/>
    <x v="0"/>
    <x v="0"/>
    <s v="US Citizen"/>
    <s v="Two or more races"/>
    <d v="2012-02-20T00:00:00"/>
    <s v=""/>
    <x v="4"/>
    <s v="N/A-StillEmployed"/>
    <x v="0"/>
    <x v="0"/>
    <x v="11"/>
    <x v="11"/>
    <s v="Google Search"/>
    <s v="Fully Meets"/>
    <x v="0"/>
    <x v="2"/>
    <d v="2019-02-14T00:00:00"/>
    <x v="10"/>
  </r>
  <r>
    <x v="14"/>
    <n v="10066"/>
    <x v="0"/>
    <d v="1977-07-15T00:00:00"/>
    <n v="46"/>
    <x v="1"/>
    <x v="0"/>
    <x v="2"/>
    <s v="US Citizen"/>
    <s v="White"/>
    <d v="2012-09-24T00:00:00"/>
    <d v="2017-04-06T00:00:00"/>
    <x v="3"/>
    <s v="Another position"/>
    <x v="1"/>
    <x v="0"/>
    <x v="0"/>
    <x v="0"/>
    <s v="On-line Web application"/>
    <s v="Fully Meets"/>
    <x v="4"/>
    <x v="0"/>
    <d v="2017-03-02T00:00:00"/>
    <x v="0"/>
  </r>
  <r>
    <x v="15"/>
    <n v="10061"/>
    <x v="0"/>
    <d v="1981-10-18T00:00:00"/>
    <n v="42"/>
    <x v="1"/>
    <x v="0"/>
    <x v="0"/>
    <s v="US Citizen"/>
    <s v="White"/>
    <d v="2011-02-21T00:00:00"/>
    <d v="2017-08-04T00:00:00"/>
    <x v="9"/>
    <s v="attendance"/>
    <x v="2"/>
    <x v="0"/>
    <x v="11"/>
    <x v="11"/>
    <s v="Google Search"/>
    <s v="Fully Meets"/>
    <x v="4"/>
    <x v="2"/>
    <d v="2017-04-05T00:00:00"/>
    <x v="11"/>
  </r>
  <r>
    <x v="16"/>
    <n v="10023"/>
    <x v="2"/>
    <d v="1966-04-17T00:00:00"/>
    <n v="57"/>
    <x v="2"/>
    <x v="1"/>
    <x v="1"/>
    <s v="US Citizen"/>
    <s v="White"/>
    <d v="2016-07-21T00:00:00"/>
    <s v=""/>
    <x v="11"/>
    <s v="N/A-StillEmployed"/>
    <x v="0"/>
    <x v="0"/>
    <x v="11"/>
    <x v="11"/>
    <s v="Employee Referral"/>
    <s v="Exceeds"/>
    <x v="9"/>
    <x v="1"/>
    <d v="2019-01-14T00:00:00"/>
    <x v="7"/>
  </r>
  <r>
    <x v="17"/>
    <n v="10055"/>
    <x v="0"/>
    <d v="1970-10-27T00:00:00"/>
    <n v="53"/>
    <x v="2"/>
    <x v="1"/>
    <x v="0"/>
    <s v="Eligible NonCitizen"/>
    <s v="White"/>
    <d v="2011-04-04T00:00:00"/>
    <s v=""/>
    <x v="0"/>
    <s v="N/A-StillEmployed"/>
    <x v="0"/>
    <x v="0"/>
    <x v="3"/>
    <x v="3"/>
    <s v="Google Search"/>
    <s v="Fully Meets"/>
    <x v="4"/>
    <x v="0"/>
    <d v="2019-01-14T00:00:00"/>
    <x v="8"/>
  </r>
  <r>
    <x v="18"/>
    <n v="10245"/>
    <x v="6"/>
    <d v="1986-04-04T00:00:00"/>
    <n v="37"/>
    <x v="0"/>
    <x v="1"/>
    <x v="0"/>
    <s v="US Citizen"/>
    <s v="White"/>
    <d v="2014-07-07T00:00:00"/>
    <d v="2015-09-12T00:00:00"/>
    <x v="1"/>
    <s v="performance"/>
    <x v="2"/>
    <x v="1"/>
    <x v="1"/>
    <x v="1"/>
    <s v="Google Search"/>
    <s v="Fully Meets"/>
    <x v="10"/>
    <x v="2"/>
    <d v="2015-01-15T00:00:00"/>
    <x v="12"/>
  </r>
  <r>
    <x v="19"/>
    <n v="10277"/>
    <x v="0"/>
    <d v="1979-04-06T00:00:00"/>
    <n v="44"/>
    <x v="1"/>
    <x v="0"/>
    <x v="0"/>
    <s v="US Citizen"/>
    <s v="Asian"/>
    <d v="2013-07-08T00:00:00"/>
    <s v=""/>
    <x v="6"/>
    <s v="N/A-StillEmployed"/>
    <x v="0"/>
    <x v="0"/>
    <x v="4"/>
    <x v="12"/>
    <s v="LinkedIn"/>
    <s v="Fully Meets"/>
    <x v="7"/>
    <x v="2"/>
    <d v="2019-01-11T00:00:00"/>
    <x v="13"/>
  </r>
  <r>
    <x v="20"/>
    <n v="10046"/>
    <x v="0"/>
    <d v="1970-02-22T00:00:00"/>
    <n v="53"/>
    <x v="2"/>
    <x v="0"/>
    <x v="0"/>
    <s v="US Citizen"/>
    <s v="White"/>
    <d v="2012-04-02T00:00:00"/>
    <s v=""/>
    <x v="4"/>
    <s v="N/A-StillEmployed"/>
    <x v="0"/>
    <x v="0"/>
    <x v="5"/>
    <x v="5"/>
    <s v="Google Search"/>
    <s v="Fully Meets"/>
    <x v="4"/>
    <x v="1"/>
    <d v="2019-01-14T00:00:00"/>
    <x v="13"/>
  </r>
  <r>
    <x v="21"/>
    <n v="10226"/>
    <x v="0"/>
    <d v="1958-02-27T00:00:00"/>
    <n v="65"/>
    <x v="3"/>
    <x v="1"/>
    <x v="2"/>
    <s v="US Citizen"/>
    <s v="Asian"/>
    <d v="2013-08-19T00:00:00"/>
    <s v=""/>
    <x v="6"/>
    <s v="N/A-StillEmployed"/>
    <x v="0"/>
    <x v="0"/>
    <x v="7"/>
    <x v="7"/>
    <s v="Indeed"/>
    <s v="Fully Meets"/>
    <x v="7"/>
    <x v="1"/>
    <d v="2019-01-10T00:00:00"/>
    <x v="4"/>
  </r>
  <r>
    <x v="22"/>
    <n v="10003"/>
    <x v="0"/>
    <d v="1989-09-01T00:00:00"/>
    <n v="34"/>
    <x v="0"/>
    <x v="1"/>
    <x v="1"/>
    <s v="US Citizen"/>
    <s v="White"/>
    <d v="2014-07-07T00:00:00"/>
    <s v=""/>
    <x v="5"/>
    <s v="N/A-StillEmployed"/>
    <x v="0"/>
    <x v="0"/>
    <x v="8"/>
    <x v="8"/>
    <s v="Indeed"/>
    <s v="Exceeds"/>
    <x v="4"/>
    <x v="1"/>
    <d v="2019-02-27T00:00:00"/>
    <x v="5"/>
  </r>
  <r>
    <x v="23"/>
    <n v="10294"/>
    <x v="2"/>
    <d v="1990-09-21T00:00:00"/>
    <n v="33"/>
    <x v="0"/>
    <x v="1"/>
    <x v="0"/>
    <s v="US Citizen"/>
    <s v="White"/>
    <d v="2011-04-04T00:00:00"/>
    <s v=""/>
    <x v="0"/>
    <s v="N/A-StillEmployed"/>
    <x v="0"/>
    <x v="0"/>
    <x v="0"/>
    <x v="0"/>
    <s v="CareerBuilder"/>
    <s v="Needs Improvement"/>
    <x v="11"/>
    <x v="1"/>
    <d v="2019-02-27T00:00:00"/>
    <x v="2"/>
  </r>
  <r>
    <x v="24"/>
    <n v="10267"/>
    <x v="2"/>
    <d v="1967-01-16T00:00:00"/>
    <n v="56"/>
    <x v="2"/>
    <x v="1"/>
    <x v="0"/>
    <s v="US Citizen"/>
    <s v="White"/>
    <d v="2011-01-10T00:00:00"/>
    <d v="2014-04-04T00:00:00"/>
    <x v="12"/>
    <s v="career change"/>
    <x v="1"/>
    <x v="0"/>
    <x v="3"/>
    <x v="3"/>
    <s v="Google Search"/>
    <s v="Fully Meets"/>
    <x v="12"/>
    <x v="0"/>
    <d v="2014-03-04T00:00:00"/>
    <x v="14"/>
  </r>
  <r>
    <x v="25"/>
    <n v="10199"/>
    <x v="7"/>
    <d v="1964-07-30T00:00:00"/>
    <n v="59"/>
    <x v="2"/>
    <x v="0"/>
    <x v="0"/>
    <s v="US Citizen"/>
    <s v="Black or African American"/>
    <d v="2014-02-17T00:00:00"/>
    <d v="2016-02-19T00:00:00"/>
    <x v="13"/>
    <s v="Learned that he is a gangster"/>
    <x v="2"/>
    <x v="1"/>
    <x v="1"/>
    <x v="1"/>
    <s v="LinkedIn"/>
    <s v="Fully Meets"/>
    <x v="13"/>
    <x v="0"/>
    <d v="2016-01-10T00:00:00"/>
    <x v="4"/>
  </r>
  <r>
    <x v="26"/>
    <n v="10081"/>
    <x v="8"/>
    <d v="1987-04-04T00:00:00"/>
    <n v="36"/>
    <x v="0"/>
    <x v="1"/>
    <x v="1"/>
    <s v="US Citizen"/>
    <s v="Black or African American"/>
    <d v="2015-02-16T00:00:00"/>
    <s v=""/>
    <x v="8"/>
    <s v="N/A-StillEmployed"/>
    <x v="0"/>
    <x v="3"/>
    <x v="12"/>
    <x v="13"/>
    <s v="Diversity Job Fair"/>
    <s v="Fully Meets"/>
    <x v="4"/>
    <x v="2"/>
    <d v="2019-02-18T00:00:00"/>
    <x v="6"/>
  </r>
  <r>
    <x v="27"/>
    <n v="10175"/>
    <x v="9"/>
    <d v="1970-03-10T00:00:00"/>
    <n v="53"/>
    <x v="2"/>
    <x v="0"/>
    <x v="0"/>
    <s v="US Citizen"/>
    <s v="Asian"/>
    <d v="2013-09-30T00:00:00"/>
    <d v="2014-08-07T00:00:00"/>
    <x v="1"/>
    <s v="retiring"/>
    <x v="1"/>
    <x v="0"/>
    <x v="13"/>
    <x v="14"/>
    <s v="Indeed"/>
    <s v="Fully Meets"/>
    <x v="14"/>
    <x v="1"/>
    <d v="2014-02-20T00:00:00"/>
    <x v="15"/>
  </r>
  <r>
    <x v="28"/>
    <n v="10177"/>
    <x v="0"/>
    <d v="1990-08-24T00:00:00"/>
    <n v="33"/>
    <x v="0"/>
    <x v="1"/>
    <x v="1"/>
    <s v="US Citizen"/>
    <s v="White"/>
    <d v="2012-04-02T00:00:00"/>
    <d v="2013-06-15T00:00:00"/>
    <x v="1"/>
    <s v="Another position"/>
    <x v="1"/>
    <x v="0"/>
    <x v="10"/>
    <x v="10"/>
    <s v="Google Search"/>
    <s v="Fully Meets"/>
    <x v="15"/>
    <x v="2"/>
    <d v="2013-03-04T00:00:00"/>
    <x v="16"/>
  </r>
  <r>
    <x v="29"/>
    <n v="10238"/>
    <x v="10"/>
    <d v="1987-01-24T00:00:00"/>
    <n v="36"/>
    <x v="0"/>
    <x v="1"/>
    <x v="1"/>
    <s v="US Citizen"/>
    <s v="Black or African American"/>
    <d v="2008-10-27T00:00:00"/>
    <s v=""/>
    <x v="2"/>
    <s v="N/A-StillEmployed"/>
    <x v="0"/>
    <x v="3"/>
    <x v="12"/>
    <x v="15"/>
    <s v="Diversity Job Fair"/>
    <s v="Fully Meets"/>
    <x v="10"/>
    <x v="3"/>
    <d v="2019-01-15T00:00:00"/>
    <x v="15"/>
  </r>
  <r>
    <x v="30"/>
    <n v="10184"/>
    <x v="2"/>
    <d v="1983-07-28T00:00:00"/>
    <n v="40"/>
    <x v="0"/>
    <x v="0"/>
    <x v="0"/>
    <s v="US Citizen"/>
    <s v="White"/>
    <d v="2014-09-29T00:00:00"/>
    <s v=""/>
    <x v="5"/>
    <s v="N/A-StillEmployed"/>
    <x v="0"/>
    <x v="0"/>
    <x v="4"/>
    <x v="12"/>
    <s v="Google Search"/>
    <s v="Fully Meets"/>
    <x v="16"/>
    <x v="1"/>
    <d v="2019-02-01T00:00:00"/>
    <x v="9"/>
  </r>
  <r>
    <x v="31"/>
    <n v="10203"/>
    <x v="0"/>
    <d v="1969-10-30T00:00:00"/>
    <n v="54"/>
    <x v="2"/>
    <x v="1"/>
    <x v="4"/>
    <s v="US Citizen"/>
    <s v="Black or African American"/>
    <d v="2013-01-11T00:00:00"/>
    <s v=""/>
    <x v="6"/>
    <s v="N/A-StillEmployed"/>
    <x v="0"/>
    <x v="0"/>
    <x v="2"/>
    <x v="2"/>
    <s v="Diversity Job Fair"/>
    <s v="Fully Meets"/>
    <x v="13"/>
    <x v="0"/>
    <d v="2019-01-21T00:00:00"/>
    <x v="1"/>
  </r>
  <r>
    <x v="32"/>
    <n v="10188"/>
    <x v="11"/>
    <d v="1964-06-01T00:00:00"/>
    <n v="59"/>
    <x v="2"/>
    <x v="1"/>
    <x v="1"/>
    <s v="Eligible NonCitizen"/>
    <s v="Black or African American"/>
    <d v="2011-08-15T00:00:00"/>
    <d v="2014-08-02T00:00:00"/>
    <x v="12"/>
    <s v="Another position"/>
    <x v="1"/>
    <x v="4"/>
    <x v="14"/>
    <x v="16"/>
    <s v="Google Search"/>
    <s v="Fully Meets"/>
    <x v="17"/>
    <x v="0"/>
    <d v="2013-02-10T00:00:00"/>
    <x v="5"/>
  </r>
  <r>
    <x v="33"/>
    <n v="10107"/>
    <x v="2"/>
    <d v="1980-03-02T00:00:00"/>
    <n v="43"/>
    <x v="1"/>
    <x v="1"/>
    <x v="0"/>
    <s v="US Citizen"/>
    <s v="Black or African American"/>
    <d v="2012-03-05T00:00:00"/>
    <s v=""/>
    <x v="4"/>
    <s v="N/A-StillEmployed"/>
    <x v="0"/>
    <x v="0"/>
    <x v="5"/>
    <x v="5"/>
    <s v="Employee Referral"/>
    <s v="Fully Meets"/>
    <x v="18"/>
    <x v="2"/>
    <d v="2019-02-21T00:00:00"/>
    <x v="2"/>
  </r>
  <r>
    <x v="34"/>
    <n v="10181"/>
    <x v="2"/>
    <d v="1977-08-19T00:00:00"/>
    <n v="46"/>
    <x v="1"/>
    <x v="0"/>
    <x v="1"/>
    <s v="US Citizen"/>
    <s v="White"/>
    <d v="2011-04-04T00:00:00"/>
    <s v=""/>
    <x v="0"/>
    <s v="N/A-StillEmployed"/>
    <x v="0"/>
    <x v="0"/>
    <x v="7"/>
    <x v="7"/>
    <s v="Indeed"/>
    <s v="Fully Meets"/>
    <x v="19"/>
    <x v="0"/>
    <d v="2019-01-14T00:00:00"/>
    <x v="3"/>
  </r>
  <r>
    <x v="35"/>
    <n v="10150"/>
    <x v="12"/>
    <d v="1966-01-22T00:00:00"/>
    <n v="57"/>
    <x v="2"/>
    <x v="0"/>
    <x v="0"/>
    <s v="US Citizen"/>
    <s v="White"/>
    <d v="2011-08-15T00:00:00"/>
    <s v=""/>
    <x v="0"/>
    <s v="N/A-StillEmployed"/>
    <x v="0"/>
    <x v="2"/>
    <x v="15"/>
    <x v="17"/>
    <s v="Google Search"/>
    <s v="Fully Meets"/>
    <x v="20"/>
    <x v="1"/>
    <d v="2019-01-21T00:00:00"/>
    <x v="6"/>
  </r>
  <r>
    <x v="36"/>
    <n v="10001"/>
    <x v="9"/>
    <d v="1983-08-09T00:00:00"/>
    <n v="40"/>
    <x v="0"/>
    <x v="0"/>
    <x v="0"/>
    <s v="US Citizen"/>
    <s v="White"/>
    <d v="2016-01-28T00:00:00"/>
    <s v=""/>
    <x v="11"/>
    <s v="N/A-StillEmployed"/>
    <x v="0"/>
    <x v="0"/>
    <x v="13"/>
    <x v="14"/>
    <s v="Indeed"/>
    <s v="Exceeds"/>
    <x v="4"/>
    <x v="1"/>
    <d v="2019-02-22T00:00:00"/>
    <x v="15"/>
  </r>
  <r>
    <x v="37"/>
    <n v="10085"/>
    <x v="3"/>
    <d v="1987-04-05T00:00:00"/>
    <n v="36"/>
    <x v="0"/>
    <x v="1"/>
    <x v="0"/>
    <s v="US Citizen"/>
    <s v="White"/>
    <d v="2013-01-11T00:00:00"/>
    <s v=""/>
    <x v="6"/>
    <s v="N/A-StillEmployed"/>
    <x v="0"/>
    <x v="2"/>
    <x v="6"/>
    <x v="6"/>
    <s v="Indeed"/>
    <s v="Fully Meets"/>
    <x v="1"/>
    <x v="2"/>
    <d v="2019-01-30T00:00:00"/>
    <x v="2"/>
  </r>
  <r>
    <x v="38"/>
    <n v="10115"/>
    <x v="0"/>
    <d v="1983-02-02T00:00:00"/>
    <n v="40"/>
    <x v="0"/>
    <x v="0"/>
    <x v="0"/>
    <s v="US Citizen"/>
    <s v="Black or African American"/>
    <d v="2014-03-31T00:00:00"/>
    <s v=""/>
    <x v="5"/>
    <s v="N/A-StillEmployed"/>
    <x v="0"/>
    <x v="0"/>
    <x v="11"/>
    <x v="11"/>
    <s v="LinkedIn"/>
    <s v="Fully Meets"/>
    <x v="21"/>
    <x v="1"/>
    <d v="2019-02-01T00:00:00"/>
    <x v="15"/>
  </r>
  <r>
    <x v="39"/>
    <n v="10082"/>
    <x v="1"/>
    <d v="1986-06-06T00:00:00"/>
    <n v="37"/>
    <x v="0"/>
    <x v="1"/>
    <x v="0"/>
    <s v="US Citizen"/>
    <s v="Black or African American"/>
    <d v="2016-06-30T00:00:00"/>
    <s v=""/>
    <x v="11"/>
    <s v="N/A-StillEmployed"/>
    <x v="0"/>
    <x v="1"/>
    <x v="1"/>
    <x v="1"/>
    <s v="LinkedIn"/>
    <s v="Fully Meets"/>
    <x v="4"/>
    <x v="0"/>
    <d v="2019-02-18T00:00:00"/>
    <x v="10"/>
  </r>
  <r>
    <x v="40"/>
    <n v="10040"/>
    <x v="11"/>
    <d v="1963-05-15T00:00:00"/>
    <n v="60"/>
    <x v="2"/>
    <x v="1"/>
    <x v="0"/>
    <s v="US Citizen"/>
    <s v="White"/>
    <d v="2014-08-18T00:00:00"/>
    <s v=""/>
    <x v="5"/>
    <s v="N/A-StillEmployed"/>
    <x v="0"/>
    <x v="4"/>
    <x v="14"/>
    <x v="16"/>
    <s v="Indeed"/>
    <s v="Fully Meets"/>
    <x v="4"/>
    <x v="0"/>
    <d v="2019-01-21T00:00:00"/>
    <x v="10"/>
  </r>
  <r>
    <x v="41"/>
    <n v="10067"/>
    <x v="0"/>
    <d v="1951-01-02T00:00:00"/>
    <n v="72"/>
    <x v="3"/>
    <x v="1"/>
    <x v="0"/>
    <s v="US Citizen"/>
    <s v="White"/>
    <d v="2014-09-29T00:00:00"/>
    <s v=""/>
    <x v="5"/>
    <s v="N/A-StillEmployed"/>
    <x v="0"/>
    <x v="0"/>
    <x v="0"/>
    <x v="0"/>
    <s v="Google Search"/>
    <s v="Fully Meets"/>
    <x v="4"/>
    <x v="2"/>
    <d v="2019-02-12T00:00:00"/>
    <x v="17"/>
  </r>
  <r>
    <x v="42"/>
    <n v="10108"/>
    <x v="13"/>
    <d v="1972-02-09T00:00:00"/>
    <n v="51"/>
    <x v="1"/>
    <x v="0"/>
    <x v="1"/>
    <s v="US Citizen"/>
    <s v="White"/>
    <d v="2016-09-06T00:00:00"/>
    <s v=""/>
    <x v="11"/>
    <s v="N/A-StillEmployed"/>
    <x v="0"/>
    <x v="1"/>
    <x v="15"/>
    <x v="17"/>
    <s v="Indeed"/>
    <s v="Fully Meets"/>
    <x v="10"/>
    <x v="0"/>
    <d v="2019-01-15T00:00:00"/>
    <x v="12"/>
  </r>
  <r>
    <x v="43"/>
    <n v="10210"/>
    <x v="0"/>
    <d v="1979-02-12T00:00:00"/>
    <n v="44"/>
    <x v="1"/>
    <x v="1"/>
    <x v="0"/>
    <s v="US Citizen"/>
    <s v="White"/>
    <d v="2014-05-12T00:00:00"/>
    <s v=""/>
    <x v="5"/>
    <s v="N/A-StillEmployed"/>
    <x v="0"/>
    <x v="0"/>
    <x v="3"/>
    <x v="3"/>
    <s v="Indeed"/>
    <s v="Fully Meets"/>
    <x v="22"/>
    <x v="2"/>
    <d v="2019-02-19T00:00:00"/>
    <x v="17"/>
  </r>
  <r>
    <x v="44"/>
    <n v="10154"/>
    <x v="0"/>
    <d v="1983-08-24T00:00:00"/>
    <n v="40"/>
    <x v="0"/>
    <x v="0"/>
    <x v="0"/>
    <s v="US Citizen"/>
    <s v="White"/>
    <d v="2013-07-08T00:00:00"/>
    <s v=""/>
    <x v="6"/>
    <s v="N/A-StillEmployed"/>
    <x v="0"/>
    <x v="0"/>
    <x v="4"/>
    <x v="12"/>
    <s v="LinkedIn"/>
    <s v="Fully Meets"/>
    <x v="23"/>
    <x v="0"/>
    <d v="2019-01-14T00:00:00"/>
    <x v="6"/>
  </r>
  <r>
    <x v="45"/>
    <n v="10200"/>
    <x v="11"/>
    <d v="1970-06-11T00:00:00"/>
    <n v="53"/>
    <x v="2"/>
    <x v="0"/>
    <x v="0"/>
    <s v="Eligible NonCitizen"/>
    <s v="Black or African American"/>
    <d v="2012-05-14T00:00:00"/>
    <s v=""/>
    <x v="4"/>
    <s v="N/A-StillEmployed"/>
    <x v="0"/>
    <x v="4"/>
    <x v="16"/>
    <x v="18"/>
    <s v="Employee Referral"/>
    <s v="Fully Meets"/>
    <x v="24"/>
    <x v="0"/>
    <d v="2019-01-19T00:00:00"/>
    <x v="1"/>
  </r>
  <r>
    <x v="46"/>
    <n v="10240"/>
    <x v="0"/>
    <d v="1983-08-27T00:00:00"/>
    <n v="40"/>
    <x v="0"/>
    <x v="1"/>
    <x v="0"/>
    <s v="US Citizen"/>
    <s v="White"/>
    <d v="2011-06-27T00:00:00"/>
    <d v="2015-11-15T00:00:00"/>
    <x v="10"/>
    <s v="relocation out of area"/>
    <x v="1"/>
    <x v="0"/>
    <x v="5"/>
    <x v="5"/>
    <s v="Indeed"/>
    <s v="Fully Meets"/>
    <x v="25"/>
    <x v="2"/>
    <d v="2015-03-10T00:00:00"/>
    <x v="2"/>
  </r>
  <r>
    <x v="47"/>
    <n v="10168"/>
    <x v="0"/>
    <d v="1988-05-31T00:00:00"/>
    <n v="35"/>
    <x v="0"/>
    <x v="1"/>
    <x v="0"/>
    <s v="Non-Citizen"/>
    <s v="Black or African American"/>
    <d v="2011-10-03T00:00:00"/>
    <s v=""/>
    <x v="0"/>
    <s v="N/A-StillEmployed"/>
    <x v="0"/>
    <x v="0"/>
    <x v="7"/>
    <x v="7"/>
    <s v="Indeed"/>
    <s v="Fully Meets"/>
    <x v="26"/>
    <x v="0"/>
    <d v="2019-01-30T00:00:00"/>
    <x v="2"/>
  </r>
  <r>
    <x v="48"/>
    <n v="10220"/>
    <x v="4"/>
    <d v="1985-09-05T00:00:00"/>
    <n v="38"/>
    <x v="0"/>
    <x v="0"/>
    <x v="0"/>
    <s v="US Citizen"/>
    <s v="White"/>
    <d v="2012-09-05T00:00:00"/>
    <s v=""/>
    <x v="4"/>
    <s v="N/A-StillEmployed"/>
    <x v="0"/>
    <x v="1"/>
    <x v="17"/>
    <x v="19"/>
    <s v="Indeed"/>
    <s v="Fully Meets"/>
    <x v="27"/>
    <x v="1"/>
    <d v="2019-02-27T00:00:00"/>
    <x v="4"/>
  </r>
  <r>
    <x v="49"/>
    <n v="10275"/>
    <x v="2"/>
    <d v="1981-08-31T00:00:00"/>
    <n v="42"/>
    <x v="1"/>
    <x v="1"/>
    <x v="1"/>
    <s v="US Citizen"/>
    <s v="White"/>
    <d v="2011-05-16T00:00:00"/>
    <d v="2013-01-07T00:00:00"/>
    <x v="13"/>
    <s v="unhappy"/>
    <x v="1"/>
    <x v="0"/>
    <x v="8"/>
    <x v="8"/>
    <s v="Google Search"/>
    <s v="Fully Meets"/>
    <x v="7"/>
    <x v="0"/>
    <d v="2012-05-03T00:00:00"/>
    <x v="9"/>
  </r>
  <r>
    <x v="50"/>
    <n v="10269"/>
    <x v="2"/>
    <d v="1978-01-25T00:00:00"/>
    <n v="45"/>
    <x v="1"/>
    <x v="0"/>
    <x v="1"/>
    <s v="US Citizen"/>
    <s v="White"/>
    <d v="2010-08-30T00:00:00"/>
    <d v="2011-09-26T00:00:00"/>
    <x v="1"/>
    <s v="career change"/>
    <x v="1"/>
    <x v="0"/>
    <x v="10"/>
    <x v="10"/>
    <s v="Indeed"/>
    <s v="Fully Meets"/>
    <x v="7"/>
    <x v="2"/>
    <d v="2011-05-04T00:00:00"/>
    <x v="16"/>
  </r>
  <r>
    <x v="51"/>
    <n v="10029"/>
    <x v="0"/>
    <d v="1980-08-26T00:00:00"/>
    <n v="43"/>
    <x v="1"/>
    <x v="0"/>
    <x v="1"/>
    <s v="US Citizen"/>
    <s v="White"/>
    <d v="2016-07-06T00:00:00"/>
    <s v=""/>
    <x v="11"/>
    <s v="N/A-StillEmployed"/>
    <x v="0"/>
    <x v="0"/>
    <x v="8"/>
    <x v="8"/>
    <s v="Employee Referral"/>
    <s v="Exceeds"/>
    <x v="28"/>
    <x v="2"/>
    <d v="2019-02-28T00:00:00"/>
    <x v="14"/>
  </r>
  <r>
    <x v="52"/>
    <n v="10261"/>
    <x v="0"/>
    <d v="1977-09-08T00:00:00"/>
    <n v="46"/>
    <x v="1"/>
    <x v="0"/>
    <x v="0"/>
    <s v="US Citizen"/>
    <s v="White"/>
    <d v="2013-07-08T00:00:00"/>
    <s v=""/>
    <x v="6"/>
    <s v="N/A-StillEmployed"/>
    <x v="0"/>
    <x v="0"/>
    <x v="10"/>
    <x v="10"/>
    <s v="Employee Referral"/>
    <s v="Fully Meets"/>
    <x v="9"/>
    <x v="0"/>
    <d v="2019-01-14T00:00:00"/>
    <x v="2"/>
  </r>
  <r>
    <x v="53"/>
    <n v="10292"/>
    <x v="0"/>
    <d v="1979-08-12T00:00:00"/>
    <n v="44"/>
    <x v="1"/>
    <x v="0"/>
    <x v="0"/>
    <s v="US Citizen"/>
    <s v="Black or African American"/>
    <d v="2011-07-11T00:00:00"/>
    <d v="2016-09-23T00:00:00"/>
    <x v="3"/>
    <s v="performance"/>
    <x v="2"/>
    <x v="0"/>
    <x v="2"/>
    <x v="2"/>
    <s v="LinkedIn"/>
    <s v="Needs Improvement"/>
    <x v="11"/>
    <x v="1"/>
    <d v="2016-05-01T00:00:00"/>
    <x v="7"/>
  </r>
  <r>
    <x v="54"/>
    <n v="10282"/>
    <x v="9"/>
    <d v="1975-02-17T00:00:00"/>
    <n v="48"/>
    <x v="1"/>
    <x v="0"/>
    <x v="2"/>
    <s v="US Citizen"/>
    <s v="White"/>
    <d v="2010-07-20T00:00:00"/>
    <s v=""/>
    <x v="14"/>
    <s v="N/A-StillEmployed"/>
    <x v="0"/>
    <x v="0"/>
    <x v="13"/>
    <x v="14"/>
    <s v="CareerBuilder"/>
    <s v="Needs Improvement"/>
    <x v="29"/>
    <x v="3"/>
    <d v="2019-01-14T00:00:00"/>
    <x v="2"/>
  </r>
  <r>
    <x v="55"/>
    <n v="10019"/>
    <x v="14"/>
    <d v="1983-03-19T00:00:00"/>
    <n v="40"/>
    <x v="0"/>
    <x v="0"/>
    <x v="0"/>
    <s v="US Citizen"/>
    <s v="Black or African American"/>
    <d v="2009-01-05T00:00:00"/>
    <s v=""/>
    <x v="7"/>
    <s v="N/A-StillEmployed"/>
    <x v="0"/>
    <x v="0"/>
    <x v="13"/>
    <x v="14"/>
    <s v="Indeed"/>
    <s v="Exceeds"/>
    <x v="30"/>
    <x v="0"/>
    <d v="2019-02-04T00:00:00"/>
    <x v="3"/>
  </r>
  <r>
    <x v="56"/>
    <n v="10094"/>
    <x v="0"/>
    <d v="1977-03-31T00:00:00"/>
    <n v="46"/>
    <x v="1"/>
    <x v="1"/>
    <x v="1"/>
    <s v="US Citizen"/>
    <s v="White"/>
    <d v="2015-01-05T00:00:00"/>
    <s v=""/>
    <x v="8"/>
    <s v="N/A-StillEmployed"/>
    <x v="0"/>
    <x v="0"/>
    <x v="11"/>
    <x v="11"/>
    <s v="Indeed"/>
    <s v="Fully Meets"/>
    <x v="31"/>
    <x v="0"/>
    <d v="2019-02-14T00:00:00"/>
    <x v="16"/>
  </r>
  <r>
    <x v="57"/>
    <n v="10193"/>
    <x v="5"/>
    <d v="1986-08-26T00:00:00"/>
    <n v="37"/>
    <x v="0"/>
    <x v="0"/>
    <x v="1"/>
    <s v="US Citizen"/>
    <s v="White"/>
    <d v="2015-03-30T00:00:00"/>
    <s v=""/>
    <x v="8"/>
    <s v="N/A-StillEmployed"/>
    <x v="0"/>
    <x v="1"/>
    <x v="1"/>
    <x v="1"/>
    <s v="Indeed"/>
    <s v="Fully Meets"/>
    <x v="5"/>
    <x v="1"/>
    <d v="2019-01-22T00:00:00"/>
    <x v="4"/>
  </r>
  <r>
    <x v="58"/>
    <n v="10132"/>
    <x v="0"/>
    <d v="1987-04-10T00:00:00"/>
    <n v="36"/>
    <x v="0"/>
    <x v="1"/>
    <x v="0"/>
    <s v="US Citizen"/>
    <s v="White"/>
    <d v="2016-07-06T00:00:00"/>
    <s v=""/>
    <x v="11"/>
    <s v="N/A-StillEmployed"/>
    <x v="0"/>
    <x v="0"/>
    <x v="0"/>
    <x v="0"/>
    <s v="LinkedIn"/>
    <s v="Fully Meets"/>
    <x v="32"/>
    <x v="0"/>
    <d v="2019-01-28T00:00:00"/>
    <x v="3"/>
  </r>
  <r>
    <x v="59"/>
    <n v="10083"/>
    <x v="15"/>
    <d v="1965-09-09T00:00:00"/>
    <n v="58"/>
    <x v="2"/>
    <x v="0"/>
    <x v="0"/>
    <s v="US Citizen"/>
    <s v="White"/>
    <d v="2014-01-10T00:00:00"/>
    <s v=""/>
    <x v="5"/>
    <s v="N/A-StillEmployed"/>
    <x v="0"/>
    <x v="1"/>
    <x v="9"/>
    <x v="9"/>
    <s v="Employee Referral"/>
    <s v="Fully Meets"/>
    <x v="4"/>
    <x v="1"/>
    <d v="2019-01-02T00:00:00"/>
    <x v="14"/>
  </r>
  <r>
    <x v="60"/>
    <n v="10099"/>
    <x v="16"/>
    <d v="1990-04-19T00:00:00"/>
    <n v="33"/>
    <x v="0"/>
    <x v="1"/>
    <x v="0"/>
    <s v="US Citizen"/>
    <s v="White"/>
    <d v="2014-05-05T00:00:00"/>
    <s v=""/>
    <x v="5"/>
    <s v="N/A-StillEmployed"/>
    <x v="0"/>
    <x v="4"/>
    <x v="18"/>
    <x v="20"/>
    <s v="Indeed"/>
    <s v="Fully Meets"/>
    <x v="33"/>
    <x v="2"/>
    <d v="2019-01-24T00:00:00"/>
    <x v="12"/>
  </r>
  <r>
    <x v="61"/>
    <n v="10212"/>
    <x v="15"/>
    <d v="1952-01-18T00:00:00"/>
    <n v="71"/>
    <x v="3"/>
    <x v="1"/>
    <x v="1"/>
    <s v="US Citizen"/>
    <s v="White"/>
    <d v="2014-01-10T00:00:00"/>
    <s v=""/>
    <x v="5"/>
    <s v="N/A-StillEmployed"/>
    <x v="0"/>
    <x v="1"/>
    <x v="9"/>
    <x v="9"/>
    <s v="LinkedIn"/>
    <s v="Fully Meets"/>
    <x v="34"/>
    <x v="0"/>
    <d v="2019-02-12T00:00:00"/>
    <x v="5"/>
  </r>
  <r>
    <x v="62"/>
    <n v="10056"/>
    <x v="0"/>
    <d v="1978-01-05T00:00:00"/>
    <n v="45"/>
    <x v="1"/>
    <x v="1"/>
    <x v="1"/>
    <s v="US Citizen"/>
    <s v="White"/>
    <d v="2012-07-02T00:00:00"/>
    <s v=""/>
    <x v="4"/>
    <s v="N/A-StillEmployed"/>
    <x v="0"/>
    <x v="0"/>
    <x v="3"/>
    <x v="3"/>
    <s v="Indeed"/>
    <s v="Fully Meets"/>
    <x v="4"/>
    <x v="1"/>
    <d v="2019-02-25T00:00:00"/>
    <x v="0"/>
  </r>
  <r>
    <x v="63"/>
    <n v="10143"/>
    <x v="2"/>
    <d v="1979-09-14T00:00:00"/>
    <n v="44"/>
    <x v="1"/>
    <x v="0"/>
    <x v="0"/>
    <s v="Eligible NonCitizen"/>
    <s v="Two or more races"/>
    <d v="2011-01-07T00:00:00"/>
    <s v=""/>
    <x v="0"/>
    <s v="N/A-StillEmployed"/>
    <x v="0"/>
    <x v="0"/>
    <x v="2"/>
    <x v="2"/>
    <s v="LinkedIn"/>
    <s v="Fully Meets"/>
    <x v="35"/>
    <x v="2"/>
    <d v="2019-02-27T00:00:00"/>
    <x v="16"/>
  </r>
  <r>
    <x v="64"/>
    <n v="10311"/>
    <x v="0"/>
    <d v="1988-04-15T00:00:00"/>
    <n v="35"/>
    <x v="0"/>
    <x v="0"/>
    <x v="1"/>
    <s v="US Citizen"/>
    <s v="White"/>
    <d v="2018-07-09T00:00:00"/>
    <s v=""/>
    <x v="3"/>
    <s v="N/A-StillEmployed"/>
    <x v="0"/>
    <x v="0"/>
    <x v="8"/>
    <x v="8"/>
    <s v="Indeed"/>
    <s v="Fully Meets"/>
    <x v="25"/>
    <x v="2"/>
    <d v="2019-01-31T00:00:00"/>
    <x v="4"/>
  </r>
  <r>
    <x v="65"/>
    <n v="10070"/>
    <x v="0"/>
    <d v="1977-10-31T00:00:00"/>
    <n v="46"/>
    <x v="1"/>
    <x v="0"/>
    <x v="1"/>
    <s v="US Citizen"/>
    <s v="White"/>
    <d v="2011-05-16T00:00:00"/>
    <d v="2016-06-08T00:00:00"/>
    <x v="3"/>
    <s v="unhappy"/>
    <x v="1"/>
    <x v="0"/>
    <x v="4"/>
    <x v="4"/>
    <s v="Indeed"/>
    <s v="Fully Meets"/>
    <x v="4"/>
    <x v="2"/>
    <d v="2016-04-02T00:00:00"/>
    <x v="15"/>
  </r>
  <r>
    <x v="66"/>
    <n v="10155"/>
    <x v="3"/>
    <d v="1979-07-05T00:00:00"/>
    <n v="44"/>
    <x v="1"/>
    <x v="1"/>
    <x v="0"/>
    <s v="US Citizen"/>
    <s v="Black or African American"/>
    <d v="2012-01-09T00:00:00"/>
    <s v=""/>
    <x v="4"/>
    <s v="N/A-StillEmployed"/>
    <x v="0"/>
    <x v="2"/>
    <x v="6"/>
    <x v="6"/>
    <s v="CareerBuilder"/>
    <s v="Fully Meets"/>
    <x v="36"/>
    <x v="0"/>
    <d v="2019-01-25T00:00:00"/>
    <x v="12"/>
  </r>
  <r>
    <x v="67"/>
    <n v="10306"/>
    <x v="11"/>
    <d v="1975-01-02T00:00:00"/>
    <n v="48"/>
    <x v="1"/>
    <x v="0"/>
    <x v="0"/>
    <s v="US Citizen"/>
    <s v="Two or more races"/>
    <d v="2014-09-29T00:00:00"/>
    <s v=""/>
    <x v="5"/>
    <s v="N/A-StillEmployed"/>
    <x v="0"/>
    <x v="4"/>
    <x v="14"/>
    <x v="16"/>
    <s v="Indeed"/>
    <s v="PIP"/>
    <x v="37"/>
    <x v="1"/>
    <d v="2019-01-30T00:00:00"/>
    <x v="14"/>
  </r>
  <r>
    <x v="68"/>
    <n v="10100"/>
    <x v="2"/>
    <d v="1951-02-25T00:00:00"/>
    <n v="72"/>
    <x v="3"/>
    <x v="1"/>
    <x v="4"/>
    <s v="US Citizen"/>
    <s v="Black or African American"/>
    <d v="2011-04-04T00:00:00"/>
    <d v="2015-11-04T00:00:00"/>
    <x v="10"/>
    <s v="more money"/>
    <x v="1"/>
    <x v="0"/>
    <x v="11"/>
    <x v="11"/>
    <s v="Google Search"/>
    <s v="Fully Meets"/>
    <x v="33"/>
    <x v="0"/>
    <d v="2015-05-06T00:00:00"/>
    <x v="0"/>
  </r>
  <r>
    <x v="69"/>
    <n v="10310"/>
    <x v="0"/>
    <d v="1967-04-19T00:00:00"/>
    <n v="56"/>
    <x v="2"/>
    <x v="0"/>
    <x v="1"/>
    <s v="US Citizen"/>
    <s v="White"/>
    <d v="2014-07-07T00:00:00"/>
    <s v=""/>
    <x v="5"/>
    <s v="N/A-StillEmployed"/>
    <x v="0"/>
    <x v="0"/>
    <x v="5"/>
    <x v="5"/>
    <s v="Indeed"/>
    <s v="PIP"/>
    <x v="38"/>
    <x v="3"/>
    <d v="2019-01-31T00:00:00"/>
    <x v="9"/>
  </r>
  <r>
    <x v="70"/>
    <n v="10197"/>
    <x v="17"/>
    <d v="1983-09-04T00:00:00"/>
    <n v="40"/>
    <x v="0"/>
    <x v="0"/>
    <x v="0"/>
    <s v="US Citizen"/>
    <s v="White"/>
    <d v="2017-02-15T00:00:00"/>
    <s v=""/>
    <x v="9"/>
    <s v="N/A-StillEmployed"/>
    <x v="0"/>
    <x v="1"/>
    <x v="19"/>
    <x v="21"/>
    <s v="Indeed"/>
    <s v="Fully Meets"/>
    <x v="39"/>
    <x v="0"/>
    <d v="2019-01-23T00:00:00"/>
    <x v="3"/>
  </r>
  <r>
    <x v="71"/>
    <n v="10276"/>
    <x v="0"/>
    <d v="1982-01-15T00:00:00"/>
    <n v="41"/>
    <x v="0"/>
    <x v="0"/>
    <x v="0"/>
    <s v="US Citizen"/>
    <s v="White"/>
    <d v="2014-05-12T00:00:00"/>
    <s v=""/>
    <x v="5"/>
    <s v="N/A-StillEmployed"/>
    <x v="0"/>
    <x v="0"/>
    <x v="7"/>
    <x v="7"/>
    <s v="Indeed"/>
    <s v="Fully Meets"/>
    <x v="25"/>
    <x v="2"/>
    <d v="2019-02-19T00:00:00"/>
    <x v="0"/>
  </r>
  <r>
    <x v="72"/>
    <n v="10304"/>
    <x v="11"/>
    <d v="1987-05-14T00:00:00"/>
    <n v="36"/>
    <x v="0"/>
    <x v="1"/>
    <x v="0"/>
    <s v="US Citizen"/>
    <s v="White"/>
    <d v="2012-02-20T00:00:00"/>
    <s v=""/>
    <x v="4"/>
    <s v="N/A-StillEmployed"/>
    <x v="0"/>
    <x v="4"/>
    <x v="14"/>
    <x v="16"/>
    <s v="Website"/>
    <s v="PIP"/>
    <x v="40"/>
    <x v="4"/>
    <d v="2019-01-29T00:00:00"/>
    <x v="1"/>
  </r>
  <r>
    <x v="73"/>
    <n v="10284"/>
    <x v="0"/>
    <d v="1978-02-02T00:00:00"/>
    <n v="45"/>
    <x v="1"/>
    <x v="1"/>
    <x v="1"/>
    <s v="US Citizen"/>
    <s v="Black or African American"/>
    <d v="2013-01-07T00:00:00"/>
    <s v=""/>
    <x v="6"/>
    <s v="N/A-StillEmployed"/>
    <x v="0"/>
    <x v="0"/>
    <x v="8"/>
    <x v="8"/>
    <s v="Indeed"/>
    <s v="Needs Improvement"/>
    <x v="41"/>
    <x v="2"/>
    <d v="2019-01-18T00:00:00"/>
    <x v="16"/>
  </r>
  <r>
    <x v="74"/>
    <n v="10207"/>
    <x v="0"/>
    <d v="1986-10-07T00:00:00"/>
    <n v="37"/>
    <x v="0"/>
    <x v="1"/>
    <x v="0"/>
    <s v="US Citizen"/>
    <s v="White"/>
    <d v="2012-04-02T00:00:00"/>
    <s v=""/>
    <x v="4"/>
    <s v="N/A-StillEmployed"/>
    <x v="0"/>
    <x v="0"/>
    <x v="10"/>
    <x v="10"/>
    <s v="CareerBuilder"/>
    <s v="Fully Meets"/>
    <x v="42"/>
    <x v="0"/>
    <d v="2019-02-19T00:00:00"/>
    <x v="3"/>
  </r>
  <r>
    <x v="75"/>
    <n v="10133"/>
    <x v="4"/>
    <d v="1988-07-18T00:00:00"/>
    <n v="35"/>
    <x v="0"/>
    <x v="1"/>
    <x v="1"/>
    <s v="US Citizen"/>
    <s v="White"/>
    <d v="2015-01-05T00:00:00"/>
    <s v=""/>
    <x v="8"/>
    <s v="N/A-StillEmployed"/>
    <x v="0"/>
    <x v="1"/>
    <x v="9"/>
    <x v="9"/>
    <s v="Employee Referral"/>
    <s v="Fully Meets"/>
    <x v="43"/>
    <x v="2"/>
    <d v="2019-02-25T00:00:00"/>
    <x v="7"/>
  </r>
  <r>
    <x v="76"/>
    <n v="10028"/>
    <x v="18"/>
    <d v="1970-07-09T00:00:00"/>
    <n v="53"/>
    <x v="2"/>
    <x v="0"/>
    <x v="0"/>
    <s v="US Citizen"/>
    <s v="Black or African American"/>
    <d v="2014-01-05T00:00:00"/>
    <s v=""/>
    <x v="5"/>
    <s v="N/A-StillEmployed"/>
    <x v="0"/>
    <x v="1"/>
    <x v="15"/>
    <x v="17"/>
    <s v="Indeed"/>
    <s v="Exceeds"/>
    <x v="25"/>
    <x v="0"/>
    <d v="2019-01-04T00:00:00"/>
    <x v="6"/>
  </r>
  <r>
    <x v="77"/>
    <n v="10006"/>
    <x v="11"/>
    <d v="1988-01-08T00:00:00"/>
    <n v="35"/>
    <x v="0"/>
    <x v="1"/>
    <x v="0"/>
    <s v="US Citizen"/>
    <s v="White"/>
    <d v="2011-01-10T00:00:00"/>
    <s v=""/>
    <x v="0"/>
    <s v="N/A-StillEmployed"/>
    <x v="0"/>
    <x v="4"/>
    <x v="16"/>
    <x v="18"/>
    <s v="Indeed"/>
    <s v="Exceeds"/>
    <x v="44"/>
    <x v="0"/>
    <d v="2019-01-27T00:00:00"/>
    <x v="15"/>
  </r>
  <r>
    <x v="78"/>
    <n v="10105"/>
    <x v="9"/>
    <d v="1973-01-28T00:00:00"/>
    <n v="50"/>
    <x v="1"/>
    <x v="1"/>
    <x v="0"/>
    <s v="US Citizen"/>
    <s v="White"/>
    <d v="2014-09-18T00:00:00"/>
    <s v=""/>
    <x v="5"/>
    <s v="N/A-StillEmployed"/>
    <x v="0"/>
    <x v="0"/>
    <x v="13"/>
    <x v="14"/>
    <s v="Google Search"/>
    <s v="Fully Meets"/>
    <x v="45"/>
    <x v="2"/>
    <d v="2019-01-15T00:00:00"/>
    <x v="6"/>
  </r>
  <r>
    <x v="79"/>
    <n v="10211"/>
    <x v="0"/>
    <d v="1973-09-23T00:00:00"/>
    <n v="50"/>
    <x v="1"/>
    <x v="1"/>
    <x v="1"/>
    <s v="US Citizen"/>
    <s v="White"/>
    <d v="2010-04-26T00:00:00"/>
    <s v=""/>
    <x v="14"/>
    <s v="N/A-StillEmployed"/>
    <x v="0"/>
    <x v="0"/>
    <x v="7"/>
    <x v="7"/>
    <s v="Google Search"/>
    <s v="Fully Meets"/>
    <x v="46"/>
    <x v="1"/>
    <d v="2019-01-21T00:00:00"/>
    <x v="16"/>
  </r>
  <r>
    <x v="80"/>
    <n v="10064"/>
    <x v="0"/>
    <d v="1991-09-05T00:00:00"/>
    <n v="32"/>
    <x v="0"/>
    <x v="1"/>
    <x v="1"/>
    <s v="US Citizen"/>
    <s v="White"/>
    <d v="2011-04-04T00:00:00"/>
    <d v="2017-06-06T00:00:00"/>
    <x v="9"/>
    <s v="military"/>
    <x v="1"/>
    <x v="0"/>
    <x v="2"/>
    <x v="2"/>
    <s v="Google Search"/>
    <s v="Fully Meets"/>
    <x v="4"/>
    <x v="1"/>
    <d v="2017-04-09T00:00:00"/>
    <x v="10"/>
  </r>
  <r>
    <x v="81"/>
    <n v="10247"/>
    <x v="0"/>
    <d v="1974-05-31T00:00:00"/>
    <n v="49"/>
    <x v="1"/>
    <x v="0"/>
    <x v="0"/>
    <s v="US Citizen"/>
    <s v="White"/>
    <d v="2014-01-10T00:00:00"/>
    <s v=""/>
    <x v="5"/>
    <s v="N/A-StillEmployed"/>
    <x v="0"/>
    <x v="0"/>
    <x v="11"/>
    <x v="11"/>
    <s v="LinkedIn"/>
    <s v="Fully Meets"/>
    <x v="27"/>
    <x v="0"/>
    <d v="2019-02-13T00:00:00"/>
    <x v="12"/>
  </r>
  <r>
    <x v="82"/>
    <n v="10235"/>
    <x v="0"/>
    <d v="1978-08-25T00:00:00"/>
    <n v="45"/>
    <x v="1"/>
    <x v="0"/>
    <x v="1"/>
    <s v="US Citizen"/>
    <s v="White"/>
    <d v="2014-03-31T00:00:00"/>
    <s v=""/>
    <x v="5"/>
    <s v="N/A-StillEmployed"/>
    <x v="0"/>
    <x v="0"/>
    <x v="11"/>
    <x v="11"/>
    <s v="Employee Referral"/>
    <s v="Fully Meets"/>
    <x v="7"/>
    <x v="1"/>
    <d v="2019-01-11T00:00:00"/>
    <x v="2"/>
  </r>
  <r>
    <x v="83"/>
    <n v="10299"/>
    <x v="2"/>
    <d v="1989-08-25T00:00:00"/>
    <n v="34"/>
    <x v="0"/>
    <x v="1"/>
    <x v="4"/>
    <s v="US Citizen"/>
    <s v="White"/>
    <d v="2014-07-07T00:00:00"/>
    <s v=""/>
    <x v="5"/>
    <s v="N/A-StillEmployed"/>
    <x v="0"/>
    <x v="0"/>
    <x v="0"/>
    <x v="0"/>
    <s v="Indeed"/>
    <s v="PIP"/>
    <x v="24"/>
    <x v="4"/>
    <d v="2019-02-25T00:00:00"/>
    <x v="14"/>
  </r>
  <r>
    <x v="84"/>
    <n v="10280"/>
    <x v="0"/>
    <d v="1983-09-02T00:00:00"/>
    <n v="40"/>
    <x v="0"/>
    <x v="0"/>
    <x v="0"/>
    <s v="US Citizen"/>
    <s v="White"/>
    <d v="2012-04-02T00:00:00"/>
    <d v="2018-09-27T00:00:00"/>
    <x v="9"/>
    <s v="attendance"/>
    <x v="2"/>
    <x v="0"/>
    <x v="0"/>
    <x v="0"/>
    <s v="Google Search"/>
    <s v="Needs Improvement"/>
    <x v="4"/>
    <x v="2"/>
    <d v="2018-04-12T00:00:00"/>
    <x v="7"/>
  </r>
  <r>
    <x v="85"/>
    <n v="10296"/>
    <x v="0"/>
    <d v="1989-05-06T00:00:00"/>
    <n v="34"/>
    <x v="0"/>
    <x v="1"/>
    <x v="0"/>
    <s v="US Citizen"/>
    <s v="White"/>
    <d v="2014-02-17T00:00:00"/>
    <d v="2018-02-25T00:00:00"/>
    <x v="10"/>
    <s v="no-call, no-show"/>
    <x v="2"/>
    <x v="0"/>
    <x v="3"/>
    <x v="3"/>
    <s v="Google Search"/>
    <s v="Needs Improvement"/>
    <x v="40"/>
    <x v="1"/>
    <d v="2017-01-15T00:00:00"/>
    <x v="5"/>
  </r>
  <r>
    <x v="86"/>
    <n v="10290"/>
    <x v="3"/>
    <d v="1987-05-15T00:00:00"/>
    <n v="36"/>
    <x v="0"/>
    <x v="1"/>
    <x v="1"/>
    <s v="US Citizen"/>
    <s v="Black or African American"/>
    <d v="2011-05-02T00:00:00"/>
    <d v="2013-06-05T00:00:00"/>
    <x v="13"/>
    <s v="attendance"/>
    <x v="2"/>
    <x v="2"/>
    <x v="6"/>
    <x v="6"/>
    <s v="Indeed"/>
    <s v="Needs Improvement"/>
    <x v="47"/>
    <x v="0"/>
    <d v="2012-08-10T00:00:00"/>
    <x v="5"/>
  </r>
  <r>
    <x v="87"/>
    <n v="10263"/>
    <x v="2"/>
    <d v="1978-09-22T00:00:00"/>
    <n v="45"/>
    <x v="1"/>
    <x v="1"/>
    <x v="1"/>
    <s v="US Citizen"/>
    <s v="Black or African American"/>
    <d v="2014-07-07T00:00:00"/>
    <s v=""/>
    <x v="5"/>
    <s v="N/A-StillEmployed"/>
    <x v="0"/>
    <x v="0"/>
    <x v="3"/>
    <x v="3"/>
    <s v="LinkedIn"/>
    <s v="Fully Meets"/>
    <x v="9"/>
    <x v="0"/>
    <d v="2019-02-22T00:00:00"/>
    <x v="1"/>
  </r>
  <r>
    <x v="88"/>
    <n v="10136"/>
    <x v="2"/>
    <d v="1987-09-27T00:00:00"/>
    <n v="36"/>
    <x v="0"/>
    <x v="1"/>
    <x v="0"/>
    <s v="US Citizen"/>
    <s v="Black or African American"/>
    <d v="2014-02-17T00:00:00"/>
    <s v=""/>
    <x v="5"/>
    <s v="N/A-StillEmployed"/>
    <x v="0"/>
    <x v="0"/>
    <x v="4"/>
    <x v="12"/>
    <s v="LinkedIn"/>
    <s v="Fully Meets"/>
    <x v="48"/>
    <x v="2"/>
    <d v="2019-01-07T00:00:00"/>
    <x v="10"/>
  </r>
  <r>
    <x v="89"/>
    <n v="10189"/>
    <x v="0"/>
    <d v="1955-04-14T00:00:00"/>
    <n v="68"/>
    <x v="3"/>
    <x v="1"/>
    <x v="1"/>
    <s v="US Citizen"/>
    <s v="White"/>
    <d v="2011-01-07T00:00:00"/>
    <d v="2016-05-17T00:00:00"/>
    <x v="3"/>
    <s v="military"/>
    <x v="1"/>
    <x v="0"/>
    <x v="4"/>
    <x v="4"/>
    <s v="Google Search"/>
    <s v="Fully Meets"/>
    <x v="49"/>
    <x v="1"/>
    <d v="2016-02-04T00:00:00"/>
    <x v="7"/>
  </r>
  <r>
    <x v="90"/>
    <n v="10308"/>
    <x v="0"/>
    <d v="1989-10-18T00:00:00"/>
    <n v="34"/>
    <x v="0"/>
    <x v="0"/>
    <x v="1"/>
    <s v="US Citizen"/>
    <s v="White"/>
    <d v="2015-05-11T00:00:00"/>
    <s v=""/>
    <x v="8"/>
    <s v="N/A-StillEmployed"/>
    <x v="0"/>
    <x v="0"/>
    <x v="5"/>
    <x v="5"/>
    <s v="Indeed"/>
    <s v="PIP"/>
    <x v="50"/>
    <x v="0"/>
    <d v="2019-01-03T00:00:00"/>
    <x v="3"/>
  </r>
  <r>
    <x v="91"/>
    <n v="10309"/>
    <x v="19"/>
    <d v="1987-06-18T00:00:00"/>
    <n v="36"/>
    <x v="0"/>
    <x v="0"/>
    <x v="0"/>
    <s v="US Citizen"/>
    <s v="White"/>
    <d v="2015-03-30T00:00:00"/>
    <s v=""/>
    <x v="8"/>
    <s v="N/A-StillEmployed"/>
    <x v="0"/>
    <x v="1"/>
    <x v="9"/>
    <x v="9"/>
    <s v="LinkedIn"/>
    <s v="PIP"/>
    <x v="51"/>
    <x v="1"/>
    <d v="2019-02-04T00:00:00"/>
    <x v="4"/>
  </r>
  <r>
    <x v="92"/>
    <n v="10049"/>
    <x v="0"/>
    <d v="1981-03-16T00:00:00"/>
    <n v="42"/>
    <x v="1"/>
    <x v="1"/>
    <x v="1"/>
    <s v="US Citizen"/>
    <s v="White"/>
    <d v="2012-01-09T00:00:00"/>
    <s v=""/>
    <x v="4"/>
    <s v="N/A-StillEmployed"/>
    <x v="0"/>
    <x v="0"/>
    <x v="8"/>
    <x v="8"/>
    <s v="Google Search"/>
    <s v="Fully Meets"/>
    <x v="4"/>
    <x v="0"/>
    <d v="2019-01-29T00:00:00"/>
    <x v="5"/>
  </r>
  <r>
    <x v="93"/>
    <n v="10093"/>
    <x v="2"/>
    <d v="1981-10-01T00:00:00"/>
    <n v="42"/>
    <x v="1"/>
    <x v="0"/>
    <x v="0"/>
    <s v="US Citizen"/>
    <s v="White"/>
    <d v="2011-05-16T00:00:00"/>
    <d v="2013-06-24T00:00:00"/>
    <x v="13"/>
    <s v="hours"/>
    <x v="1"/>
    <x v="0"/>
    <x v="5"/>
    <x v="5"/>
    <s v="Google Search"/>
    <s v="Fully Meets"/>
    <x v="52"/>
    <x v="0"/>
    <d v="2013-04-05T00:00:00"/>
    <x v="11"/>
  </r>
  <r>
    <x v="94"/>
    <n v="10163"/>
    <x v="2"/>
    <d v="1983-01-08T00:00:00"/>
    <n v="40"/>
    <x v="0"/>
    <x v="1"/>
    <x v="1"/>
    <s v="US Citizen"/>
    <s v="White"/>
    <d v="2011-04-04T00:00:00"/>
    <d v="2013-01-09T00:00:00"/>
    <x v="13"/>
    <s v="career change"/>
    <x v="1"/>
    <x v="0"/>
    <x v="7"/>
    <x v="7"/>
    <s v="Google Search"/>
    <s v="Fully Meets"/>
    <x v="53"/>
    <x v="1"/>
    <d v="2012-01-07T00:00:00"/>
    <x v="16"/>
  </r>
  <r>
    <x v="95"/>
    <n v="10305"/>
    <x v="11"/>
    <d v="1975-07-07T00:00:00"/>
    <n v="48"/>
    <x v="1"/>
    <x v="0"/>
    <x v="1"/>
    <s v="US Citizen"/>
    <s v="White"/>
    <d v="2014-09-29T00:00:00"/>
    <d v="2018-08-19T00:00:00"/>
    <x v="10"/>
    <s v="Fatal attraction"/>
    <x v="2"/>
    <x v="4"/>
    <x v="16"/>
    <x v="18"/>
    <s v="Employee Referral"/>
    <s v="PIP"/>
    <x v="11"/>
    <x v="0"/>
    <d v="2019-01-28T00:00:00"/>
    <x v="10"/>
  </r>
  <r>
    <x v="96"/>
    <n v="10015"/>
    <x v="20"/>
    <d v="1980-07-05T00:00:00"/>
    <n v="43"/>
    <x v="1"/>
    <x v="0"/>
    <x v="0"/>
    <s v="US Citizen"/>
    <s v="Black or African American"/>
    <d v="2011-04-15T00:00:00"/>
    <s v=""/>
    <x v="0"/>
    <s v="N/A-StillEmployed"/>
    <x v="0"/>
    <x v="1"/>
    <x v="15"/>
    <x v="17"/>
    <s v="Indeed"/>
    <s v="Exceeds"/>
    <x v="4"/>
    <x v="0"/>
    <d v="2019-01-07T00:00:00"/>
    <x v="3"/>
  </r>
  <r>
    <x v="97"/>
    <n v="10080"/>
    <x v="8"/>
    <d v="1979-04-16T00:00:00"/>
    <n v="44"/>
    <x v="1"/>
    <x v="1"/>
    <x v="1"/>
    <s v="US Citizen"/>
    <s v="White"/>
    <d v="2009-01-05T00:00:00"/>
    <s v=""/>
    <x v="7"/>
    <s v="N/A-StillEmployed"/>
    <x v="0"/>
    <x v="3"/>
    <x v="20"/>
    <x v="22"/>
    <s v="Other"/>
    <s v="Fully Meets"/>
    <x v="4"/>
    <x v="1"/>
    <d v="2019-02-08T00:00:00"/>
    <x v="2"/>
  </r>
  <r>
    <x v="98"/>
    <n v="10258"/>
    <x v="11"/>
    <d v="1963-08-28T00:00:00"/>
    <n v="60"/>
    <x v="2"/>
    <x v="0"/>
    <x v="0"/>
    <s v="US Citizen"/>
    <s v="Black or African American"/>
    <d v="2011-09-06T00:00:00"/>
    <s v=""/>
    <x v="0"/>
    <s v="N/A-StillEmployed"/>
    <x v="0"/>
    <x v="4"/>
    <x v="16"/>
    <x v="18"/>
    <s v="CareerBuilder"/>
    <s v="Fully Meets"/>
    <x v="25"/>
    <x v="1"/>
    <d v="2019-01-27T00:00:00"/>
    <x v="10"/>
  </r>
  <r>
    <x v="99"/>
    <n v="10273"/>
    <x v="4"/>
    <d v="1968-07-06T00:00:00"/>
    <n v="55"/>
    <x v="2"/>
    <x v="1"/>
    <x v="0"/>
    <s v="US Citizen"/>
    <s v="White"/>
    <d v="2010-05-01T00:00:00"/>
    <s v=""/>
    <x v="14"/>
    <s v="N/A-StillEmployed"/>
    <x v="0"/>
    <x v="1"/>
    <x v="17"/>
    <x v="19"/>
    <s v="LinkedIn"/>
    <s v="Fully Meets"/>
    <x v="27"/>
    <x v="2"/>
    <d v="2019-02-01T00:00:00"/>
    <x v="0"/>
  </r>
  <r>
    <x v="100"/>
    <n v="10111"/>
    <x v="0"/>
    <d v="1985-09-15T00:00:00"/>
    <n v="38"/>
    <x v="0"/>
    <x v="0"/>
    <x v="0"/>
    <s v="US Citizen"/>
    <s v="White"/>
    <d v="2015-03-30T00:00:00"/>
    <s v=""/>
    <x v="8"/>
    <s v="N/A-StillEmployed"/>
    <x v="0"/>
    <x v="0"/>
    <x v="10"/>
    <x v="10"/>
    <s v="Employee Referral"/>
    <s v="Fully Meets"/>
    <x v="10"/>
    <x v="1"/>
    <d v="2019-02-18T00:00:00"/>
    <x v="14"/>
  </r>
  <r>
    <x v="101"/>
    <n v="10257"/>
    <x v="0"/>
    <d v="1983-02-02T00:00:00"/>
    <n v="40"/>
    <x v="0"/>
    <x v="1"/>
    <x v="0"/>
    <s v="US Citizen"/>
    <s v="Black or African American"/>
    <d v="2011-05-16T00:00:00"/>
    <s v=""/>
    <x v="0"/>
    <s v="N/A-StillEmployed"/>
    <x v="0"/>
    <x v="0"/>
    <x v="11"/>
    <x v="11"/>
    <s v="LinkedIn"/>
    <s v="Fully Meets"/>
    <x v="7"/>
    <x v="2"/>
    <d v="2019-02-26T00:00:00"/>
    <x v="8"/>
  </r>
  <r>
    <x v="102"/>
    <n v="10159"/>
    <x v="0"/>
    <d v="1990-10-01T00:00:00"/>
    <n v="33"/>
    <x v="0"/>
    <x v="1"/>
    <x v="1"/>
    <s v="US Citizen"/>
    <s v="Black or African American"/>
    <d v="2015-03-30T00:00:00"/>
    <s v=""/>
    <x v="8"/>
    <s v="N/A-StillEmployed"/>
    <x v="0"/>
    <x v="0"/>
    <x v="0"/>
    <x v="0"/>
    <s v="LinkedIn"/>
    <s v="Fully Meets"/>
    <x v="54"/>
    <x v="1"/>
    <d v="2019-01-16T00:00:00"/>
    <x v="5"/>
  </r>
  <r>
    <x v="103"/>
    <n v="10122"/>
    <x v="0"/>
    <d v="1970-05-15T00:00:00"/>
    <n v="53"/>
    <x v="2"/>
    <x v="1"/>
    <x v="2"/>
    <s v="US Citizen"/>
    <s v="Black or African American"/>
    <d v="2011-01-07T00:00:00"/>
    <d v="2016-11-15T00:00:00"/>
    <x v="3"/>
    <s v="hours"/>
    <x v="1"/>
    <x v="0"/>
    <x v="3"/>
    <x v="3"/>
    <s v="Diversity Job Fair"/>
    <s v="Fully Meets"/>
    <x v="55"/>
    <x v="2"/>
    <d v="2016-04-29T00:00:00"/>
    <x v="4"/>
  </r>
  <r>
    <x v="104"/>
    <n v="10142"/>
    <x v="11"/>
    <d v="1971-07-10T00:00:00"/>
    <n v="52"/>
    <x v="1"/>
    <x v="1"/>
    <x v="3"/>
    <s v="US Citizen"/>
    <s v="Black or African American"/>
    <d v="2014-07-07T00:00:00"/>
    <d v="2015-09-05T00:00:00"/>
    <x v="1"/>
    <s v="attendance"/>
    <x v="2"/>
    <x v="4"/>
    <x v="14"/>
    <x v="16"/>
    <s v="CareerBuilder"/>
    <s v="Fully Meets"/>
    <x v="56"/>
    <x v="2"/>
    <d v="2014-01-15T00:00:00"/>
    <x v="10"/>
  </r>
  <r>
    <x v="105"/>
    <n v="10283"/>
    <x v="0"/>
    <d v="1974-08-09T00:00:00"/>
    <n v="49"/>
    <x v="1"/>
    <x v="0"/>
    <x v="1"/>
    <s v="US Citizen"/>
    <s v="Black or African American"/>
    <d v="2012-04-02T00:00:00"/>
    <d v="2015-06-25T00:00:00"/>
    <x v="12"/>
    <s v="military"/>
    <x v="1"/>
    <x v="0"/>
    <x v="4"/>
    <x v="4"/>
    <s v="Diversity Job Fair"/>
    <s v="Needs Improvement"/>
    <x v="56"/>
    <x v="2"/>
    <d v="2015-01-20T00:00:00"/>
    <x v="3"/>
  </r>
  <r>
    <x v="106"/>
    <n v="10018"/>
    <x v="0"/>
    <d v="1980-05-08T00:00:00"/>
    <n v="43"/>
    <x v="1"/>
    <x v="1"/>
    <x v="0"/>
    <s v="US Citizen"/>
    <s v="Two or more races"/>
    <d v="2014-09-29T00:00:00"/>
    <s v=""/>
    <x v="5"/>
    <s v="N/A-StillEmployed"/>
    <x v="0"/>
    <x v="0"/>
    <x v="5"/>
    <x v="5"/>
    <s v="Indeed"/>
    <s v="Exceeds"/>
    <x v="57"/>
    <x v="2"/>
    <d v="2019-02-07T00:00:00"/>
    <x v="2"/>
  </r>
  <r>
    <x v="107"/>
    <n v="10255"/>
    <x v="11"/>
    <d v="1989-09-22T00:00:00"/>
    <n v="34"/>
    <x v="0"/>
    <x v="1"/>
    <x v="0"/>
    <s v="US Citizen"/>
    <s v="White"/>
    <d v="2015-02-16T00:00:00"/>
    <s v=""/>
    <x v="8"/>
    <s v="N/A-StillEmployed"/>
    <x v="0"/>
    <x v="4"/>
    <x v="16"/>
    <x v="18"/>
    <s v="Indeed"/>
    <s v="Fully Meets"/>
    <x v="10"/>
    <x v="0"/>
    <d v="2019-01-25T00:00:00"/>
    <x v="11"/>
  </r>
  <r>
    <x v="108"/>
    <n v="10246"/>
    <x v="6"/>
    <d v="1971-10-23T00:00:00"/>
    <n v="52"/>
    <x v="1"/>
    <x v="1"/>
    <x v="0"/>
    <s v="US Citizen"/>
    <s v="White"/>
    <d v="2015-02-16T00:00:00"/>
    <d v="2015-03-15T00:00:00"/>
    <x v="15"/>
    <s v="no-call, no-show"/>
    <x v="2"/>
    <x v="1"/>
    <x v="1"/>
    <x v="1"/>
    <s v="Indeed"/>
    <s v="Fully Meets"/>
    <x v="0"/>
    <x v="2"/>
    <d v="2015-01-20T00:00:00"/>
    <x v="18"/>
  </r>
  <r>
    <x v="109"/>
    <n v="10228"/>
    <x v="4"/>
    <d v="1989-01-24T00:00:00"/>
    <n v="34"/>
    <x v="0"/>
    <x v="0"/>
    <x v="1"/>
    <s v="US Citizen"/>
    <s v="White"/>
    <d v="2015-03-30T00:00:00"/>
    <s v=""/>
    <x v="8"/>
    <s v="N/A-StillEmployed"/>
    <x v="0"/>
    <x v="1"/>
    <x v="9"/>
    <x v="9"/>
    <s v="LinkedIn"/>
    <s v="Fully Meets"/>
    <x v="25"/>
    <x v="0"/>
    <d v="2019-01-10T00:00:00"/>
    <x v="11"/>
  </r>
  <r>
    <x v="110"/>
    <n v="10243"/>
    <x v="0"/>
    <d v="1992-06-18T00:00:00"/>
    <n v="31"/>
    <x v="0"/>
    <x v="1"/>
    <x v="0"/>
    <s v="US Citizen"/>
    <s v="White"/>
    <d v="2013-01-11T00:00:00"/>
    <s v=""/>
    <x v="6"/>
    <s v="N/A-StillEmployed"/>
    <x v="0"/>
    <x v="0"/>
    <x v="7"/>
    <x v="7"/>
    <s v="Indeed"/>
    <s v="Fully Meets"/>
    <x v="25"/>
    <x v="0"/>
    <d v="2019-02-18T00:00:00"/>
    <x v="10"/>
  </r>
  <r>
    <x v="111"/>
    <n v="10031"/>
    <x v="0"/>
    <d v="1969-09-29T00:00:00"/>
    <n v="54"/>
    <x v="2"/>
    <x v="0"/>
    <x v="2"/>
    <s v="US Citizen"/>
    <s v="Black or African American"/>
    <d v="2011-07-11T00:00:00"/>
    <s v=""/>
    <x v="0"/>
    <s v="N/A-StillEmployed"/>
    <x v="0"/>
    <x v="0"/>
    <x v="8"/>
    <x v="8"/>
    <s v="Diversity Job Fair"/>
    <s v="Exceeds"/>
    <x v="10"/>
    <x v="2"/>
    <d v="2019-02-18T00:00:00"/>
    <x v="0"/>
  </r>
  <r>
    <x v="112"/>
    <n v="10300"/>
    <x v="2"/>
    <d v="1964-10-12T00:00:00"/>
    <n v="59"/>
    <x v="2"/>
    <x v="0"/>
    <x v="1"/>
    <s v="US Citizen"/>
    <s v="Black or African American"/>
    <d v="2010-04-26T00:00:00"/>
    <d v="2011-05-30T00:00:00"/>
    <x v="1"/>
    <s v="career change"/>
    <x v="1"/>
    <x v="0"/>
    <x v="8"/>
    <x v="8"/>
    <s v="Diversity Job Fair"/>
    <s v="PIP"/>
    <x v="24"/>
    <x v="1"/>
    <d v="2011-03-06T00:00:00"/>
    <x v="18"/>
  </r>
  <r>
    <x v="113"/>
    <n v="10101"/>
    <x v="4"/>
    <d v="1981-04-16T00:00:00"/>
    <n v="42"/>
    <x v="1"/>
    <x v="1"/>
    <x v="4"/>
    <s v="US Citizen"/>
    <s v="White"/>
    <d v="2015-01-05T00:00:00"/>
    <s v=""/>
    <x v="8"/>
    <s v="N/A-StillEmployed"/>
    <x v="0"/>
    <x v="1"/>
    <x v="9"/>
    <x v="9"/>
    <s v="Employee Referral"/>
    <s v="Fully Meets"/>
    <x v="58"/>
    <x v="2"/>
    <d v="2019-01-28T00:00:00"/>
    <x v="17"/>
  </r>
  <r>
    <x v="114"/>
    <n v="10237"/>
    <x v="2"/>
    <d v="1986-05-25T00:00:00"/>
    <n v="37"/>
    <x v="0"/>
    <x v="1"/>
    <x v="1"/>
    <s v="US Citizen"/>
    <s v="White"/>
    <d v="2014-05-12T00:00:00"/>
    <s v=""/>
    <x v="5"/>
    <s v="N/A-StillEmployed"/>
    <x v="0"/>
    <x v="0"/>
    <x v="10"/>
    <x v="10"/>
    <s v="LinkedIn"/>
    <s v="Fully Meets"/>
    <x v="0"/>
    <x v="1"/>
    <d v="2019-02-07T00:00:00"/>
    <x v="11"/>
  </r>
  <r>
    <x v="115"/>
    <n v="10051"/>
    <x v="0"/>
    <d v="1979-05-21T00:00:00"/>
    <n v="44"/>
    <x v="1"/>
    <x v="0"/>
    <x v="1"/>
    <s v="US Citizen"/>
    <s v="White"/>
    <d v="2012-07-02T00:00:00"/>
    <s v=""/>
    <x v="4"/>
    <s v="N/A-StillEmployed"/>
    <x v="0"/>
    <x v="0"/>
    <x v="10"/>
    <x v="10"/>
    <s v="LinkedIn"/>
    <s v="Fully Meets"/>
    <x v="4"/>
    <x v="1"/>
    <d v="2019-01-14T00:00:00"/>
    <x v="4"/>
  </r>
  <r>
    <x v="116"/>
    <n v="10218"/>
    <x v="2"/>
    <d v="1983-02-08T00:00:00"/>
    <n v="40"/>
    <x v="0"/>
    <x v="1"/>
    <x v="4"/>
    <s v="US Citizen"/>
    <s v="American Indian or Alaska Native"/>
    <d v="2013-09-30T00:00:00"/>
    <s v=""/>
    <x v="6"/>
    <s v="N/A-StillEmployed"/>
    <x v="0"/>
    <x v="0"/>
    <x v="2"/>
    <x v="2"/>
    <s v="Google Search"/>
    <s v="Fully Meets"/>
    <x v="9"/>
    <x v="0"/>
    <d v="2019-02-21T00:00:00"/>
    <x v="0"/>
  </r>
  <r>
    <x v="117"/>
    <n v="10256"/>
    <x v="0"/>
    <d v="1974-10-09T00:00:00"/>
    <n v="49"/>
    <x v="1"/>
    <x v="1"/>
    <x v="1"/>
    <s v="US Citizen"/>
    <s v="Asian"/>
    <d v="2013-08-19T00:00:00"/>
    <s v=""/>
    <x v="6"/>
    <s v="N/A-StillEmployed"/>
    <x v="0"/>
    <x v="0"/>
    <x v="2"/>
    <x v="2"/>
    <s v="LinkedIn"/>
    <s v="Fully Meets"/>
    <x v="28"/>
    <x v="0"/>
    <d v="2019-02-15T00:00:00"/>
    <x v="2"/>
  </r>
  <r>
    <x v="118"/>
    <n v="10098"/>
    <x v="9"/>
    <d v="1981-07-11T00:00:00"/>
    <n v="42"/>
    <x v="1"/>
    <x v="0"/>
    <x v="2"/>
    <s v="US Citizen"/>
    <s v="White"/>
    <d v="2015-06-02T00:00:00"/>
    <s v=""/>
    <x v="8"/>
    <s v="N/A-StillEmployed"/>
    <x v="0"/>
    <x v="0"/>
    <x v="13"/>
    <x v="14"/>
    <s v="Employee Referral"/>
    <s v="Fully Meets"/>
    <x v="59"/>
    <x v="1"/>
    <d v="2019-01-04T00:00:00"/>
    <x v="4"/>
  </r>
  <r>
    <x v="119"/>
    <n v="10059"/>
    <x v="0"/>
    <d v="1983-05-21T00:00:00"/>
    <n v="40"/>
    <x v="0"/>
    <x v="1"/>
    <x v="2"/>
    <s v="US Citizen"/>
    <s v="White"/>
    <d v="2011-02-21T00:00:00"/>
    <d v="2014-01-11T00:00:00"/>
    <x v="12"/>
    <s v="more money"/>
    <x v="1"/>
    <x v="0"/>
    <x v="11"/>
    <x v="11"/>
    <s v="CareerBuilder"/>
    <s v="Fully Meets"/>
    <x v="4"/>
    <x v="0"/>
    <d v="2013-06-03T00:00:00"/>
    <x v="1"/>
  </r>
  <r>
    <x v="120"/>
    <n v="10234"/>
    <x v="17"/>
    <d v="1989-06-30T00:00:00"/>
    <n v="34"/>
    <x v="0"/>
    <x v="0"/>
    <x v="1"/>
    <s v="US Citizen"/>
    <s v="Black or African American"/>
    <d v="2017-04-20T00:00:00"/>
    <s v=""/>
    <x v="9"/>
    <s v="N/A-StillEmployed"/>
    <x v="0"/>
    <x v="1"/>
    <x v="19"/>
    <x v="21"/>
    <s v="Indeed"/>
    <s v="Fully Meets"/>
    <x v="7"/>
    <x v="0"/>
    <d v="2019-01-28T00:00:00"/>
    <x v="12"/>
  </r>
  <r>
    <x v="121"/>
    <n v="10109"/>
    <x v="11"/>
    <d v="1969-02-09T00:00:00"/>
    <n v="54"/>
    <x v="2"/>
    <x v="0"/>
    <x v="0"/>
    <s v="US Citizen"/>
    <s v="Two or more races"/>
    <d v="2012-03-07T00:00:00"/>
    <d v="2014-10-31T00:00:00"/>
    <x v="13"/>
    <s v="relocation out of area"/>
    <x v="1"/>
    <x v="4"/>
    <x v="14"/>
    <x v="16"/>
    <s v="LinkedIn"/>
    <s v="Fully Meets"/>
    <x v="10"/>
    <x v="0"/>
    <d v="2013-02-01T00:00:00"/>
    <x v="11"/>
  </r>
  <r>
    <x v="122"/>
    <n v="10125"/>
    <x v="0"/>
    <d v="1977-03-23T00:00:00"/>
    <n v="46"/>
    <x v="1"/>
    <x v="1"/>
    <x v="1"/>
    <s v="US Citizen"/>
    <s v="White"/>
    <d v="2011-01-28T00:00:00"/>
    <s v=""/>
    <x v="0"/>
    <s v="N/A-StillEmployed"/>
    <x v="0"/>
    <x v="0"/>
    <x v="0"/>
    <x v="0"/>
    <s v="Google Search"/>
    <s v="Fully Meets"/>
    <x v="7"/>
    <x v="2"/>
    <d v="2019-02-22T00:00:00"/>
    <x v="13"/>
  </r>
  <r>
    <x v="123"/>
    <n v="10074"/>
    <x v="2"/>
    <d v="1988-08-10T00:00:00"/>
    <n v="35"/>
    <x v="0"/>
    <x v="0"/>
    <x v="0"/>
    <s v="US Citizen"/>
    <s v="White"/>
    <d v="2013-01-11T00:00:00"/>
    <s v=""/>
    <x v="6"/>
    <s v="N/A-StillEmployed"/>
    <x v="0"/>
    <x v="0"/>
    <x v="11"/>
    <x v="11"/>
    <s v="LinkedIn"/>
    <s v="Fully Meets"/>
    <x v="4"/>
    <x v="1"/>
    <d v="2019-01-08T00:00:00"/>
    <x v="11"/>
  </r>
  <r>
    <x v="124"/>
    <n v="10097"/>
    <x v="0"/>
    <d v="1952-08-18T00:00:00"/>
    <n v="71"/>
    <x v="3"/>
    <x v="1"/>
    <x v="0"/>
    <s v="US Citizen"/>
    <s v="White"/>
    <d v="2012-01-09T00:00:00"/>
    <d v="2015-12-15T00:00:00"/>
    <x v="12"/>
    <s v="retiring"/>
    <x v="1"/>
    <x v="0"/>
    <x v="4"/>
    <x v="4"/>
    <s v="CareerBuilder"/>
    <s v="Fully Meets"/>
    <x v="60"/>
    <x v="2"/>
    <d v="2015-05-02T00:00:00"/>
    <x v="12"/>
  </r>
  <r>
    <x v="125"/>
    <n v="10007"/>
    <x v="0"/>
    <d v="1974-05-02T00:00:00"/>
    <n v="49"/>
    <x v="1"/>
    <x v="1"/>
    <x v="1"/>
    <s v="US Citizen"/>
    <s v="White"/>
    <d v="2014-05-12T00:00:00"/>
    <s v=""/>
    <x v="5"/>
    <s v="N/A-StillEmployed"/>
    <x v="0"/>
    <x v="0"/>
    <x v="5"/>
    <x v="5"/>
    <s v="CareerBuilder"/>
    <s v="Exceeds"/>
    <x v="52"/>
    <x v="2"/>
    <d v="2019-02-15T00:00:00"/>
    <x v="14"/>
  </r>
  <r>
    <x v="126"/>
    <n v="10129"/>
    <x v="0"/>
    <d v="1984-01-04T00:00:00"/>
    <n v="39"/>
    <x v="0"/>
    <x v="0"/>
    <x v="0"/>
    <s v="US Citizen"/>
    <s v="White"/>
    <d v="2012-08-13T00:00:00"/>
    <s v=""/>
    <x v="4"/>
    <s v="N/A-StillEmployed"/>
    <x v="0"/>
    <x v="0"/>
    <x v="7"/>
    <x v="7"/>
    <s v="Google Search"/>
    <s v="Fully Meets"/>
    <x v="61"/>
    <x v="2"/>
    <d v="2019-02-11T00:00:00"/>
    <x v="0"/>
  </r>
  <r>
    <x v="127"/>
    <n v="10075"/>
    <x v="2"/>
    <d v="1972-08-27T00:00:00"/>
    <n v="51"/>
    <x v="1"/>
    <x v="1"/>
    <x v="0"/>
    <s v="US Citizen"/>
    <s v="White"/>
    <d v="2011-01-10T00:00:00"/>
    <d v="2013-06-18T00:00:00"/>
    <x v="13"/>
    <s v="hours"/>
    <x v="1"/>
    <x v="0"/>
    <x v="11"/>
    <x v="11"/>
    <s v="CareerBuilder"/>
    <s v="Fully Meets"/>
    <x v="4"/>
    <x v="1"/>
    <d v="2013-01-30T00:00:00"/>
    <x v="3"/>
  </r>
  <r>
    <x v="128"/>
    <n v="10167"/>
    <x v="11"/>
    <d v="1988-09-14T00:00:00"/>
    <n v="35"/>
    <x v="0"/>
    <x v="0"/>
    <x v="1"/>
    <s v="US Citizen"/>
    <s v="American Indian or Alaska Native"/>
    <d v="2014-08-18T00:00:00"/>
    <s v=""/>
    <x v="5"/>
    <s v="N/A-StillEmployed"/>
    <x v="0"/>
    <x v="4"/>
    <x v="14"/>
    <x v="16"/>
    <s v="Indeed"/>
    <s v="Fully Meets"/>
    <x v="62"/>
    <x v="0"/>
    <d v="2019-01-30T00:00:00"/>
    <x v="9"/>
  </r>
  <r>
    <x v="129"/>
    <n v="10195"/>
    <x v="2"/>
    <d v="1984-02-16T00:00:00"/>
    <n v="39"/>
    <x v="0"/>
    <x v="1"/>
    <x v="1"/>
    <s v="Non-Citizen"/>
    <s v="White"/>
    <d v="2011-08-15T00:00:00"/>
    <d v="2012-04-07T00:00:00"/>
    <x v="1"/>
    <s v="relocation out of area"/>
    <x v="1"/>
    <x v="0"/>
    <x v="0"/>
    <x v="23"/>
    <s v="Indeed"/>
    <s v="Fully Meets"/>
    <x v="63"/>
    <x v="0"/>
    <d v="2012-03-05T00:00:00"/>
    <x v="7"/>
  </r>
  <r>
    <x v="130"/>
    <n v="10112"/>
    <x v="6"/>
    <d v="1984-02-21T00:00:00"/>
    <n v="39"/>
    <x v="0"/>
    <x v="1"/>
    <x v="0"/>
    <s v="US Citizen"/>
    <s v="White"/>
    <d v="2015-03-30T00:00:00"/>
    <s v=""/>
    <x v="8"/>
    <s v="N/A-StillEmployed"/>
    <x v="0"/>
    <x v="1"/>
    <x v="1"/>
    <x v="1"/>
    <s v="Indeed"/>
    <s v="Fully Meets"/>
    <x v="64"/>
    <x v="0"/>
    <d v="2019-01-03T00:00:00"/>
    <x v="6"/>
  </r>
  <r>
    <x v="131"/>
    <n v="10272"/>
    <x v="21"/>
    <d v="1966-03-17T00:00:00"/>
    <n v="57"/>
    <x v="2"/>
    <x v="1"/>
    <x v="1"/>
    <s v="US Citizen"/>
    <s v="White"/>
    <d v="2014-05-05T00:00:00"/>
    <s v=""/>
    <x v="5"/>
    <s v="N/A-StillEmployed"/>
    <x v="0"/>
    <x v="4"/>
    <x v="13"/>
    <x v="14"/>
    <s v="LinkedIn"/>
    <s v="Fully Meets"/>
    <x v="10"/>
    <x v="2"/>
    <d v="2019-01-21T00:00:00"/>
    <x v="5"/>
  </r>
  <r>
    <x v="132"/>
    <n v="10182"/>
    <x v="22"/>
    <d v="1985-09-16T00:00:00"/>
    <n v="38"/>
    <x v="0"/>
    <x v="1"/>
    <x v="1"/>
    <s v="US Citizen"/>
    <s v="Black or African American"/>
    <d v="2015-02-16T00:00:00"/>
    <d v="2015-04-15T00:00:00"/>
    <x v="15"/>
    <s v="no-call, no-show"/>
    <x v="2"/>
    <x v="3"/>
    <x v="12"/>
    <x v="15"/>
    <s v="Indeed"/>
    <s v="Fully Meets"/>
    <x v="65"/>
    <x v="1"/>
    <d v="2015-04-15T00:00:00"/>
    <x v="16"/>
  </r>
  <r>
    <x v="133"/>
    <n v="10248"/>
    <x v="0"/>
    <d v="1986-06-10T00:00:00"/>
    <n v="37"/>
    <x v="0"/>
    <x v="1"/>
    <x v="0"/>
    <s v="US Citizen"/>
    <s v="White"/>
    <d v="2012-02-20T00:00:00"/>
    <s v=""/>
    <x v="4"/>
    <s v="N/A-StillEmployed"/>
    <x v="0"/>
    <x v="0"/>
    <x v="7"/>
    <x v="7"/>
    <s v="LinkedIn"/>
    <s v="Fully Meets"/>
    <x v="12"/>
    <x v="2"/>
    <d v="2019-01-07T00:00:00"/>
    <x v="6"/>
  </r>
  <r>
    <x v="134"/>
    <n v="10201"/>
    <x v="2"/>
    <d v="1984-03-11T00:00:00"/>
    <n v="39"/>
    <x v="0"/>
    <x v="1"/>
    <x v="0"/>
    <s v="US Citizen"/>
    <s v="White"/>
    <d v="2016-06-06T00:00:00"/>
    <s v=""/>
    <x v="11"/>
    <s v="N/A-StillEmployed"/>
    <x v="0"/>
    <x v="0"/>
    <x v="3"/>
    <x v="3"/>
    <s v="LinkedIn"/>
    <s v="Fully Meets"/>
    <x v="24"/>
    <x v="0"/>
    <d v="2019-01-18T00:00:00"/>
    <x v="6"/>
  </r>
  <r>
    <x v="135"/>
    <n v="10214"/>
    <x v="2"/>
    <d v="1992-05-07T00:00:00"/>
    <n v="31"/>
    <x v="0"/>
    <x v="1"/>
    <x v="4"/>
    <s v="US Citizen"/>
    <s v="White"/>
    <d v="2015-06-05T00:00:00"/>
    <s v=""/>
    <x v="8"/>
    <s v="N/A-StillEmployed"/>
    <x v="0"/>
    <x v="0"/>
    <x v="4"/>
    <x v="12"/>
    <s v="Indeed"/>
    <s v="Fully Meets"/>
    <x v="10"/>
    <x v="1"/>
    <d v="2019-02-14T00:00:00"/>
    <x v="16"/>
  </r>
  <r>
    <x v="136"/>
    <n v="10160"/>
    <x v="2"/>
    <d v="1976-09-22T00:00:00"/>
    <n v="47"/>
    <x v="1"/>
    <x v="1"/>
    <x v="2"/>
    <s v="US Citizen"/>
    <s v="White"/>
    <d v="2011-02-21T00:00:00"/>
    <d v="2013-04-01T00:00:00"/>
    <x v="13"/>
    <s v="unhappy"/>
    <x v="1"/>
    <x v="0"/>
    <x v="5"/>
    <x v="5"/>
    <s v="Google Search"/>
    <s v="Fully Meets"/>
    <x v="66"/>
    <x v="1"/>
    <d v="2013-02-01T00:00:00"/>
    <x v="19"/>
  </r>
  <r>
    <x v="137"/>
    <n v="10289"/>
    <x v="9"/>
    <d v="1976-01-15T00:00:00"/>
    <n v="47"/>
    <x v="1"/>
    <x v="0"/>
    <x v="1"/>
    <s v="US Citizen"/>
    <s v="Asian"/>
    <d v="2011-02-21T00:00:00"/>
    <d v="2012-09-24T00:00:00"/>
    <x v="1"/>
    <s v="unhappy"/>
    <x v="1"/>
    <x v="0"/>
    <x v="13"/>
    <x v="14"/>
    <s v="Indeed"/>
    <s v="Needs Improvement"/>
    <x v="67"/>
    <x v="3"/>
    <d v="2012-04-12T00:00:00"/>
    <x v="6"/>
  </r>
  <r>
    <x v="138"/>
    <n v="10139"/>
    <x v="0"/>
    <d v="1991-01-28T00:00:00"/>
    <n v="32"/>
    <x v="0"/>
    <x v="1"/>
    <x v="0"/>
    <s v="US Citizen"/>
    <s v="White"/>
    <d v="2013-08-19T00:00:00"/>
    <s v=""/>
    <x v="6"/>
    <s v="N/A-StillEmployed"/>
    <x v="0"/>
    <x v="0"/>
    <x v="8"/>
    <x v="8"/>
    <s v="Indeed"/>
    <s v="Fully Meets"/>
    <x v="68"/>
    <x v="1"/>
    <d v="2019-01-14T00:00:00"/>
    <x v="15"/>
  </r>
  <r>
    <x v="139"/>
    <n v="10227"/>
    <x v="0"/>
    <d v="1972-09-11T00:00:00"/>
    <n v="51"/>
    <x v="1"/>
    <x v="1"/>
    <x v="0"/>
    <s v="US Citizen"/>
    <s v="Black or African American"/>
    <d v="2012-01-05T00:00:00"/>
    <s v=""/>
    <x v="4"/>
    <s v="N/A-StillEmployed"/>
    <x v="0"/>
    <x v="0"/>
    <x v="10"/>
    <x v="10"/>
    <s v="LinkedIn"/>
    <s v="Fully Meets"/>
    <x v="28"/>
    <x v="1"/>
    <d v="2019-01-17T00:00:00"/>
    <x v="10"/>
  </r>
  <r>
    <x v="140"/>
    <n v="10236"/>
    <x v="0"/>
    <d v="1966-03-22T00:00:00"/>
    <n v="57"/>
    <x v="2"/>
    <x v="1"/>
    <x v="2"/>
    <s v="US Citizen"/>
    <s v="White"/>
    <d v="2013-09-30T00:00:00"/>
    <s v=""/>
    <x v="6"/>
    <s v="N/A-StillEmployed"/>
    <x v="0"/>
    <x v="0"/>
    <x v="2"/>
    <x v="2"/>
    <s v="Employee Referral"/>
    <s v="Fully Meets"/>
    <x v="25"/>
    <x v="0"/>
    <d v="2019-02-22T00:00:00"/>
    <x v="10"/>
  </r>
  <r>
    <x v="141"/>
    <n v="10009"/>
    <x v="2"/>
    <d v="1986-01-06T00:00:00"/>
    <n v="37"/>
    <x v="0"/>
    <x v="1"/>
    <x v="2"/>
    <s v="US Citizen"/>
    <s v="American Indian or Alaska Native"/>
    <d v="2011-07-05T00:00:00"/>
    <s v=""/>
    <x v="0"/>
    <s v="N/A-StillEmployed"/>
    <x v="0"/>
    <x v="0"/>
    <x v="7"/>
    <x v="7"/>
    <s v="LinkedIn"/>
    <s v="Exceeds"/>
    <x v="0"/>
    <x v="2"/>
    <d v="2019-02-25T00:00:00"/>
    <x v="17"/>
  </r>
  <r>
    <x v="142"/>
    <n v="10060"/>
    <x v="0"/>
    <d v="1964-04-13T00:00:00"/>
    <n v="59"/>
    <x v="2"/>
    <x v="1"/>
    <x v="4"/>
    <s v="US Citizen"/>
    <s v="White"/>
    <d v="2014-01-06T00:00:00"/>
    <s v=""/>
    <x v="5"/>
    <s v="N/A-StillEmployed"/>
    <x v="0"/>
    <x v="0"/>
    <x v="11"/>
    <x v="11"/>
    <s v="LinkedIn"/>
    <s v="Fully Meets"/>
    <x v="4"/>
    <x v="0"/>
    <d v="2019-01-21T00:00:00"/>
    <x v="9"/>
  </r>
  <r>
    <x v="143"/>
    <n v="10034"/>
    <x v="0"/>
    <d v="1959-08-19T00:00:00"/>
    <n v="64"/>
    <x v="3"/>
    <x v="0"/>
    <x v="1"/>
    <s v="US Citizen"/>
    <s v="White"/>
    <d v="2011-01-07T00:00:00"/>
    <d v="2018-04-29T00:00:00"/>
    <x v="11"/>
    <s v="more money"/>
    <x v="1"/>
    <x v="0"/>
    <x v="0"/>
    <x v="0"/>
    <s v="CareerBuilder"/>
    <s v="Exceeds"/>
    <x v="27"/>
    <x v="2"/>
    <d v="2018-02-14T00:00:00"/>
    <x v="9"/>
  </r>
  <r>
    <x v="144"/>
    <n v="10156"/>
    <x v="6"/>
    <d v="1986-01-07T00:00:00"/>
    <n v="37"/>
    <x v="0"/>
    <x v="1"/>
    <x v="1"/>
    <s v="US Citizen"/>
    <s v="Asian"/>
    <d v="2015-01-05T00:00:00"/>
    <s v=""/>
    <x v="8"/>
    <s v="N/A-StillEmployed"/>
    <x v="0"/>
    <x v="1"/>
    <x v="1"/>
    <x v="1"/>
    <s v="Indeed"/>
    <s v="Fully Meets"/>
    <x v="69"/>
    <x v="1"/>
    <d v="2019-02-11T00:00:00"/>
    <x v="4"/>
  </r>
  <r>
    <x v="145"/>
    <n v="10036"/>
    <x v="2"/>
    <d v="1969-09-08T00:00:00"/>
    <n v="54"/>
    <x v="2"/>
    <x v="1"/>
    <x v="0"/>
    <s v="US Citizen"/>
    <s v="White"/>
    <d v="2014-07-07T00:00:00"/>
    <s v=""/>
    <x v="5"/>
    <s v="N/A-StillEmployed"/>
    <x v="0"/>
    <x v="0"/>
    <x v="8"/>
    <x v="8"/>
    <s v="LinkedIn"/>
    <s v="Exceeds"/>
    <x v="25"/>
    <x v="1"/>
    <d v="2019-01-11T00:00:00"/>
    <x v="0"/>
  </r>
  <r>
    <x v="146"/>
    <n v="10138"/>
    <x v="0"/>
    <d v="1986-04-17T00:00:00"/>
    <n v="37"/>
    <x v="0"/>
    <x v="1"/>
    <x v="1"/>
    <s v="US Citizen"/>
    <s v="Black or African American"/>
    <d v="2011-01-10T00:00:00"/>
    <d v="2016-04-01T00:00:00"/>
    <x v="3"/>
    <s v="unhappy"/>
    <x v="1"/>
    <x v="0"/>
    <x v="3"/>
    <x v="3"/>
    <s v="CareerBuilder"/>
    <s v="Fully Meets"/>
    <x v="48"/>
    <x v="2"/>
    <d v="2016-02-03T00:00:00"/>
    <x v="6"/>
  </r>
  <r>
    <x v="147"/>
    <n v="10244"/>
    <x v="16"/>
    <d v="1989-01-11T00:00:00"/>
    <n v="34"/>
    <x v="0"/>
    <x v="1"/>
    <x v="0"/>
    <s v="US Citizen"/>
    <s v="White"/>
    <d v="2011-01-07T00:00:00"/>
    <d v="2014-04-24T00:00:00"/>
    <x v="12"/>
    <s v="maternity leave - did not return"/>
    <x v="1"/>
    <x v="4"/>
    <x v="18"/>
    <x v="20"/>
    <s v="Google Search"/>
    <s v="Fully Meets"/>
    <x v="10"/>
    <x v="0"/>
    <d v="2013-03-30T00:00:00"/>
    <x v="4"/>
  </r>
  <r>
    <x v="148"/>
    <n v="10192"/>
    <x v="0"/>
    <d v="1976-01-19T00:00:00"/>
    <n v="47"/>
    <x v="1"/>
    <x v="0"/>
    <x v="0"/>
    <s v="US Citizen"/>
    <s v="White"/>
    <d v="2013-09-30T00:00:00"/>
    <s v=""/>
    <x v="6"/>
    <s v="N/A-StillEmployed"/>
    <x v="0"/>
    <x v="0"/>
    <x v="0"/>
    <x v="0"/>
    <s v="Indeed"/>
    <s v="Fully Meets"/>
    <x v="70"/>
    <x v="2"/>
    <d v="2019-01-23T00:00:00"/>
    <x v="18"/>
  </r>
  <r>
    <x v="149"/>
    <n v="10231"/>
    <x v="11"/>
    <d v="1979-01-27T00:00:00"/>
    <n v="44"/>
    <x v="1"/>
    <x v="0"/>
    <x v="0"/>
    <s v="US Citizen"/>
    <s v="White"/>
    <d v="2013-08-19T00:00:00"/>
    <s v=""/>
    <x v="6"/>
    <s v="N/A-StillEmployed"/>
    <x v="0"/>
    <x v="4"/>
    <x v="16"/>
    <x v="18"/>
    <s v="Indeed"/>
    <s v="Fully Meets"/>
    <x v="25"/>
    <x v="0"/>
    <d v="2019-01-22T00:00:00"/>
    <x v="13"/>
  </r>
  <r>
    <x v="150"/>
    <n v="10089"/>
    <x v="23"/>
    <d v="1954-09-21T00:00:00"/>
    <n v="69"/>
    <x v="3"/>
    <x v="1"/>
    <x v="1"/>
    <s v="US Citizen"/>
    <s v="White"/>
    <d v="2012-07-02T00:00:00"/>
    <s v=""/>
    <x v="4"/>
    <s v="N/A-StillEmployed"/>
    <x v="0"/>
    <x v="5"/>
    <x v="20"/>
    <x v="22"/>
    <s v="Indeed"/>
    <s v="Fully Meets"/>
    <x v="71"/>
    <x v="1"/>
    <d v="2019-01-17T00:00:00"/>
    <x v="18"/>
  </r>
  <r>
    <x v="151"/>
    <n v="10166"/>
    <x v="0"/>
    <d v="1973-02-08T00:00:00"/>
    <n v="50"/>
    <x v="1"/>
    <x v="1"/>
    <x v="1"/>
    <s v="US Citizen"/>
    <s v="White"/>
    <d v="2011-09-26T00:00:00"/>
    <d v="2015-06-04T00:00:00"/>
    <x v="10"/>
    <s v="more money"/>
    <x v="1"/>
    <x v="0"/>
    <x v="4"/>
    <x v="4"/>
    <s v="Google Search"/>
    <s v="Fully Meets"/>
    <x v="62"/>
    <x v="0"/>
    <d v="2015-03-01T00:00:00"/>
    <x v="7"/>
  </r>
  <r>
    <x v="152"/>
    <n v="10170"/>
    <x v="0"/>
    <d v="1970-10-08T00:00:00"/>
    <n v="53"/>
    <x v="2"/>
    <x v="1"/>
    <x v="1"/>
    <s v="US Citizen"/>
    <s v="White"/>
    <d v="2011-09-26T00:00:00"/>
    <d v="2014-01-09T00:00:00"/>
    <x v="12"/>
    <s v="more money"/>
    <x v="1"/>
    <x v="0"/>
    <x v="5"/>
    <x v="5"/>
    <s v="Google Search"/>
    <s v="Fully Meets"/>
    <x v="72"/>
    <x v="2"/>
    <d v="2013-01-30T00:00:00"/>
    <x v="16"/>
  </r>
  <r>
    <x v="153"/>
    <n v="10208"/>
    <x v="0"/>
    <d v="1977-01-10T00:00:00"/>
    <n v="46"/>
    <x v="1"/>
    <x v="0"/>
    <x v="0"/>
    <s v="US Citizen"/>
    <s v="Black or African American"/>
    <d v="2014-02-17T00:00:00"/>
    <s v=""/>
    <x v="5"/>
    <s v="N/A-StillEmployed"/>
    <x v="0"/>
    <x v="0"/>
    <x v="7"/>
    <x v="7"/>
    <s v="LinkedIn"/>
    <s v="Fully Meets"/>
    <x v="34"/>
    <x v="1"/>
    <d v="2019-02-06T00:00:00"/>
    <x v="2"/>
  </r>
  <r>
    <x v="154"/>
    <n v="10176"/>
    <x v="0"/>
    <d v="1980-02-02T00:00:00"/>
    <n v="43"/>
    <x v="1"/>
    <x v="0"/>
    <x v="1"/>
    <s v="US Citizen"/>
    <s v="Asian"/>
    <d v="2011-01-10T00:00:00"/>
    <s v=""/>
    <x v="0"/>
    <s v="N/A-StillEmployed"/>
    <x v="0"/>
    <x v="0"/>
    <x v="8"/>
    <x v="8"/>
    <s v="Indeed"/>
    <s v="Fully Meets"/>
    <x v="73"/>
    <x v="1"/>
    <d v="2019-01-21T00:00:00"/>
    <x v="1"/>
  </r>
  <r>
    <x v="155"/>
    <n v="10165"/>
    <x v="11"/>
    <d v="1969-02-24T00:00:00"/>
    <n v="54"/>
    <x v="2"/>
    <x v="0"/>
    <x v="0"/>
    <s v="US Citizen"/>
    <s v="Black or African American"/>
    <d v="2011-03-07T00:00:00"/>
    <s v=""/>
    <x v="0"/>
    <s v="N/A-StillEmployed"/>
    <x v="0"/>
    <x v="4"/>
    <x v="14"/>
    <x v="16"/>
    <s v="Diversity Job Fair"/>
    <s v="Fully Meets"/>
    <x v="74"/>
    <x v="0"/>
    <d v="2019-01-17T00:00:00"/>
    <x v="11"/>
  </r>
  <r>
    <x v="156"/>
    <n v="10113"/>
    <x v="15"/>
    <d v="1986-04-23T00:00:00"/>
    <n v="37"/>
    <x v="0"/>
    <x v="0"/>
    <x v="1"/>
    <s v="US Citizen"/>
    <s v="White"/>
    <d v="2014-01-10T00:00:00"/>
    <s v=""/>
    <x v="5"/>
    <s v="N/A-StillEmployed"/>
    <x v="0"/>
    <x v="1"/>
    <x v="9"/>
    <x v="9"/>
    <s v="Employee Referral"/>
    <s v="Fully Meets"/>
    <x v="6"/>
    <x v="0"/>
    <d v="2019-01-07T00:00:00"/>
    <x v="10"/>
  </r>
  <r>
    <x v="157"/>
    <n v="10092"/>
    <x v="9"/>
    <d v="1972-07-01T00:00:00"/>
    <n v="51"/>
    <x v="1"/>
    <x v="0"/>
    <x v="1"/>
    <s v="US Citizen"/>
    <s v="White"/>
    <d v="2011-01-10T00:00:00"/>
    <d v="2015-12-12T00:00:00"/>
    <x v="10"/>
    <s v="attendance"/>
    <x v="2"/>
    <x v="0"/>
    <x v="13"/>
    <x v="14"/>
    <s v="Employee Referral"/>
    <s v="Fully Meets"/>
    <x v="75"/>
    <x v="2"/>
    <d v="2015-02-15T00:00:00"/>
    <x v="9"/>
  </r>
  <r>
    <x v="158"/>
    <n v="10106"/>
    <x v="2"/>
    <d v="1979-07-25T00:00:00"/>
    <n v="44"/>
    <x v="1"/>
    <x v="1"/>
    <x v="2"/>
    <s v="US Citizen"/>
    <s v="Asian"/>
    <d v="2013-01-07T00:00:00"/>
    <d v="2014-03-31T00:00:00"/>
    <x v="1"/>
    <s v="Another position"/>
    <x v="1"/>
    <x v="0"/>
    <x v="10"/>
    <x v="10"/>
    <s v="Indeed"/>
    <s v="Fully Meets"/>
    <x v="45"/>
    <x v="1"/>
    <d v="2014-02-20T00:00:00"/>
    <x v="11"/>
  </r>
  <r>
    <x v="159"/>
    <n v="10052"/>
    <x v="0"/>
    <d v="1986-02-09T00:00:00"/>
    <n v="37"/>
    <x v="0"/>
    <x v="0"/>
    <x v="1"/>
    <s v="US Citizen"/>
    <s v="White"/>
    <d v="2012-07-09T00:00:00"/>
    <s v=""/>
    <x v="4"/>
    <s v="N/A-StillEmployed"/>
    <x v="0"/>
    <x v="0"/>
    <x v="10"/>
    <x v="10"/>
    <s v="LinkedIn"/>
    <s v="Fully Meets"/>
    <x v="4"/>
    <x v="0"/>
    <d v="2019-02-04T00:00:00"/>
    <x v="13"/>
  </r>
  <r>
    <x v="160"/>
    <n v="10038"/>
    <x v="10"/>
    <d v="1984-04-26T00:00:00"/>
    <n v="39"/>
    <x v="0"/>
    <x v="0"/>
    <x v="2"/>
    <s v="US Citizen"/>
    <s v="Black or African American"/>
    <d v="2014-01-06T00:00:00"/>
    <s v=""/>
    <x v="5"/>
    <s v="N/A-StillEmployed"/>
    <x v="0"/>
    <x v="3"/>
    <x v="12"/>
    <x v="15"/>
    <s v="Website"/>
    <s v="Fully Meets"/>
    <x v="4"/>
    <x v="2"/>
    <d v="2019-01-17T00:00:00"/>
    <x v="2"/>
  </r>
  <r>
    <x v="161"/>
    <n v="10249"/>
    <x v="2"/>
    <d v="1984-05-09T00:00:00"/>
    <n v="39"/>
    <x v="0"/>
    <x v="0"/>
    <x v="1"/>
    <s v="US Citizen"/>
    <s v="White"/>
    <d v="2012-04-02T00:00:00"/>
    <d v="2013-04-15T00:00:00"/>
    <x v="1"/>
    <s v="more money"/>
    <x v="1"/>
    <x v="0"/>
    <x v="2"/>
    <x v="2"/>
    <s v="Google Search"/>
    <s v="Fully Meets"/>
    <x v="76"/>
    <x v="1"/>
    <d v="2013-02-20T00:00:00"/>
    <x v="11"/>
  </r>
  <r>
    <x v="162"/>
    <n v="10232"/>
    <x v="24"/>
    <d v="1987-06-14T00:00:00"/>
    <n v="36"/>
    <x v="0"/>
    <x v="1"/>
    <x v="0"/>
    <s v="US Citizen"/>
    <s v="Asian"/>
    <d v="2016-10-02T00:00:00"/>
    <s v=""/>
    <x v="11"/>
    <s v="N/A-StillEmployed"/>
    <x v="0"/>
    <x v="1"/>
    <x v="19"/>
    <x v="21"/>
    <s v="Indeed"/>
    <s v="Fully Meets"/>
    <x v="28"/>
    <x v="0"/>
    <d v="2019-01-08T00:00:00"/>
    <x v="4"/>
  </r>
  <r>
    <x v="163"/>
    <n v="10087"/>
    <x v="0"/>
    <d v="1979-01-17T00:00:00"/>
    <n v="44"/>
    <x v="1"/>
    <x v="1"/>
    <x v="0"/>
    <s v="US Citizen"/>
    <s v="Asian"/>
    <d v="2011-09-26T00:00:00"/>
    <d v="2018-08-19T00:00:00"/>
    <x v="11"/>
    <s v="return to school"/>
    <x v="1"/>
    <x v="0"/>
    <x v="2"/>
    <x v="2"/>
    <s v="CareerBuilder"/>
    <s v="Fully Meets"/>
    <x v="77"/>
    <x v="1"/>
    <d v="2017-07-02T00:00:00"/>
    <x v="1"/>
  </r>
  <r>
    <x v="164"/>
    <n v="10134"/>
    <x v="25"/>
    <d v="1984-06-10T00:00:00"/>
    <n v="39"/>
    <x v="0"/>
    <x v="0"/>
    <x v="1"/>
    <s v="US Citizen"/>
    <s v="White"/>
    <d v="2016-01-05T00:00:00"/>
    <s v=""/>
    <x v="11"/>
    <s v="N/A-StillEmployed"/>
    <x v="0"/>
    <x v="3"/>
    <x v="13"/>
    <x v="14"/>
    <s v="CareerBuilder"/>
    <s v="Fully Meets"/>
    <x v="28"/>
    <x v="2"/>
    <d v="2019-01-28T00:00:00"/>
    <x v="11"/>
  </r>
  <r>
    <x v="165"/>
    <n v="10251"/>
    <x v="0"/>
    <d v="1982-09-02T00:00:00"/>
    <n v="41"/>
    <x v="0"/>
    <x v="0"/>
    <x v="1"/>
    <s v="US Citizen"/>
    <s v="Asian"/>
    <d v="2012-05-14T00:00:00"/>
    <s v=""/>
    <x v="4"/>
    <s v="N/A-StillEmployed"/>
    <x v="0"/>
    <x v="0"/>
    <x v="3"/>
    <x v="3"/>
    <s v="Google Search"/>
    <s v="Fully Meets"/>
    <x v="28"/>
    <x v="1"/>
    <d v="2019-02-22T00:00:00"/>
    <x v="18"/>
  </r>
  <r>
    <x v="166"/>
    <n v="10103"/>
    <x v="11"/>
    <d v="1988-02-27T00:00:00"/>
    <n v="35"/>
    <x v="0"/>
    <x v="0"/>
    <x v="4"/>
    <s v="US Citizen"/>
    <s v="Black or African American"/>
    <d v="2012-04-30T00:00:00"/>
    <s v=""/>
    <x v="4"/>
    <s v="N/A-StillEmployed"/>
    <x v="0"/>
    <x v="4"/>
    <x v="14"/>
    <x v="16"/>
    <s v="Website"/>
    <s v="Fully Meets"/>
    <x v="78"/>
    <x v="1"/>
    <d v="2019-01-29T00:00:00"/>
    <x v="7"/>
  </r>
  <r>
    <x v="167"/>
    <n v="10017"/>
    <x v="9"/>
    <d v="1981-10-26T00:00:00"/>
    <n v="42"/>
    <x v="1"/>
    <x v="1"/>
    <x v="1"/>
    <s v="US Citizen"/>
    <s v="White"/>
    <d v="2013-09-30T00:00:00"/>
    <s v=""/>
    <x v="6"/>
    <s v="N/A-StillEmployed"/>
    <x v="0"/>
    <x v="0"/>
    <x v="13"/>
    <x v="14"/>
    <s v="Website"/>
    <s v="Exceeds"/>
    <x v="28"/>
    <x v="1"/>
    <d v="2019-01-21T00:00:00"/>
    <x v="17"/>
  </r>
  <r>
    <x v="168"/>
    <n v="10186"/>
    <x v="0"/>
    <d v="1981-03-26T00:00:00"/>
    <n v="42"/>
    <x v="1"/>
    <x v="1"/>
    <x v="1"/>
    <s v="US Citizen"/>
    <s v="White"/>
    <d v="2011-07-05T00:00:00"/>
    <d v="2018-09-26T00:00:00"/>
    <x v="11"/>
    <s v="unhappy"/>
    <x v="1"/>
    <x v="0"/>
    <x v="0"/>
    <x v="0"/>
    <s v="Indeed"/>
    <s v="Fully Meets"/>
    <x v="79"/>
    <x v="2"/>
    <d v="2018-03-02T00:00:00"/>
    <x v="7"/>
  </r>
  <r>
    <x v="169"/>
    <n v="10137"/>
    <x v="2"/>
    <d v="1979-03-19T00:00:00"/>
    <n v="44"/>
    <x v="1"/>
    <x v="0"/>
    <x v="1"/>
    <s v="US Citizen"/>
    <s v="White"/>
    <d v="2013-07-08T00:00:00"/>
    <s v=""/>
    <x v="6"/>
    <s v="N/A-StillEmployed"/>
    <x v="0"/>
    <x v="0"/>
    <x v="11"/>
    <x v="11"/>
    <s v="LinkedIn"/>
    <s v="Fully Meets"/>
    <x v="48"/>
    <x v="1"/>
    <d v="2019-02-18T00:00:00"/>
    <x v="10"/>
  </r>
  <r>
    <x v="170"/>
    <n v="10008"/>
    <x v="4"/>
    <d v="1988-10-05T00:00:00"/>
    <n v="35"/>
    <x v="0"/>
    <x v="1"/>
    <x v="0"/>
    <s v="US Citizen"/>
    <s v="Black or African American"/>
    <d v="2011-01-21T00:00:00"/>
    <s v=""/>
    <x v="0"/>
    <s v="N/A-StillEmployed"/>
    <x v="0"/>
    <x v="1"/>
    <x v="17"/>
    <x v="19"/>
    <s v="Diversity Job Fair"/>
    <s v="Exceeds"/>
    <x v="60"/>
    <x v="2"/>
    <d v="2019-01-25T00:00:00"/>
    <x v="15"/>
  </r>
  <r>
    <x v="171"/>
    <n v="10096"/>
    <x v="2"/>
    <d v="1976-02-26T00:00:00"/>
    <n v="47"/>
    <x v="1"/>
    <x v="1"/>
    <x v="3"/>
    <s v="US Citizen"/>
    <s v="White"/>
    <d v="2013-07-08T00:00:00"/>
    <d v="2016-09-15T00:00:00"/>
    <x v="12"/>
    <s v="more money"/>
    <x v="1"/>
    <x v="0"/>
    <x v="0"/>
    <x v="0"/>
    <s v="LinkedIn"/>
    <s v="Fully Meets"/>
    <x v="80"/>
    <x v="2"/>
    <d v="2016-06-10T00:00:00"/>
    <x v="3"/>
  </r>
  <r>
    <x v="172"/>
    <n v="10035"/>
    <x v="2"/>
    <d v="1982-03-28T00:00:00"/>
    <n v="41"/>
    <x v="0"/>
    <x v="1"/>
    <x v="0"/>
    <s v="US Citizen"/>
    <s v="Black or African American"/>
    <d v="2013-08-19T00:00:00"/>
    <s v=""/>
    <x v="6"/>
    <s v="N/A-StillEmployed"/>
    <x v="0"/>
    <x v="0"/>
    <x v="3"/>
    <x v="3"/>
    <s v="Indeed"/>
    <s v="Exceeds"/>
    <x v="7"/>
    <x v="2"/>
    <d v="2019-02-12T00:00:00"/>
    <x v="5"/>
  </r>
  <r>
    <x v="173"/>
    <n v="10057"/>
    <x v="0"/>
    <d v="1975-10-22T00:00:00"/>
    <n v="48"/>
    <x v="1"/>
    <x v="1"/>
    <x v="1"/>
    <s v="US Citizen"/>
    <s v="Black or African American"/>
    <d v="2015-02-16T00:00:00"/>
    <s v=""/>
    <x v="8"/>
    <s v="N/A-StillEmployed"/>
    <x v="0"/>
    <x v="0"/>
    <x v="3"/>
    <x v="3"/>
    <s v="Website"/>
    <s v="Fully Meets"/>
    <x v="4"/>
    <x v="1"/>
    <d v="2019-01-23T00:00:00"/>
    <x v="16"/>
  </r>
  <r>
    <x v="174"/>
    <n v="10004"/>
    <x v="0"/>
    <d v="1973-02-14T00:00:00"/>
    <n v="50"/>
    <x v="1"/>
    <x v="1"/>
    <x v="0"/>
    <s v="US Citizen"/>
    <s v="Black or African American"/>
    <d v="2011-01-07T00:00:00"/>
    <d v="2015-11-14T00:00:00"/>
    <x v="10"/>
    <s v="Another position"/>
    <x v="1"/>
    <x v="0"/>
    <x v="4"/>
    <x v="4"/>
    <s v="Diversity Job Fair"/>
    <s v="Exceeds"/>
    <x v="4"/>
    <x v="2"/>
    <d v="2015-02-02T00:00:00"/>
    <x v="1"/>
  </r>
  <r>
    <x v="175"/>
    <n v="10191"/>
    <x v="0"/>
    <d v="1972-01-09T00:00:00"/>
    <n v="51"/>
    <x v="1"/>
    <x v="0"/>
    <x v="3"/>
    <s v="US Citizen"/>
    <s v="White"/>
    <d v="2012-09-24T00:00:00"/>
    <d v="2017-09-26T00:00:00"/>
    <x v="3"/>
    <s v="hours"/>
    <x v="1"/>
    <x v="0"/>
    <x v="5"/>
    <x v="5"/>
    <s v="Indeed"/>
    <s v="Fully Meets"/>
    <x v="81"/>
    <x v="2"/>
    <d v="2017-04-01T00:00:00"/>
    <x v="19"/>
  </r>
  <r>
    <x v="176"/>
    <n v="10219"/>
    <x v="0"/>
    <d v="1986-07-07T00:00:00"/>
    <n v="37"/>
    <x v="0"/>
    <x v="1"/>
    <x v="0"/>
    <s v="US Citizen"/>
    <s v="White"/>
    <d v="2014-01-06T00:00:00"/>
    <s v=""/>
    <x v="5"/>
    <s v="N/A-StillEmployed"/>
    <x v="0"/>
    <x v="0"/>
    <x v="7"/>
    <x v="7"/>
    <s v="LinkedIn"/>
    <s v="Fully Meets"/>
    <x v="0"/>
    <x v="2"/>
    <d v="2019-02-26T00:00:00"/>
    <x v="15"/>
  </r>
  <r>
    <x v="177"/>
    <n v="10077"/>
    <x v="2"/>
    <d v="1976-08-25T00:00:00"/>
    <n v="47"/>
    <x v="1"/>
    <x v="1"/>
    <x v="1"/>
    <s v="US Citizen"/>
    <s v="White"/>
    <d v="2016-05-11T00:00:00"/>
    <s v=""/>
    <x v="11"/>
    <s v="N/A-StillEmployed"/>
    <x v="0"/>
    <x v="0"/>
    <x v="4"/>
    <x v="12"/>
    <s v="LinkedIn"/>
    <s v="Fully Meets"/>
    <x v="4"/>
    <x v="1"/>
    <d v="2019-01-21T00:00:00"/>
    <x v="6"/>
  </r>
  <r>
    <x v="178"/>
    <n v="10073"/>
    <x v="2"/>
    <d v="1986-02-10T00:00:00"/>
    <n v="37"/>
    <x v="0"/>
    <x v="1"/>
    <x v="1"/>
    <s v="US Citizen"/>
    <s v="Two or more races"/>
    <d v="2011-07-05T00:00:00"/>
    <d v="2012-08-19T00:00:00"/>
    <x v="1"/>
    <s v="Another position"/>
    <x v="1"/>
    <x v="0"/>
    <x v="5"/>
    <x v="5"/>
    <s v="LinkedIn"/>
    <s v="Fully Meets"/>
    <x v="4"/>
    <x v="2"/>
    <d v="2012-07-02T00:00:00"/>
    <x v="7"/>
  </r>
  <r>
    <x v="179"/>
    <n v="10279"/>
    <x v="0"/>
    <d v="1974-01-07T00:00:00"/>
    <n v="49"/>
    <x v="1"/>
    <x v="1"/>
    <x v="1"/>
    <s v="US Citizen"/>
    <s v="White"/>
    <d v="2013-01-11T00:00:00"/>
    <s v=""/>
    <x v="6"/>
    <s v="N/A-StillEmployed"/>
    <x v="0"/>
    <x v="0"/>
    <x v="8"/>
    <x v="8"/>
    <s v="LinkedIn"/>
    <s v="Fully Meets"/>
    <x v="28"/>
    <x v="1"/>
    <d v="2019-01-22T00:00:00"/>
    <x v="17"/>
  </r>
  <r>
    <x v="180"/>
    <n v="10110"/>
    <x v="3"/>
    <d v="1987-01-07T00:00:00"/>
    <n v="36"/>
    <x v="0"/>
    <x v="1"/>
    <x v="0"/>
    <s v="US Citizen"/>
    <s v="Asian"/>
    <d v="2013-01-11T00:00:00"/>
    <s v=""/>
    <x v="6"/>
    <s v="N/A-StillEmployed"/>
    <x v="0"/>
    <x v="2"/>
    <x v="6"/>
    <x v="6"/>
    <s v="Google Search"/>
    <s v="Fully Meets"/>
    <x v="10"/>
    <x v="0"/>
    <d v="2019-01-14T00:00:00"/>
    <x v="15"/>
  </r>
  <r>
    <x v="181"/>
    <n v="10053"/>
    <x v="0"/>
    <d v="1977-01-22T00:00:00"/>
    <n v="46"/>
    <x v="1"/>
    <x v="1"/>
    <x v="1"/>
    <s v="US Citizen"/>
    <s v="White"/>
    <d v="2011-05-31T00:00:00"/>
    <s v=""/>
    <x v="0"/>
    <s v="N/A-StillEmployed"/>
    <x v="0"/>
    <x v="0"/>
    <x v="10"/>
    <x v="10"/>
    <s v="Indeed"/>
    <s v="Fully Meets"/>
    <x v="4"/>
    <x v="2"/>
    <d v="2019-01-10T00:00:00"/>
    <x v="12"/>
  </r>
  <r>
    <x v="182"/>
    <n v="10076"/>
    <x v="2"/>
    <d v="1987-05-21T00:00:00"/>
    <n v="36"/>
    <x v="0"/>
    <x v="1"/>
    <x v="0"/>
    <s v="US Citizen"/>
    <s v="Black or African American"/>
    <d v="2015-03-30T00:00:00"/>
    <s v=""/>
    <x v="8"/>
    <s v="N/A-StillEmployed"/>
    <x v="0"/>
    <x v="0"/>
    <x v="7"/>
    <x v="7"/>
    <s v="LinkedIn"/>
    <s v="Fully Meets"/>
    <x v="4"/>
    <x v="0"/>
    <d v="2019-02-07T00:00:00"/>
    <x v="7"/>
  </r>
  <r>
    <x v="183"/>
    <n v="10145"/>
    <x v="0"/>
    <d v="1987-01-07T00:00:00"/>
    <n v="36"/>
    <x v="0"/>
    <x v="1"/>
    <x v="1"/>
    <s v="US Citizen"/>
    <s v="Black or African American"/>
    <d v="2013-01-07T00:00:00"/>
    <s v=""/>
    <x v="6"/>
    <s v="N/A-StillEmployed"/>
    <x v="0"/>
    <x v="0"/>
    <x v="2"/>
    <x v="2"/>
    <s v="CareerBuilder"/>
    <s v="Fully Meets"/>
    <x v="82"/>
    <x v="1"/>
    <d v="2019-01-30T00:00:00"/>
    <x v="11"/>
  </r>
  <r>
    <x v="184"/>
    <n v="10202"/>
    <x v="11"/>
    <d v="1984-07-01T00:00:00"/>
    <n v="39"/>
    <x v="0"/>
    <x v="0"/>
    <x v="1"/>
    <s v="US Citizen"/>
    <s v="Two or more races"/>
    <d v="2016-07-06T00:00:00"/>
    <s v=""/>
    <x v="11"/>
    <s v="N/A-StillEmployed"/>
    <x v="0"/>
    <x v="4"/>
    <x v="16"/>
    <x v="18"/>
    <s v="Website"/>
    <s v="Fully Meets"/>
    <x v="42"/>
    <x v="2"/>
    <d v="2019-01-29T00:00:00"/>
    <x v="10"/>
  </r>
  <r>
    <x v="185"/>
    <n v="10128"/>
    <x v="0"/>
    <d v="1968-05-30T00:00:00"/>
    <n v="55"/>
    <x v="2"/>
    <x v="1"/>
    <x v="0"/>
    <s v="US Citizen"/>
    <s v="Black or African American"/>
    <d v="2012-04-02T00:00:00"/>
    <d v="2016-11-11T00:00:00"/>
    <x v="10"/>
    <s v="Another position"/>
    <x v="1"/>
    <x v="0"/>
    <x v="11"/>
    <x v="11"/>
    <s v="Diversity Job Fair"/>
    <s v="Fully Meets"/>
    <x v="83"/>
    <x v="2"/>
    <d v="2016-02-05T00:00:00"/>
    <x v="1"/>
  </r>
  <r>
    <x v="186"/>
    <n v="10068"/>
    <x v="0"/>
    <d v="1976-09-22T00:00:00"/>
    <n v="47"/>
    <x v="1"/>
    <x v="1"/>
    <x v="0"/>
    <s v="US Citizen"/>
    <s v="White"/>
    <d v="2015-03-30T00:00:00"/>
    <s v=""/>
    <x v="8"/>
    <s v="N/A-StillEmployed"/>
    <x v="0"/>
    <x v="0"/>
    <x v="0"/>
    <x v="0"/>
    <s v="CareerBuilder"/>
    <s v="Fully Meets"/>
    <x v="4"/>
    <x v="2"/>
    <d v="2019-01-21T00:00:00"/>
    <x v="18"/>
  </r>
  <r>
    <x v="187"/>
    <n v="10116"/>
    <x v="9"/>
    <d v="1981-08-10T00:00:00"/>
    <n v="42"/>
    <x v="1"/>
    <x v="0"/>
    <x v="0"/>
    <s v="US Citizen"/>
    <s v="Hispanic"/>
    <d v="2012-08-16T00:00:00"/>
    <s v=""/>
    <x v="4"/>
    <s v="N/A-StillEmployed"/>
    <x v="0"/>
    <x v="0"/>
    <x v="13"/>
    <x v="14"/>
    <s v="Indeed"/>
    <s v="Fully Meets"/>
    <x v="84"/>
    <x v="1"/>
    <d v="2019-01-14T00:00:00"/>
    <x v="4"/>
  </r>
  <r>
    <x v="188"/>
    <n v="10298"/>
    <x v="2"/>
    <d v="1985-06-29T00:00:00"/>
    <n v="38"/>
    <x v="0"/>
    <x v="0"/>
    <x v="0"/>
    <s v="US Citizen"/>
    <s v="White"/>
    <d v="2011-08-15T00:00:00"/>
    <d v="2014-09-04T00:00:00"/>
    <x v="12"/>
    <s v="unhappy"/>
    <x v="1"/>
    <x v="0"/>
    <x v="8"/>
    <x v="8"/>
    <s v="LinkedIn"/>
    <s v="PIP"/>
    <x v="24"/>
    <x v="3"/>
    <d v="2013-01-14T00:00:00"/>
    <x v="16"/>
  </r>
  <r>
    <x v="189"/>
    <n v="10213"/>
    <x v="2"/>
    <d v="1992-08-17T00:00:00"/>
    <n v="31"/>
    <x v="0"/>
    <x v="0"/>
    <x v="1"/>
    <s v="US Citizen"/>
    <s v="White"/>
    <d v="2011-01-07T00:00:00"/>
    <s v=""/>
    <x v="0"/>
    <s v="N/A-StillEmployed"/>
    <x v="0"/>
    <x v="0"/>
    <x v="10"/>
    <x v="10"/>
    <s v="LinkedIn"/>
    <s v="Fully Meets"/>
    <x v="30"/>
    <x v="1"/>
    <d v="2019-01-08T00:00:00"/>
    <x v="15"/>
  </r>
  <r>
    <x v="190"/>
    <n v="10288"/>
    <x v="26"/>
    <d v="1986-10-05T00:00:00"/>
    <n v="37"/>
    <x v="0"/>
    <x v="0"/>
    <x v="1"/>
    <s v="Eligible NonCitizen"/>
    <s v="Black or African American"/>
    <d v="2012-02-15T00:00:00"/>
    <s v=""/>
    <x v="4"/>
    <s v="N/A-StillEmployed"/>
    <x v="0"/>
    <x v="1"/>
    <x v="15"/>
    <x v="17"/>
    <s v="Diversity Job Fair"/>
    <s v="Needs Improvement"/>
    <x v="85"/>
    <x v="1"/>
    <d v="2019-02-22T00:00:00"/>
    <x v="13"/>
  </r>
  <r>
    <x v="191"/>
    <n v="10025"/>
    <x v="2"/>
    <d v="1970-04-24T00:00:00"/>
    <n v="53"/>
    <x v="2"/>
    <x v="1"/>
    <x v="0"/>
    <s v="US Citizen"/>
    <s v="Black or African American"/>
    <d v="2013-05-13T00:00:00"/>
    <s v=""/>
    <x v="6"/>
    <s v="N/A-StillEmployed"/>
    <x v="0"/>
    <x v="0"/>
    <x v="2"/>
    <x v="2"/>
    <s v="Indeed"/>
    <s v="Exceeds"/>
    <x v="27"/>
    <x v="1"/>
    <d v="2019-01-14T00:00:00"/>
    <x v="0"/>
  </r>
  <r>
    <x v="192"/>
    <n v="10223"/>
    <x v="2"/>
    <d v="1976-02-03T00:00:00"/>
    <n v="47"/>
    <x v="1"/>
    <x v="0"/>
    <x v="0"/>
    <s v="US Citizen"/>
    <s v="Black or African American"/>
    <d v="2012-01-09T00:00:00"/>
    <s v=""/>
    <x v="4"/>
    <s v="N/A-StillEmployed"/>
    <x v="0"/>
    <x v="0"/>
    <x v="11"/>
    <x v="11"/>
    <s v="Diversity Job Fair"/>
    <s v="Fully Meets"/>
    <x v="28"/>
    <x v="2"/>
    <d v="2019-01-31T00:00:00"/>
    <x v="8"/>
  </r>
  <r>
    <x v="193"/>
    <n v="10151"/>
    <x v="19"/>
    <d v="1979-04-04T00:00:00"/>
    <n v="44"/>
    <x v="1"/>
    <x v="1"/>
    <x v="1"/>
    <s v="US Citizen"/>
    <s v="White"/>
    <d v="2015-02-16T00:00:00"/>
    <s v=""/>
    <x v="8"/>
    <s v="N/A-StillEmployed"/>
    <x v="0"/>
    <x v="1"/>
    <x v="9"/>
    <x v="9"/>
    <s v="CareerBuilder"/>
    <s v="Fully Meets"/>
    <x v="86"/>
    <x v="1"/>
    <d v="2019-02-11T00:00:00"/>
    <x v="16"/>
  </r>
  <r>
    <x v="194"/>
    <n v="10254"/>
    <x v="0"/>
    <d v="1984-07-07T00:00:00"/>
    <n v="39"/>
    <x v="0"/>
    <x v="1"/>
    <x v="2"/>
    <s v="US Citizen"/>
    <s v="White"/>
    <d v="2013-04-01T00:00:00"/>
    <s v=""/>
    <x v="6"/>
    <s v="N/A-StillEmployed"/>
    <x v="0"/>
    <x v="0"/>
    <x v="3"/>
    <x v="3"/>
    <s v="LinkedIn"/>
    <s v="Fully Meets"/>
    <x v="9"/>
    <x v="2"/>
    <d v="2019-01-17T00:00:00"/>
    <x v="19"/>
  </r>
  <r>
    <x v="195"/>
    <n v="10120"/>
    <x v="2"/>
    <d v="1974-02-01T00:00:00"/>
    <n v="49"/>
    <x v="1"/>
    <x v="0"/>
    <x v="4"/>
    <s v="US Citizen"/>
    <s v="Black or African American"/>
    <d v="2013-05-13T00:00:00"/>
    <s v=""/>
    <x v="6"/>
    <s v="N/A-StillEmployed"/>
    <x v="0"/>
    <x v="0"/>
    <x v="0"/>
    <x v="0"/>
    <s v="LinkedIn"/>
    <s v="Fully Meets"/>
    <x v="87"/>
    <x v="0"/>
    <d v="2019-01-28T00:00:00"/>
    <x v="17"/>
  </r>
  <r>
    <x v="196"/>
    <n v="10216"/>
    <x v="0"/>
    <d v="1980-04-18T00:00:00"/>
    <n v="43"/>
    <x v="1"/>
    <x v="0"/>
    <x v="0"/>
    <s v="US Citizen"/>
    <s v="Asian"/>
    <d v="2013-07-08T00:00:00"/>
    <s v=""/>
    <x v="6"/>
    <s v="N/A-StillEmployed"/>
    <x v="0"/>
    <x v="0"/>
    <x v="2"/>
    <x v="2"/>
    <s v="LinkedIn"/>
    <s v="Fully Meets"/>
    <x v="28"/>
    <x v="2"/>
    <d v="2019-01-22T00:00:00"/>
    <x v="13"/>
  </r>
  <r>
    <x v="197"/>
    <n v="10079"/>
    <x v="24"/>
    <d v="1970-04-25T00:00:00"/>
    <n v="53"/>
    <x v="2"/>
    <x v="0"/>
    <x v="0"/>
    <s v="US Citizen"/>
    <s v="Asian"/>
    <d v="2017-02-10T00:00:00"/>
    <s v=""/>
    <x v="9"/>
    <s v="N/A-StillEmployed"/>
    <x v="0"/>
    <x v="1"/>
    <x v="19"/>
    <x v="21"/>
    <s v="Indeed"/>
    <s v="Fully Meets"/>
    <x v="4"/>
    <x v="1"/>
    <d v="2019-02-25T00:00:00"/>
    <x v="1"/>
  </r>
  <r>
    <x v="198"/>
    <n v="10215"/>
    <x v="0"/>
    <d v="1989-05-02T00:00:00"/>
    <n v="34"/>
    <x v="0"/>
    <x v="0"/>
    <x v="0"/>
    <s v="US Citizen"/>
    <s v="Black or African American"/>
    <d v="2011-09-26T00:00:00"/>
    <d v="2014-04-04T00:00:00"/>
    <x v="12"/>
    <s v="return to school"/>
    <x v="1"/>
    <x v="0"/>
    <x v="4"/>
    <x v="4"/>
    <s v="Diversity Job Fair"/>
    <s v="Fully Meets"/>
    <x v="25"/>
    <x v="1"/>
    <d v="2013-03-02T00:00:00"/>
    <x v="5"/>
  </r>
  <r>
    <x v="199"/>
    <n v="10185"/>
    <x v="0"/>
    <d v="1983-03-28T00:00:00"/>
    <n v="40"/>
    <x v="0"/>
    <x v="0"/>
    <x v="1"/>
    <s v="US Citizen"/>
    <s v="White"/>
    <d v="2013-04-01T00:00:00"/>
    <d v="2016-05-25T00:00:00"/>
    <x v="12"/>
    <s v="more money"/>
    <x v="1"/>
    <x v="0"/>
    <x v="5"/>
    <x v="5"/>
    <s v="Employee Referral"/>
    <s v="Fully Meets"/>
    <x v="79"/>
    <x v="1"/>
    <d v="2016-03-06T00:00:00"/>
    <x v="18"/>
  </r>
  <r>
    <x v="200"/>
    <n v="10063"/>
    <x v="0"/>
    <d v="1977-04-08T00:00:00"/>
    <n v="46"/>
    <x v="1"/>
    <x v="0"/>
    <x v="1"/>
    <s v="US Citizen"/>
    <s v="White"/>
    <d v="2014-05-12T00:00:00"/>
    <s v=""/>
    <x v="5"/>
    <s v="N/A-StillEmployed"/>
    <x v="0"/>
    <x v="0"/>
    <x v="7"/>
    <x v="7"/>
    <s v="LinkedIn"/>
    <s v="Fully Meets"/>
    <x v="4"/>
    <x v="0"/>
    <d v="2019-02-18T00:00:00"/>
    <x v="17"/>
  </r>
  <r>
    <x v="201"/>
    <n v="10037"/>
    <x v="0"/>
    <d v="1967-06-03T00:00:00"/>
    <n v="56"/>
    <x v="2"/>
    <x v="1"/>
    <x v="4"/>
    <s v="US Citizen"/>
    <s v="Black or African American"/>
    <d v="2013-04-01T00:00:00"/>
    <s v=""/>
    <x v="6"/>
    <s v="N/A-StillEmployed"/>
    <x v="0"/>
    <x v="0"/>
    <x v="8"/>
    <x v="8"/>
    <s v="Diversity Job Fair"/>
    <s v="Exceeds"/>
    <x v="48"/>
    <x v="1"/>
    <d v="2019-02-13T00:00:00"/>
    <x v="8"/>
  </r>
  <r>
    <x v="202"/>
    <n v="10042"/>
    <x v="11"/>
    <d v="1989-03-31T00:00:00"/>
    <n v="34"/>
    <x v="0"/>
    <x v="1"/>
    <x v="0"/>
    <s v="US Citizen"/>
    <s v="Two or more races"/>
    <d v="2013-07-08T00:00:00"/>
    <s v=""/>
    <x v="6"/>
    <s v="N/A-StillEmployed"/>
    <x v="0"/>
    <x v="4"/>
    <x v="16"/>
    <x v="18"/>
    <s v="Indeed"/>
    <s v="Fully Meets"/>
    <x v="4"/>
    <x v="0"/>
    <d v="2019-01-25T00:00:00"/>
    <x v="4"/>
  </r>
  <r>
    <x v="203"/>
    <n v="10206"/>
    <x v="0"/>
    <d v="1984-07-07T00:00:00"/>
    <n v="39"/>
    <x v="0"/>
    <x v="1"/>
    <x v="0"/>
    <s v="US Citizen"/>
    <s v="White"/>
    <d v="2013-07-08T00:00:00"/>
    <s v=""/>
    <x v="6"/>
    <s v="N/A-StillEmployed"/>
    <x v="0"/>
    <x v="0"/>
    <x v="10"/>
    <x v="10"/>
    <s v="LinkedIn"/>
    <s v="Fully Meets"/>
    <x v="62"/>
    <x v="0"/>
    <d v="2019-01-02T00:00:00"/>
    <x v="6"/>
  </r>
  <r>
    <x v="204"/>
    <n v="10104"/>
    <x v="2"/>
    <d v="1985-01-23T00:00:00"/>
    <n v="38"/>
    <x v="0"/>
    <x v="1"/>
    <x v="0"/>
    <s v="US Citizen"/>
    <s v="White"/>
    <d v="2014-01-10T00:00:00"/>
    <s v=""/>
    <x v="5"/>
    <s v="N/A-StillEmployed"/>
    <x v="0"/>
    <x v="0"/>
    <x v="3"/>
    <x v="3"/>
    <s v="Indeed"/>
    <s v="Fully Meets"/>
    <x v="78"/>
    <x v="0"/>
    <d v="2019-01-16T00:00:00"/>
    <x v="14"/>
  </r>
  <r>
    <x v="205"/>
    <n v="10303"/>
    <x v="0"/>
    <d v="1980-09-30T00:00:00"/>
    <n v="43"/>
    <x v="1"/>
    <x v="1"/>
    <x v="0"/>
    <s v="US Citizen"/>
    <s v="Two or more races"/>
    <d v="2014-03-31T00:00:00"/>
    <d v="2018-05-01T00:00:00"/>
    <x v="10"/>
    <s v="performance"/>
    <x v="2"/>
    <x v="0"/>
    <x v="2"/>
    <x v="2"/>
    <s v="LinkedIn"/>
    <s v="PIP"/>
    <x v="88"/>
    <x v="3"/>
    <d v="2018-03-09T00:00:00"/>
    <x v="2"/>
  </r>
  <r>
    <x v="206"/>
    <n v="10078"/>
    <x v="2"/>
    <d v="1952-02-11T00:00:00"/>
    <n v="71"/>
    <x v="3"/>
    <x v="1"/>
    <x v="1"/>
    <s v="US Citizen"/>
    <s v="Asian"/>
    <d v="2012-05-14T00:00:00"/>
    <d v="2013-08-19T00:00:00"/>
    <x v="1"/>
    <s v="unhappy"/>
    <x v="1"/>
    <x v="0"/>
    <x v="4"/>
    <x v="4"/>
    <s v="LinkedIn"/>
    <s v="Fully Meets"/>
    <x v="4"/>
    <x v="1"/>
    <d v="2013-07-02T00:00:00"/>
    <x v="1"/>
  </r>
  <r>
    <x v="207"/>
    <n v="10121"/>
    <x v="11"/>
    <d v="1990-05-11T00:00:00"/>
    <n v="33"/>
    <x v="0"/>
    <x v="1"/>
    <x v="0"/>
    <s v="US Citizen"/>
    <s v="White"/>
    <d v="2013-09-30T00:00:00"/>
    <s v=""/>
    <x v="6"/>
    <s v="N/A-StillEmployed"/>
    <x v="0"/>
    <x v="4"/>
    <x v="16"/>
    <x v="18"/>
    <s v="Indeed"/>
    <s v="Fully Meets"/>
    <x v="8"/>
    <x v="1"/>
    <d v="2019-01-25T00:00:00"/>
    <x v="0"/>
  </r>
  <r>
    <x v="208"/>
    <n v="10021"/>
    <x v="0"/>
    <d v="1976-02-11T00:00:00"/>
    <n v="47"/>
    <x v="1"/>
    <x v="0"/>
    <x v="1"/>
    <s v="US Citizen"/>
    <s v="White"/>
    <d v="2013-09-30T00:00:00"/>
    <s v=""/>
    <x v="6"/>
    <s v="N/A-StillEmployed"/>
    <x v="0"/>
    <x v="0"/>
    <x v="11"/>
    <x v="11"/>
    <s v="LinkedIn"/>
    <s v="Exceeds"/>
    <x v="4"/>
    <x v="1"/>
    <d v="2019-02-07T00:00:00"/>
    <x v="13"/>
  </r>
  <r>
    <x v="209"/>
    <n v="10281"/>
    <x v="0"/>
    <d v="1979-01-24T00:00:00"/>
    <n v="44"/>
    <x v="1"/>
    <x v="0"/>
    <x v="0"/>
    <s v="US Citizen"/>
    <s v="Black or African American"/>
    <d v="2014-02-17T00:00:00"/>
    <s v=""/>
    <x v="5"/>
    <s v="N/A-StillEmployed"/>
    <x v="0"/>
    <x v="0"/>
    <x v="0"/>
    <x v="0"/>
    <s v="LinkedIn"/>
    <s v="Needs Improvement"/>
    <x v="89"/>
    <x v="1"/>
    <d v="2019-02-04T00:00:00"/>
    <x v="16"/>
  </r>
  <r>
    <x v="210"/>
    <n v="10041"/>
    <x v="11"/>
    <d v="1982-05-19T00:00:00"/>
    <n v="41"/>
    <x v="0"/>
    <x v="0"/>
    <x v="0"/>
    <s v="US Citizen"/>
    <s v="White"/>
    <d v="2015-01-05T00:00:00"/>
    <s v=""/>
    <x v="8"/>
    <s v="N/A-StillEmployed"/>
    <x v="0"/>
    <x v="4"/>
    <x v="14"/>
    <x v="16"/>
    <s v="Website"/>
    <s v="Fully Meets"/>
    <x v="4"/>
    <x v="0"/>
    <d v="2019-01-14T00:00:00"/>
    <x v="19"/>
  </r>
  <r>
    <x v="211"/>
    <n v="10148"/>
    <x v="0"/>
    <d v="1979-05-01T00:00:00"/>
    <n v="44"/>
    <x v="1"/>
    <x v="1"/>
    <x v="1"/>
    <s v="US Citizen"/>
    <s v="White"/>
    <d v="2011-02-07T00:00:00"/>
    <d v="2014-01-12T00:00:00"/>
    <x v="12"/>
    <s v="Another position"/>
    <x v="1"/>
    <x v="0"/>
    <x v="3"/>
    <x v="3"/>
    <s v="Google Search"/>
    <s v="Fully Meets"/>
    <x v="90"/>
    <x v="2"/>
    <d v="2013-03-04T00:00:00"/>
    <x v="10"/>
  </r>
  <r>
    <x v="212"/>
    <n v="10005"/>
    <x v="3"/>
    <d v="1979-02-20T00:00:00"/>
    <n v="44"/>
    <x v="1"/>
    <x v="0"/>
    <x v="0"/>
    <s v="US Citizen"/>
    <s v="Black or African American"/>
    <d v="2011-01-07T00:00:00"/>
    <d v="2015-09-07T00:00:00"/>
    <x v="10"/>
    <s v="Another position"/>
    <x v="1"/>
    <x v="2"/>
    <x v="6"/>
    <x v="6"/>
    <s v="Diversity Job Fair"/>
    <s v="Exceeds"/>
    <x v="4"/>
    <x v="0"/>
    <d v="2015-08-16T00:00:00"/>
    <x v="13"/>
  </r>
  <r>
    <x v="213"/>
    <n v="10259"/>
    <x v="5"/>
    <d v="1984-09-05T00:00:00"/>
    <n v="39"/>
    <x v="0"/>
    <x v="0"/>
    <x v="1"/>
    <s v="US Citizen"/>
    <s v="White"/>
    <d v="2014-02-01T00:00:00"/>
    <d v="2016-05-01T00:00:00"/>
    <x v="13"/>
    <s v="performance"/>
    <x v="1"/>
    <x v="1"/>
    <x v="1"/>
    <x v="1"/>
    <s v="Employee Referral"/>
    <s v="Fully Meets"/>
    <x v="27"/>
    <x v="2"/>
    <d v="2016-01-16T00:00:00"/>
    <x v="5"/>
  </r>
  <r>
    <x v="214"/>
    <n v="10286"/>
    <x v="0"/>
    <d v="1988-03-17T00:00:00"/>
    <n v="35"/>
    <x v="0"/>
    <x v="0"/>
    <x v="0"/>
    <s v="US Citizen"/>
    <s v="Black or African American"/>
    <d v="2011-01-10T00:00:00"/>
    <d v="2017-12-28T00:00:00"/>
    <x v="9"/>
    <s v="career change"/>
    <x v="1"/>
    <x v="0"/>
    <x v="4"/>
    <x v="4"/>
    <s v="Google Search"/>
    <s v="Needs Improvement"/>
    <x v="91"/>
    <x v="0"/>
    <d v="2017-04-06T00:00:00"/>
    <x v="3"/>
  </r>
  <r>
    <x v="215"/>
    <n v="10297"/>
    <x v="2"/>
    <d v="1989-07-18T00:00:00"/>
    <n v="34"/>
    <x v="0"/>
    <x v="1"/>
    <x v="1"/>
    <s v="US Citizen"/>
    <s v="Asian"/>
    <d v="2011-07-05T00:00:00"/>
    <d v="2015-09-15T00:00:00"/>
    <x v="10"/>
    <s v="unhappy"/>
    <x v="1"/>
    <x v="0"/>
    <x v="5"/>
    <x v="5"/>
    <s v="CareerBuilder"/>
    <s v="Needs Improvement"/>
    <x v="92"/>
    <x v="0"/>
    <d v="2015-02-06T00:00:00"/>
    <x v="4"/>
  </r>
  <r>
    <x v="216"/>
    <n v="10171"/>
    <x v="0"/>
    <d v="1986-07-20T00:00:00"/>
    <n v="37"/>
    <x v="0"/>
    <x v="1"/>
    <x v="0"/>
    <s v="US Citizen"/>
    <s v="White"/>
    <d v="2011-05-16T00:00:00"/>
    <d v="2015-10-25T00:00:00"/>
    <x v="10"/>
    <s v="medical issues"/>
    <x v="1"/>
    <x v="0"/>
    <x v="5"/>
    <x v="5"/>
    <s v="LinkedIn"/>
    <s v="Fully Meets"/>
    <x v="93"/>
    <x v="2"/>
    <d v="2014-05-13T00:00:00"/>
    <x v="14"/>
  </r>
  <r>
    <x v="217"/>
    <n v="10032"/>
    <x v="2"/>
    <d v="1986-08-17T00:00:00"/>
    <n v="37"/>
    <x v="0"/>
    <x v="1"/>
    <x v="1"/>
    <s v="US Citizen"/>
    <s v="White"/>
    <d v="2011-05-16T00:00:00"/>
    <d v="2013-02-04T00:00:00"/>
    <x v="13"/>
    <s v="more money"/>
    <x v="1"/>
    <x v="0"/>
    <x v="7"/>
    <x v="7"/>
    <s v="Indeed"/>
    <s v="Exceeds"/>
    <x v="7"/>
    <x v="0"/>
    <d v="2013-01-10T00:00:00"/>
    <x v="8"/>
  </r>
  <r>
    <x v="218"/>
    <n v="10130"/>
    <x v="9"/>
    <d v="1977-05-09T00:00:00"/>
    <n v="46"/>
    <x v="1"/>
    <x v="1"/>
    <x v="1"/>
    <s v="US Citizen"/>
    <s v="White"/>
    <d v="2010-10-25T00:00:00"/>
    <d v="2016-05-18T00:00:00"/>
    <x v="9"/>
    <s v="Another position"/>
    <x v="1"/>
    <x v="0"/>
    <x v="13"/>
    <x v="14"/>
    <s v="Indeed"/>
    <s v="Fully Meets"/>
    <x v="94"/>
    <x v="0"/>
    <d v="2015-03-05T00:00:00"/>
    <x v="16"/>
  </r>
  <r>
    <x v="219"/>
    <n v="10217"/>
    <x v="2"/>
    <d v="1979-03-10T00:00:00"/>
    <n v="44"/>
    <x v="1"/>
    <x v="1"/>
    <x v="1"/>
    <s v="Eligible NonCitizen"/>
    <s v="Asian"/>
    <d v="2012-04-02T00:00:00"/>
    <s v=""/>
    <x v="4"/>
    <s v="N/A-StillEmployed"/>
    <x v="0"/>
    <x v="0"/>
    <x v="8"/>
    <x v="8"/>
    <s v="LinkedIn"/>
    <s v="Fully Meets"/>
    <x v="25"/>
    <x v="1"/>
    <d v="2019-01-14T00:00:00"/>
    <x v="15"/>
  </r>
  <r>
    <x v="220"/>
    <n v="10016"/>
    <x v="5"/>
    <d v="1984-09-16T00:00:00"/>
    <n v="39"/>
    <x v="0"/>
    <x v="1"/>
    <x v="1"/>
    <s v="US Citizen"/>
    <s v="Black or African American"/>
    <d v="2014-01-10T00:00:00"/>
    <s v=""/>
    <x v="5"/>
    <s v="N/A-StillEmployed"/>
    <x v="0"/>
    <x v="1"/>
    <x v="1"/>
    <x v="1"/>
    <s v="Employee Referral"/>
    <s v="Exceeds"/>
    <x v="0"/>
    <x v="0"/>
    <d v="2019-01-04T00:00:00"/>
    <x v="7"/>
  </r>
  <r>
    <x v="221"/>
    <n v="10050"/>
    <x v="0"/>
    <d v="1988-03-06T00:00:00"/>
    <n v="35"/>
    <x v="0"/>
    <x v="0"/>
    <x v="1"/>
    <s v="US Citizen"/>
    <s v="Asian"/>
    <d v="2011-07-05T00:00:00"/>
    <d v="2012-11-30T00:00:00"/>
    <x v="1"/>
    <s v="more money"/>
    <x v="1"/>
    <x v="0"/>
    <x v="8"/>
    <x v="8"/>
    <s v="Google Search"/>
    <s v="Fully Meets"/>
    <x v="4"/>
    <x v="1"/>
    <d v="2012-02-20T00:00:00"/>
    <x v="13"/>
  </r>
  <r>
    <x v="222"/>
    <n v="10164"/>
    <x v="0"/>
    <d v="1981-01-23T00:00:00"/>
    <n v="42"/>
    <x v="1"/>
    <x v="0"/>
    <x v="0"/>
    <s v="US Citizen"/>
    <s v="White"/>
    <d v="2007-01-05T00:00:00"/>
    <s v=""/>
    <x v="16"/>
    <s v="N/A-StillEmployed"/>
    <x v="0"/>
    <x v="0"/>
    <x v="10"/>
    <x v="10"/>
    <s v="Google Search"/>
    <s v="Fully Meets"/>
    <x v="53"/>
    <x v="1"/>
    <d v="2019-02-25T00:00:00"/>
    <x v="3"/>
  </r>
  <r>
    <x v="223"/>
    <n v="10124"/>
    <x v="11"/>
    <d v="1988-08-29T00:00:00"/>
    <n v="35"/>
    <x v="0"/>
    <x v="1"/>
    <x v="1"/>
    <s v="US Citizen"/>
    <s v="Black or African American"/>
    <d v="2012-01-09T00:00:00"/>
    <s v=""/>
    <x v="4"/>
    <s v="N/A-StillEmployed"/>
    <x v="0"/>
    <x v="4"/>
    <x v="16"/>
    <x v="18"/>
    <s v="Website"/>
    <s v="Fully Meets"/>
    <x v="7"/>
    <x v="0"/>
    <d v="2019-02-01T00:00:00"/>
    <x v="9"/>
  </r>
  <r>
    <x v="224"/>
    <n v="10187"/>
    <x v="0"/>
    <d v="1984-10-15T00:00:00"/>
    <n v="39"/>
    <x v="0"/>
    <x v="1"/>
    <x v="2"/>
    <s v="Eligible NonCitizen"/>
    <s v="Asian"/>
    <d v="2011-05-16T00:00:00"/>
    <d v="2018-06-04T00:00:00"/>
    <x v="11"/>
    <s v="Another position"/>
    <x v="1"/>
    <x v="0"/>
    <x v="2"/>
    <x v="2"/>
    <s v="Google Search"/>
    <s v="Fully Meets"/>
    <x v="95"/>
    <x v="2"/>
    <d v="2018-04-02T00:00:00"/>
    <x v="15"/>
  </r>
  <r>
    <x v="225"/>
    <n v="10225"/>
    <x v="0"/>
    <d v="1961-06-19T00:00:00"/>
    <n v="62"/>
    <x v="2"/>
    <x v="0"/>
    <x v="0"/>
    <s v="US Citizen"/>
    <s v="White"/>
    <d v="2014-01-06T00:00:00"/>
    <s v=""/>
    <x v="5"/>
    <s v="N/A-StillEmployed"/>
    <x v="0"/>
    <x v="0"/>
    <x v="11"/>
    <x v="11"/>
    <s v="Employee Referral"/>
    <s v="Fully Meets"/>
    <x v="12"/>
    <x v="1"/>
    <d v="2019-01-07T00:00:00"/>
    <x v="15"/>
  </r>
  <r>
    <x v="226"/>
    <n v="10262"/>
    <x v="0"/>
    <d v="1970-09-22T00:00:00"/>
    <n v="53"/>
    <x v="2"/>
    <x v="1"/>
    <x v="2"/>
    <s v="US Citizen"/>
    <s v="White"/>
    <d v="2012-09-24T00:00:00"/>
    <d v="2013-06-18T00:00:00"/>
    <x v="1"/>
    <s v="unhappy"/>
    <x v="1"/>
    <x v="0"/>
    <x v="2"/>
    <x v="2"/>
    <s v="Indeed"/>
    <s v="Fully Meets"/>
    <x v="10"/>
    <x v="0"/>
    <d v="2013-04-02T00:00:00"/>
    <x v="7"/>
  </r>
  <r>
    <x v="227"/>
    <n v="10131"/>
    <x v="3"/>
    <d v="1984-01-06T00:00:00"/>
    <n v="39"/>
    <x v="0"/>
    <x v="0"/>
    <x v="1"/>
    <s v="Eligible NonCitizen"/>
    <s v="Black or African American"/>
    <d v="2011-02-21T00:00:00"/>
    <d v="2015-08-15T00:00:00"/>
    <x v="10"/>
    <s v="career change"/>
    <x v="1"/>
    <x v="2"/>
    <x v="13"/>
    <x v="14"/>
    <s v="Diversity Job Fair"/>
    <s v="Fully Meets"/>
    <x v="96"/>
    <x v="2"/>
    <d v="2014-04-19T00:00:00"/>
    <x v="6"/>
  </r>
  <r>
    <x v="228"/>
    <n v="10239"/>
    <x v="17"/>
    <d v="1980-05-12T00:00:00"/>
    <n v="43"/>
    <x v="1"/>
    <x v="1"/>
    <x v="1"/>
    <s v="US Citizen"/>
    <s v="Black or African American"/>
    <d v="2016-10-02T00:00:00"/>
    <s v=""/>
    <x v="11"/>
    <s v="N/A-StillEmployed"/>
    <x v="0"/>
    <x v="1"/>
    <x v="19"/>
    <x v="21"/>
    <s v="Indeed"/>
    <s v="Fully Meets"/>
    <x v="9"/>
    <x v="2"/>
    <d v="2019-02-06T00:00:00"/>
    <x v="18"/>
  </r>
  <r>
    <x v="229"/>
    <n v="10152"/>
    <x v="0"/>
    <d v="1984-10-31T00:00:00"/>
    <n v="39"/>
    <x v="0"/>
    <x v="0"/>
    <x v="2"/>
    <s v="US Citizen"/>
    <s v="White"/>
    <d v="2011-09-26T00:00:00"/>
    <d v="2018-04-07T00:00:00"/>
    <x v="11"/>
    <s v="more money"/>
    <x v="1"/>
    <x v="0"/>
    <x v="0"/>
    <x v="0"/>
    <s v="Indeed"/>
    <s v="Fully Meets"/>
    <x v="23"/>
    <x v="0"/>
    <d v="2018-02-04T00:00:00"/>
    <x v="5"/>
  </r>
  <r>
    <x v="230"/>
    <n v="10140"/>
    <x v="11"/>
    <d v="1954-10-12T00:00:00"/>
    <n v="69"/>
    <x v="3"/>
    <x v="0"/>
    <x v="1"/>
    <s v="US Citizen"/>
    <s v="White"/>
    <d v="2014-05-12T00:00:00"/>
    <s v=""/>
    <x v="5"/>
    <s v="N/A-StillEmployed"/>
    <x v="0"/>
    <x v="4"/>
    <x v="14"/>
    <x v="16"/>
    <s v="CareerBuilder"/>
    <s v="Fully Meets"/>
    <x v="97"/>
    <x v="1"/>
    <d v="2019-01-28T00:00:00"/>
    <x v="6"/>
  </r>
  <r>
    <x v="231"/>
    <n v="10058"/>
    <x v="0"/>
    <d v="1982-07-22T00:00:00"/>
    <n v="41"/>
    <x v="0"/>
    <x v="0"/>
    <x v="2"/>
    <s v="US Citizen"/>
    <s v="White"/>
    <d v="2011-05-16T00:00:00"/>
    <d v="2016-01-15T00:00:00"/>
    <x v="3"/>
    <s v="retiring"/>
    <x v="1"/>
    <x v="0"/>
    <x v="3"/>
    <x v="3"/>
    <s v="LinkedIn"/>
    <s v="Fully Meets"/>
    <x v="4"/>
    <x v="2"/>
    <d v="2015-03-30T00:00:00"/>
    <x v="17"/>
  </r>
  <r>
    <x v="232"/>
    <n v="10011"/>
    <x v="0"/>
    <d v="1973-01-12T00:00:00"/>
    <n v="50"/>
    <x v="1"/>
    <x v="1"/>
    <x v="1"/>
    <s v="US Citizen"/>
    <s v="Asian"/>
    <d v="2011-01-28T00:00:00"/>
    <s v=""/>
    <x v="0"/>
    <s v="N/A-StillEmployed"/>
    <x v="0"/>
    <x v="0"/>
    <x v="4"/>
    <x v="12"/>
    <s v="Google Search"/>
    <s v="Exceeds"/>
    <x v="98"/>
    <x v="0"/>
    <d v="2019-02-11T00:00:00"/>
    <x v="7"/>
  </r>
  <r>
    <x v="233"/>
    <n v="10230"/>
    <x v="2"/>
    <d v="1981-09-05T00:00:00"/>
    <n v="42"/>
    <x v="1"/>
    <x v="1"/>
    <x v="2"/>
    <s v="Eligible NonCitizen"/>
    <s v="Black or African American"/>
    <d v="2011-09-26T00:00:00"/>
    <d v="2011-10-22T00:00:00"/>
    <x v="15"/>
    <s v="return to school"/>
    <x v="1"/>
    <x v="0"/>
    <x v="10"/>
    <x v="10"/>
    <s v="Google Search"/>
    <s v="Fully Meets"/>
    <x v="10"/>
    <x v="2"/>
    <d v="2011-10-22T00:00:00"/>
    <x v="18"/>
  </r>
  <r>
    <x v="234"/>
    <n v="10224"/>
    <x v="2"/>
    <d v="1972-07-03T00:00:00"/>
    <n v="51"/>
    <x v="1"/>
    <x v="0"/>
    <x v="1"/>
    <s v="US Citizen"/>
    <s v="White"/>
    <d v="2011-07-05T00:00:00"/>
    <d v="2012-02-08T00:00:00"/>
    <x v="1"/>
    <s v="Another position"/>
    <x v="1"/>
    <x v="0"/>
    <x v="2"/>
    <x v="2"/>
    <s v="Indeed"/>
    <s v="Fully Meets"/>
    <x v="7"/>
    <x v="0"/>
    <d v="2012-01-06T00:00:00"/>
    <x v="13"/>
  </r>
  <r>
    <x v="235"/>
    <n v="10047"/>
    <x v="0"/>
    <d v="1974-01-07T00:00:00"/>
    <n v="49"/>
    <x v="1"/>
    <x v="0"/>
    <x v="1"/>
    <s v="US Citizen"/>
    <s v="Black or African American"/>
    <d v="2011-01-10T00:00:00"/>
    <d v="2016-01-26T00:00:00"/>
    <x v="3"/>
    <s v="attendance"/>
    <x v="1"/>
    <x v="0"/>
    <x v="5"/>
    <x v="5"/>
    <s v="Indeed"/>
    <s v="Fully Meets"/>
    <x v="4"/>
    <x v="1"/>
    <d v="2015-01-10T00:00:00"/>
    <x v="17"/>
  </r>
  <r>
    <x v="236"/>
    <n v="10285"/>
    <x v="0"/>
    <d v="1985-01-07T00:00:00"/>
    <n v="38"/>
    <x v="0"/>
    <x v="1"/>
    <x v="1"/>
    <s v="US Citizen"/>
    <s v="White"/>
    <d v="2011-01-10T00:00:00"/>
    <d v="2016-05-17T00:00:00"/>
    <x v="3"/>
    <s v="attendance"/>
    <x v="2"/>
    <x v="0"/>
    <x v="7"/>
    <x v="7"/>
    <s v="Indeed"/>
    <s v="Needs Improvement"/>
    <x v="62"/>
    <x v="1"/>
    <d v="2016-04-05T00:00:00"/>
    <x v="7"/>
  </r>
  <r>
    <x v="237"/>
    <n v="10020"/>
    <x v="0"/>
    <d v="1985-01-28T00:00:00"/>
    <n v="38"/>
    <x v="0"/>
    <x v="0"/>
    <x v="3"/>
    <s v="US Citizen"/>
    <s v="White"/>
    <d v="2013-07-08T00:00:00"/>
    <s v=""/>
    <x v="6"/>
    <s v="N/A-StillEmployed"/>
    <x v="0"/>
    <x v="0"/>
    <x v="8"/>
    <x v="8"/>
    <s v="Employee Referral"/>
    <s v="Exceeds"/>
    <x v="62"/>
    <x v="0"/>
    <d v="2019-02-11T00:00:00"/>
    <x v="6"/>
  </r>
  <r>
    <x v="238"/>
    <n v="10162"/>
    <x v="5"/>
    <d v="1981-10-11T00:00:00"/>
    <n v="42"/>
    <x v="1"/>
    <x v="1"/>
    <x v="1"/>
    <s v="US Citizen"/>
    <s v="White"/>
    <d v="2015-02-16T00:00:00"/>
    <s v=""/>
    <x v="8"/>
    <s v="N/A-StillEmployed"/>
    <x v="0"/>
    <x v="1"/>
    <x v="1"/>
    <x v="1"/>
    <s v="Employee Referral"/>
    <s v="Fully Meets"/>
    <x v="99"/>
    <x v="0"/>
    <d v="2019-02-14T00:00:00"/>
    <x v="3"/>
  </r>
  <r>
    <x v="239"/>
    <n v="10149"/>
    <x v="27"/>
    <d v="1973-05-27T00:00:00"/>
    <n v="50"/>
    <x v="1"/>
    <x v="1"/>
    <x v="0"/>
    <s v="US Citizen"/>
    <s v="White"/>
    <d v="2015-01-05T00:00:00"/>
    <d v="2018-11-10T00:00:00"/>
    <x v="12"/>
    <s v="Another position"/>
    <x v="1"/>
    <x v="1"/>
    <x v="1"/>
    <x v="1"/>
    <s v="LinkedIn"/>
    <s v="Fully Meets"/>
    <x v="41"/>
    <x v="1"/>
    <d v="2018-02-13T00:00:00"/>
    <x v="8"/>
  </r>
  <r>
    <x v="240"/>
    <n v="10086"/>
    <x v="28"/>
    <d v="1972-01-21T00:00:00"/>
    <n v="51"/>
    <x v="1"/>
    <x v="1"/>
    <x v="0"/>
    <s v="US Citizen"/>
    <s v="Black or African American"/>
    <d v="2017-01-07T00:00:00"/>
    <s v=""/>
    <x v="9"/>
    <s v="N/A-StillEmployed"/>
    <x v="0"/>
    <x v="1"/>
    <x v="19"/>
    <x v="21"/>
    <s v="Indeed"/>
    <s v="Fully Meets"/>
    <x v="100"/>
    <x v="1"/>
    <d v="2019-02-06T00:00:00"/>
    <x v="1"/>
  </r>
  <r>
    <x v="241"/>
    <n v="10054"/>
    <x v="0"/>
    <d v="1974-02-05T00:00:00"/>
    <n v="49"/>
    <x v="1"/>
    <x v="1"/>
    <x v="4"/>
    <s v="US Citizen"/>
    <s v="White"/>
    <d v="2014-01-06T00:00:00"/>
    <s v=""/>
    <x v="5"/>
    <s v="N/A-StillEmployed"/>
    <x v="0"/>
    <x v="0"/>
    <x v="10"/>
    <x v="10"/>
    <s v="Website"/>
    <s v="Fully Meets"/>
    <x v="4"/>
    <x v="2"/>
    <d v="2019-01-31T00:00:00"/>
    <x v="12"/>
  </r>
  <r>
    <x v="242"/>
    <n v="10065"/>
    <x v="0"/>
    <d v="1987-03-18T00:00:00"/>
    <n v="36"/>
    <x v="0"/>
    <x v="0"/>
    <x v="0"/>
    <s v="US Citizen"/>
    <s v="White"/>
    <d v="2011-04-04T00:00:00"/>
    <d v="2018-08-13T00:00:00"/>
    <x v="11"/>
    <s v="Another position"/>
    <x v="1"/>
    <x v="0"/>
    <x v="2"/>
    <x v="2"/>
    <s v="Google Search"/>
    <s v="Fully Meets"/>
    <x v="4"/>
    <x v="0"/>
    <d v="2018-07-02T00:00:00"/>
    <x v="6"/>
  </r>
  <r>
    <x v="243"/>
    <n v="10198"/>
    <x v="29"/>
    <d v="1973-04-05T00:00:00"/>
    <n v="50"/>
    <x v="1"/>
    <x v="0"/>
    <x v="0"/>
    <s v="US Citizen"/>
    <s v="White"/>
    <d v="2013-01-20T00:00:00"/>
    <s v=""/>
    <x v="6"/>
    <s v="N/A-StillEmployed"/>
    <x v="0"/>
    <x v="1"/>
    <x v="15"/>
    <x v="17"/>
    <s v="Indeed"/>
    <s v="Fully Meets"/>
    <x v="62"/>
    <x v="0"/>
    <d v="2019-02-18T00:00:00"/>
    <x v="13"/>
  </r>
  <r>
    <x v="244"/>
    <n v="10222"/>
    <x v="29"/>
    <d v="1964-01-04T00:00:00"/>
    <n v="59"/>
    <x v="2"/>
    <x v="0"/>
    <x v="2"/>
    <s v="US Citizen"/>
    <s v="Black or African American"/>
    <d v="2012-01-09T00:00:00"/>
    <d v="2015-11-04T00:00:00"/>
    <x v="12"/>
    <s v="hours"/>
    <x v="1"/>
    <x v="1"/>
    <x v="15"/>
    <x v="17"/>
    <s v="Diversity Job Fair"/>
    <s v="Fully Meets"/>
    <x v="25"/>
    <x v="2"/>
    <d v="2015-01-04T00:00:00"/>
    <x v="12"/>
  </r>
  <r>
    <x v="245"/>
    <n v="10126"/>
    <x v="3"/>
    <d v="1986-07-24T00:00:00"/>
    <n v="37"/>
    <x v="0"/>
    <x v="1"/>
    <x v="1"/>
    <s v="US Citizen"/>
    <s v="White"/>
    <d v="2012-01-05T00:00:00"/>
    <s v=""/>
    <x v="4"/>
    <s v="N/A-StillEmployed"/>
    <x v="0"/>
    <x v="2"/>
    <x v="6"/>
    <x v="6"/>
    <s v="Indeed"/>
    <s v="Fully Meets"/>
    <x v="7"/>
    <x v="1"/>
    <d v="2019-02-13T00:00:00"/>
    <x v="4"/>
  </r>
  <r>
    <x v="246"/>
    <n v="10295"/>
    <x v="0"/>
    <d v="1968-06-06T00:00:00"/>
    <n v="55"/>
    <x v="2"/>
    <x v="1"/>
    <x v="0"/>
    <s v="US Citizen"/>
    <s v="Black or African American"/>
    <d v="2016-07-04T00:00:00"/>
    <s v=""/>
    <x v="11"/>
    <s v="N/A-StillEmployed"/>
    <x v="0"/>
    <x v="0"/>
    <x v="11"/>
    <x v="11"/>
    <s v="Diversity Job Fair"/>
    <s v="Needs Improvement"/>
    <x v="101"/>
    <x v="2"/>
    <d v="2019-02-18T00:00:00"/>
    <x v="6"/>
  </r>
  <r>
    <x v="247"/>
    <n v="10260"/>
    <x v="0"/>
    <d v="1974-02-21T00:00:00"/>
    <n v="49"/>
    <x v="1"/>
    <x v="0"/>
    <x v="0"/>
    <s v="US Citizen"/>
    <s v="White"/>
    <d v="2009-01-05T00:00:00"/>
    <d v="2018-07-30T00:00:00"/>
    <x v="5"/>
    <s v="relocation out of area"/>
    <x v="1"/>
    <x v="0"/>
    <x v="0"/>
    <x v="0"/>
    <s v="Google Search"/>
    <s v="Fully Meets"/>
    <x v="0"/>
    <x v="0"/>
    <d v="2018-02-05T00:00:00"/>
    <x v="10"/>
  </r>
  <r>
    <x v="248"/>
    <n v="10233"/>
    <x v="2"/>
    <d v="1986-04-26T00:00:00"/>
    <n v="37"/>
    <x v="0"/>
    <x v="0"/>
    <x v="1"/>
    <s v="US Citizen"/>
    <s v="White"/>
    <d v="2010-08-30T00:00:00"/>
    <s v=""/>
    <x v="14"/>
    <s v="N/A-StillEmployed"/>
    <x v="0"/>
    <x v="0"/>
    <x v="11"/>
    <x v="11"/>
    <s v="CareerBuilder"/>
    <s v="Fully Meets"/>
    <x v="28"/>
    <x v="1"/>
    <d v="2019-01-10T00:00:00"/>
    <x v="13"/>
  </r>
  <r>
    <x v="249"/>
    <n v="10229"/>
    <x v="30"/>
    <d v="1987-02-17T00:00:00"/>
    <n v="36"/>
    <x v="0"/>
    <x v="0"/>
    <x v="2"/>
    <s v="US Citizen"/>
    <s v="Black or African American"/>
    <d v="2015-01-05T00:00:00"/>
    <d v="2015-10-31T00:00:00"/>
    <x v="15"/>
    <s v="hours"/>
    <x v="1"/>
    <x v="1"/>
    <x v="1"/>
    <x v="1"/>
    <s v="LinkedIn"/>
    <s v="Fully Meets"/>
    <x v="7"/>
    <x v="1"/>
    <d v="2015-04-20T00:00:00"/>
    <x v="4"/>
  </r>
  <r>
    <x v="250"/>
    <n v="10169"/>
    <x v="0"/>
    <d v="1988-07-10T00:00:00"/>
    <n v="35"/>
    <x v="0"/>
    <x v="1"/>
    <x v="1"/>
    <s v="US Citizen"/>
    <s v="Black or African American"/>
    <d v="2014-09-29T00:00:00"/>
    <s v=""/>
    <x v="5"/>
    <s v="N/A-StillEmployed"/>
    <x v="0"/>
    <x v="0"/>
    <x v="3"/>
    <x v="3"/>
    <s v="LinkedIn"/>
    <s v="Fully Meets"/>
    <x v="102"/>
    <x v="1"/>
    <d v="2019-02-18T00:00:00"/>
    <x v="4"/>
  </r>
  <r>
    <x v="251"/>
    <n v="10071"/>
    <x v="0"/>
    <d v="1975-03-10T00:00:00"/>
    <n v="48"/>
    <x v="1"/>
    <x v="1"/>
    <x v="0"/>
    <s v="US Citizen"/>
    <s v="Asian"/>
    <d v="2013-09-30T00:00:00"/>
    <s v=""/>
    <x v="6"/>
    <s v="N/A-StillEmployed"/>
    <x v="0"/>
    <x v="0"/>
    <x v="4"/>
    <x v="12"/>
    <s v="Google Search"/>
    <s v="Fully Meets"/>
    <x v="4"/>
    <x v="0"/>
    <d v="2019-02-06T00:00:00"/>
    <x v="15"/>
  </r>
  <r>
    <x v="252"/>
    <n v="10179"/>
    <x v="19"/>
    <d v="1981-04-14T00:00:00"/>
    <n v="42"/>
    <x v="1"/>
    <x v="1"/>
    <x v="1"/>
    <s v="US Citizen"/>
    <s v="White"/>
    <d v="2014-09-30T00:00:00"/>
    <s v=""/>
    <x v="5"/>
    <s v="N/A-StillEmployed"/>
    <x v="0"/>
    <x v="1"/>
    <x v="9"/>
    <x v="9"/>
    <s v="LinkedIn"/>
    <s v="Fully Meets"/>
    <x v="103"/>
    <x v="1"/>
    <d v="2019-01-07T00:00:00"/>
    <x v="10"/>
  </r>
  <r>
    <x v="253"/>
    <n v="10091"/>
    <x v="0"/>
    <d v="1985-08-24T00:00:00"/>
    <n v="38"/>
    <x v="0"/>
    <x v="1"/>
    <x v="1"/>
    <s v="US Citizen"/>
    <s v="White"/>
    <d v="2013-08-19T00:00:00"/>
    <s v=""/>
    <x v="6"/>
    <s v="N/A-StillEmployed"/>
    <x v="0"/>
    <x v="0"/>
    <x v="5"/>
    <x v="5"/>
    <s v="LinkedIn"/>
    <s v="Fully Meets"/>
    <x v="104"/>
    <x v="2"/>
    <d v="2019-02-15T00:00:00"/>
    <x v="3"/>
  </r>
  <r>
    <x v="254"/>
    <n v="10178"/>
    <x v="5"/>
    <d v="1970-02-08T00:00:00"/>
    <n v="53"/>
    <x v="2"/>
    <x v="0"/>
    <x v="1"/>
    <s v="US Citizen"/>
    <s v="White"/>
    <d v="2015-01-05T00:00:00"/>
    <s v=""/>
    <x v="8"/>
    <s v="N/A-StillEmployed"/>
    <x v="0"/>
    <x v="1"/>
    <x v="1"/>
    <x v="1"/>
    <s v="Employee Referral"/>
    <s v="Fully Meets"/>
    <x v="105"/>
    <x v="1"/>
    <d v="2019-01-14T00:00:00"/>
    <x v="7"/>
  </r>
  <r>
    <x v="255"/>
    <n v="10039"/>
    <x v="22"/>
    <d v="1988-05-19T00:00:00"/>
    <n v="35"/>
    <x v="0"/>
    <x v="1"/>
    <x v="0"/>
    <s v="US Citizen"/>
    <s v="White"/>
    <d v="2015-05-01T00:00:00"/>
    <s v=""/>
    <x v="8"/>
    <s v="N/A-StillEmployed"/>
    <x v="0"/>
    <x v="3"/>
    <x v="12"/>
    <x v="15"/>
    <s v="Website"/>
    <s v="Fully Meets"/>
    <x v="4"/>
    <x v="1"/>
    <d v="2019-01-15T00:00:00"/>
    <x v="4"/>
  </r>
  <r>
    <x v="256"/>
    <n v="10095"/>
    <x v="2"/>
    <d v="1987-01-25T00:00:00"/>
    <n v="36"/>
    <x v="0"/>
    <x v="1"/>
    <x v="0"/>
    <s v="US Citizen"/>
    <s v="White"/>
    <d v="2009-10-26T00:00:00"/>
    <d v="2015-04-08T00:00:00"/>
    <x v="9"/>
    <s v="maternity leave - did not return"/>
    <x v="1"/>
    <x v="0"/>
    <x v="0"/>
    <x v="0"/>
    <s v="CareerBuilder"/>
    <s v="Fully Meets"/>
    <x v="106"/>
    <x v="2"/>
    <d v="2015-04-02T00:00:00"/>
    <x v="11"/>
  </r>
  <r>
    <x v="257"/>
    <n v="10027"/>
    <x v="2"/>
    <d v="1963-10-30T00:00:00"/>
    <n v="60"/>
    <x v="2"/>
    <x v="0"/>
    <x v="0"/>
    <s v="US Citizen"/>
    <s v="White"/>
    <d v="2014-09-29T00:00:00"/>
    <s v=""/>
    <x v="5"/>
    <s v="N/A-StillEmployed"/>
    <x v="0"/>
    <x v="0"/>
    <x v="3"/>
    <x v="3"/>
    <s v="Indeed"/>
    <s v="Exceeds"/>
    <x v="25"/>
    <x v="1"/>
    <d v="2019-01-28T00:00:00"/>
    <x v="6"/>
  </r>
  <r>
    <x v="258"/>
    <n v="10291"/>
    <x v="16"/>
    <d v="1984-08-16T00:00:00"/>
    <n v="39"/>
    <x v="0"/>
    <x v="0"/>
    <x v="2"/>
    <s v="US Citizen"/>
    <s v="Black or African American"/>
    <d v="2014-05-18T00:00:00"/>
    <s v=""/>
    <x v="5"/>
    <s v="N/A-StillEmployed"/>
    <x v="0"/>
    <x v="4"/>
    <x v="18"/>
    <x v="20"/>
    <s v="Diversity Job Fair"/>
    <s v="Needs Improvement"/>
    <x v="92"/>
    <x v="2"/>
    <d v="2019-01-16T00:00:00"/>
    <x v="7"/>
  </r>
  <r>
    <x v="259"/>
    <n v="10153"/>
    <x v="22"/>
    <d v="1987-06-14T00:00:00"/>
    <n v="36"/>
    <x v="0"/>
    <x v="1"/>
    <x v="1"/>
    <s v="US Citizen"/>
    <s v="Black or African American"/>
    <d v="2011-09-26T00:00:00"/>
    <d v="2013-09-25T00:00:00"/>
    <x v="13"/>
    <s v="career change"/>
    <x v="1"/>
    <x v="3"/>
    <x v="12"/>
    <x v="15"/>
    <s v="Diversity Job Fair"/>
    <s v="Fully Meets"/>
    <x v="23"/>
    <x v="2"/>
    <d v="2013-08-15T00:00:00"/>
    <x v="1"/>
  </r>
  <r>
    <x v="260"/>
    <n v="10157"/>
    <x v="0"/>
    <d v="1965-02-02T00:00:00"/>
    <n v="58"/>
    <x v="2"/>
    <x v="1"/>
    <x v="0"/>
    <s v="US Citizen"/>
    <s v="White"/>
    <d v="2013-01-11T00:00:00"/>
    <s v=""/>
    <x v="6"/>
    <s v="N/A-StillEmployed"/>
    <x v="0"/>
    <x v="0"/>
    <x v="7"/>
    <x v="7"/>
    <s v="Employee Referral"/>
    <s v="Fully Meets"/>
    <x v="54"/>
    <x v="1"/>
    <d v="2019-01-24T00:00:00"/>
    <x v="7"/>
  </r>
  <r>
    <x v="261"/>
    <n v="10119"/>
    <x v="4"/>
    <d v="1973-03-12T00:00:00"/>
    <n v="50"/>
    <x v="1"/>
    <x v="1"/>
    <x v="1"/>
    <s v="US Citizen"/>
    <s v="Black or African American"/>
    <d v="2011-06-10T00:00:00"/>
    <s v=""/>
    <x v="0"/>
    <s v="N/A-StillEmployed"/>
    <x v="0"/>
    <x v="1"/>
    <x v="17"/>
    <x v="19"/>
    <s v="LinkedIn"/>
    <s v="Fully Meets"/>
    <x v="25"/>
    <x v="1"/>
    <d v="2019-02-08T00:00:00"/>
    <x v="5"/>
  </r>
  <r>
    <x v="262"/>
    <n v="10180"/>
    <x v="15"/>
    <d v="1983-02-09T00:00:00"/>
    <n v="40"/>
    <x v="0"/>
    <x v="0"/>
    <x v="1"/>
    <s v="US Citizen"/>
    <s v="Asian"/>
    <d v="2016-06-30T00:00:00"/>
    <s v=""/>
    <x v="11"/>
    <s v="N/A-StillEmployed"/>
    <x v="0"/>
    <x v="1"/>
    <x v="9"/>
    <x v="9"/>
    <s v="LinkedIn"/>
    <s v="Fully Meets"/>
    <x v="107"/>
    <x v="2"/>
    <d v="2019-01-14T00:00:00"/>
    <x v="13"/>
  </r>
  <r>
    <x v="263"/>
    <n v="10302"/>
    <x v="0"/>
    <d v="1968-07-20T00:00:00"/>
    <n v="55"/>
    <x v="2"/>
    <x v="1"/>
    <x v="1"/>
    <s v="US Citizen"/>
    <s v="White"/>
    <d v="2012-02-20T00:00:00"/>
    <s v=""/>
    <x v="4"/>
    <s v="N/A-StillEmployed"/>
    <x v="0"/>
    <x v="0"/>
    <x v="8"/>
    <x v="8"/>
    <s v="Indeed"/>
    <s v="PIP"/>
    <x v="92"/>
    <x v="3"/>
    <d v="2019-02-25T00:00:00"/>
    <x v="11"/>
  </r>
  <r>
    <x v="264"/>
    <n v="10090"/>
    <x v="9"/>
    <d v="1975-09-30T00:00:00"/>
    <n v="48"/>
    <x v="1"/>
    <x v="1"/>
    <x v="1"/>
    <s v="US Citizen"/>
    <s v="White"/>
    <d v="2012-10-02T00:00:00"/>
    <s v=""/>
    <x v="4"/>
    <s v="N/A-StillEmployed"/>
    <x v="0"/>
    <x v="0"/>
    <x v="13"/>
    <x v="14"/>
    <s v="LinkedIn"/>
    <s v="Fully Meets"/>
    <x v="71"/>
    <x v="0"/>
    <d v="2019-02-14T00:00:00"/>
    <x v="3"/>
  </r>
  <r>
    <x v="265"/>
    <n v="10030"/>
    <x v="0"/>
    <d v="1973-03-26T00:00:00"/>
    <n v="50"/>
    <x v="1"/>
    <x v="1"/>
    <x v="2"/>
    <s v="US Citizen"/>
    <s v="White"/>
    <d v="2013-05-13T00:00:00"/>
    <d v="2015-06-29T00:00:00"/>
    <x v="13"/>
    <s v="unhappy"/>
    <x v="1"/>
    <x v="0"/>
    <x v="10"/>
    <x v="10"/>
    <s v="LinkedIn"/>
    <s v="Exceeds"/>
    <x v="28"/>
    <x v="2"/>
    <d v="2015-03-02T00:00:00"/>
    <x v="7"/>
  </r>
  <r>
    <x v="266"/>
    <n v="10278"/>
    <x v="0"/>
    <d v="1982-08-25T00:00:00"/>
    <n v="41"/>
    <x v="0"/>
    <x v="1"/>
    <x v="2"/>
    <s v="US Citizen"/>
    <s v="Two or more races"/>
    <d v="2011-01-10T00:00:00"/>
    <s v=""/>
    <x v="0"/>
    <s v="N/A-StillEmployed"/>
    <x v="0"/>
    <x v="0"/>
    <x v="2"/>
    <x v="2"/>
    <s v="Google Search"/>
    <s v="Fully Meets"/>
    <x v="28"/>
    <x v="2"/>
    <d v="2019-02-07T00:00:00"/>
    <x v="9"/>
  </r>
  <r>
    <x v="267"/>
    <n v="10307"/>
    <x v="11"/>
    <d v="1974-05-09T00:00:00"/>
    <n v="49"/>
    <x v="1"/>
    <x v="0"/>
    <x v="1"/>
    <s v="US Citizen"/>
    <s v="White"/>
    <d v="2014-05-12T00:00:00"/>
    <s v=""/>
    <x v="5"/>
    <s v="N/A-StillEmployed"/>
    <x v="0"/>
    <x v="4"/>
    <x v="16"/>
    <x v="18"/>
    <s v="Website"/>
    <s v="PIP"/>
    <x v="108"/>
    <x v="3"/>
    <d v="2019-01-17T00:00:00"/>
    <x v="14"/>
  </r>
  <r>
    <x v="268"/>
    <n v="10147"/>
    <x v="10"/>
    <d v="1986-09-01T00:00:00"/>
    <n v="37"/>
    <x v="0"/>
    <x v="0"/>
    <x v="0"/>
    <s v="US Citizen"/>
    <s v="White"/>
    <d v="2014-09-29T00:00:00"/>
    <s v=""/>
    <x v="5"/>
    <s v="N/A-StillEmployed"/>
    <x v="0"/>
    <x v="3"/>
    <x v="12"/>
    <x v="15"/>
    <s v="Indeed"/>
    <s v="Fully Meets"/>
    <x v="57"/>
    <x v="0"/>
    <d v="2019-01-18T00:00:00"/>
    <x v="9"/>
  </r>
  <r>
    <x v="269"/>
    <n v="10266"/>
    <x v="0"/>
    <d v="1985-03-14T00:00:00"/>
    <n v="38"/>
    <x v="0"/>
    <x v="0"/>
    <x v="1"/>
    <s v="US Citizen"/>
    <s v="Asian"/>
    <d v="2014-02-17T00:00:00"/>
    <s v=""/>
    <x v="5"/>
    <s v="N/A-StillEmployed"/>
    <x v="0"/>
    <x v="0"/>
    <x v="11"/>
    <x v="11"/>
    <s v="LinkedIn"/>
    <s v="Fully Meets"/>
    <x v="27"/>
    <x v="1"/>
    <d v="2019-01-11T00:00:00"/>
    <x v="6"/>
  </r>
  <r>
    <x v="270"/>
    <n v="10241"/>
    <x v="11"/>
    <d v="1989-05-12T00:00:00"/>
    <n v="34"/>
    <x v="0"/>
    <x v="1"/>
    <x v="1"/>
    <s v="US Citizen"/>
    <s v="Black or African American"/>
    <d v="2010-09-27T00:00:00"/>
    <s v=""/>
    <x v="14"/>
    <s v="N/A-StillEmployed"/>
    <x v="0"/>
    <x v="4"/>
    <x v="14"/>
    <x v="16"/>
    <s v="Indeed"/>
    <s v="Fully Meets"/>
    <x v="28"/>
    <x v="2"/>
    <d v="2019-01-31T00:00:00"/>
    <x v="19"/>
  </r>
  <r>
    <x v="271"/>
    <n v="10158"/>
    <x v="9"/>
    <d v="1978-03-28T00:00:00"/>
    <n v="45"/>
    <x v="1"/>
    <x v="1"/>
    <x v="1"/>
    <s v="US Citizen"/>
    <s v="Black or African American"/>
    <d v="2009-01-08T00:00:00"/>
    <s v=""/>
    <x v="7"/>
    <s v="N/A-StillEmployed"/>
    <x v="0"/>
    <x v="0"/>
    <x v="13"/>
    <x v="14"/>
    <s v="Indeed"/>
    <s v="Fully Meets"/>
    <x v="54"/>
    <x v="2"/>
    <d v="2019-01-24T00:00:00"/>
    <x v="8"/>
  </r>
  <r>
    <x v="272"/>
    <n v="10117"/>
    <x v="0"/>
    <d v="1982-10-07T00:00:00"/>
    <n v="41"/>
    <x v="0"/>
    <x v="0"/>
    <x v="1"/>
    <s v="US Citizen"/>
    <s v="White"/>
    <d v="2015-01-05T00:00:00"/>
    <s v=""/>
    <x v="8"/>
    <s v="N/A-StillEmployed"/>
    <x v="0"/>
    <x v="0"/>
    <x v="0"/>
    <x v="0"/>
    <s v="Google Search"/>
    <s v="Fully Meets"/>
    <x v="98"/>
    <x v="0"/>
    <d v="2019-01-24T00:00:00"/>
    <x v="18"/>
  </r>
  <r>
    <x v="273"/>
    <n v="10209"/>
    <x v="0"/>
    <d v="1968-08-15T00:00:00"/>
    <n v="55"/>
    <x v="2"/>
    <x v="1"/>
    <x v="0"/>
    <s v="Eligible NonCitizen"/>
    <s v="Asian"/>
    <d v="2012-05-14T00:00:00"/>
    <s v=""/>
    <x v="4"/>
    <s v="N/A-StillEmployed"/>
    <x v="0"/>
    <x v="0"/>
    <x v="3"/>
    <x v="3"/>
    <s v="Indeed"/>
    <s v="Fully Meets"/>
    <x v="42"/>
    <x v="0"/>
    <d v="2019-01-31T00:00:00"/>
    <x v="13"/>
  </r>
  <r>
    <x v="274"/>
    <n v="10024"/>
    <x v="3"/>
    <d v="1983-05-06T00:00:00"/>
    <n v="40"/>
    <x v="0"/>
    <x v="0"/>
    <x v="0"/>
    <s v="US Citizen"/>
    <s v="White"/>
    <d v="2014-07-07T00:00:00"/>
    <s v=""/>
    <x v="5"/>
    <s v="N/A-StillEmployed"/>
    <x v="0"/>
    <x v="2"/>
    <x v="6"/>
    <x v="6"/>
    <s v="LinkedIn"/>
    <s v="Exceeds"/>
    <x v="10"/>
    <x v="0"/>
    <d v="2019-02-18T00:00:00"/>
    <x v="0"/>
  </r>
  <r>
    <x v="275"/>
    <n v="10173"/>
    <x v="17"/>
    <d v="1987-10-24T00:00:00"/>
    <n v="36"/>
    <x v="0"/>
    <x v="0"/>
    <x v="1"/>
    <s v="US Citizen"/>
    <s v="White"/>
    <d v="2017-04-20T00:00:00"/>
    <s v=""/>
    <x v="9"/>
    <s v="N/A-StillEmployed"/>
    <x v="0"/>
    <x v="1"/>
    <x v="19"/>
    <x v="21"/>
    <s v="Indeed"/>
    <s v="Fully Meets"/>
    <x v="42"/>
    <x v="1"/>
    <d v="2019-01-02T00:00:00"/>
    <x v="15"/>
  </r>
  <r>
    <x v="276"/>
    <n v="10221"/>
    <x v="0"/>
    <d v="1975-04-03T00:00:00"/>
    <n v="48"/>
    <x v="1"/>
    <x v="1"/>
    <x v="1"/>
    <s v="Non-Citizen"/>
    <s v="Black or African American"/>
    <d v="2009-04-27T00:00:00"/>
    <d v="2013-04-01T00:00:00"/>
    <x v="10"/>
    <s v="Another position"/>
    <x v="1"/>
    <x v="0"/>
    <x v="4"/>
    <x v="4"/>
    <s v="Diversity Job Fair"/>
    <s v="Fully Meets"/>
    <x v="10"/>
    <x v="0"/>
    <d v="2012-02-15T00:00:00"/>
    <x v="17"/>
  </r>
  <r>
    <x v="277"/>
    <n v="10146"/>
    <x v="2"/>
    <d v="1953-05-24T00:00:00"/>
    <n v="70"/>
    <x v="3"/>
    <x v="1"/>
    <x v="1"/>
    <s v="US Citizen"/>
    <s v="White"/>
    <d v="2011-05-16T00:00:00"/>
    <d v="2017-07-08T00:00:00"/>
    <x v="9"/>
    <s v="Another position"/>
    <x v="1"/>
    <x v="0"/>
    <x v="3"/>
    <x v="3"/>
    <s v="Google Search"/>
    <s v="Fully Meets"/>
    <x v="82"/>
    <x v="1"/>
    <d v="2017-04-18T00:00:00"/>
    <x v="2"/>
  </r>
  <r>
    <x v="278"/>
    <n v="10161"/>
    <x v="11"/>
    <d v="1965-05-07T00:00:00"/>
    <n v="58"/>
    <x v="2"/>
    <x v="1"/>
    <x v="0"/>
    <s v="US Citizen"/>
    <s v="Black or African American"/>
    <d v="2014-09-29T00:00:00"/>
    <s v=""/>
    <x v="5"/>
    <s v="N/A-StillEmployed"/>
    <x v="0"/>
    <x v="4"/>
    <x v="16"/>
    <x v="18"/>
    <s v="Indeed"/>
    <s v="Fully Meets"/>
    <x v="99"/>
    <x v="1"/>
    <d v="2019-01-28T00:00:00"/>
    <x v="19"/>
  </r>
  <r>
    <x v="279"/>
    <n v="10141"/>
    <x v="0"/>
    <d v="1965-05-09T00:00:00"/>
    <n v="58"/>
    <x v="2"/>
    <x v="1"/>
    <x v="0"/>
    <s v="US Citizen"/>
    <s v="White"/>
    <d v="2011-07-05T00:00:00"/>
    <d v="2016-09-05T00:00:00"/>
    <x v="3"/>
    <s v="return to school"/>
    <x v="1"/>
    <x v="0"/>
    <x v="5"/>
    <x v="5"/>
    <s v="Indeed"/>
    <s v="Fully Meets"/>
    <x v="97"/>
    <x v="2"/>
    <d v="2016-03-02T00:00:00"/>
    <x v="0"/>
  </r>
  <r>
    <x v="280"/>
    <n v="10268"/>
    <x v="2"/>
    <d v="1975-09-16T00:00:00"/>
    <n v="48"/>
    <x v="1"/>
    <x v="0"/>
    <x v="3"/>
    <s v="US Citizen"/>
    <s v="White"/>
    <d v="2007-06-25T00:00:00"/>
    <d v="2010-08-30T00:00:00"/>
    <x v="12"/>
    <s v="military"/>
    <x v="1"/>
    <x v="0"/>
    <x v="4"/>
    <x v="4"/>
    <s v="Other"/>
    <s v="Fully Meets"/>
    <x v="28"/>
    <x v="2"/>
    <d v="2010-07-14T00:00:00"/>
    <x v="3"/>
  </r>
  <r>
    <x v="281"/>
    <n v="10123"/>
    <x v="0"/>
    <d v="1967-06-05T00:00:00"/>
    <n v="56"/>
    <x v="2"/>
    <x v="1"/>
    <x v="2"/>
    <s v="US Citizen"/>
    <s v="Black or African American"/>
    <d v="2013-02-18T00:00:00"/>
    <s v=""/>
    <x v="6"/>
    <s v="N/A-StillEmployed"/>
    <x v="0"/>
    <x v="0"/>
    <x v="8"/>
    <x v="8"/>
    <s v="Indeed"/>
    <s v="Fully Meets"/>
    <x v="109"/>
    <x v="0"/>
    <d v="2019-01-14T00:00:00"/>
    <x v="6"/>
  </r>
  <r>
    <x v="282"/>
    <n v="10013"/>
    <x v="11"/>
    <d v="1968-01-15T00:00:00"/>
    <n v="55"/>
    <x v="2"/>
    <x v="0"/>
    <x v="4"/>
    <s v="US Citizen"/>
    <s v="White"/>
    <d v="2006-01-09T00:00:00"/>
    <s v=""/>
    <x v="17"/>
    <s v="N/A-StillEmployed"/>
    <x v="0"/>
    <x v="4"/>
    <x v="16"/>
    <x v="18"/>
    <s v="Indeed"/>
    <s v="Exceeds"/>
    <x v="28"/>
    <x v="1"/>
    <d v="2019-01-04T00:00:00"/>
    <x v="16"/>
  </r>
  <r>
    <x v="283"/>
    <n v="10287"/>
    <x v="0"/>
    <d v="1983-05-16T00:00:00"/>
    <n v="40"/>
    <x v="0"/>
    <x v="1"/>
    <x v="0"/>
    <s v="US Citizen"/>
    <s v="White"/>
    <d v="2014-02-17T00:00:00"/>
    <s v=""/>
    <x v="5"/>
    <s v="N/A-StillEmployed"/>
    <x v="0"/>
    <x v="0"/>
    <x v="10"/>
    <x v="10"/>
    <s v="LinkedIn"/>
    <s v="Needs Improvement"/>
    <x v="110"/>
    <x v="0"/>
    <d v="2019-02-11T00:00:00"/>
    <x v="19"/>
  </r>
  <r>
    <x v="284"/>
    <n v="10044"/>
    <x v="19"/>
    <d v="1988-05-05T00:00:00"/>
    <n v="35"/>
    <x v="0"/>
    <x v="0"/>
    <x v="1"/>
    <s v="US Citizen"/>
    <s v="White"/>
    <d v="2015-01-05T00:00:00"/>
    <d v="2016-02-12T00:00:00"/>
    <x v="1"/>
    <s v="medical issues"/>
    <x v="1"/>
    <x v="1"/>
    <x v="9"/>
    <x v="9"/>
    <s v="CareerBuilder"/>
    <s v="Fully Meets"/>
    <x v="4"/>
    <x v="1"/>
    <d v="2015-04-15T00:00:00"/>
    <x v="17"/>
  </r>
  <r>
    <x v="285"/>
    <n v="10102"/>
    <x v="3"/>
    <d v="1983-06-14T00:00:00"/>
    <n v="40"/>
    <x v="0"/>
    <x v="0"/>
    <x v="0"/>
    <s v="Non-Citizen"/>
    <s v="Black or African American"/>
    <d v="2013-02-18T00:00:00"/>
    <d v="2018-04-15T00:00:00"/>
    <x v="3"/>
    <s v="medical issues"/>
    <x v="1"/>
    <x v="2"/>
    <x v="6"/>
    <x v="6"/>
    <s v="Diversity Job Fair"/>
    <s v="Fully Meets"/>
    <x v="0"/>
    <x v="1"/>
    <d v="2017-02-12T00:00:00"/>
    <x v="9"/>
  </r>
  <r>
    <x v="286"/>
    <n v="10270"/>
    <x v="2"/>
    <d v="1985-03-15T00:00:00"/>
    <n v="38"/>
    <x v="0"/>
    <x v="1"/>
    <x v="0"/>
    <s v="US Citizen"/>
    <s v="White"/>
    <d v="2011-01-10T00:00:00"/>
    <d v="2014-07-02T00:00:00"/>
    <x v="12"/>
    <s v="unhappy"/>
    <x v="1"/>
    <x v="0"/>
    <x v="5"/>
    <x v="5"/>
    <s v="LinkedIn"/>
    <s v="Fully Meets"/>
    <x v="9"/>
    <x v="1"/>
    <d v="2014-01-05T00:00:00"/>
    <x v="14"/>
  </r>
  <r>
    <x v="287"/>
    <n v="10045"/>
    <x v="19"/>
    <d v="1969-03-31T00:00:00"/>
    <n v="54"/>
    <x v="2"/>
    <x v="0"/>
    <x v="1"/>
    <s v="Eligible NonCitizen"/>
    <s v="White"/>
    <d v="2015-03-30T00:00:00"/>
    <s v=""/>
    <x v="8"/>
    <s v="N/A-StillEmployed"/>
    <x v="0"/>
    <x v="1"/>
    <x v="9"/>
    <x v="9"/>
    <s v="Employee Referral"/>
    <s v="Fully Meets"/>
    <x v="4"/>
    <x v="2"/>
    <d v="2019-01-14T00:00:00"/>
    <x v="12"/>
  </r>
  <r>
    <x v="288"/>
    <n v="10205"/>
    <x v="11"/>
    <d v="1991-05-23T00:00:00"/>
    <n v="32"/>
    <x v="0"/>
    <x v="1"/>
    <x v="1"/>
    <s v="US Citizen"/>
    <s v="Two or more races"/>
    <d v="2011-07-05T00:00:00"/>
    <s v=""/>
    <x v="0"/>
    <s v="N/A-StillEmployed"/>
    <x v="0"/>
    <x v="4"/>
    <x v="14"/>
    <x v="16"/>
    <s v="Indeed"/>
    <s v="Fully Meets"/>
    <x v="111"/>
    <x v="1"/>
    <d v="2019-01-17T00:00:00"/>
    <x v="7"/>
  </r>
  <r>
    <x v="289"/>
    <n v="10014"/>
    <x v="0"/>
    <d v="1987-01-31T00:00:00"/>
    <n v="36"/>
    <x v="0"/>
    <x v="0"/>
    <x v="2"/>
    <s v="US Citizen"/>
    <s v="White"/>
    <d v="2012-08-13T00:00:00"/>
    <d v="2016-02-05T00:00:00"/>
    <x v="10"/>
    <s v="maternity leave - did not return"/>
    <x v="1"/>
    <x v="0"/>
    <x v="2"/>
    <x v="2"/>
    <s v="LinkedIn"/>
    <s v="Exceeds"/>
    <x v="10"/>
    <x v="0"/>
    <d v="2016-02-01T00:00:00"/>
    <x v="3"/>
  </r>
  <r>
    <x v="290"/>
    <n v="10144"/>
    <x v="9"/>
    <d v="1968-10-10T00:00:00"/>
    <n v="55"/>
    <x v="2"/>
    <x v="0"/>
    <x v="2"/>
    <s v="US Citizen"/>
    <s v="White"/>
    <d v="2011-08-01T00:00:00"/>
    <s v=""/>
    <x v="0"/>
    <s v="N/A-StillEmployed"/>
    <x v="0"/>
    <x v="0"/>
    <x v="13"/>
    <x v="14"/>
    <s v="Employee Referral"/>
    <s v="Fully Meets"/>
    <x v="82"/>
    <x v="1"/>
    <d v="2019-02-27T00:00:00"/>
    <x v="5"/>
  </r>
  <r>
    <x v="291"/>
    <n v="10253"/>
    <x v="11"/>
    <d v="1989-07-11T00:00:00"/>
    <n v="34"/>
    <x v="0"/>
    <x v="0"/>
    <x v="0"/>
    <s v="US Citizen"/>
    <s v="Asian"/>
    <d v="2012-03-05T00:00:00"/>
    <s v=""/>
    <x v="4"/>
    <s v="N/A-StillEmployed"/>
    <x v="0"/>
    <x v="4"/>
    <x v="14"/>
    <x v="16"/>
    <s v="Website"/>
    <s v="Fully Meets"/>
    <x v="10"/>
    <x v="2"/>
    <d v="2019-01-18T00:00:00"/>
    <x v="17"/>
  </r>
  <r>
    <x v="292"/>
    <n v="10118"/>
    <x v="6"/>
    <d v="1986-08-07T00:00:00"/>
    <n v="37"/>
    <x v="0"/>
    <x v="0"/>
    <x v="1"/>
    <s v="US Citizen"/>
    <s v="Black or African American"/>
    <d v="2015-02-16T00:00:00"/>
    <d v="2017-02-22T00:00:00"/>
    <x v="13"/>
    <s v="no-call, no-show"/>
    <x v="2"/>
    <x v="1"/>
    <x v="1"/>
    <x v="1"/>
    <s v="Employee Referral"/>
    <s v="Fully Meets"/>
    <x v="112"/>
    <x v="1"/>
    <d v="2017-02-15T00:00:00"/>
    <x v="9"/>
  </r>
  <r>
    <x v="293"/>
    <n v="10022"/>
    <x v="0"/>
    <d v="1986-06-03T00:00:00"/>
    <n v="37"/>
    <x v="0"/>
    <x v="1"/>
    <x v="1"/>
    <s v="US Citizen"/>
    <s v="White"/>
    <d v="2011-09-26T00:00:00"/>
    <d v="2016-02-08T00:00:00"/>
    <x v="3"/>
    <s v="gross misconduct"/>
    <x v="2"/>
    <x v="0"/>
    <x v="11"/>
    <x v="11"/>
    <s v="Google Search"/>
    <s v="Exceeds"/>
    <x v="25"/>
    <x v="0"/>
    <d v="2015-02-01T00:00:00"/>
    <x v="19"/>
  </r>
  <r>
    <x v="294"/>
    <n v="10183"/>
    <x v="0"/>
    <d v="1985-04-06T00:00:00"/>
    <n v="38"/>
    <x v="0"/>
    <x v="1"/>
    <x v="0"/>
    <s v="US Citizen"/>
    <s v="White"/>
    <d v="2015-07-05T00:00:00"/>
    <s v=""/>
    <x v="8"/>
    <s v="N/A-StillEmployed"/>
    <x v="0"/>
    <x v="0"/>
    <x v="0"/>
    <x v="0"/>
    <s v="LinkedIn"/>
    <s v="Fully Meets"/>
    <x v="113"/>
    <x v="1"/>
    <d v="2019-01-29T00:00:00"/>
    <x v="10"/>
  </r>
  <r>
    <x v="295"/>
    <n v="10190"/>
    <x v="2"/>
    <d v="1976-02-10T00:00:00"/>
    <n v="47"/>
    <x v="1"/>
    <x v="0"/>
    <x v="0"/>
    <s v="US Citizen"/>
    <s v="Black or African American"/>
    <d v="2014-08-18T00:00:00"/>
    <s v=""/>
    <x v="5"/>
    <s v="N/A-StillEmployed"/>
    <x v="0"/>
    <x v="0"/>
    <x v="7"/>
    <x v="7"/>
    <s v="Employee Referral"/>
    <s v="Fully Meets"/>
    <x v="114"/>
    <x v="0"/>
    <d v="2019-02-12T00:00:00"/>
    <x v="6"/>
  </r>
  <r>
    <x v="296"/>
    <n v="10274"/>
    <x v="9"/>
    <d v="1955-01-14T00:00:00"/>
    <n v="68"/>
    <x v="3"/>
    <x v="1"/>
    <x v="1"/>
    <s v="US Citizen"/>
    <s v="Black or African American"/>
    <d v="2011-09-26T00:00:00"/>
    <d v="2012-01-02T00:00:00"/>
    <x v="1"/>
    <s v="Another position"/>
    <x v="1"/>
    <x v="0"/>
    <x v="13"/>
    <x v="14"/>
    <s v="Diversity Job Fair"/>
    <s v="Fully Meets"/>
    <x v="10"/>
    <x v="1"/>
    <d v="2012-01-02T00:00:00"/>
    <x v="14"/>
  </r>
  <r>
    <x v="297"/>
    <n v="10293"/>
    <x v="0"/>
    <d v="1980-08-02T00:00:00"/>
    <n v="43"/>
    <x v="1"/>
    <x v="1"/>
    <x v="0"/>
    <s v="US Citizen"/>
    <s v="White"/>
    <d v="2012-08-13T00:00:00"/>
    <d v="2015-09-01T00:00:00"/>
    <x v="12"/>
    <s v="career change"/>
    <x v="1"/>
    <x v="0"/>
    <x v="3"/>
    <x v="3"/>
    <s v="CareerBuilder"/>
    <s v="Needs Improvement"/>
    <x v="115"/>
    <x v="1"/>
    <d v="2014-09-05T00:00:00"/>
    <x v="13"/>
  </r>
  <r>
    <x v="298"/>
    <n v="10172"/>
    <x v="24"/>
    <d v="1981-07-08T00:00:00"/>
    <n v="42"/>
    <x v="1"/>
    <x v="0"/>
    <x v="0"/>
    <s v="US Citizen"/>
    <s v="Asian"/>
    <d v="2017-02-15T00:00:00"/>
    <s v=""/>
    <x v="9"/>
    <s v="N/A-StillEmployed"/>
    <x v="0"/>
    <x v="1"/>
    <x v="19"/>
    <x v="21"/>
    <s v="Indeed"/>
    <s v="Fully Meets"/>
    <x v="116"/>
    <x v="2"/>
    <d v="2019-01-04T00:00:00"/>
    <x v="1"/>
  </r>
  <r>
    <x v="299"/>
    <n v="10127"/>
    <x v="15"/>
    <d v="1978-05-02T00:00:00"/>
    <n v="45"/>
    <x v="1"/>
    <x v="1"/>
    <x v="3"/>
    <s v="US Citizen"/>
    <s v="Asian"/>
    <d v="2015-03-30T00:00:00"/>
    <s v=""/>
    <x v="8"/>
    <s v="N/A-StillEmployed"/>
    <x v="0"/>
    <x v="1"/>
    <x v="9"/>
    <x v="9"/>
    <s v="Employee Referral"/>
    <s v="Fully Meets"/>
    <x v="7"/>
    <x v="2"/>
    <d v="2019-02-05T00:00:00"/>
    <x v="10"/>
  </r>
  <r>
    <x v="300"/>
    <n v="10072"/>
    <x v="0"/>
    <d v="1987-05-24T00:00:00"/>
    <n v="36"/>
    <x v="0"/>
    <x v="0"/>
    <x v="0"/>
    <s v="US Citizen"/>
    <s v="White"/>
    <d v="2011-01-10T00:00:00"/>
    <d v="2014-05-15T00:00:00"/>
    <x v="12"/>
    <s v="hours"/>
    <x v="1"/>
    <x v="0"/>
    <x v="4"/>
    <x v="4"/>
    <s v="LinkedIn"/>
    <s v="Fully Meets"/>
    <x v="4"/>
    <x v="0"/>
    <d v="2014-05-15T00:00:00"/>
    <x v="17"/>
  </r>
  <r>
    <x v="301"/>
    <n v="10048"/>
    <x v="0"/>
    <d v="1965-09-09T00:00:00"/>
    <n v="58"/>
    <x v="2"/>
    <x v="0"/>
    <x v="1"/>
    <s v="Eligible NonCitizen"/>
    <s v="White"/>
    <d v="2011-05-16T00:00:00"/>
    <d v="2015-09-07T00:00:00"/>
    <x v="10"/>
    <s v="unhappy"/>
    <x v="1"/>
    <x v="0"/>
    <x v="5"/>
    <x v="5"/>
    <s v="Website"/>
    <s v="Fully Meets"/>
    <x v="4"/>
    <x v="1"/>
    <d v="2015-02-15T00:00:00"/>
    <x v="10"/>
  </r>
  <r>
    <x v="302"/>
    <n v="10204"/>
    <x v="0"/>
    <d v="1983-07-30T00:00:00"/>
    <n v="40"/>
    <x v="0"/>
    <x v="1"/>
    <x v="2"/>
    <s v="US Citizen"/>
    <s v="White"/>
    <d v="2011-01-10T00:00:00"/>
    <d v="2012-05-14T00:00:00"/>
    <x v="1"/>
    <s v="Another position"/>
    <x v="1"/>
    <x v="0"/>
    <x v="7"/>
    <x v="7"/>
    <s v="Google Search"/>
    <s v="Fully Meets"/>
    <x v="62"/>
    <x v="0"/>
    <d v="2011-02-06T00:00:00"/>
    <x v="9"/>
  </r>
  <r>
    <x v="303"/>
    <n v="10264"/>
    <x v="0"/>
    <d v="1969-10-02T00:00:00"/>
    <n v="54"/>
    <x v="2"/>
    <x v="1"/>
    <x v="0"/>
    <s v="US Citizen"/>
    <s v="Black or African American"/>
    <d v="2012-01-09T00:00:00"/>
    <d v="2015-06-27T00:00:00"/>
    <x v="12"/>
    <s v="relocation out of area"/>
    <x v="1"/>
    <x v="0"/>
    <x v="7"/>
    <x v="7"/>
    <s v="Diversity Job Fair"/>
    <s v="Fully Meets"/>
    <x v="25"/>
    <x v="2"/>
    <d v="2014-06-02T00:00:00"/>
    <x v="7"/>
  </r>
  <r>
    <x v="304"/>
    <n v="10033"/>
    <x v="2"/>
    <d v="1958-01-07T00:00:00"/>
    <n v="65"/>
    <x v="3"/>
    <x v="0"/>
    <x v="0"/>
    <s v="US Citizen"/>
    <s v="White"/>
    <d v="2013-01-07T00:00:00"/>
    <d v="2016-02-21T00:00:00"/>
    <x v="12"/>
    <s v="retiring"/>
    <x v="1"/>
    <x v="0"/>
    <x v="8"/>
    <x v="8"/>
    <s v="LinkedIn"/>
    <s v="Exceeds"/>
    <x v="4"/>
    <x v="1"/>
    <d v="2016-01-19T00:00:00"/>
    <x v="10"/>
  </r>
  <r>
    <x v="305"/>
    <n v="10174"/>
    <x v="2"/>
    <d v="1985-04-20T00:00:00"/>
    <n v="38"/>
    <x v="0"/>
    <x v="1"/>
    <x v="0"/>
    <s v="US Citizen"/>
    <s v="White"/>
    <d v="2014-09-29T00:00:00"/>
    <s v=""/>
    <x v="5"/>
    <s v="N/A-StillEmployed"/>
    <x v="0"/>
    <x v="0"/>
    <x v="10"/>
    <x v="10"/>
    <s v="LinkedIn"/>
    <s v="Fully Meets"/>
    <x v="42"/>
    <x v="2"/>
    <d v="2019-02-21T00:00:00"/>
    <x v="15"/>
  </r>
  <r>
    <x v="306"/>
    <n v="10135"/>
    <x v="2"/>
    <d v="1985-05-11T00:00:00"/>
    <n v="38"/>
    <x v="0"/>
    <x v="0"/>
    <x v="0"/>
    <s v="US Citizen"/>
    <s v="White"/>
    <d v="2014-07-07T00:00:00"/>
    <s v=""/>
    <x v="5"/>
    <s v="N/A-StillEmployed"/>
    <x v="0"/>
    <x v="0"/>
    <x v="2"/>
    <x v="2"/>
    <s v="LinkedIn"/>
    <s v="Fully Meets"/>
    <x v="117"/>
    <x v="2"/>
    <d v="2019-02-28T00:00:00"/>
    <x v="13"/>
  </r>
  <r>
    <x v="307"/>
    <n v="10301"/>
    <x v="0"/>
    <d v="1982-05-04T00:00:00"/>
    <n v="41"/>
    <x v="0"/>
    <x v="1"/>
    <x v="0"/>
    <s v="US Citizen"/>
    <s v="Asian"/>
    <d v="2008-09-02T00:00:00"/>
    <d v="2015-09-29T00:00:00"/>
    <x v="11"/>
    <s v="Another position"/>
    <x v="1"/>
    <x v="0"/>
    <x v="8"/>
    <x v="8"/>
    <s v="Google Search"/>
    <s v="PIP"/>
    <x v="118"/>
    <x v="3"/>
    <d v="2015-09-02T00:00:00"/>
    <x v="6"/>
  </r>
  <r>
    <x v="308"/>
    <n v="10010"/>
    <x v="31"/>
    <d v="1979-08-30T00:00:00"/>
    <n v="44"/>
    <x v="1"/>
    <x v="1"/>
    <x v="0"/>
    <s v="US Citizen"/>
    <s v="White"/>
    <d v="2010-04-10T00:00:00"/>
    <s v=""/>
    <x v="14"/>
    <s v="N/A-StillEmployed"/>
    <x v="0"/>
    <x v="1"/>
    <x v="13"/>
    <x v="14"/>
    <s v="Employee Referral"/>
    <s v="Exceeds"/>
    <x v="0"/>
    <x v="0"/>
    <d v="2019-02-21T00:00:00"/>
    <x v="7"/>
  </r>
  <r>
    <x v="309"/>
    <n v="10043"/>
    <x v="5"/>
    <d v="1979-02-24T00:00:00"/>
    <n v="44"/>
    <x v="1"/>
    <x v="1"/>
    <x v="0"/>
    <s v="US Citizen"/>
    <s v="White"/>
    <d v="2015-03-30T00:00:00"/>
    <s v=""/>
    <x v="8"/>
    <s v="N/A-StillEmployed"/>
    <x v="0"/>
    <x v="1"/>
    <x v="1"/>
    <x v="1"/>
    <s v="Employee Referral"/>
    <s v="Fully Meets"/>
    <x v="4"/>
    <x v="1"/>
    <d v="2019-02-01T00:00:00"/>
    <x v="17"/>
  </r>
  <r>
    <x v="310"/>
    <n v="10271"/>
    <x v="0"/>
    <d v="1978-08-17T00:00:00"/>
    <n v="45"/>
    <x v="1"/>
    <x v="1"/>
    <x v="3"/>
    <s v="US Citizen"/>
    <s v="Asian"/>
    <d v="2014-09-29T00:00:00"/>
    <s v=""/>
    <x v="5"/>
    <s v="N/A-StillEmployed"/>
    <x v="0"/>
    <x v="0"/>
    <x v="10"/>
    <x v="10"/>
    <s v="LinkedIn"/>
    <s v="Fully Meets"/>
    <x v="10"/>
    <x v="0"/>
    <d v="2019-01-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2A3F70-96E4-4C29-B2C0-E93D021D3D2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L15:M26" firstHeaderRow="1" firstDataRow="1" firstDataCol="1"/>
  <pivotFields count="24">
    <pivotField showAll="0"/>
    <pivotField showAll="0"/>
    <pivotField showAll="0"/>
    <pivotField numFmtId="164" showAll="0"/>
    <pivotField numFmtId="1" showAll="0"/>
    <pivotField showAll="0">
      <items count="5">
        <item x="0"/>
        <item x="3"/>
        <item x="1"/>
        <item x="2"/>
        <item t="default"/>
      </items>
    </pivotField>
    <pivotField showAll="0">
      <items count="3">
        <item x="0"/>
        <item x="1"/>
        <item t="default"/>
      </items>
    </pivotField>
    <pivotField showAll="0"/>
    <pivotField showAll="0"/>
    <pivotField showAll="0"/>
    <pivotField numFmtId="164" showAll="0"/>
    <pivotField showAll="0"/>
    <pivotField numFmtId="1" showAll="0"/>
    <pivotField showAll="0"/>
    <pivotField showAll="0"/>
    <pivotField showAll="0"/>
    <pivotField axis="axisRow" showAll="0" measureFilter="1" sortType="ascending">
      <items count="22">
        <item x="6"/>
        <item x="5"/>
        <item x="20"/>
        <item x="12"/>
        <item x="8"/>
        <item x="19"/>
        <item x="10"/>
        <item x="18"/>
        <item x="3"/>
        <item x="17"/>
        <item x="13"/>
        <item x="15"/>
        <item x="14"/>
        <item x="11"/>
        <item x="7"/>
        <item x="2"/>
        <item x="16"/>
        <item x="0"/>
        <item x="9"/>
        <item x="1"/>
        <item x="4"/>
        <item t="default"/>
      </items>
      <autoSortScope>
        <pivotArea dataOnly="0" outline="0" fieldPosition="0">
          <references count="1">
            <reference field="4294967294" count="1" selected="0">
              <x v="0"/>
            </reference>
          </references>
        </pivotArea>
      </autoSortScope>
    </pivotField>
    <pivotField showAll="0" measureFilter="1" sortType="ascending">
      <items count="25">
        <item x="12"/>
        <item x="4"/>
        <item x="23"/>
        <item x="0"/>
        <item x="18"/>
        <item x="2"/>
        <item x="7"/>
        <item x="11"/>
        <item x="16"/>
        <item x="3"/>
        <item x="20"/>
        <item x="10"/>
        <item x="21"/>
        <item x="8"/>
        <item x="5"/>
        <item x="6"/>
        <item x="22"/>
        <item x="9"/>
        <item x="19"/>
        <item x="17"/>
        <item x="1"/>
        <item x="13"/>
        <item x="1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16"/>
  </rowFields>
  <rowItems count="11">
    <i>
      <x v="14"/>
    </i>
    <i>
      <x v="10"/>
    </i>
    <i>
      <x v="1"/>
    </i>
    <i>
      <x v="8"/>
    </i>
    <i>
      <x v="4"/>
    </i>
    <i>
      <x v="6"/>
    </i>
    <i>
      <x v="15"/>
    </i>
    <i>
      <x v="17"/>
    </i>
    <i>
      <x v="20"/>
    </i>
    <i>
      <x v="13"/>
    </i>
    <i t="grand">
      <x/>
    </i>
  </rowItems>
  <colItems count="1">
    <i/>
  </colItems>
  <dataFields count="1">
    <dataField name="Sum of Absences" fld="23" baseField="16" baseItem="6" numFmtId="1"/>
  </dataFields>
  <formats count="1">
    <format dxfId="0">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7" type="count" evalOrder="-1" id="1" iMeasureFld="0">
      <autoFilter ref="A1">
        <filterColumn colId="0">
          <top10 val="10" filterVal="10"/>
        </filterColumn>
      </autoFilter>
    </filter>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2E97BB-634F-4979-AAFB-67DD2FFD8E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24">
    <pivotField showAll="0"/>
    <pivotField dataField="1" showAll="0"/>
    <pivotField showAll="0"/>
    <pivotField numFmtId="164" showAll="0"/>
    <pivotField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Items count="1">
    <i/>
  </rowItems>
  <colItems count="1">
    <i/>
  </colItems>
  <dataFields count="1">
    <dataField name="Count of EmpID" fld="1"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7AC5D4-55FD-4018-A858-BA4135A1DD28}"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I2" firstHeaderRow="1" firstDataRow="1" firstDataCol="0"/>
  <pivotFields count="24">
    <pivotField showAll="0"/>
    <pivotField showAll="0"/>
    <pivotField showAll="0"/>
    <pivotField numFmtId="164" showAll="0"/>
    <pivotField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Items count="1">
    <i/>
  </rowItems>
  <colItems count="1">
    <i/>
  </colItems>
  <dataFields count="1">
    <dataField name="Average of Absences" fld="23" subtotal="average" baseField="0" baseItem="9"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E5C6559-D47C-4A0A-AF07-F9B9FF7EA249}"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C45:E51" firstHeaderRow="0" firstDataRow="1" firstDataCol="1"/>
  <pivotFields count="24">
    <pivotField showAll="0"/>
    <pivotField dataField="1" showAll="0"/>
    <pivotField showAll="0"/>
    <pivotField numFmtId="164" showAll="0"/>
    <pivotField numFmtId="1" showAll="0"/>
    <pivotField showAll="0">
      <items count="5">
        <item x="0"/>
        <item x="3"/>
        <item x="1"/>
        <item x="2"/>
        <item t="default"/>
      </items>
    </pivotField>
    <pivotField showAll="0">
      <items count="3">
        <item x="1"/>
        <item x="0"/>
        <item t="default"/>
      </items>
    </pivotField>
    <pivotField axis="axisRow" showAll="0" sortType="a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7"/>
  </rowFields>
  <rowItems count="6">
    <i>
      <x v="4"/>
    </i>
    <i>
      <x v="2"/>
    </i>
    <i>
      <x/>
    </i>
    <i>
      <x v="1"/>
    </i>
    <i>
      <x v="3"/>
    </i>
    <i t="grand">
      <x/>
    </i>
  </rowItems>
  <colFields count="1">
    <field x="-2"/>
  </colFields>
  <colItems count="2">
    <i>
      <x/>
    </i>
    <i i="1">
      <x v="1"/>
    </i>
  </colItems>
  <dataFields count="2">
    <dataField name="Count of EmpID" fld="1" subtotal="count" baseField="7" baseItem="0"/>
    <dataField name="Sum of Absences" fld="23" baseField="0" baseItem="0"/>
  </dataField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940F5-D4FA-48FF-85E8-932BC8CD52E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31:N42" firstHeaderRow="0" firstDataRow="1" firstDataCol="1"/>
  <pivotFields count="24">
    <pivotField showAll="0"/>
    <pivotField dataField="1" showAll="0"/>
    <pivotField showAll="0"/>
    <pivotField numFmtId="164" showAll="0"/>
    <pivotField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axis="axisRow" showAll="0" measureFilter="1" sortType="ascending">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autoSortScope>
        <pivotArea dataOnly="0" outline="0" fieldPosition="0">
          <references count="1">
            <reference field="4294967294" count="1" selected="0">
              <x v="0"/>
            </reference>
          </references>
        </pivotArea>
      </autoSortScope>
    </pivotField>
    <pivotField showAll="0">
      <items count="6">
        <item x="4"/>
        <item x="3"/>
        <item x="1"/>
        <item x="2"/>
        <item x="0"/>
        <item t="default"/>
      </items>
    </pivotField>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20"/>
  </rowFields>
  <rowItems count="11">
    <i>
      <x v="56"/>
    </i>
    <i>
      <x v="42"/>
    </i>
    <i>
      <x v="90"/>
    </i>
    <i>
      <x v="50"/>
    </i>
    <i>
      <x v="98"/>
    </i>
    <i>
      <x v="80"/>
    </i>
    <i>
      <x v="86"/>
    </i>
    <i>
      <x v="72"/>
    </i>
    <i>
      <x v="94"/>
    </i>
    <i>
      <x v="118"/>
    </i>
    <i t="grand">
      <x/>
    </i>
  </rowItems>
  <colFields count="1">
    <field x="-2"/>
  </colFields>
  <colItems count="2">
    <i>
      <x/>
    </i>
    <i i="1">
      <x v="1"/>
    </i>
  </colItems>
  <dataFields count="2">
    <dataField name="Sum of Absences" fld="23" baseField="0" baseItem="0"/>
    <dataField name="Count of EmpID" fld="1" subtotal="count" baseField="20" baseItem="56"/>
  </dataFields>
  <chartFormats count="2">
    <chartFormat chart="2"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02CC27-CB04-4D39-9B9A-9D86D0D1470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E2" firstHeaderRow="1" firstDataRow="1" firstDataCol="0"/>
  <pivotFields count="24">
    <pivotField showAll="0"/>
    <pivotField showAll="0"/>
    <pivotField showAll="0"/>
    <pivotField numFmtId="164" showAll="0"/>
    <pivotField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dataField="1" numFmtId="1" showAll="0"/>
    <pivotField showAll="0"/>
    <pivotField showAll="0"/>
    <pivotField showAll="0"/>
    <pivotField showAll="0"/>
    <pivotField showAll="0"/>
    <pivotField showAll="0"/>
    <pivotField showAll="0"/>
    <pivotField showAll="0"/>
    <pivotField showAll="0"/>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Items count="1">
    <i/>
  </rowItems>
  <colItems count="1">
    <i/>
  </colItems>
  <dataFields count="1">
    <dataField name="Average of Tenure" fld="12" subtotal="average" baseField="0" baseItem="9"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F93355-6487-48EE-A9E9-477876738012}"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5:E21" firstHeaderRow="1" firstDataRow="2" firstDataCol="1"/>
  <pivotFields count="24">
    <pivotField showAll="0"/>
    <pivotField dataField="1" showAll="0"/>
    <pivotField showAll="0"/>
    <pivotField numFmtId="164" showAll="0"/>
    <pivotField numFmtId="1"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Fields count="1">
    <field x="5"/>
  </rowFields>
  <rowItems count="5">
    <i>
      <x v="2"/>
    </i>
    <i>
      <x/>
    </i>
    <i>
      <x v="1"/>
    </i>
    <i>
      <x v="3"/>
    </i>
    <i t="grand">
      <x/>
    </i>
  </rowItems>
  <colFields count="1">
    <field x="6"/>
  </colFields>
  <colItems count="3">
    <i>
      <x/>
    </i>
    <i>
      <x v="1"/>
    </i>
    <i t="grand">
      <x/>
    </i>
  </colItems>
  <dataFields count="1">
    <dataField name="Count of EmpID" fld="1" subtotal="count" baseField="5" baseItem="0"/>
  </dataFields>
  <chartFormats count="2">
    <chartFormat chart="6" format="4" series="1">
      <pivotArea type="data" outline="0" fieldPosition="0">
        <references count="2">
          <reference field="4294967294" count="1" selected="0">
            <x v="0"/>
          </reference>
          <reference field="6" count="1" selected="0">
            <x v="0"/>
          </reference>
        </references>
      </pivotArea>
    </chartFormat>
    <chartFormat chart="6"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CD8EB-BABC-4DDE-B111-120E4A191FD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B7" firstHeaderRow="1" firstDataRow="1" firstDataCol="1"/>
  <pivotFields count="24">
    <pivotField showAll="0"/>
    <pivotField dataField="1" showAll="0"/>
    <pivotField showAll="0"/>
    <pivotField numFmtId="164" showAll="0"/>
    <pivotField numFmtId="1" showAll="0"/>
    <pivotField showAll="0">
      <items count="5">
        <item x="0"/>
        <item x="3"/>
        <item x="1"/>
        <item x="2"/>
        <item t="default"/>
      </items>
    </pivotField>
    <pivotField axis="axisRow" showAll="0">
      <items count="3">
        <item x="1"/>
        <item x="0"/>
        <item t="default"/>
      </items>
    </pivotField>
    <pivotField showAll="0"/>
    <pivotField showAll="0"/>
    <pivotField showAll="0"/>
    <pivotField numFmtId="164" showAll="0"/>
    <pivotField showAll="0"/>
    <pivotField numFmtId="1" showAll="0"/>
    <pivotField showAll="0"/>
    <pivotField showAll="0"/>
    <pivotField showAll="0">
      <items count="7">
        <item x="3"/>
        <item x="5"/>
        <item x="1"/>
        <item x="0"/>
        <item x="4"/>
        <item x="2"/>
        <item t="default"/>
      </items>
    </pivotField>
    <pivotField showAll="0"/>
    <pivotField showAll="0"/>
    <pivotField showAll="0"/>
    <pivotField showAll="0"/>
    <pivotField showAll="0"/>
    <pivotField showAll="0"/>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Fields count="1">
    <field x="6"/>
  </rowFields>
  <rowItems count="3">
    <i>
      <x/>
    </i>
    <i>
      <x v="1"/>
    </i>
    <i t="grand">
      <x/>
    </i>
  </rowItems>
  <colItems count="1">
    <i/>
  </colItems>
  <dataFields count="1">
    <dataField name="Count of EmpID" fld="1" subtotal="count" baseField="6" baseItem="0"/>
  </dataField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0"/>
          </reference>
        </references>
      </pivotArea>
    </chartFormat>
    <chartFormat chart="9"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06734B-2FEC-4642-9B8A-231A567253B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G2" firstHeaderRow="1" firstDataRow="1" firstDataCol="0"/>
  <pivotFields count="24">
    <pivotField showAll="0">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pivotField numFmtId="164" showAll="0"/>
    <pivotField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items count="120">
        <item x="38"/>
        <item x="51"/>
        <item x="50"/>
        <item x="108"/>
        <item x="37"/>
        <item x="11"/>
        <item x="47"/>
        <item x="40"/>
        <item x="88"/>
        <item x="67"/>
        <item x="85"/>
        <item x="92"/>
        <item x="110"/>
        <item x="115"/>
        <item x="101"/>
        <item x="111"/>
        <item x="46"/>
        <item x="24"/>
        <item x="39"/>
        <item x="2"/>
        <item x="63"/>
        <item x="5"/>
        <item x="70"/>
        <item x="81"/>
        <item x="34"/>
        <item x="114"/>
        <item x="49"/>
        <item x="17"/>
        <item x="95"/>
        <item x="79"/>
        <item x="16"/>
        <item x="118"/>
        <item x="113"/>
        <item x="65"/>
        <item x="19"/>
        <item x="107"/>
        <item x="22"/>
        <item x="103"/>
        <item x="105"/>
        <item x="15"/>
        <item x="73"/>
        <item x="14"/>
        <item x="42"/>
        <item x="116"/>
        <item x="93"/>
        <item x="72"/>
        <item x="13"/>
        <item x="102"/>
        <item x="91"/>
        <item x="26"/>
        <item x="62"/>
        <item x="74"/>
        <item x="53"/>
        <item x="99"/>
        <item x="30"/>
        <item x="66"/>
        <item x="54"/>
        <item x="69"/>
        <item x="36"/>
        <item x="23"/>
        <item x="86"/>
        <item x="20"/>
        <item x="41"/>
        <item x="90"/>
        <item x="57"/>
        <item x="82"/>
        <item x="35"/>
        <item x="56"/>
        <item x="97"/>
        <item x="68"/>
        <item x="48"/>
        <item x="117"/>
        <item x="28"/>
        <item x="43"/>
        <item x="32"/>
        <item x="29"/>
        <item x="96"/>
        <item x="94"/>
        <item x="61"/>
        <item x="83"/>
        <item x="7"/>
        <item x="109"/>
        <item x="55"/>
        <item x="89"/>
        <item x="8"/>
        <item x="87"/>
        <item x="25"/>
        <item x="112"/>
        <item x="98"/>
        <item x="84"/>
        <item x="9"/>
        <item x="21"/>
        <item x="6"/>
        <item x="64"/>
        <item x="10"/>
        <item x="18"/>
        <item x="45"/>
        <item x="78"/>
        <item x="0"/>
        <item x="58"/>
        <item x="33"/>
        <item x="59"/>
        <item x="60"/>
        <item x="80"/>
        <item x="106"/>
        <item x="27"/>
        <item x="31"/>
        <item x="52"/>
        <item x="44"/>
        <item x="75"/>
        <item x="12"/>
        <item x="104"/>
        <item x="71"/>
        <item x="3"/>
        <item x="77"/>
        <item x="76"/>
        <item x="100"/>
        <item x="1"/>
        <item x="4"/>
        <item t="default"/>
      </items>
    </pivotField>
    <pivotField dataField="1" showAll="0">
      <items count="6">
        <item x="4"/>
        <item x="3"/>
        <item x="1"/>
        <item x="2"/>
        <item x="0"/>
        <item t="default"/>
      </items>
    </pivotField>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Items count="1">
    <i/>
  </rowItems>
  <colItems count="1">
    <i/>
  </colItems>
  <dataFields count="1">
    <dataField name="Average of EmpSatisfaction" fld="21" subtotal="average" baseField="21" baseItem="0" numFmtId="166"/>
  </dataFields>
  <formats count="2">
    <format dxfId="3">
      <pivotArea outline="0" collapsedLevelsAreSubtotals="1" fieldPosition="0"/>
    </format>
    <format dxfId="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C88A74-1A3A-4DD8-905B-2B4013F1C4B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31:I38" firstHeaderRow="0" firstDataRow="1" firstDataCol="1"/>
  <pivotFields count="24">
    <pivotField showAll="0"/>
    <pivotField dataField="1" showAll="0"/>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64" showAll="0"/>
    <pivotField numFmtId="1" showAll="0"/>
    <pivotField showAll="0">
      <items count="5">
        <item x="0"/>
        <item x="3"/>
        <item x="1"/>
        <item x="2"/>
        <item t="default"/>
      </items>
    </pivotField>
    <pivotField showAll="0">
      <items count="3">
        <item x="0"/>
        <item x="1"/>
        <item t="default"/>
      </items>
    </pivotField>
    <pivotField showAll="0"/>
    <pivotField showAll="0"/>
    <pivotField showAll="0"/>
    <pivotField numFmtId="164" showAll="0"/>
    <pivotField showAll="0"/>
    <pivotField numFmtId="1" showAll="0"/>
    <pivotField showAll="0"/>
    <pivotField showAll="0"/>
    <pivotField axis="axisRow" showAll="0" sortType="a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15"/>
  </rowFields>
  <rowItems count="7">
    <i>
      <x v="1"/>
    </i>
    <i>
      <x/>
    </i>
    <i>
      <x v="5"/>
    </i>
    <i>
      <x v="4"/>
    </i>
    <i>
      <x v="2"/>
    </i>
    <i>
      <x v="3"/>
    </i>
    <i t="grand">
      <x/>
    </i>
  </rowItems>
  <colFields count="1">
    <field x="-2"/>
  </colFields>
  <colItems count="2">
    <i>
      <x/>
    </i>
    <i i="1">
      <x v="1"/>
    </i>
  </colItems>
  <dataFields count="2">
    <dataField name="Sum of Absences" fld="23" baseField="15" baseItem="1"/>
    <dataField name="Count of EmpID" fld="1" subtotal="count" baseField="15" baseItem="1"/>
  </dataField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32B1DA-20FF-41F9-B1FA-9CC91F8C485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C2" firstHeaderRow="1" firstDataRow="1" firstDataCol="0"/>
  <pivotFields count="24">
    <pivotField showAll="0"/>
    <pivotField showAll="0"/>
    <pivotField showAll="0"/>
    <pivotField numFmtId="164" showAll="0"/>
    <pivotField dataField="1" numFmtId="1" showAll="0"/>
    <pivotField showAll="0">
      <items count="5">
        <item x="0"/>
        <item x="3"/>
        <item x="1"/>
        <item x="2"/>
        <item t="default"/>
      </items>
    </pivotField>
    <pivotField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showAll="0">
      <items count="21">
        <item x="0"/>
        <item x="4"/>
        <item x="2"/>
        <item x="6"/>
        <item x="14"/>
        <item x="16"/>
        <item x="10"/>
        <item x="12"/>
        <item x="9"/>
        <item x="18"/>
        <item x="17"/>
        <item x="8"/>
        <item x="13"/>
        <item x="15"/>
        <item x="3"/>
        <item x="7"/>
        <item x="1"/>
        <item x="19"/>
        <item x="5"/>
        <item x="11"/>
        <item t="default"/>
      </items>
    </pivotField>
  </pivotFields>
  <rowItems count="1">
    <i/>
  </rowItems>
  <colItems count="1">
    <i/>
  </colItems>
  <dataFields count="1">
    <dataField name="Average of Actual Age" fld="4" subtotal="average" baseField="0" baseItem="9"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33B8E-9156-4C2D-B7F3-813C8FB2B0AC}"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15:J21" firstHeaderRow="1" firstDataRow="2" firstDataCol="1"/>
  <pivotFields count="24">
    <pivotField showAll="0"/>
    <pivotField showAll="0"/>
    <pivotField showAll="0"/>
    <pivotField numFmtId="164" showAll="0"/>
    <pivotField numFmtId="1" showAll="0"/>
    <pivotField axis="axisRow"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showAll="0"/>
    <pivotField showAll="0"/>
    <pivotField numFmtId="164" showAll="0"/>
    <pivotField showAll="0"/>
    <pivotField numFmtId="1" showAll="0"/>
    <pivotField showAll="0"/>
    <pivotField showAll="0"/>
    <pivotField showAll="0"/>
    <pivotField showAll="0"/>
    <pivotField showAll="0"/>
    <pivotField showAll="0"/>
    <pivotField showAll="0"/>
    <pivotField showAll="0"/>
    <pivotField showAll="0"/>
    <pivotField numFmtId="16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5"/>
  </rowFields>
  <rowItems count="5">
    <i>
      <x v="1"/>
    </i>
    <i>
      <x v="3"/>
    </i>
    <i>
      <x v="2"/>
    </i>
    <i>
      <x/>
    </i>
    <i t="grand">
      <x/>
    </i>
  </rowItems>
  <colFields count="1">
    <field x="6"/>
  </colFields>
  <colItems count="3">
    <i>
      <x/>
    </i>
    <i>
      <x v="1"/>
    </i>
    <i t="grand">
      <x/>
    </i>
  </colItems>
  <dataFields count="1">
    <dataField name="Sum of Absences" fld="23" baseField="5" baseItem="1"/>
  </dataFields>
  <chartFormats count="2">
    <chartFormat chart="7" format="6" series="1">
      <pivotArea type="data" outline="0" fieldPosition="0">
        <references count="2">
          <reference field="4294967294" count="1" selected="0">
            <x v="0"/>
          </reference>
          <reference field="6" count="1" selected="0">
            <x v="0"/>
          </reference>
        </references>
      </pivotArea>
    </chartFormat>
    <chartFormat chart="7" format="7"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29229F88-F047-48E2-8419-74B66B98C815}" sourceName="Age Groups">
  <pivotTables>
    <pivotTable tabId="4" name="PivotTable8"/>
    <pivotTable tabId="4" name="PivotTable1"/>
    <pivotTable tabId="4" name="PivotTable10"/>
    <pivotTable tabId="4" name="PivotTable12"/>
    <pivotTable tabId="4" name="PivotTable14"/>
    <pivotTable tabId="4" name="PivotTable15"/>
    <pivotTable tabId="4" name="PivotTable2"/>
    <pivotTable tabId="4" name="PivotTable3"/>
    <pivotTable tabId="4" name="PivotTable4"/>
    <pivotTable tabId="4" name="PivotTable5"/>
    <pivotTable tabId="4" name="PivotTable6"/>
    <pivotTable tabId="4" name="PivotTable9"/>
  </pivotTables>
  <data>
    <tabular pivotCacheId="1238734776">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FCBBDCED-FF4B-44DA-B787-57B618790A5A}" sourceName="MaritalDesc">
  <pivotTables>
    <pivotTable tabId="4" name="PivotTable15"/>
  </pivotTables>
  <data>
    <tabular pivotCacheId="1238734776">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ences" xr10:uid="{9FD18A2C-E7C8-443E-8CBA-3570B6FFD0EB}" sourceName="Absences">
  <pivotTables>
    <pivotTable tabId="4" name="PivotTable12"/>
    <pivotTable tabId="4" name="PivotTable1"/>
    <pivotTable tabId="4" name="PivotTable10"/>
    <pivotTable tabId="4" name="PivotTable14"/>
    <pivotTable tabId="4" name="PivotTable15"/>
    <pivotTable tabId="4" name="PivotTable2"/>
    <pivotTable tabId="4" name="PivotTable3"/>
    <pivotTable tabId="4" name="PivotTable4"/>
    <pivotTable tabId="4" name="PivotTable5"/>
    <pivotTable tabId="4" name="PivotTable6"/>
    <pivotTable tabId="4" name="PivotTable8"/>
    <pivotTable tabId="4" name="PivotTable9"/>
  </pivotTables>
  <data>
    <tabular pivotCacheId="1238734776">
      <items count="20">
        <i x="0" s="1"/>
        <i x="4" s="1"/>
        <i x="2" s="1"/>
        <i x="6" s="1"/>
        <i x="14" s="1"/>
        <i x="16" s="1"/>
        <i x="10" s="1"/>
        <i x="12" s="1"/>
        <i x="9" s="1"/>
        <i x="18" s="1"/>
        <i x="17" s="1"/>
        <i x="8" s="1"/>
        <i x="13" s="1"/>
        <i x="15" s="1"/>
        <i x="3" s="1"/>
        <i x="7" s="1"/>
        <i x="1" s="1"/>
        <i x="19" s="1"/>
        <i x="5"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03A58F2-619F-4956-9A3D-A0B60AB9427C}" sourceName="Sex">
  <pivotTables>
    <pivotTable tabId="4" name="PivotTable6"/>
    <pivotTable tabId="4" name="PivotTable1"/>
    <pivotTable tabId="4" name="PivotTable10"/>
    <pivotTable tabId="4" name="PivotTable12"/>
    <pivotTable tabId="4" name="PivotTable14"/>
    <pivotTable tabId="4" name="PivotTable15"/>
    <pivotTable tabId="4" name="PivotTable2"/>
    <pivotTable tabId="4" name="PivotTable3"/>
    <pivotTable tabId="4" name="PivotTable4"/>
    <pivotTable tabId="4" name="PivotTable5"/>
    <pivotTable tabId="4" name="PivotTable8"/>
    <pivotTable tabId="4" name="PivotTable9"/>
  </pivotTables>
  <data>
    <tabular pivotCacheId="12387347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s" xr10:uid="{550C719B-8A60-4169-B96E-3248BE5F106C}" cache="Slicer_Age_Groups" caption="A.G" style="SlicerStyleLight6" rowHeight="234950"/>
  <slicer name="MaritalDesc" xr10:uid="{39B1CC8A-868D-4EA4-BE9D-E76689071D50}" cache="Slicer_MaritalDesc" caption="M.S" style="SlicerStyleLight6" rowHeight="234950"/>
  <slicer name="Absences" xr10:uid="{1F13424E-16D5-44D8-A574-DDAB2E1EA116}" cache="Slicer_Absences" caption="Abs" startItem="14" style="SlicerStyleLight6" rowHeight="234950"/>
  <slicer name="Sex" xr10:uid="{4DF3E024-5BED-4E1F-98D3-E880A3B1F4B1}" cache="Slicer_Sex" caption="Sex" columnCount="2" style="SlicerStyleLight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B5E11-726C-4E88-A7D0-456F87585C35}" name="LegacyData" displayName="LegacyData" ref="A1:X312" totalsRowShown="0" headerRowDxfId="31" dataDxfId="30">
  <autoFilter ref="A1:X312" xr:uid="{34AB5E11-726C-4E88-A7D0-456F87585C35}"/>
  <tableColumns count="24">
    <tableColumn id="1" xr3:uid="{1CBDCE1D-6266-4019-A84F-F44AEC5E27A5}" name="Employee_Name" dataDxfId="29"/>
    <tableColumn id="2" xr3:uid="{AF06FD3E-2C6D-46EA-A9AC-553935411532}" name="EmpID" dataDxfId="28"/>
    <tableColumn id="3" xr3:uid="{5B5760E6-8A5A-4A9A-81DB-461162178B9B}" name="Position" dataDxfId="27"/>
    <tableColumn id="4" xr3:uid="{7EA84C3F-1611-4F06-9ECB-7F90865EB5BF}" name="DOB" dataDxfId="26"/>
    <tableColumn id="22" xr3:uid="{AF7327C2-86C9-4650-B4D0-790A860EC7F5}" name="Actual Age" dataDxfId="25">
      <calculatedColumnFormula>YEAR(TODAY())-YEAR(LegacyData[[#This Row],[DOB]])</calculatedColumnFormula>
    </tableColumn>
    <tableColumn id="23" xr3:uid="{3E8ED781-6E2B-4163-B019-E5A8368E3C5B}" name="Age Groups" dataDxfId="24">
      <calculatedColumnFormula>IF(LegacyData[[#This Row],[Actual Age]]&lt;=41,"Adults",IF(LegacyData[[#This Row],[Actual Age]]&lt;=52,"Gen Z",IF(LegacyData[[#This Row],[Actual Age]]&lt;=63,"Millenials",IF(LegacyData[[#This Row],[Actual Age]]&lt;=74,"Gen X","Baby Boomers"))))</calculatedColumnFormula>
    </tableColumn>
    <tableColumn id="5" xr3:uid="{71DA83CB-851B-4C8F-B9BF-38F151749B9D}" name="Sex" dataDxfId="23"/>
    <tableColumn id="6" xr3:uid="{167549B7-F202-4F50-B4C9-BAE7BA8F6297}" name="MaritalDesc" dataDxfId="22"/>
    <tableColumn id="7" xr3:uid="{B5615B2D-AD7F-40CC-9510-534DBB1B426D}" name="CitizenDesc" dataDxfId="21"/>
    <tableColumn id="8" xr3:uid="{220E6946-D2E4-4EE2-B756-3B91D78B8A10}" name="RaceDesc" dataDxfId="20"/>
    <tableColumn id="9" xr3:uid="{459A7BDF-704E-46A8-8BCC-2C28D46EE6BB}" name="DateofHire" dataDxfId="19"/>
    <tableColumn id="10" xr3:uid="{46258D1C-B1CD-4BF5-A9AE-30393145607A}" name="DateofTermination" dataDxfId="18"/>
    <tableColumn id="24" xr3:uid="{225BB9B6-0AFB-4A83-A61D-7607942F76FD}" name="Tenure" dataDxfId="17">
      <calculatedColumnFormula>IFERROR(YEAR(LegacyData[[#This Row],[DateofTermination]])-YEAR(LegacyData[[#This Row],[DateofHire]]),YEAR(TODAY())-YEAR(LegacyData[[#This Row],[DateofHire]]))</calculatedColumnFormula>
    </tableColumn>
    <tableColumn id="11" xr3:uid="{8586861D-44C3-4EBC-A8B3-D3F69A830498}" name="TermReason" dataDxfId="16"/>
    <tableColumn id="12" xr3:uid="{9E3102F7-4553-4A9C-92ED-94AE4EED3D7B}" name="EmploymentStatus" dataDxfId="15"/>
    <tableColumn id="13" xr3:uid="{ABC60B57-2DD2-4FC8-9A7B-00D964F590D6}" name="Department" dataDxfId="14"/>
    <tableColumn id="14" xr3:uid="{FB82A650-FD93-431D-82D8-6DC38602539B}" name="ManagerName" dataDxfId="13"/>
    <tableColumn id="15" xr3:uid="{E15A0A66-6A95-4F67-916F-580549CA340A}" name="ManagerID" dataDxfId="12"/>
    <tableColumn id="16" xr3:uid="{DE7F51C7-E489-4538-B90B-89CA611FB334}" name="RecruitmentSource" dataDxfId="11"/>
    <tableColumn id="17" xr3:uid="{64D68074-D2B6-45B5-A679-76774D5BDFFD}" name="PerformanceScore" dataDxfId="10"/>
    <tableColumn id="18" xr3:uid="{9A3DC864-F7F8-4566-8CEB-CCA779767A98}" name="EngagementSurvey" dataDxfId="9"/>
    <tableColumn id="19" xr3:uid="{2471BBE3-105A-40EA-BA96-5DFE19073305}" name="EmpSatisfaction" dataDxfId="8"/>
    <tableColumn id="20" xr3:uid="{BE3F9608-307E-4CEE-A506-14F99B185343}" name="LastPerformanceReview_Date" dataDxfId="7"/>
    <tableColumn id="21" xr3:uid="{D92C267F-9C8C-4A9D-A4FE-CEE5E82B3F5A}" name="Absences" dataDxfId="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opLeftCell="O1" workbookViewId="0">
      <selection activeCell="J17" sqref="J17"/>
    </sheetView>
  </sheetViews>
  <sheetFormatPr defaultColWidth="14.44140625" defaultRowHeight="15" customHeight="1" x14ac:dyDescent="0.3"/>
  <cols>
    <col min="1" max="1" width="21.6640625" bestFit="1" customWidth="1"/>
    <col min="2" max="2" width="8.77734375" bestFit="1" customWidth="1"/>
    <col min="3" max="3" width="21.88671875" customWidth="1"/>
    <col min="4" max="4" width="10.5546875" bestFit="1" customWidth="1"/>
    <col min="5" max="5" width="12.21875" style="5" bestFit="1" customWidth="1"/>
    <col min="6" max="6" width="12.21875" style="5" customWidth="1"/>
    <col min="7" max="7" width="6.109375" bestFit="1" customWidth="1"/>
    <col min="8" max="8" width="13.109375" bestFit="1" customWidth="1"/>
    <col min="9" max="9" width="16.109375" customWidth="1"/>
    <col min="10" max="10" width="23.88671875" customWidth="1"/>
    <col min="11" max="11" width="12.21875" bestFit="1" customWidth="1"/>
    <col min="12" max="12" width="19.21875" bestFit="1" customWidth="1"/>
    <col min="13" max="13" width="26.77734375" style="5" bestFit="1" customWidth="1"/>
    <col min="14" max="14" width="19.77734375" bestFit="1" customWidth="1"/>
    <col min="15" max="15" width="18.44140625" bestFit="1" customWidth="1"/>
    <col min="16" max="16" width="16.88671875" bestFit="1" customWidth="1"/>
    <col min="17" max="17" width="12.5546875" bestFit="1" customWidth="1"/>
    <col min="18" max="18" width="20.77734375" bestFit="1" customWidth="1"/>
    <col min="19" max="19" width="18.88671875" bestFit="1" customWidth="1"/>
    <col min="20" max="21" width="19.77734375" bestFit="1" customWidth="1"/>
    <col min="22" max="23" width="28.77734375" bestFit="1" customWidth="1"/>
    <col min="24" max="24" width="11.109375" bestFit="1" customWidth="1"/>
    <col min="25" max="28" width="8.6640625" customWidth="1"/>
  </cols>
  <sheetData>
    <row r="1" spans="1:24" ht="14.25" customHeight="1" x14ac:dyDescent="0.3">
      <c r="A1" s="1" t="s">
        <v>0</v>
      </c>
      <c r="B1" s="1" t="s">
        <v>1</v>
      </c>
      <c r="C1" s="1" t="s">
        <v>2</v>
      </c>
      <c r="D1" s="1" t="s">
        <v>3</v>
      </c>
      <c r="E1" s="3" t="s">
        <v>503</v>
      </c>
      <c r="F1" s="3" t="s">
        <v>513</v>
      </c>
      <c r="G1" s="1" t="s">
        <v>4</v>
      </c>
      <c r="H1" s="1" t="s">
        <v>5</v>
      </c>
      <c r="I1" s="1" t="s">
        <v>6</v>
      </c>
      <c r="J1" s="1" t="s">
        <v>7</v>
      </c>
      <c r="K1" s="1" t="s">
        <v>8</v>
      </c>
      <c r="L1" s="1" t="s">
        <v>9</v>
      </c>
      <c r="M1" s="3" t="s">
        <v>514</v>
      </c>
      <c r="N1" s="1" t="s">
        <v>10</v>
      </c>
      <c r="O1" s="1" t="s">
        <v>11</v>
      </c>
      <c r="P1" s="1" t="s">
        <v>12</v>
      </c>
      <c r="Q1" s="1" t="s">
        <v>13</v>
      </c>
      <c r="R1" s="1" t="s">
        <v>14</v>
      </c>
      <c r="S1" s="1" t="s">
        <v>15</v>
      </c>
      <c r="T1" s="1" t="s">
        <v>16</v>
      </c>
      <c r="U1" s="1" t="s">
        <v>17</v>
      </c>
      <c r="V1" s="1" t="s">
        <v>18</v>
      </c>
      <c r="W1" s="1" t="s">
        <v>19</v>
      </c>
      <c r="X1" s="1" t="s">
        <v>20</v>
      </c>
    </row>
    <row r="2" spans="1:24" ht="14.25" customHeight="1" x14ac:dyDescent="0.3">
      <c r="A2" s="1" t="s">
        <v>21</v>
      </c>
      <c r="B2" s="1">
        <v>10026</v>
      </c>
      <c r="C2" s="1" t="s">
        <v>22</v>
      </c>
      <c r="D2" s="2">
        <v>30507</v>
      </c>
      <c r="E2" s="4">
        <f ca="1">YEAR(TODAY())-YEAR(LegacyData[[#This Row],[DOB]])</f>
        <v>41</v>
      </c>
      <c r="F2" s="4" t="str">
        <f ca="1">IF(LegacyData[[#This Row],[Actual Age]]&lt;=41,"Adults",IF(LegacyData[[#This Row],[Actual Age]]&lt;=52,"Gen Z",IF(LegacyData[[#This Row],[Actual Age]]&lt;=63,"Millenials",IF(LegacyData[[#This Row],[Actual Age]]&lt;=74,"Gen X","Baby Boomers"))))</f>
        <v>Adults</v>
      </c>
      <c r="G2" s="1" t="s">
        <v>23</v>
      </c>
      <c r="H2" s="1" t="s">
        <v>24</v>
      </c>
      <c r="I2" s="1" t="s">
        <v>25</v>
      </c>
      <c r="J2" s="1" t="s">
        <v>26</v>
      </c>
      <c r="K2" s="2">
        <v>40734</v>
      </c>
      <c r="L2" s="2" t="s">
        <v>27</v>
      </c>
      <c r="M2" s="4">
        <f ca="1">IFERROR(YEAR(LegacyData[[#This Row],[DateofTermination]])-YEAR(LegacyData[[#This Row],[DateofHire]]),YEAR(TODAY())-YEAR(LegacyData[[#This Row],[DateofHire]]))</f>
        <v>13</v>
      </c>
      <c r="N2" s="1" t="s">
        <v>28</v>
      </c>
      <c r="O2" s="1" t="s">
        <v>29</v>
      </c>
      <c r="P2" s="1" t="s">
        <v>30</v>
      </c>
      <c r="Q2" s="1" t="s">
        <v>31</v>
      </c>
      <c r="R2" s="1">
        <v>22</v>
      </c>
      <c r="S2" s="1" t="s">
        <v>32</v>
      </c>
      <c r="T2" s="1" t="s">
        <v>33</v>
      </c>
      <c r="U2" s="1">
        <v>4.5999999999999996</v>
      </c>
      <c r="V2" s="1">
        <v>5</v>
      </c>
      <c r="W2" s="2">
        <v>43482</v>
      </c>
      <c r="X2" s="1">
        <v>1</v>
      </c>
    </row>
    <row r="3" spans="1:24" ht="14.25" customHeight="1" x14ac:dyDescent="0.3">
      <c r="A3" s="1" t="s">
        <v>34</v>
      </c>
      <c r="B3" s="1">
        <v>10084</v>
      </c>
      <c r="C3" s="1" t="s">
        <v>35</v>
      </c>
      <c r="D3" s="2">
        <v>27519</v>
      </c>
      <c r="E3" s="4">
        <f ca="1">YEAR(TODAY())-YEAR(LegacyData[[#This Row],[DOB]])</f>
        <v>49</v>
      </c>
      <c r="F3" s="4" t="str">
        <f ca="1">IF(LegacyData[[#This Row],[Actual Age]]&lt;=41,"Adults",IF(LegacyData[[#This Row],[Actual Age]]&lt;=52,"Gen Z",IF(LegacyData[[#This Row],[Actual Age]]&lt;=63,"Millenials",IF(LegacyData[[#This Row],[Actual Age]]&lt;=74,"Gen X","Baby Boomers"))))</f>
        <v>Gen Z</v>
      </c>
      <c r="G3" s="1" t="s">
        <v>23</v>
      </c>
      <c r="H3" s="1" t="s">
        <v>36</v>
      </c>
      <c r="I3" s="1" t="s">
        <v>25</v>
      </c>
      <c r="J3" s="1" t="s">
        <v>26</v>
      </c>
      <c r="K3" s="2">
        <v>42093</v>
      </c>
      <c r="L3" s="2">
        <v>42537</v>
      </c>
      <c r="M3" s="4">
        <f ca="1">IFERROR(YEAR(LegacyData[[#This Row],[DateofTermination]])-YEAR(LegacyData[[#This Row],[DateofHire]]),YEAR(TODAY())-YEAR(LegacyData[[#This Row],[DateofHire]]))</f>
        <v>1</v>
      </c>
      <c r="N3" s="1" t="s">
        <v>37</v>
      </c>
      <c r="O3" s="1" t="s">
        <v>38</v>
      </c>
      <c r="P3" s="1" t="s">
        <v>39</v>
      </c>
      <c r="Q3" s="1" t="s">
        <v>40</v>
      </c>
      <c r="R3" s="1">
        <v>4</v>
      </c>
      <c r="S3" s="1" t="s">
        <v>41</v>
      </c>
      <c r="T3" s="1" t="s">
        <v>42</v>
      </c>
      <c r="U3" s="1">
        <v>4.96</v>
      </c>
      <c r="V3" s="1">
        <v>3</v>
      </c>
      <c r="W3" s="2">
        <v>42424</v>
      </c>
      <c r="X3" s="1">
        <v>17</v>
      </c>
    </row>
    <row r="4" spans="1:24" ht="14.25" customHeight="1" x14ac:dyDescent="0.3">
      <c r="A4" s="1" t="s">
        <v>43</v>
      </c>
      <c r="B4" s="1">
        <v>10196</v>
      </c>
      <c r="C4" s="1" t="s">
        <v>44</v>
      </c>
      <c r="D4" s="2">
        <v>32405</v>
      </c>
      <c r="E4" s="4">
        <f ca="1">YEAR(TODAY())-YEAR(LegacyData[[#This Row],[DOB]])</f>
        <v>36</v>
      </c>
      <c r="F4" s="4" t="str">
        <f ca="1">IF(LegacyData[[#This Row],[Actual Age]]&lt;=41,"Adults",IF(LegacyData[[#This Row],[Actual Age]]&lt;=52,"Gen Z",IF(LegacyData[[#This Row],[Actual Age]]&lt;=63,"Millenials",IF(LegacyData[[#This Row],[Actual Age]]&lt;=74,"Gen X","Baby Boomers"))))</f>
        <v>Adults</v>
      </c>
      <c r="G4" s="1" t="s">
        <v>45</v>
      </c>
      <c r="H4" s="1" t="s">
        <v>36</v>
      </c>
      <c r="I4" s="1" t="s">
        <v>25</v>
      </c>
      <c r="J4" s="1" t="s">
        <v>26</v>
      </c>
      <c r="K4" s="2">
        <v>40729</v>
      </c>
      <c r="L4" s="2">
        <v>41176</v>
      </c>
      <c r="M4" s="4">
        <f ca="1">IFERROR(YEAR(LegacyData[[#This Row],[DateofTermination]])-YEAR(LegacyData[[#This Row],[DateofHire]]),YEAR(TODAY())-YEAR(LegacyData[[#This Row],[DateofHire]]))</f>
        <v>1</v>
      </c>
      <c r="N4" s="1" t="s">
        <v>46</v>
      </c>
      <c r="O4" s="1" t="s">
        <v>38</v>
      </c>
      <c r="P4" s="1" t="s">
        <v>30</v>
      </c>
      <c r="Q4" s="1" t="s">
        <v>47</v>
      </c>
      <c r="R4" s="1">
        <v>20</v>
      </c>
      <c r="S4" s="1" t="s">
        <v>32</v>
      </c>
      <c r="T4" s="1" t="s">
        <v>42</v>
      </c>
      <c r="U4" s="1">
        <v>3.02</v>
      </c>
      <c r="V4" s="1">
        <v>3</v>
      </c>
      <c r="W4" s="2">
        <v>41044</v>
      </c>
      <c r="X4" s="1">
        <v>3</v>
      </c>
    </row>
    <row r="5" spans="1:24" ht="14.25" customHeight="1" x14ac:dyDescent="0.3">
      <c r="A5" s="1" t="s">
        <v>48</v>
      </c>
      <c r="B5" s="1">
        <v>10088</v>
      </c>
      <c r="C5" s="1" t="s">
        <v>22</v>
      </c>
      <c r="D5" s="2">
        <v>32413</v>
      </c>
      <c r="E5" s="4">
        <f ca="1">YEAR(TODAY())-YEAR(LegacyData[[#This Row],[DOB]])</f>
        <v>36</v>
      </c>
      <c r="F5" s="4" t="str">
        <f ca="1">IF(LegacyData[[#This Row],[Actual Age]]&lt;=41,"Adults",IF(LegacyData[[#This Row],[Actual Age]]&lt;=52,"Gen Z",IF(LegacyData[[#This Row],[Actual Age]]&lt;=63,"Millenials",IF(LegacyData[[#This Row],[Actual Age]]&lt;=74,"Gen X","Baby Boomers"))))</f>
        <v>Adults</v>
      </c>
      <c r="G5" s="1" t="s">
        <v>45</v>
      </c>
      <c r="H5" s="1" t="s">
        <v>36</v>
      </c>
      <c r="I5" s="1" t="s">
        <v>25</v>
      </c>
      <c r="J5" s="1" t="s">
        <v>26</v>
      </c>
      <c r="K5" s="2">
        <v>39454</v>
      </c>
      <c r="L5" s="2" t="s">
        <v>27</v>
      </c>
      <c r="M5" s="4">
        <f ca="1">IFERROR(YEAR(LegacyData[[#This Row],[DateofTermination]])-YEAR(LegacyData[[#This Row],[DateofHire]]),YEAR(TODAY())-YEAR(LegacyData[[#This Row],[DateofHire]]))</f>
        <v>16</v>
      </c>
      <c r="N5" s="1" t="s">
        <v>28</v>
      </c>
      <c r="O5" s="1" t="s">
        <v>29</v>
      </c>
      <c r="P5" s="1" t="s">
        <v>30</v>
      </c>
      <c r="Q5" s="1" t="s">
        <v>49</v>
      </c>
      <c r="R5" s="1">
        <v>16</v>
      </c>
      <c r="S5" s="1" t="s">
        <v>41</v>
      </c>
      <c r="T5" s="1" t="s">
        <v>42</v>
      </c>
      <c r="U5" s="1">
        <v>4.84</v>
      </c>
      <c r="V5" s="1">
        <v>5</v>
      </c>
      <c r="W5" s="2">
        <v>43468</v>
      </c>
      <c r="X5" s="1">
        <v>15</v>
      </c>
    </row>
    <row r="6" spans="1:24" ht="14.25" customHeight="1" x14ac:dyDescent="0.3">
      <c r="A6" s="1" t="s">
        <v>50</v>
      </c>
      <c r="B6" s="1">
        <v>10069</v>
      </c>
      <c r="C6" s="1" t="s">
        <v>22</v>
      </c>
      <c r="D6" s="2">
        <v>32759</v>
      </c>
      <c r="E6" s="4">
        <f ca="1">YEAR(TODAY())-YEAR(LegacyData[[#This Row],[DOB]])</f>
        <v>35</v>
      </c>
      <c r="F6" s="4" t="str">
        <f ca="1">IF(LegacyData[[#This Row],[Actual Age]]&lt;=41,"Adults",IF(LegacyData[[#This Row],[Actual Age]]&lt;=52,"Gen Z",IF(LegacyData[[#This Row],[Actual Age]]&lt;=63,"Millenials",IF(LegacyData[[#This Row],[Actual Age]]&lt;=74,"Gen X","Baby Boomers"))))</f>
        <v>Adults</v>
      </c>
      <c r="G6" s="1" t="s">
        <v>45</v>
      </c>
      <c r="H6" s="1" t="s">
        <v>51</v>
      </c>
      <c r="I6" s="1" t="s">
        <v>25</v>
      </c>
      <c r="J6" s="1" t="s">
        <v>26</v>
      </c>
      <c r="K6" s="2">
        <v>40735</v>
      </c>
      <c r="L6" s="2">
        <v>42619</v>
      </c>
      <c r="M6" s="4">
        <f ca="1">IFERROR(YEAR(LegacyData[[#This Row],[DateofTermination]])-YEAR(LegacyData[[#This Row],[DateofHire]]),YEAR(TODAY())-YEAR(LegacyData[[#This Row],[DateofHire]]))</f>
        <v>5</v>
      </c>
      <c r="N6" s="1" t="s">
        <v>52</v>
      </c>
      <c r="O6" s="1" t="s">
        <v>38</v>
      </c>
      <c r="P6" s="1" t="s">
        <v>30</v>
      </c>
      <c r="Q6" s="1" t="s">
        <v>53</v>
      </c>
      <c r="R6" s="1">
        <v>39</v>
      </c>
      <c r="S6" s="1" t="s">
        <v>54</v>
      </c>
      <c r="T6" s="1" t="s">
        <v>42</v>
      </c>
      <c r="U6" s="1">
        <v>5</v>
      </c>
      <c r="V6" s="1">
        <v>4</v>
      </c>
      <c r="W6" s="2">
        <v>42401</v>
      </c>
      <c r="X6" s="1">
        <v>2</v>
      </c>
    </row>
    <row r="7" spans="1:24" ht="14.25" customHeight="1" x14ac:dyDescent="0.3">
      <c r="A7" s="1" t="s">
        <v>55</v>
      </c>
      <c r="B7" s="1">
        <v>10002</v>
      </c>
      <c r="C7" s="1" t="s">
        <v>22</v>
      </c>
      <c r="D7" s="2">
        <v>28267</v>
      </c>
      <c r="E7" s="4">
        <f ca="1">YEAR(TODAY())-YEAR(LegacyData[[#This Row],[DOB]])</f>
        <v>47</v>
      </c>
      <c r="F7" s="4" t="str">
        <f ca="1">IF(LegacyData[[#This Row],[Actual Age]]&lt;=41,"Adults",IF(LegacyData[[#This Row],[Actual Age]]&lt;=52,"Gen Z",IF(LegacyData[[#This Row],[Actual Age]]&lt;=63,"Millenials",IF(LegacyData[[#This Row],[Actual Age]]&lt;=74,"Gen X","Baby Boomers"))))</f>
        <v>Gen Z</v>
      </c>
      <c r="G7" s="1" t="s">
        <v>45</v>
      </c>
      <c r="H7" s="1" t="s">
        <v>24</v>
      </c>
      <c r="I7" s="1" t="s">
        <v>25</v>
      </c>
      <c r="J7" s="1" t="s">
        <v>26</v>
      </c>
      <c r="K7" s="2">
        <v>40917</v>
      </c>
      <c r="L7" s="2" t="s">
        <v>27</v>
      </c>
      <c r="M7" s="4">
        <f ca="1">IFERROR(YEAR(LegacyData[[#This Row],[DateofTermination]])-YEAR(LegacyData[[#This Row],[DateofHire]]),YEAR(TODAY())-YEAR(LegacyData[[#This Row],[DateofHire]]))</f>
        <v>12</v>
      </c>
      <c r="N7" s="1" t="s">
        <v>28</v>
      </c>
      <c r="O7" s="1" t="s">
        <v>29</v>
      </c>
      <c r="P7" s="1" t="s">
        <v>30</v>
      </c>
      <c r="Q7" s="1" t="s">
        <v>56</v>
      </c>
      <c r="R7" s="1">
        <v>11</v>
      </c>
      <c r="S7" s="1" t="s">
        <v>32</v>
      </c>
      <c r="T7" s="1" t="s">
        <v>33</v>
      </c>
      <c r="U7" s="1">
        <v>5</v>
      </c>
      <c r="V7" s="1">
        <v>5</v>
      </c>
      <c r="W7" s="2">
        <v>43472</v>
      </c>
      <c r="X7" s="1">
        <v>15</v>
      </c>
    </row>
    <row r="8" spans="1:24" ht="14.25" customHeight="1" x14ac:dyDescent="0.3">
      <c r="A8" s="1" t="s">
        <v>57</v>
      </c>
      <c r="B8" s="1">
        <v>10194</v>
      </c>
      <c r="C8" s="1" t="s">
        <v>58</v>
      </c>
      <c r="D8" s="2">
        <v>28999</v>
      </c>
      <c r="E8" s="4">
        <f ca="1">YEAR(TODAY())-YEAR(LegacyData[[#This Row],[DOB]])</f>
        <v>45</v>
      </c>
      <c r="F8" s="4" t="str">
        <f ca="1">IF(LegacyData[[#This Row],[Actual Age]]&lt;=41,"Adults",IF(LegacyData[[#This Row],[Actual Age]]&lt;=52,"Gen Z",IF(LegacyData[[#This Row],[Actual Age]]&lt;=63,"Millenials",IF(LegacyData[[#This Row],[Actual Age]]&lt;=74,"Gen X","Baby Boomers"))))</f>
        <v>Gen Z</v>
      </c>
      <c r="G8" s="1" t="s">
        <v>45</v>
      </c>
      <c r="H8" s="1" t="s">
        <v>24</v>
      </c>
      <c r="I8" s="1" t="s">
        <v>25</v>
      </c>
      <c r="J8" s="1" t="s">
        <v>26</v>
      </c>
      <c r="K8" s="2">
        <v>41649</v>
      </c>
      <c r="L8" s="2" t="s">
        <v>27</v>
      </c>
      <c r="M8" s="4">
        <f ca="1">IFERROR(YEAR(LegacyData[[#This Row],[DateofTermination]])-YEAR(LegacyData[[#This Row],[DateofHire]]),YEAR(TODAY())-YEAR(LegacyData[[#This Row],[DateofHire]]))</f>
        <v>10</v>
      </c>
      <c r="N8" s="1" t="s">
        <v>28</v>
      </c>
      <c r="O8" s="1" t="s">
        <v>29</v>
      </c>
      <c r="P8" s="1" t="s">
        <v>59</v>
      </c>
      <c r="Q8" s="1" t="s">
        <v>60</v>
      </c>
      <c r="R8" s="1">
        <v>10</v>
      </c>
      <c r="S8" s="1" t="s">
        <v>32</v>
      </c>
      <c r="T8" s="1" t="s">
        <v>42</v>
      </c>
      <c r="U8" s="1">
        <v>3.04</v>
      </c>
      <c r="V8" s="1">
        <v>3</v>
      </c>
      <c r="W8" s="2">
        <v>43467</v>
      </c>
      <c r="X8" s="1">
        <v>19</v>
      </c>
    </row>
    <row r="9" spans="1:24" ht="14.25" customHeight="1" x14ac:dyDescent="0.3">
      <c r="A9" s="1" t="s">
        <v>61</v>
      </c>
      <c r="B9" s="1">
        <v>10062</v>
      </c>
      <c r="C9" s="1" t="s">
        <v>22</v>
      </c>
      <c r="D9" s="2">
        <v>30365</v>
      </c>
      <c r="E9" s="4">
        <f ca="1">YEAR(TODAY())-YEAR(LegacyData[[#This Row],[DOB]])</f>
        <v>41</v>
      </c>
      <c r="F9" s="4" t="str">
        <f ca="1">IF(LegacyData[[#This Row],[Actual Age]]&lt;=41,"Adults",IF(LegacyData[[#This Row],[Actual Age]]&lt;=52,"Gen Z",IF(LegacyData[[#This Row],[Actual Age]]&lt;=63,"Millenials",IF(LegacyData[[#This Row],[Actual Age]]&lt;=74,"Gen X","Baby Boomers"))))</f>
        <v>Adults</v>
      </c>
      <c r="G9" s="1" t="s">
        <v>23</v>
      </c>
      <c r="H9" s="1" t="s">
        <v>62</v>
      </c>
      <c r="I9" s="1" t="s">
        <v>25</v>
      </c>
      <c r="J9" s="1" t="s">
        <v>26</v>
      </c>
      <c r="K9" s="2">
        <v>41547</v>
      </c>
      <c r="L9" s="2" t="s">
        <v>27</v>
      </c>
      <c r="M9" s="4">
        <f ca="1">IFERROR(YEAR(LegacyData[[#This Row],[DateofTermination]])-YEAR(LegacyData[[#This Row],[DateofHire]]),YEAR(TODAY())-YEAR(LegacyData[[#This Row],[DateofHire]]))</f>
        <v>11</v>
      </c>
      <c r="N9" s="1" t="s">
        <v>28</v>
      </c>
      <c r="O9" s="1" t="s">
        <v>29</v>
      </c>
      <c r="P9" s="1" t="s">
        <v>30</v>
      </c>
      <c r="Q9" s="1" t="s">
        <v>63</v>
      </c>
      <c r="R9" s="1">
        <v>19</v>
      </c>
      <c r="S9" s="1" t="s">
        <v>64</v>
      </c>
      <c r="T9" s="1" t="s">
        <v>42</v>
      </c>
      <c r="U9" s="1">
        <v>5</v>
      </c>
      <c r="V9" s="1">
        <v>4</v>
      </c>
      <c r="W9" s="2">
        <v>43521</v>
      </c>
      <c r="X9" s="1">
        <v>19</v>
      </c>
    </row>
    <row r="10" spans="1:24" ht="14.25" customHeight="1" x14ac:dyDescent="0.3">
      <c r="A10" s="1" t="s">
        <v>65</v>
      </c>
      <c r="B10" s="1">
        <v>10114</v>
      </c>
      <c r="C10" s="1" t="s">
        <v>22</v>
      </c>
      <c r="D10" s="2">
        <v>25610</v>
      </c>
      <c r="E10" s="4">
        <f ca="1">YEAR(TODAY())-YEAR(LegacyData[[#This Row],[DOB]])</f>
        <v>54</v>
      </c>
      <c r="F10" s="4" t="str">
        <f ca="1">IF(LegacyData[[#This Row],[Actual Age]]&lt;=41,"Adults",IF(LegacyData[[#This Row],[Actual Age]]&lt;=52,"Gen Z",IF(LegacyData[[#This Row],[Actual Age]]&lt;=63,"Millenials",IF(LegacyData[[#This Row],[Actual Age]]&lt;=74,"Gen X","Baby Boomers"))))</f>
        <v>Millenials</v>
      </c>
      <c r="G10" s="1" t="s">
        <v>45</v>
      </c>
      <c r="H10" s="1" t="s">
        <v>24</v>
      </c>
      <c r="I10" s="1" t="s">
        <v>25</v>
      </c>
      <c r="J10" s="1" t="s">
        <v>66</v>
      </c>
      <c r="K10" s="2">
        <v>40000</v>
      </c>
      <c r="L10" s="2" t="s">
        <v>27</v>
      </c>
      <c r="M10" s="4">
        <f ca="1">IFERROR(YEAR(LegacyData[[#This Row],[DateofTermination]])-YEAR(LegacyData[[#This Row],[DateofHire]]),YEAR(TODAY())-YEAR(LegacyData[[#This Row],[DateofHire]]))</f>
        <v>15</v>
      </c>
      <c r="N10" s="1" t="s">
        <v>28</v>
      </c>
      <c r="O10" s="1" t="s">
        <v>29</v>
      </c>
      <c r="P10" s="1" t="s">
        <v>30</v>
      </c>
      <c r="Q10" s="1" t="s">
        <v>67</v>
      </c>
      <c r="R10" s="1">
        <v>12</v>
      </c>
      <c r="S10" s="1" t="s">
        <v>68</v>
      </c>
      <c r="T10" s="1" t="s">
        <v>42</v>
      </c>
      <c r="U10" s="1">
        <v>4.46</v>
      </c>
      <c r="V10" s="1">
        <v>3</v>
      </c>
      <c r="W10" s="2">
        <v>43490</v>
      </c>
      <c r="X10" s="1">
        <v>4</v>
      </c>
    </row>
    <row r="11" spans="1:24" ht="14.25" customHeight="1" x14ac:dyDescent="0.3">
      <c r="A11" s="1" t="s">
        <v>69</v>
      </c>
      <c r="B11" s="1">
        <v>10250</v>
      </c>
      <c r="C11" s="1" t="s">
        <v>70</v>
      </c>
      <c r="D11" s="2">
        <v>32149</v>
      </c>
      <c r="E11" s="4">
        <f ca="1">YEAR(TODAY())-YEAR(LegacyData[[#This Row],[DOB]])</f>
        <v>36</v>
      </c>
      <c r="F11" s="4" t="str">
        <f ca="1">IF(LegacyData[[#This Row],[Actual Age]]&lt;=41,"Adults",IF(LegacyData[[#This Row],[Actual Age]]&lt;=52,"Gen Z",IF(LegacyData[[#This Row],[Actual Age]]&lt;=63,"Millenials",IF(LegacyData[[#This Row],[Actual Age]]&lt;=74,"Gen X","Baby Boomers"))))</f>
        <v>Adults</v>
      </c>
      <c r="G11" s="1" t="s">
        <v>23</v>
      </c>
      <c r="H11" s="1" t="s">
        <v>51</v>
      </c>
      <c r="I11" s="1" t="s">
        <v>25</v>
      </c>
      <c r="J11" s="1" t="s">
        <v>26</v>
      </c>
      <c r="K11" s="2">
        <v>42009</v>
      </c>
      <c r="L11" s="2" t="s">
        <v>27</v>
      </c>
      <c r="M11" s="4">
        <f ca="1">IFERROR(YEAR(LegacyData[[#This Row],[DateofTermination]])-YEAR(LegacyData[[#This Row],[DateofHire]]),YEAR(TODAY())-YEAR(LegacyData[[#This Row],[DateofHire]]))</f>
        <v>9</v>
      </c>
      <c r="N11" s="1" t="s">
        <v>28</v>
      </c>
      <c r="O11" s="1" t="s">
        <v>29</v>
      </c>
      <c r="P11" s="1" t="s">
        <v>39</v>
      </c>
      <c r="Q11" s="1" t="s">
        <v>71</v>
      </c>
      <c r="R11" s="1">
        <v>7</v>
      </c>
      <c r="S11" s="1" t="s">
        <v>41</v>
      </c>
      <c r="T11" s="1" t="s">
        <v>42</v>
      </c>
      <c r="U11" s="1">
        <v>5</v>
      </c>
      <c r="V11" s="1">
        <v>5</v>
      </c>
      <c r="W11" s="2">
        <v>43514</v>
      </c>
      <c r="X11" s="1">
        <v>16</v>
      </c>
    </row>
    <row r="12" spans="1:24" ht="14.25" customHeight="1" x14ac:dyDescent="0.3">
      <c r="A12" s="1" t="s">
        <v>72</v>
      </c>
      <c r="B12" s="1">
        <v>10252</v>
      </c>
      <c r="C12" s="1" t="s">
        <v>22</v>
      </c>
      <c r="D12" s="2">
        <v>27041</v>
      </c>
      <c r="E12" s="4">
        <f ca="1">YEAR(TODAY())-YEAR(LegacyData[[#This Row],[DOB]])</f>
        <v>50</v>
      </c>
      <c r="F12" s="4" t="str">
        <f ca="1">IF(LegacyData[[#This Row],[Actual Age]]&lt;=41,"Adults",IF(LegacyData[[#This Row],[Actual Age]]&lt;=52,"Gen Z",IF(LegacyData[[#This Row],[Actual Age]]&lt;=63,"Millenials",IF(LegacyData[[#This Row],[Actual Age]]&lt;=74,"Gen X","Baby Boomers"))))</f>
        <v>Gen Z</v>
      </c>
      <c r="G12" s="1" t="s">
        <v>45</v>
      </c>
      <c r="H12" s="1" t="s">
        <v>36</v>
      </c>
      <c r="I12" s="1" t="s">
        <v>25</v>
      </c>
      <c r="J12" s="1" t="s">
        <v>66</v>
      </c>
      <c r="K12" s="2">
        <v>40553</v>
      </c>
      <c r="L12" s="2">
        <v>42747</v>
      </c>
      <c r="M12" s="4">
        <f ca="1">IFERROR(YEAR(LegacyData[[#This Row],[DateofTermination]])-YEAR(LegacyData[[#This Row],[DateofHire]]),YEAR(TODAY())-YEAR(LegacyData[[#This Row],[DateofHire]]))</f>
        <v>6</v>
      </c>
      <c r="N12" s="1" t="s">
        <v>73</v>
      </c>
      <c r="O12" s="1" t="s">
        <v>38</v>
      </c>
      <c r="P12" s="1" t="s">
        <v>30</v>
      </c>
      <c r="Q12" s="1" t="s">
        <v>74</v>
      </c>
      <c r="R12" s="1">
        <v>14</v>
      </c>
      <c r="S12" s="1" t="s">
        <v>68</v>
      </c>
      <c r="T12" s="1" t="s">
        <v>42</v>
      </c>
      <c r="U12" s="1">
        <v>4.2</v>
      </c>
      <c r="V12" s="1">
        <v>4</v>
      </c>
      <c r="W12" s="2">
        <v>42399</v>
      </c>
      <c r="X12" s="1">
        <v>12</v>
      </c>
    </row>
    <row r="13" spans="1:24" ht="14.25" customHeight="1" x14ac:dyDescent="0.3">
      <c r="A13" s="1" t="s">
        <v>75</v>
      </c>
      <c r="B13" s="1">
        <v>10242</v>
      </c>
      <c r="C13" s="1" t="s">
        <v>22</v>
      </c>
      <c r="D13" s="2">
        <v>27081</v>
      </c>
      <c r="E13" s="4">
        <f ca="1">YEAR(TODAY())-YEAR(LegacyData[[#This Row],[DOB]])</f>
        <v>50</v>
      </c>
      <c r="F13" s="4" t="str">
        <f ca="1">IF(LegacyData[[#This Row],[Actual Age]]&lt;=41,"Adults",IF(LegacyData[[#This Row],[Actual Age]]&lt;=52,"Gen Z",IF(LegacyData[[#This Row],[Actual Age]]&lt;=63,"Millenials",IF(LegacyData[[#This Row],[Actual Age]]&lt;=74,"Gen X","Baby Boomers"))))</f>
        <v>Gen Z</v>
      </c>
      <c r="G13" s="1" t="s">
        <v>23</v>
      </c>
      <c r="H13" s="1" t="s">
        <v>36</v>
      </c>
      <c r="I13" s="1" t="s">
        <v>25</v>
      </c>
      <c r="J13" s="1" t="s">
        <v>66</v>
      </c>
      <c r="K13" s="2">
        <v>41001</v>
      </c>
      <c r="L13" s="2">
        <v>42632</v>
      </c>
      <c r="M13" s="4">
        <f ca="1">IFERROR(YEAR(LegacyData[[#This Row],[DateofTermination]])-YEAR(LegacyData[[#This Row],[DateofHire]]),YEAR(TODAY())-YEAR(LegacyData[[#This Row],[DateofHire]]))</f>
        <v>4</v>
      </c>
      <c r="N13" s="1" t="s">
        <v>76</v>
      </c>
      <c r="O13" s="1" t="s">
        <v>38</v>
      </c>
      <c r="P13" s="1" t="s">
        <v>30</v>
      </c>
      <c r="Q13" s="1" t="s">
        <v>47</v>
      </c>
      <c r="R13" s="1">
        <v>20</v>
      </c>
      <c r="S13" s="1" t="s">
        <v>68</v>
      </c>
      <c r="T13" s="1" t="s">
        <v>42</v>
      </c>
      <c r="U13" s="1">
        <v>4.2</v>
      </c>
      <c r="V13" s="1">
        <v>3</v>
      </c>
      <c r="W13" s="2">
        <v>42496</v>
      </c>
      <c r="X13" s="1">
        <v>15</v>
      </c>
    </row>
    <row r="14" spans="1:24" ht="14.25" customHeight="1" x14ac:dyDescent="0.3">
      <c r="A14" s="1" t="s">
        <v>77</v>
      </c>
      <c r="B14" s="1">
        <v>10012</v>
      </c>
      <c r="C14" s="1" t="s">
        <v>78</v>
      </c>
      <c r="D14" s="2">
        <v>32328</v>
      </c>
      <c r="E14" s="4">
        <f ca="1">YEAR(TODAY())-YEAR(LegacyData[[#This Row],[DOB]])</f>
        <v>36</v>
      </c>
      <c r="F14" s="4" t="str">
        <f ca="1">IF(LegacyData[[#This Row],[Actual Age]]&lt;=41,"Adults",IF(LegacyData[[#This Row],[Actual Age]]&lt;=52,"Gen Z",IF(LegacyData[[#This Row],[Actual Age]]&lt;=63,"Millenials",IF(LegacyData[[#This Row],[Actual Age]]&lt;=74,"Gen X","Baby Boomers"))))</f>
        <v>Adults</v>
      </c>
      <c r="G14" s="1" t="s">
        <v>23</v>
      </c>
      <c r="H14" s="1" t="s">
        <v>51</v>
      </c>
      <c r="I14" s="1" t="s">
        <v>25</v>
      </c>
      <c r="J14" s="1" t="s">
        <v>66</v>
      </c>
      <c r="K14" s="2">
        <v>41649</v>
      </c>
      <c r="L14" s="2" t="s">
        <v>27</v>
      </c>
      <c r="M14" s="4">
        <f ca="1">IFERROR(YEAR(LegacyData[[#This Row],[DateofTermination]])-YEAR(LegacyData[[#This Row],[DateofHire]]),YEAR(TODAY())-YEAR(LegacyData[[#This Row],[DateofHire]]))</f>
        <v>10</v>
      </c>
      <c r="N14" s="1" t="s">
        <v>28</v>
      </c>
      <c r="O14" s="1" t="s">
        <v>29</v>
      </c>
      <c r="P14" s="1" t="s">
        <v>39</v>
      </c>
      <c r="Q14" s="1" t="s">
        <v>40</v>
      </c>
      <c r="R14" s="1">
        <v>4</v>
      </c>
      <c r="S14" s="1" t="s">
        <v>68</v>
      </c>
      <c r="T14" s="1" t="s">
        <v>33</v>
      </c>
      <c r="U14" s="1">
        <v>4.28</v>
      </c>
      <c r="V14" s="1">
        <v>4</v>
      </c>
      <c r="W14" s="2">
        <v>43521</v>
      </c>
      <c r="X14" s="1">
        <v>9</v>
      </c>
    </row>
    <row r="15" spans="1:24" ht="14.25" customHeight="1" x14ac:dyDescent="0.3">
      <c r="A15" s="1" t="s">
        <v>79</v>
      </c>
      <c r="B15" s="1">
        <v>10265</v>
      </c>
      <c r="C15" s="1" t="s">
        <v>22</v>
      </c>
      <c r="D15" s="2">
        <v>30517</v>
      </c>
      <c r="E15" s="4">
        <f ca="1">YEAR(TODAY())-YEAR(LegacyData[[#This Row],[DOB]])</f>
        <v>41</v>
      </c>
      <c r="F15" s="4" t="str">
        <f ca="1">IF(LegacyData[[#This Row],[Actual Age]]&lt;=41,"Adults",IF(LegacyData[[#This Row],[Actual Age]]&lt;=52,"Gen Z",IF(LegacyData[[#This Row],[Actual Age]]&lt;=63,"Millenials",IF(LegacyData[[#This Row],[Actual Age]]&lt;=74,"Gen X","Baby Boomers"))))</f>
        <v>Adults</v>
      </c>
      <c r="G15" s="1" t="s">
        <v>23</v>
      </c>
      <c r="H15" s="1" t="s">
        <v>24</v>
      </c>
      <c r="I15" s="1" t="s">
        <v>25</v>
      </c>
      <c r="J15" s="1" t="s">
        <v>80</v>
      </c>
      <c r="K15" s="2">
        <v>40959</v>
      </c>
      <c r="L15" s="2" t="s">
        <v>27</v>
      </c>
      <c r="M15" s="4">
        <f ca="1">IFERROR(YEAR(LegacyData[[#This Row],[DateofTermination]])-YEAR(LegacyData[[#This Row],[DateofHire]]),YEAR(TODAY())-YEAR(LegacyData[[#This Row],[DateofHire]]))</f>
        <v>12</v>
      </c>
      <c r="N15" s="1" t="s">
        <v>28</v>
      </c>
      <c r="O15" s="1" t="s">
        <v>29</v>
      </c>
      <c r="P15" s="1" t="s">
        <v>30</v>
      </c>
      <c r="Q15" s="1" t="s">
        <v>81</v>
      </c>
      <c r="R15" s="1">
        <v>18</v>
      </c>
      <c r="S15" s="1" t="s">
        <v>54</v>
      </c>
      <c r="T15" s="1" t="s">
        <v>42</v>
      </c>
      <c r="U15" s="1">
        <v>4.5999999999999996</v>
      </c>
      <c r="V15" s="1">
        <v>4</v>
      </c>
      <c r="W15" s="2">
        <v>43510</v>
      </c>
      <c r="X15" s="1">
        <v>7</v>
      </c>
    </row>
    <row r="16" spans="1:24" ht="14.25" customHeight="1" x14ac:dyDescent="0.3">
      <c r="A16" s="1" t="s">
        <v>82</v>
      </c>
      <c r="B16" s="1">
        <v>10066</v>
      </c>
      <c r="C16" s="1" t="s">
        <v>22</v>
      </c>
      <c r="D16" s="2">
        <v>28321</v>
      </c>
      <c r="E16" s="4">
        <f ca="1">YEAR(TODAY())-YEAR(LegacyData[[#This Row],[DOB]])</f>
        <v>47</v>
      </c>
      <c r="F16" s="4" t="str">
        <f ca="1">IF(LegacyData[[#This Row],[Actual Age]]&lt;=41,"Adults",IF(LegacyData[[#This Row],[Actual Age]]&lt;=52,"Gen Z",IF(LegacyData[[#This Row],[Actual Age]]&lt;=63,"Millenials",IF(LegacyData[[#This Row],[Actual Age]]&lt;=74,"Gen X","Baby Boomers"))))</f>
        <v>Gen Z</v>
      </c>
      <c r="G16" s="1" t="s">
        <v>23</v>
      </c>
      <c r="H16" s="1" t="s">
        <v>51</v>
      </c>
      <c r="I16" s="1" t="s">
        <v>25</v>
      </c>
      <c r="J16" s="1" t="s">
        <v>26</v>
      </c>
      <c r="K16" s="2">
        <v>41176</v>
      </c>
      <c r="L16" s="2">
        <v>42831</v>
      </c>
      <c r="M16" s="4">
        <f ca="1">IFERROR(YEAR(LegacyData[[#This Row],[DateofTermination]])-YEAR(LegacyData[[#This Row],[DateofHire]]),YEAR(TODAY())-YEAR(LegacyData[[#This Row],[DateofHire]]))</f>
        <v>5</v>
      </c>
      <c r="N16" s="1" t="s">
        <v>73</v>
      </c>
      <c r="O16" s="1" t="s">
        <v>38</v>
      </c>
      <c r="P16" s="1" t="s">
        <v>30</v>
      </c>
      <c r="Q16" s="1" t="s">
        <v>31</v>
      </c>
      <c r="R16" s="1">
        <v>22</v>
      </c>
      <c r="S16" s="1" t="s">
        <v>83</v>
      </c>
      <c r="T16" s="1" t="s">
        <v>42</v>
      </c>
      <c r="U16" s="1">
        <v>5</v>
      </c>
      <c r="V16" s="1">
        <v>5</v>
      </c>
      <c r="W16" s="2">
        <v>42796</v>
      </c>
      <c r="X16" s="1">
        <v>1</v>
      </c>
    </row>
    <row r="17" spans="1:24" ht="14.25" customHeight="1" x14ac:dyDescent="0.3">
      <c r="A17" s="1" t="s">
        <v>84</v>
      </c>
      <c r="B17" s="1">
        <v>10061</v>
      </c>
      <c r="C17" s="1" t="s">
        <v>22</v>
      </c>
      <c r="D17" s="2">
        <v>29877</v>
      </c>
      <c r="E17" s="4">
        <f ca="1">YEAR(TODAY())-YEAR(LegacyData[[#This Row],[DOB]])</f>
        <v>43</v>
      </c>
      <c r="F17" s="4" t="str">
        <f ca="1">IF(LegacyData[[#This Row],[Actual Age]]&lt;=41,"Adults",IF(LegacyData[[#This Row],[Actual Age]]&lt;=52,"Gen Z",IF(LegacyData[[#This Row],[Actual Age]]&lt;=63,"Millenials",IF(LegacyData[[#This Row],[Actual Age]]&lt;=74,"Gen X","Baby Boomers"))))</f>
        <v>Gen Z</v>
      </c>
      <c r="G17" s="1" t="s">
        <v>23</v>
      </c>
      <c r="H17" s="1" t="s">
        <v>24</v>
      </c>
      <c r="I17" s="1" t="s">
        <v>25</v>
      </c>
      <c r="J17" s="1" t="s">
        <v>26</v>
      </c>
      <c r="K17" s="2">
        <v>40595</v>
      </c>
      <c r="L17" s="2">
        <v>42951</v>
      </c>
      <c r="M17" s="4">
        <f ca="1">IFERROR(YEAR(LegacyData[[#This Row],[DateofTermination]])-YEAR(LegacyData[[#This Row],[DateofHire]]),YEAR(TODAY())-YEAR(LegacyData[[#This Row],[DateofHire]]))</f>
        <v>6</v>
      </c>
      <c r="N17" s="1" t="s">
        <v>85</v>
      </c>
      <c r="O17" s="1" t="s">
        <v>86</v>
      </c>
      <c r="P17" s="1" t="s">
        <v>30</v>
      </c>
      <c r="Q17" s="1" t="s">
        <v>81</v>
      </c>
      <c r="R17" s="1">
        <v>18</v>
      </c>
      <c r="S17" s="1" t="s">
        <v>54</v>
      </c>
      <c r="T17" s="1" t="s">
        <v>42</v>
      </c>
      <c r="U17" s="1">
        <v>5</v>
      </c>
      <c r="V17" s="1">
        <v>4</v>
      </c>
      <c r="W17" s="2">
        <v>42830</v>
      </c>
      <c r="X17" s="1">
        <v>20</v>
      </c>
    </row>
    <row r="18" spans="1:24" ht="14.25" customHeight="1" x14ac:dyDescent="0.3">
      <c r="A18" s="1" t="s">
        <v>87</v>
      </c>
      <c r="B18" s="1">
        <v>10023</v>
      </c>
      <c r="C18" s="1" t="s">
        <v>44</v>
      </c>
      <c r="D18" s="2">
        <v>24214</v>
      </c>
      <c r="E18" s="4">
        <f ca="1">YEAR(TODAY())-YEAR(LegacyData[[#This Row],[DOB]])</f>
        <v>58</v>
      </c>
      <c r="F18" s="4" t="str">
        <f ca="1">IF(LegacyData[[#This Row],[Actual Age]]&lt;=41,"Adults",IF(LegacyData[[#This Row],[Actual Age]]&lt;=52,"Gen Z",IF(LegacyData[[#This Row],[Actual Age]]&lt;=63,"Millenials",IF(LegacyData[[#This Row],[Actual Age]]&lt;=74,"Gen X","Baby Boomers"))))</f>
        <v>Millenials</v>
      </c>
      <c r="G18" s="1" t="s">
        <v>45</v>
      </c>
      <c r="H18" s="1" t="s">
        <v>36</v>
      </c>
      <c r="I18" s="1" t="s">
        <v>25</v>
      </c>
      <c r="J18" s="1" t="s">
        <v>26</v>
      </c>
      <c r="K18" s="2">
        <v>42572</v>
      </c>
      <c r="L18" s="2" t="s">
        <v>27</v>
      </c>
      <c r="M18" s="4">
        <f ca="1">IFERROR(YEAR(LegacyData[[#This Row],[DateofTermination]])-YEAR(LegacyData[[#This Row],[DateofHire]]),YEAR(TODAY())-YEAR(LegacyData[[#This Row],[DateofHire]]))</f>
        <v>8</v>
      </c>
      <c r="N18" s="1" t="s">
        <v>28</v>
      </c>
      <c r="O18" s="1" t="s">
        <v>29</v>
      </c>
      <c r="P18" s="1" t="s">
        <v>30</v>
      </c>
      <c r="Q18" s="1" t="s">
        <v>81</v>
      </c>
      <c r="R18" s="1">
        <v>18</v>
      </c>
      <c r="S18" s="1" t="s">
        <v>64</v>
      </c>
      <c r="T18" s="1" t="s">
        <v>33</v>
      </c>
      <c r="U18" s="1">
        <v>4.4000000000000004</v>
      </c>
      <c r="V18" s="1">
        <v>3</v>
      </c>
      <c r="W18" s="2">
        <v>43479</v>
      </c>
      <c r="X18" s="1">
        <v>16</v>
      </c>
    </row>
    <row r="19" spans="1:24" ht="14.25" customHeight="1" x14ac:dyDescent="0.3">
      <c r="A19" s="1" t="s">
        <v>88</v>
      </c>
      <c r="B19" s="1">
        <v>10055</v>
      </c>
      <c r="C19" s="1" t="s">
        <v>22</v>
      </c>
      <c r="D19" s="2">
        <v>25868</v>
      </c>
      <c r="E19" s="4">
        <f ca="1">YEAR(TODAY())-YEAR(LegacyData[[#This Row],[DOB]])</f>
        <v>54</v>
      </c>
      <c r="F19" s="4" t="str">
        <f ca="1">IF(LegacyData[[#This Row],[Actual Age]]&lt;=41,"Adults",IF(LegacyData[[#This Row],[Actual Age]]&lt;=52,"Gen Z",IF(LegacyData[[#This Row],[Actual Age]]&lt;=63,"Millenials",IF(LegacyData[[#This Row],[Actual Age]]&lt;=74,"Gen X","Baby Boomers"))))</f>
        <v>Millenials</v>
      </c>
      <c r="G19" s="1" t="s">
        <v>45</v>
      </c>
      <c r="H19" s="1" t="s">
        <v>24</v>
      </c>
      <c r="I19" s="1" t="s">
        <v>89</v>
      </c>
      <c r="J19" s="1" t="s">
        <v>26</v>
      </c>
      <c r="K19" s="2">
        <v>40637</v>
      </c>
      <c r="L19" s="2" t="s">
        <v>27</v>
      </c>
      <c r="M19" s="4">
        <f ca="1">IFERROR(YEAR(LegacyData[[#This Row],[DateofTermination]])-YEAR(LegacyData[[#This Row],[DateofHire]]),YEAR(TODAY())-YEAR(LegacyData[[#This Row],[DateofHire]]))</f>
        <v>13</v>
      </c>
      <c r="N19" s="1" t="s">
        <v>28</v>
      </c>
      <c r="O19" s="1" t="s">
        <v>29</v>
      </c>
      <c r="P19" s="1" t="s">
        <v>30</v>
      </c>
      <c r="Q19" s="1" t="s">
        <v>49</v>
      </c>
      <c r="R19" s="1">
        <v>16</v>
      </c>
      <c r="S19" s="1" t="s">
        <v>54</v>
      </c>
      <c r="T19" s="1" t="s">
        <v>42</v>
      </c>
      <c r="U19" s="1">
        <v>5</v>
      </c>
      <c r="V19" s="1">
        <v>5</v>
      </c>
      <c r="W19" s="2">
        <v>43479</v>
      </c>
      <c r="X19" s="1">
        <v>12</v>
      </c>
    </row>
    <row r="20" spans="1:24" ht="14.25" customHeight="1" x14ac:dyDescent="0.3">
      <c r="A20" s="1" t="s">
        <v>90</v>
      </c>
      <c r="B20" s="1">
        <v>10245</v>
      </c>
      <c r="C20" s="1" t="s">
        <v>91</v>
      </c>
      <c r="D20" s="2">
        <v>31506</v>
      </c>
      <c r="E20" s="4">
        <f ca="1">YEAR(TODAY())-YEAR(LegacyData[[#This Row],[DOB]])</f>
        <v>38</v>
      </c>
      <c r="F20" s="4" t="str">
        <f ca="1">IF(LegacyData[[#This Row],[Actual Age]]&lt;=41,"Adults",IF(LegacyData[[#This Row],[Actual Age]]&lt;=52,"Gen Z",IF(LegacyData[[#This Row],[Actual Age]]&lt;=63,"Millenials",IF(LegacyData[[#This Row],[Actual Age]]&lt;=74,"Gen X","Baby Boomers"))))</f>
        <v>Adults</v>
      </c>
      <c r="G20" s="1" t="s">
        <v>45</v>
      </c>
      <c r="H20" s="1" t="s">
        <v>24</v>
      </c>
      <c r="I20" s="1" t="s">
        <v>25</v>
      </c>
      <c r="J20" s="1" t="s">
        <v>26</v>
      </c>
      <c r="K20" s="2">
        <v>41827</v>
      </c>
      <c r="L20" s="2">
        <v>42259</v>
      </c>
      <c r="M20" s="4">
        <f ca="1">IFERROR(YEAR(LegacyData[[#This Row],[DateofTermination]])-YEAR(LegacyData[[#This Row],[DateofHire]]),YEAR(TODAY())-YEAR(LegacyData[[#This Row],[DateofHire]]))</f>
        <v>1</v>
      </c>
      <c r="N20" s="1" t="s">
        <v>92</v>
      </c>
      <c r="O20" s="1" t="s">
        <v>86</v>
      </c>
      <c r="P20" s="1" t="s">
        <v>39</v>
      </c>
      <c r="Q20" s="1" t="s">
        <v>40</v>
      </c>
      <c r="R20" s="1">
        <v>4</v>
      </c>
      <c r="S20" s="1" t="s">
        <v>54</v>
      </c>
      <c r="T20" s="1" t="s">
        <v>42</v>
      </c>
      <c r="U20" s="1">
        <v>4.5</v>
      </c>
      <c r="V20" s="1">
        <v>4</v>
      </c>
      <c r="W20" s="2">
        <v>42019</v>
      </c>
      <c r="X20" s="1">
        <v>8</v>
      </c>
    </row>
    <row r="21" spans="1:24" ht="14.25" customHeight="1" x14ac:dyDescent="0.3">
      <c r="A21" s="1" t="s">
        <v>93</v>
      </c>
      <c r="B21" s="1">
        <v>10277</v>
      </c>
      <c r="C21" s="1" t="s">
        <v>22</v>
      </c>
      <c r="D21" s="2">
        <v>28951</v>
      </c>
      <c r="E21" s="4">
        <f ca="1">YEAR(TODAY())-YEAR(LegacyData[[#This Row],[DOB]])</f>
        <v>45</v>
      </c>
      <c r="F21" s="4" t="str">
        <f ca="1">IF(LegacyData[[#This Row],[Actual Age]]&lt;=41,"Adults",IF(LegacyData[[#This Row],[Actual Age]]&lt;=52,"Gen Z",IF(LegacyData[[#This Row],[Actual Age]]&lt;=63,"Millenials",IF(LegacyData[[#This Row],[Actual Age]]&lt;=74,"Gen X","Baby Boomers"))))</f>
        <v>Gen Z</v>
      </c>
      <c r="G21" s="1" t="s">
        <v>23</v>
      </c>
      <c r="H21" s="1" t="s">
        <v>24</v>
      </c>
      <c r="I21" s="1" t="s">
        <v>25</v>
      </c>
      <c r="J21" s="1" t="s">
        <v>94</v>
      </c>
      <c r="K21" s="2">
        <v>41463</v>
      </c>
      <c r="L21" s="2" t="s">
        <v>27</v>
      </c>
      <c r="M21" s="4">
        <f ca="1">IFERROR(YEAR(LegacyData[[#This Row],[DateofTermination]])-YEAR(LegacyData[[#This Row],[DateofHire]]),YEAR(TODAY())-YEAR(LegacyData[[#This Row],[DateofHire]]))</f>
        <v>11</v>
      </c>
      <c r="N21" s="1" t="s">
        <v>28</v>
      </c>
      <c r="O21" s="1" t="s">
        <v>29</v>
      </c>
      <c r="P21" s="1" t="s">
        <v>30</v>
      </c>
      <c r="Q21" s="1" t="s">
        <v>53</v>
      </c>
      <c r="S21" s="1" t="s">
        <v>32</v>
      </c>
      <c r="T21" s="1" t="s">
        <v>42</v>
      </c>
      <c r="U21" s="1">
        <v>4.2</v>
      </c>
      <c r="V21" s="1">
        <v>4</v>
      </c>
      <c r="W21" s="2">
        <v>43476</v>
      </c>
      <c r="X21" s="1">
        <v>13</v>
      </c>
    </row>
    <row r="22" spans="1:24" ht="14.25" customHeight="1" x14ac:dyDescent="0.3">
      <c r="A22" s="1" t="s">
        <v>95</v>
      </c>
      <c r="B22" s="1">
        <v>10046</v>
      </c>
      <c r="C22" s="1" t="s">
        <v>22</v>
      </c>
      <c r="D22" s="2">
        <v>25621</v>
      </c>
      <c r="E22" s="4">
        <f ca="1">YEAR(TODAY())-YEAR(LegacyData[[#This Row],[DOB]])</f>
        <v>54</v>
      </c>
      <c r="F22" s="4" t="str">
        <f ca="1">IF(LegacyData[[#This Row],[Actual Age]]&lt;=41,"Adults",IF(LegacyData[[#This Row],[Actual Age]]&lt;=52,"Gen Z",IF(LegacyData[[#This Row],[Actual Age]]&lt;=63,"Millenials",IF(LegacyData[[#This Row],[Actual Age]]&lt;=74,"Gen X","Baby Boomers"))))</f>
        <v>Millenials</v>
      </c>
      <c r="G22" s="1" t="s">
        <v>23</v>
      </c>
      <c r="H22" s="1" t="s">
        <v>24</v>
      </c>
      <c r="I22" s="1" t="s">
        <v>25</v>
      </c>
      <c r="J22" s="1" t="s">
        <v>26</v>
      </c>
      <c r="K22" s="2">
        <v>41001</v>
      </c>
      <c r="L22" s="2" t="s">
        <v>27</v>
      </c>
      <c r="M22" s="4">
        <f ca="1">IFERROR(YEAR(LegacyData[[#This Row],[DateofTermination]])-YEAR(LegacyData[[#This Row],[DateofHire]]),YEAR(TODAY())-YEAR(LegacyData[[#This Row],[DateofHire]]))</f>
        <v>12</v>
      </c>
      <c r="N22" s="1" t="s">
        <v>28</v>
      </c>
      <c r="O22" s="1" t="s">
        <v>29</v>
      </c>
      <c r="P22" s="1" t="s">
        <v>30</v>
      </c>
      <c r="Q22" s="1" t="s">
        <v>56</v>
      </c>
      <c r="R22" s="1">
        <v>11</v>
      </c>
      <c r="S22" s="1" t="s">
        <v>54</v>
      </c>
      <c r="T22" s="1" t="s">
        <v>42</v>
      </c>
      <c r="U22" s="1">
        <v>5</v>
      </c>
      <c r="V22" s="1">
        <v>3</v>
      </c>
      <c r="W22" s="2">
        <v>43479</v>
      </c>
      <c r="X22" s="1">
        <v>13</v>
      </c>
    </row>
    <row r="23" spans="1:24" ht="14.25" customHeight="1" x14ac:dyDescent="0.3">
      <c r="A23" s="1" t="s">
        <v>96</v>
      </c>
      <c r="B23" s="1">
        <v>10226</v>
      </c>
      <c r="C23" s="1" t="s">
        <v>22</v>
      </c>
      <c r="D23" s="2">
        <v>21243</v>
      </c>
      <c r="E23" s="4">
        <f ca="1">YEAR(TODAY())-YEAR(LegacyData[[#This Row],[DOB]])</f>
        <v>66</v>
      </c>
      <c r="F23" s="4" t="str">
        <f ca="1">IF(LegacyData[[#This Row],[Actual Age]]&lt;=41,"Adults",IF(LegacyData[[#This Row],[Actual Age]]&lt;=52,"Gen Z",IF(LegacyData[[#This Row],[Actual Age]]&lt;=63,"Millenials",IF(LegacyData[[#This Row],[Actual Age]]&lt;=74,"Gen X","Baby Boomers"))))</f>
        <v>Gen X</v>
      </c>
      <c r="G23" s="1" t="s">
        <v>45</v>
      </c>
      <c r="H23" s="1" t="s">
        <v>51</v>
      </c>
      <c r="I23" s="1" t="s">
        <v>25</v>
      </c>
      <c r="J23" s="1" t="s">
        <v>94</v>
      </c>
      <c r="K23" s="2">
        <v>41505</v>
      </c>
      <c r="L23" s="2" t="s">
        <v>27</v>
      </c>
      <c r="M23" s="4">
        <f ca="1">IFERROR(YEAR(LegacyData[[#This Row],[DateofTermination]])-YEAR(LegacyData[[#This Row],[DateofHire]]),YEAR(TODAY())-YEAR(LegacyData[[#This Row],[DateofHire]]))</f>
        <v>11</v>
      </c>
      <c r="N23" s="1" t="s">
        <v>28</v>
      </c>
      <c r="O23" s="1" t="s">
        <v>29</v>
      </c>
      <c r="P23" s="1" t="s">
        <v>30</v>
      </c>
      <c r="Q23" s="1" t="s">
        <v>63</v>
      </c>
      <c r="R23" s="1">
        <v>19</v>
      </c>
      <c r="S23" s="1" t="s">
        <v>41</v>
      </c>
      <c r="T23" s="1" t="s">
        <v>42</v>
      </c>
      <c r="U23" s="1">
        <v>4.2</v>
      </c>
      <c r="V23" s="1">
        <v>3</v>
      </c>
      <c r="W23" s="2">
        <v>43475</v>
      </c>
      <c r="X23" s="1">
        <v>2</v>
      </c>
    </row>
    <row r="24" spans="1:24" ht="14.25" customHeight="1" x14ac:dyDescent="0.3">
      <c r="A24" s="1" t="s">
        <v>97</v>
      </c>
      <c r="B24" s="1">
        <v>10003</v>
      </c>
      <c r="C24" s="1" t="s">
        <v>22</v>
      </c>
      <c r="D24" s="2">
        <v>32752</v>
      </c>
      <c r="E24" s="4">
        <f ca="1">YEAR(TODAY())-YEAR(LegacyData[[#This Row],[DOB]])</f>
        <v>35</v>
      </c>
      <c r="F24" s="4" t="str">
        <f ca="1">IF(LegacyData[[#This Row],[Actual Age]]&lt;=41,"Adults",IF(LegacyData[[#This Row],[Actual Age]]&lt;=52,"Gen Z",IF(LegacyData[[#This Row],[Actual Age]]&lt;=63,"Millenials",IF(LegacyData[[#This Row],[Actual Age]]&lt;=74,"Gen X","Baby Boomers"))))</f>
        <v>Adults</v>
      </c>
      <c r="G24" s="1" t="s">
        <v>45</v>
      </c>
      <c r="H24" s="1" t="s">
        <v>36</v>
      </c>
      <c r="I24" s="1" t="s">
        <v>25</v>
      </c>
      <c r="J24" s="1" t="s">
        <v>26</v>
      </c>
      <c r="K24" s="2">
        <v>41827</v>
      </c>
      <c r="L24" s="2" t="s">
        <v>27</v>
      </c>
      <c r="M24" s="4">
        <f ca="1">IFERROR(YEAR(LegacyData[[#This Row],[DateofTermination]])-YEAR(LegacyData[[#This Row],[DateofHire]]),YEAR(TODAY())-YEAR(LegacyData[[#This Row],[DateofHire]]))</f>
        <v>10</v>
      </c>
      <c r="N24" s="1" t="s">
        <v>28</v>
      </c>
      <c r="O24" s="1" t="s">
        <v>29</v>
      </c>
      <c r="P24" s="1" t="s">
        <v>30</v>
      </c>
      <c r="Q24" s="1" t="s">
        <v>67</v>
      </c>
      <c r="R24" s="1">
        <v>12</v>
      </c>
      <c r="S24" s="1" t="s">
        <v>41</v>
      </c>
      <c r="T24" s="1" t="s">
        <v>33</v>
      </c>
      <c r="U24" s="1">
        <v>5</v>
      </c>
      <c r="V24" s="1">
        <v>3</v>
      </c>
      <c r="W24" s="2">
        <v>43523</v>
      </c>
      <c r="X24" s="1">
        <v>19</v>
      </c>
    </row>
    <row r="25" spans="1:24" ht="14.25" customHeight="1" x14ac:dyDescent="0.3">
      <c r="A25" s="1" t="s">
        <v>98</v>
      </c>
      <c r="B25" s="1">
        <v>10294</v>
      </c>
      <c r="C25" s="1" t="s">
        <v>44</v>
      </c>
      <c r="D25" s="2">
        <v>33137</v>
      </c>
      <c r="E25" s="4">
        <f ca="1">YEAR(TODAY())-YEAR(LegacyData[[#This Row],[DOB]])</f>
        <v>34</v>
      </c>
      <c r="F25" s="4" t="str">
        <f ca="1">IF(LegacyData[[#This Row],[Actual Age]]&lt;=41,"Adults",IF(LegacyData[[#This Row],[Actual Age]]&lt;=52,"Gen Z",IF(LegacyData[[#This Row],[Actual Age]]&lt;=63,"Millenials",IF(LegacyData[[#This Row],[Actual Age]]&lt;=74,"Gen X","Baby Boomers"))))</f>
        <v>Adults</v>
      </c>
      <c r="G25" s="1" t="s">
        <v>45</v>
      </c>
      <c r="H25" s="1" t="s">
        <v>24</v>
      </c>
      <c r="I25" s="1" t="s">
        <v>25</v>
      </c>
      <c r="J25" s="1" t="s">
        <v>26</v>
      </c>
      <c r="K25" s="2">
        <v>40637</v>
      </c>
      <c r="L25" s="2" t="s">
        <v>27</v>
      </c>
      <c r="M25" s="4">
        <f ca="1">IFERROR(YEAR(LegacyData[[#This Row],[DateofTermination]])-YEAR(LegacyData[[#This Row],[DateofHire]]),YEAR(TODAY())-YEAR(LegacyData[[#This Row],[DateofHire]]))</f>
        <v>13</v>
      </c>
      <c r="N25" s="1" t="s">
        <v>28</v>
      </c>
      <c r="O25" s="1" t="s">
        <v>29</v>
      </c>
      <c r="P25" s="1" t="s">
        <v>30</v>
      </c>
      <c r="Q25" s="1" t="s">
        <v>31</v>
      </c>
      <c r="R25" s="1">
        <v>22</v>
      </c>
      <c r="S25" s="1" t="s">
        <v>99</v>
      </c>
      <c r="T25" s="1" t="s">
        <v>100</v>
      </c>
      <c r="U25" s="1">
        <v>2</v>
      </c>
      <c r="V25" s="1">
        <v>3</v>
      </c>
      <c r="W25" s="2">
        <v>43523</v>
      </c>
      <c r="X25" s="1">
        <v>3</v>
      </c>
    </row>
    <row r="26" spans="1:24" ht="14.25" customHeight="1" x14ac:dyDescent="0.3">
      <c r="A26" s="1" t="s">
        <v>101</v>
      </c>
      <c r="B26" s="1">
        <v>10267</v>
      </c>
      <c r="C26" s="1" t="s">
        <v>44</v>
      </c>
      <c r="D26" s="2">
        <v>24488</v>
      </c>
      <c r="E26" s="4">
        <f ca="1">YEAR(TODAY())-YEAR(LegacyData[[#This Row],[DOB]])</f>
        <v>57</v>
      </c>
      <c r="F26" s="4" t="str">
        <f ca="1">IF(LegacyData[[#This Row],[Actual Age]]&lt;=41,"Adults",IF(LegacyData[[#This Row],[Actual Age]]&lt;=52,"Gen Z",IF(LegacyData[[#This Row],[Actual Age]]&lt;=63,"Millenials",IF(LegacyData[[#This Row],[Actual Age]]&lt;=74,"Gen X","Baby Boomers"))))</f>
        <v>Millenials</v>
      </c>
      <c r="G26" s="1" t="s">
        <v>45</v>
      </c>
      <c r="H26" s="1" t="s">
        <v>24</v>
      </c>
      <c r="I26" s="1" t="s">
        <v>25</v>
      </c>
      <c r="J26" s="1" t="s">
        <v>26</v>
      </c>
      <c r="K26" s="2">
        <v>40553</v>
      </c>
      <c r="L26" s="2">
        <v>41733</v>
      </c>
      <c r="M26" s="4">
        <f ca="1">IFERROR(YEAR(LegacyData[[#This Row],[DateofTermination]])-YEAR(LegacyData[[#This Row],[DateofHire]]),YEAR(TODAY())-YEAR(LegacyData[[#This Row],[DateofHire]]))</f>
        <v>3</v>
      </c>
      <c r="N26" s="1" t="s">
        <v>37</v>
      </c>
      <c r="O26" s="1" t="s">
        <v>38</v>
      </c>
      <c r="P26" s="1" t="s">
        <v>30</v>
      </c>
      <c r="Q26" s="1" t="s">
        <v>49</v>
      </c>
      <c r="R26" s="1">
        <v>16</v>
      </c>
      <c r="S26" s="1" t="s">
        <v>54</v>
      </c>
      <c r="T26" s="1" t="s">
        <v>42</v>
      </c>
      <c r="U26" s="1">
        <v>4.8</v>
      </c>
      <c r="V26" s="1">
        <v>5</v>
      </c>
      <c r="W26" s="2">
        <v>41702</v>
      </c>
      <c r="X26" s="1">
        <v>5</v>
      </c>
    </row>
    <row r="27" spans="1:24" ht="14.25" customHeight="1" x14ac:dyDescent="0.3">
      <c r="A27" s="1" t="s">
        <v>102</v>
      </c>
      <c r="B27" s="1">
        <v>10199</v>
      </c>
      <c r="C27" s="1" t="s">
        <v>103</v>
      </c>
      <c r="D27" s="2">
        <v>23588</v>
      </c>
      <c r="E27" s="4">
        <f ca="1">YEAR(TODAY())-YEAR(LegacyData[[#This Row],[DOB]])</f>
        <v>60</v>
      </c>
      <c r="F27" s="4" t="str">
        <f ca="1">IF(LegacyData[[#This Row],[Actual Age]]&lt;=41,"Adults",IF(LegacyData[[#This Row],[Actual Age]]&lt;=52,"Gen Z",IF(LegacyData[[#This Row],[Actual Age]]&lt;=63,"Millenials",IF(LegacyData[[#This Row],[Actual Age]]&lt;=74,"Gen X","Baby Boomers"))))</f>
        <v>Millenials</v>
      </c>
      <c r="G27" s="1" t="s">
        <v>23</v>
      </c>
      <c r="H27" s="1" t="s">
        <v>24</v>
      </c>
      <c r="I27" s="1" t="s">
        <v>25</v>
      </c>
      <c r="J27" s="1" t="s">
        <v>66</v>
      </c>
      <c r="K27" s="2">
        <v>41687</v>
      </c>
      <c r="L27" s="2">
        <v>42419</v>
      </c>
      <c r="M27" s="4">
        <f ca="1">IFERROR(YEAR(LegacyData[[#This Row],[DateofTermination]])-YEAR(LegacyData[[#This Row],[DateofHire]]),YEAR(TODAY())-YEAR(LegacyData[[#This Row],[DateofHire]]))</f>
        <v>2</v>
      </c>
      <c r="N27" s="1" t="s">
        <v>104</v>
      </c>
      <c r="O27" s="1" t="s">
        <v>86</v>
      </c>
      <c r="P27" s="1" t="s">
        <v>39</v>
      </c>
      <c r="Q27" s="1" t="s">
        <v>40</v>
      </c>
      <c r="R27" s="1">
        <v>4</v>
      </c>
      <c r="S27" s="1" t="s">
        <v>32</v>
      </c>
      <c r="T27" s="1" t="s">
        <v>42</v>
      </c>
      <c r="U27" s="1">
        <v>3.5</v>
      </c>
      <c r="V27" s="1">
        <v>5</v>
      </c>
      <c r="W27" s="2">
        <v>42379</v>
      </c>
      <c r="X27" s="1">
        <v>2</v>
      </c>
    </row>
    <row r="28" spans="1:24" ht="14.25" customHeight="1" x14ac:dyDescent="0.3">
      <c r="A28" s="1" t="s">
        <v>105</v>
      </c>
      <c r="B28" s="1">
        <v>10081</v>
      </c>
      <c r="C28" s="1" t="s">
        <v>106</v>
      </c>
      <c r="D28" s="2">
        <v>31871</v>
      </c>
      <c r="E28" s="4">
        <f ca="1">YEAR(TODAY())-YEAR(LegacyData[[#This Row],[DOB]])</f>
        <v>37</v>
      </c>
      <c r="F28" s="4" t="str">
        <f ca="1">IF(LegacyData[[#This Row],[Actual Age]]&lt;=41,"Adults",IF(LegacyData[[#This Row],[Actual Age]]&lt;=52,"Gen Z",IF(LegacyData[[#This Row],[Actual Age]]&lt;=63,"Millenials",IF(LegacyData[[#This Row],[Actual Age]]&lt;=74,"Gen X","Baby Boomers"))))</f>
        <v>Adults</v>
      </c>
      <c r="G28" s="1" t="s">
        <v>45</v>
      </c>
      <c r="H28" s="1" t="s">
        <v>36</v>
      </c>
      <c r="I28" s="1" t="s">
        <v>25</v>
      </c>
      <c r="J28" s="1" t="s">
        <v>66</v>
      </c>
      <c r="K28" s="2">
        <v>42051</v>
      </c>
      <c r="L28" s="2" t="s">
        <v>27</v>
      </c>
      <c r="M28" s="4">
        <f ca="1">IFERROR(YEAR(LegacyData[[#This Row],[DateofTermination]])-YEAR(LegacyData[[#This Row],[DateofHire]]),YEAR(TODAY())-YEAR(LegacyData[[#This Row],[DateofHire]]))</f>
        <v>9</v>
      </c>
      <c r="N28" s="1" t="s">
        <v>28</v>
      </c>
      <c r="O28" s="1" t="s">
        <v>29</v>
      </c>
      <c r="P28" s="1" t="s">
        <v>107</v>
      </c>
      <c r="Q28" s="1" t="s">
        <v>108</v>
      </c>
      <c r="R28" s="1">
        <v>3</v>
      </c>
      <c r="S28" s="1" t="s">
        <v>68</v>
      </c>
      <c r="T28" s="1" t="s">
        <v>42</v>
      </c>
      <c r="U28" s="1">
        <v>5</v>
      </c>
      <c r="V28" s="1">
        <v>4</v>
      </c>
      <c r="W28" s="2">
        <v>43514</v>
      </c>
      <c r="X28" s="1">
        <v>4</v>
      </c>
    </row>
    <row r="29" spans="1:24" ht="14.25" customHeight="1" x14ac:dyDescent="0.3">
      <c r="A29" s="1" t="s">
        <v>109</v>
      </c>
      <c r="B29" s="1">
        <v>10175</v>
      </c>
      <c r="C29" s="1" t="s">
        <v>110</v>
      </c>
      <c r="D29" s="2">
        <v>25637</v>
      </c>
      <c r="E29" s="4">
        <f ca="1">YEAR(TODAY())-YEAR(LegacyData[[#This Row],[DOB]])</f>
        <v>54</v>
      </c>
      <c r="F29" s="4" t="str">
        <f ca="1">IF(LegacyData[[#This Row],[Actual Age]]&lt;=41,"Adults",IF(LegacyData[[#This Row],[Actual Age]]&lt;=52,"Gen Z",IF(LegacyData[[#This Row],[Actual Age]]&lt;=63,"Millenials",IF(LegacyData[[#This Row],[Actual Age]]&lt;=74,"Gen X","Baby Boomers"))))</f>
        <v>Millenials</v>
      </c>
      <c r="G29" s="1" t="s">
        <v>23</v>
      </c>
      <c r="H29" s="1" t="s">
        <v>24</v>
      </c>
      <c r="I29" s="1" t="s">
        <v>25</v>
      </c>
      <c r="J29" s="1" t="s">
        <v>94</v>
      </c>
      <c r="K29" s="2">
        <v>41547</v>
      </c>
      <c r="L29" s="2">
        <v>41858</v>
      </c>
      <c r="M29" s="4">
        <f ca="1">IFERROR(YEAR(LegacyData[[#This Row],[DateofTermination]])-YEAR(LegacyData[[#This Row],[DateofHire]]),YEAR(TODAY())-YEAR(LegacyData[[#This Row],[DateofHire]]))</f>
        <v>1</v>
      </c>
      <c r="N29" s="1" t="s">
        <v>111</v>
      </c>
      <c r="O29" s="1" t="s">
        <v>38</v>
      </c>
      <c r="P29" s="1" t="s">
        <v>30</v>
      </c>
      <c r="Q29" s="1" t="s">
        <v>112</v>
      </c>
      <c r="R29" s="1">
        <v>2</v>
      </c>
      <c r="S29" s="1" t="s">
        <v>41</v>
      </c>
      <c r="T29" s="1" t="s">
        <v>42</v>
      </c>
      <c r="U29" s="1">
        <v>3.39</v>
      </c>
      <c r="V29" s="1">
        <v>3</v>
      </c>
      <c r="W29" s="2">
        <v>41690</v>
      </c>
      <c r="X29" s="1">
        <v>14</v>
      </c>
    </row>
    <row r="30" spans="1:24" ht="14.25" customHeight="1" x14ac:dyDescent="0.3">
      <c r="A30" s="1" t="s">
        <v>113</v>
      </c>
      <c r="B30" s="1">
        <v>10177</v>
      </c>
      <c r="C30" s="1" t="s">
        <v>22</v>
      </c>
      <c r="D30" s="2">
        <v>33109</v>
      </c>
      <c r="E30" s="4">
        <f ca="1">YEAR(TODAY())-YEAR(LegacyData[[#This Row],[DOB]])</f>
        <v>34</v>
      </c>
      <c r="F30" s="4" t="str">
        <f ca="1">IF(LegacyData[[#This Row],[Actual Age]]&lt;=41,"Adults",IF(LegacyData[[#This Row],[Actual Age]]&lt;=52,"Gen Z",IF(LegacyData[[#This Row],[Actual Age]]&lt;=63,"Millenials",IF(LegacyData[[#This Row],[Actual Age]]&lt;=74,"Gen X","Baby Boomers"))))</f>
        <v>Adults</v>
      </c>
      <c r="G30" s="1" t="s">
        <v>45</v>
      </c>
      <c r="H30" s="1" t="s">
        <v>36</v>
      </c>
      <c r="I30" s="1" t="s">
        <v>25</v>
      </c>
      <c r="J30" s="1" t="s">
        <v>26</v>
      </c>
      <c r="K30" s="2">
        <v>41001</v>
      </c>
      <c r="L30" s="2">
        <v>41440</v>
      </c>
      <c r="M30" s="4">
        <f ca="1">IFERROR(YEAR(LegacyData[[#This Row],[DateofTermination]])-YEAR(LegacyData[[#This Row],[DateofHire]]),YEAR(TODAY())-YEAR(LegacyData[[#This Row],[DateofHire]]))</f>
        <v>1</v>
      </c>
      <c r="N30" s="1" t="s">
        <v>73</v>
      </c>
      <c r="O30" s="1" t="s">
        <v>38</v>
      </c>
      <c r="P30" s="1" t="s">
        <v>30</v>
      </c>
      <c r="Q30" s="1" t="s">
        <v>74</v>
      </c>
      <c r="R30" s="1">
        <v>14</v>
      </c>
      <c r="S30" s="1" t="s">
        <v>54</v>
      </c>
      <c r="T30" s="1" t="s">
        <v>42</v>
      </c>
      <c r="U30" s="1">
        <v>3.35</v>
      </c>
      <c r="V30" s="1">
        <v>4</v>
      </c>
      <c r="W30" s="2">
        <v>41337</v>
      </c>
      <c r="X30" s="1">
        <v>6</v>
      </c>
    </row>
    <row r="31" spans="1:24" ht="14.25" customHeight="1" x14ac:dyDescent="0.3">
      <c r="A31" s="1" t="s">
        <v>114</v>
      </c>
      <c r="B31" s="1">
        <v>10238</v>
      </c>
      <c r="C31" s="1" t="s">
        <v>115</v>
      </c>
      <c r="D31" s="2">
        <v>31801</v>
      </c>
      <c r="E31" s="4">
        <f ca="1">YEAR(TODAY())-YEAR(LegacyData[[#This Row],[DOB]])</f>
        <v>37</v>
      </c>
      <c r="F31" s="4" t="str">
        <f ca="1">IF(LegacyData[[#This Row],[Actual Age]]&lt;=41,"Adults",IF(LegacyData[[#This Row],[Actual Age]]&lt;=52,"Gen Z",IF(LegacyData[[#This Row],[Actual Age]]&lt;=63,"Millenials",IF(LegacyData[[#This Row],[Actual Age]]&lt;=74,"Gen X","Baby Boomers"))))</f>
        <v>Adults</v>
      </c>
      <c r="G31" s="1" t="s">
        <v>45</v>
      </c>
      <c r="H31" s="1" t="s">
        <v>36</v>
      </c>
      <c r="I31" s="1" t="s">
        <v>25</v>
      </c>
      <c r="J31" s="1" t="s">
        <v>66</v>
      </c>
      <c r="K31" s="2">
        <v>39748</v>
      </c>
      <c r="L31" s="2" t="s">
        <v>27</v>
      </c>
      <c r="M31" s="4">
        <f ca="1">IFERROR(YEAR(LegacyData[[#This Row],[DateofTermination]])-YEAR(LegacyData[[#This Row],[DateofHire]]),YEAR(TODAY())-YEAR(LegacyData[[#This Row],[DateofHire]]))</f>
        <v>16</v>
      </c>
      <c r="N31" s="1" t="s">
        <v>28</v>
      </c>
      <c r="O31" s="1" t="s">
        <v>29</v>
      </c>
      <c r="P31" s="1" t="s">
        <v>107</v>
      </c>
      <c r="Q31" s="1" t="s">
        <v>108</v>
      </c>
      <c r="R31" s="1">
        <v>1</v>
      </c>
      <c r="S31" s="1" t="s">
        <v>68</v>
      </c>
      <c r="T31" s="1" t="s">
        <v>42</v>
      </c>
      <c r="U31" s="1">
        <v>4.5</v>
      </c>
      <c r="V31" s="1">
        <v>2</v>
      </c>
      <c r="W31" s="2">
        <v>43480</v>
      </c>
      <c r="X31" s="1">
        <v>14</v>
      </c>
    </row>
    <row r="32" spans="1:24" ht="14.25" customHeight="1" x14ac:dyDescent="0.3">
      <c r="A32" s="1" t="s">
        <v>116</v>
      </c>
      <c r="B32" s="1">
        <v>10184</v>
      </c>
      <c r="C32" s="1" t="s">
        <v>44</v>
      </c>
      <c r="D32" s="2">
        <v>30525</v>
      </c>
      <c r="E32" s="4">
        <f ca="1">YEAR(TODAY())-YEAR(LegacyData[[#This Row],[DOB]])</f>
        <v>41</v>
      </c>
      <c r="F32" s="4" t="str">
        <f ca="1">IF(LegacyData[[#This Row],[Actual Age]]&lt;=41,"Adults",IF(LegacyData[[#This Row],[Actual Age]]&lt;=52,"Gen Z",IF(LegacyData[[#This Row],[Actual Age]]&lt;=63,"Millenials",IF(LegacyData[[#This Row],[Actual Age]]&lt;=74,"Gen X","Baby Boomers"))))</f>
        <v>Adults</v>
      </c>
      <c r="G32" s="1" t="s">
        <v>23</v>
      </c>
      <c r="H32" s="1" t="s">
        <v>24</v>
      </c>
      <c r="I32" s="1" t="s">
        <v>25</v>
      </c>
      <c r="J32" s="1" t="s">
        <v>26</v>
      </c>
      <c r="K32" s="2">
        <v>41911</v>
      </c>
      <c r="L32" s="2" t="s">
        <v>27</v>
      </c>
      <c r="M32" s="4">
        <f ca="1">IFERROR(YEAR(LegacyData[[#This Row],[DateofTermination]])-YEAR(LegacyData[[#This Row],[DateofHire]]),YEAR(TODAY())-YEAR(LegacyData[[#This Row],[DateofHire]]))</f>
        <v>10</v>
      </c>
      <c r="N32" s="1" t="s">
        <v>28</v>
      </c>
      <c r="O32" s="1" t="s">
        <v>29</v>
      </c>
      <c r="P32" s="1" t="s">
        <v>30</v>
      </c>
      <c r="Q32" s="1" t="s">
        <v>53</v>
      </c>
      <c r="S32" s="1" t="s">
        <v>54</v>
      </c>
      <c r="T32" s="1" t="s">
        <v>42</v>
      </c>
      <c r="U32" s="1">
        <v>3.19</v>
      </c>
      <c r="V32" s="1">
        <v>3</v>
      </c>
      <c r="W32" s="2">
        <v>43497</v>
      </c>
      <c r="X32" s="1">
        <v>9</v>
      </c>
    </row>
    <row r="33" spans="1:24" ht="14.25" customHeight="1" x14ac:dyDescent="0.3">
      <c r="A33" s="1" t="s">
        <v>117</v>
      </c>
      <c r="B33" s="1">
        <v>10203</v>
      </c>
      <c r="C33" s="1" t="s">
        <v>22</v>
      </c>
      <c r="D33" s="2">
        <v>25506</v>
      </c>
      <c r="E33" s="4">
        <f ca="1">YEAR(TODAY())-YEAR(LegacyData[[#This Row],[DOB]])</f>
        <v>55</v>
      </c>
      <c r="F33" s="4" t="str">
        <f ca="1">IF(LegacyData[[#This Row],[Actual Age]]&lt;=41,"Adults",IF(LegacyData[[#This Row],[Actual Age]]&lt;=52,"Gen Z",IF(LegacyData[[#This Row],[Actual Age]]&lt;=63,"Millenials",IF(LegacyData[[#This Row],[Actual Age]]&lt;=74,"Gen X","Baby Boomers"))))</f>
        <v>Millenials</v>
      </c>
      <c r="G33" s="1" t="s">
        <v>45</v>
      </c>
      <c r="H33" s="1" t="s">
        <v>118</v>
      </c>
      <c r="I33" s="1" t="s">
        <v>25</v>
      </c>
      <c r="J33" s="1" t="s">
        <v>66</v>
      </c>
      <c r="K33" s="2">
        <v>41285</v>
      </c>
      <c r="L33" s="2" t="s">
        <v>27</v>
      </c>
      <c r="M33" s="4">
        <f ca="1">IFERROR(YEAR(LegacyData[[#This Row],[DateofTermination]])-YEAR(LegacyData[[#This Row],[DateofHire]]),YEAR(TODAY())-YEAR(LegacyData[[#This Row],[DateofHire]]))</f>
        <v>11</v>
      </c>
      <c r="N33" s="1" t="s">
        <v>28</v>
      </c>
      <c r="O33" s="1" t="s">
        <v>29</v>
      </c>
      <c r="P33" s="1" t="s">
        <v>30</v>
      </c>
      <c r="Q33" s="1" t="s">
        <v>47</v>
      </c>
      <c r="R33" s="1">
        <v>20</v>
      </c>
      <c r="S33" s="1" t="s">
        <v>68</v>
      </c>
      <c r="T33" s="1" t="s">
        <v>42</v>
      </c>
      <c r="U33" s="1">
        <v>3.5</v>
      </c>
      <c r="V33" s="1">
        <v>5</v>
      </c>
      <c r="W33" s="2">
        <v>43486</v>
      </c>
      <c r="X33" s="1">
        <v>17</v>
      </c>
    </row>
    <row r="34" spans="1:24" ht="14.25" customHeight="1" x14ac:dyDescent="0.3">
      <c r="A34" s="1" t="s">
        <v>119</v>
      </c>
      <c r="B34" s="1">
        <v>10188</v>
      </c>
      <c r="C34" s="1" t="s">
        <v>120</v>
      </c>
      <c r="D34" s="2">
        <v>23529</v>
      </c>
      <c r="E34" s="4">
        <f ca="1">YEAR(TODAY())-YEAR(LegacyData[[#This Row],[DOB]])</f>
        <v>60</v>
      </c>
      <c r="F34" s="4" t="str">
        <f ca="1">IF(LegacyData[[#This Row],[Actual Age]]&lt;=41,"Adults",IF(LegacyData[[#This Row],[Actual Age]]&lt;=52,"Gen Z",IF(LegacyData[[#This Row],[Actual Age]]&lt;=63,"Millenials",IF(LegacyData[[#This Row],[Actual Age]]&lt;=74,"Gen X","Baby Boomers"))))</f>
        <v>Millenials</v>
      </c>
      <c r="G34" s="1" t="s">
        <v>45</v>
      </c>
      <c r="H34" s="1" t="s">
        <v>36</v>
      </c>
      <c r="I34" s="1" t="s">
        <v>89</v>
      </c>
      <c r="J34" s="1" t="s">
        <v>66</v>
      </c>
      <c r="K34" s="2">
        <v>40770</v>
      </c>
      <c r="L34" s="2">
        <v>41853</v>
      </c>
      <c r="M34" s="4">
        <f ca="1">IFERROR(YEAR(LegacyData[[#This Row],[DateofTermination]])-YEAR(LegacyData[[#This Row],[DateofHire]]),YEAR(TODAY())-YEAR(LegacyData[[#This Row],[DateofHire]]))</f>
        <v>3</v>
      </c>
      <c r="N34" s="1" t="s">
        <v>73</v>
      </c>
      <c r="O34" s="1" t="s">
        <v>38</v>
      </c>
      <c r="P34" s="1" t="s">
        <v>121</v>
      </c>
      <c r="Q34" s="1" t="s">
        <v>122</v>
      </c>
      <c r="R34" s="1">
        <v>17</v>
      </c>
      <c r="S34" s="1" t="s">
        <v>54</v>
      </c>
      <c r="T34" s="1" t="s">
        <v>42</v>
      </c>
      <c r="U34" s="1">
        <v>3.14</v>
      </c>
      <c r="V34" s="1">
        <v>5</v>
      </c>
      <c r="W34" s="2">
        <v>41315</v>
      </c>
      <c r="X34" s="1">
        <v>19</v>
      </c>
    </row>
    <row r="35" spans="1:24" ht="14.25" customHeight="1" x14ac:dyDescent="0.3">
      <c r="A35" s="1" t="s">
        <v>123</v>
      </c>
      <c r="B35" s="1">
        <v>10107</v>
      </c>
      <c r="C35" s="1" t="s">
        <v>44</v>
      </c>
      <c r="D35" s="2">
        <v>29282</v>
      </c>
      <c r="E35" s="4">
        <f ca="1">YEAR(TODAY())-YEAR(LegacyData[[#This Row],[DOB]])</f>
        <v>44</v>
      </c>
      <c r="F35" s="4" t="str">
        <f ca="1">IF(LegacyData[[#This Row],[Actual Age]]&lt;=41,"Adults",IF(LegacyData[[#This Row],[Actual Age]]&lt;=52,"Gen Z",IF(LegacyData[[#This Row],[Actual Age]]&lt;=63,"Millenials",IF(LegacyData[[#This Row],[Actual Age]]&lt;=74,"Gen X","Baby Boomers"))))</f>
        <v>Gen Z</v>
      </c>
      <c r="G35" s="1" t="s">
        <v>45</v>
      </c>
      <c r="H35" s="1" t="s">
        <v>24</v>
      </c>
      <c r="I35" s="1" t="s">
        <v>25</v>
      </c>
      <c r="J35" s="1" t="s">
        <v>66</v>
      </c>
      <c r="K35" s="2">
        <v>40973</v>
      </c>
      <c r="L35" s="2" t="s">
        <v>27</v>
      </c>
      <c r="M35" s="4">
        <f ca="1">IFERROR(YEAR(LegacyData[[#This Row],[DateofTermination]])-YEAR(LegacyData[[#This Row],[DateofHire]]),YEAR(TODAY())-YEAR(LegacyData[[#This Row],[DateofHire]]))</f>
        <v>12</v>
      </c>
      <c r="N35" s="1" t="s">
        <v>28</v>
      </c>
      <c r="O35" s="1" t="s">
        <v>29</v>
      </c>
      <c r="P35" s="1" t="s">
        <v>30</v>
      </c>
      <c r="Q35" s="1" t="s">
        <v>56</v>
      </c>
      <c r="R35" s="1">
        <v>11</v>
      </c>
      <c r="S35" s="1" t="s">
        <v>64</v>
      </c>
      <c r="T35" s="1" t="s">
        <v>42</v>
      </c>
      <c r="U35" s="1">
        <v>4.51</v>
      </c>
      <c r="V35" s="1">
        <v>4</v>
      </c>
      <c r="W35" s="2">
        <v>43517</v>
      </c>
      <c r="X35" s="1">
        <v>3</v>
      </c>
    </row>
    <row r="36" spans="1:24" ht="14.25" customHeight="1" x14ac:dyDescent="0.3">
      <c r="A36" s="1" t="s">
        <v>124</v>
      </c>
      <c r="B36" s="1">
        <v>10181</v>
      </c>
      <c r="C36" s="1" t="s">
        <v>44</v>
      </c>
      <c r="D36" s="2">
        <v>28356</v>
      </c>
      <c r="E36" s="4">
        <f ca="1">YEAR(TODAY())-YEAR(LegacyData[[#This Row],[DOB]])</f>
        <v>47</v>
      </c>
      <c r="F36" s="4" t="str">
        <f ca="1">IF(LegacyData[[#This Row],[Actual Age]]&lt;=41,"Adults",IF(LegacyData[[#This Row],[Actual Age]]&lt;=52,"Gen Z",IF(LegacyData[[#This Row],[Actual Age]]&lt;=63,"Millenials",IF(LegacyData[[#This Row],[Actual Age]]&lt;=74,"Gen X","Baby Boomers"))))</f>
        <v>Gen Z</v>
      </c>
      <c r="G36" s="1" t="s">
        <v>23</v>
      </c>
      <c r="H36" s="1" t="s">
        <v>36</v>
      </c>
      <c r="I36" s="1" t="s">
        <v>25</v>
      </c>
      <c r="J36" s="1" t="s">
        <v>26</v>
      </c>
      <c r="K36" s="2">
        <v>40637</v>
      </c>
      <c r="L36" s="2" t="s">
        <v>27</v>
      </c>
      <c r="M36" s="4">
        <f ca="1">IFERROR(YEAR(LegacyData[[#This Row],[DateofTermination]])-YEAR(LegacyData[[#This Row],[DateofHire]]),YEAR(TODAY())-YEAR(LegacyData[[#This Row],[DateofHire]]))</f>
        <v>13</v>
      </c>
      <c r="N36" s="1" t="s">
        <v>28</v>
      </c>
      <c r="O36" s="1" t="s">
        <v>29</v>
      </c>
      <c r="P36" s="1" t="s">
        <v>30</v>
      </c>
      <c r="Q36" s="1" t="s">
        <v>63</v>
      </c>
      <c r="R36" s="1">
        <v>19</v>
      </c>
      <c r="S36" s="1" t="s">
        <v>41</v>
      </c>
      <c r="T36" s="1" t="s">
        <v>42</v>
      </c>
      <c r="U36" s="1">
        <v>3.25</v>
      </c>
      <c r="V36" s="1">
        <v>5</v>
      </c>
      <c r="W36" s="2">
        <v>43479</v>
      </c>
      <c r="X36" s="1">
        <v>15</v>
      </c>
    </row>
    <row r="37" spans="1:24" ht="14.25" customHeight="1" x14ac:dyDescent="0.3">
      <c r="A37" s="1" t="s">
        <v>125</v>
      </c>
      <c r="B37" s="1">
        <v>10150</v>
      </c>
      <c r="C37" s="1" t="s">
        <v>126</v>
      </c>
      <c r="D37" s="2">
        <v>24129</v>
      </c>
      <c r="E37" s="4">
        <f ca="1">YEAR(TODAY())-YEAR(LegacyData[[#This Row],[DOB]])</f>
        <v>58</v>
      </c>
      <c r="F37" s="4" t="str">
        <f ca="1">IF(LegacyData[[#This Row],[Actual Age]]&lt;=41,"Adults",IF(LegacyData[[#This Row],[Actual Age]]&lt;=52,"Gen Z",IF(LegacyData[[#This Row],[Actual Age]]&lt;=63,"Millenials",IF(LegacyData[[#This Row],[Actual Age]]&lt;=74,"Gen X","Baby Boomers"))))</f>
        <v>Millenials</v>
      </c>
      <c r="G37" s="1" t="s">
        <v>23</v>
      </c>
      <c r="H37" s="1" t="s">
        <v>24</v>
      </c>
      <c r="I37" s="1" t="s">
        <v>25</v>
      </c>
      <c r="J37" s="1" t="s">
        <v>26</v>
      </c>
      <c r="K37" s="2">
        <v>40770</v>
      </c>
      <c r="L37" s="2" t="s">
        <v>27</v>
      </c>
      <c r="M37" s="4">
        <f ca="1">IFERROR(YEAR(LegacyData[[#This Row],[DateofTermination]])-YEAR(LegacyData[[#This Row],[DateofHire]]),YEAR(TODAY())-YEAR(LegacyData[[#This Row],[DateofHire]]))</f>
        <v>13</v>
      </c>
      <c r="N37" s="1" t="s">
        <v>28</v>
      </c>
      <c r="O37" s="1" t="s">
        <v>29</v>
      </c>
      <c r="P37" s="1" t="s">
        <v>59</v>
      </c>
      <c r="Q37" s="1" t="s">
        <v>127</v>
      </c>
      <c r="R37" s="1">
        <v>5</v>
      </c>
      <c r="S37" s="1" t="s">
        <v>54</v>
      </c>
      <c r="T37" s="1" t="s">
        <v>42</v>
      </c>
      <c r="U37" s="1">
        <v>3.84</v>
      </c>
      <c r="V37" s="1">
        <v>3</v>
      </c>
      <c r="W37" s="2">
        <v>43486</v>
      </c>
      <c r="X37" s="1">
        <v>4</v>
      </c>
    </row>
    <row r="38" spans="1:24" ht="14.25" customHeight="1" x14ac:dyDescent="0.3">
      <c r="A38" s="1" t="s">
        <v>128</v>
      </c>
      <c r="B38" s="1">
        <v>10001</v>
      </c>
      <c r="C38" s="1" t="s">
        <v>110</v>
      </c>
      <c r="D38" s="2">
        <v>30537</v>
      </c>
      <c r="E38" s="4">
        <f ca="1">YEAR(TODAY())-YEAR(LegacyData[[#This Row],[DOB]])</f>
        <v>41</v>
      </c>
      <c r="F38" s="4" t="str">
        <f ca="1">IF(LegacyData[[#This Row],[Actual Age]]&lt;=41,"Adults",IF(LegacyData[[#This Row],[Actual Age]]&lt;=52,"Gen Z",IF(LegacyData[[#This Row],[Actual Age]]&lt;=63,"Millenials",IF(LegacyData[[#This Row],[Actual Age]]&lt;=74,"Gen X","Baby Boomers"))))</f>
        <v>Adults</v>
      </c>
      <c r="G38" s="1" t="s">
        <v>23</v>
      </c>
      <c r="H38" s="1" t="s">
        <v>24</v>
      </c>
      <c r="I38" s="1" t="s">
        <v>25</v>
      </c>
      <c r="J38" s="1" t="s">
        <v>26</v>
      </c>
      <c r="K38" s="2">
        <v>42397</v>
      </c>
      <c r="L38" s="2" t="s">
        <v>27</v>
      </c>
      <c r="M38" s="4">
        <f ca="1">IFERROR(YEAR(LegacyData[[#This Row],[DateofTermination]])-YEAR(LegacyData[[#This Row],[DateofHire]]),YEAR(TODAY())-YEAR(LegacyData[[#This Row],[DateofHire]]))</f>
        <v>8</v>
      </c>
      <c r="N38" s="1" t="s">
        <v>28</v>
      </c>
      <c r="O38" s="1" t="s">
        <v>29</v>
      </c>
      <c r="P38" s="1" t="s">
        <v>30</v>
      </c>
      <c r="Q38" s="1" t="s">
        <v>112</v>
      </c>
      <c r="R38" s="1">
        <v>2</v>
      </c>
      <c r="S38" s="1" t="s">
        <v>41</v>
      </c>
      <c r="T38" s="1" t="s">
        <v>33</v>
      </c>
      <c r="U38" s="1">
        <v>5</v>
      </c>
      <c r="V38" s="1">
        <v>3</v>
      </c>
      <c r="W38" s="2">
        <v>43518</v>
      </c>
      <c r="X38" s="1">
        <v>14</v>
      </c>
    </row>
    <row r="39" spans="1:24" ht="14.25" customHeight="1" x14ac:dyDescent="0.3">
      <c r="A39" s="1" t="s">
        <v>129</v>
      </c>
      <c r="B39" s="1">
        <v>10085</v>
      </c>
      <c r="C39" s="1" t="s">
        <v>58</v>
      </c>
      <c r="D39" s="2">
        <v>31872</v>
      </c>
      <c r="E39" s="4">
        <f ca="1">YEAR(TODAY())-YEAR(LegacyData[[#This Row],[DOB]])</f>
        <v>37</v>
      </c>
      <c r="F39" s="4" t="str">
        <f ca="1">IF(LegacyData[[#This Row],[Actual Age]]&lt;=41,"Adults",IF(LegacyData[[#This Row],[Actual Age]]&lt;=52,"Gen Z",IF(LegacyData[[#This Row],[Actual Age]]&lt;=63,"Millenials",IF(LegacyData[[#This Row],[Actual Age]]&lt;=74,"Gen X","Baby Boomers"))))</f>
        <v>Adults</v>
      </c>
      <c r="G39" s="1" t="s">
        <v>45</v>
      </c>
      <c r="H39" s="1" t="s">
        <v>24</v>
      </c>
      <c r="I39" s="1" t="s">
        <v>25</v>
      </c>
      <c r="J39" s="1" t="s">
        <v>26</v>
      </c>
      <c r="K39" s="2">
        <v>41285</v>
      </c>
      <c r="L39" s="2" t="s">
        <v>27</v>
      </c>
      <c r="M39" s="4">
        <f ca="1">IFERROR(YEAR(LegacyData[[#This Row],[DateofTermination]])-YEAR(LegacyData[[#This Row],[DateofHire]]),YEAR(TODAY())-YEAR(LegacyData[[#This Row],[DateofHire]]))</f>
        <v>11</v>
      </c>
      <c r="N39" s="1" t="s">
        <v>28</v>
      </c>
      <c r="O39" s="1" t="s">
        <v>29</v>
      </c>
      <c r="P39" s="1" t="s">
        <v>59</v>
      </c>
      <c r="Q39" s="1" t="s">
        <v>60</v>
      </c>
      <c r="R39" s="1">
        <v>10</v>
      </c>
      <c r="S39" s="1" t="s">
        <v>41</v>
      </c>
      <c r="T39" s="1" t="s">
        <v>42</v>
      </c>
      <c r="U39" s="1">
        <v>4.96</v>
      </c>
      <c r="V39" s="1">
        <v>4</v>
      </c>
      <c r="W39" s="2">
        <v>43495</v>
      </c>
      <c r="X39" s="1">
        <v>3</v>
      </c>
    </row>
    <row r="40" spans="1:24" ht="14.25" customHeight="1" x14ac:dyDescent="0.3">
      <c r="A40" s="1" t="s">
        <v>130</v>
      </c>
      <c r="B40" s="1">
        <v>10115</v>
      </c>
      <c r="C40" s="1" t="s">
        <v>22</v>
      </c>
      <c r="D40" s="2">
        <v>30349</v>
      </c>
      <c r="E40" s="4">
        <f ca="1">YEAR(TODAY())-YEAR(LegacyData[[#This Row],[DOB]])</f>
        <v>41</v>
      </c>
      <c r="F40" s="4" t="str">
        <f ca="1">IF(LegacyData[[#This Row],[Actual Age]]&lt;=41,"Adults",IF(LegacyData[[#This Row],[Actual Age]]&lt;=52,"Gen Z",IF(LegacyData[[#This Row],[Actual Age]]&lt;=63,"Millenials",IF(LegacyData[[#This Row],[Actual Age]]&lt;=74,"Gen X","Baby Boomers"))))</f>
        <v>Adults</v>
      </c>
      <c r="G40" s="1" t="s">
        <v>23</v>
      </c>
      <c r="H40" s="1" t="s">
        <v>24</v>
      </c>
      <c r="I40" s="1" t="s">
        <v>25</v>
      </c>
      <c r="J40" s="1" t="s">
        <v>66</v>
      </c>
      <c r="K40" s="2">
        <v>41729</v>
      </c>
      <c r="L40" s="2" t="s">
        <v>27</v>
      </c>
      <c r="M40" s="4">
        <f ca="1">IFERROR(YEAR(LegacyData[[#This Row],[DateofTermination]])-YEAR(LegacyData[[#This Row],[DateofHire]]),YEAR(TODAY())-YEAR(LegacyData[[#This Row],[DateofHire]]))</f>
        <v>10</v>
      </c>
      <c r="N40" s="1" t="s">
        <v>28</v>
      </c>
      <c r="O40" s="1" t="s">
        <v>29</v>
      </c>
      <c r="P40" s="1" t="s">
        <v>30</v>
      </c>
      <c r="Q40" s="1" t="s">
        <v>81</v>
      </c>
      <c r="R40" s="1">
        <v>18</v>
      </c>
      <c r="S40" s="1" t="s">
        <v>32</v>
      </c>
      <c r="T40" s="1" t="s">
        <v>42</v>
      </c>
      <c r="U40" s="1">
        <v>4.43</v>
      </c>
      <c r="V40" s="1">
        <v>3</v>
      </c>
      <c r="W40" s="2">
        <v>43497</v>
      </c>
      <c r="X40" s="1">
        <v>14</v>
      </c>
    </row>
    <row r="41" spans="1:24" ht="14.25" customHeight="1" x14ac:dyDescent="0.3">
      <c r="A41" s="1" t="s">
        <v>131</v>
      </c>
      <c r="B41" s="1">
        <v>10082</v>
      </c>
      <c r="C41" s="1" t="s">
        <v>35</v>
      </c>
      <c r="D41" s="2">
        <v>31569</v>
      </c>
      <c r="E41" s="4">
        <f ca="1">YEAR(TODAY())-YEAR(LegacyData[[#This Row],[DOB]])</f>
        <v>38</v>
      </c>
      <c r="F41" s="4" t="str">
        <f ca="1">IF(LegacyData[[#This Row],[Actual Age]]&lt;=41,"Adults",IF(LegacyData[[#This Row],[Actual Age]]&lt;=52,"Gen Z",IF(LegacyData[[#This Row],[Actual Age]]&lt;=63,"Millenials",IF(LegacyData[[#This Row],[Actual Age]]&lt;=74,"Gen X","Baby Boomers"))))</f>
        <v>Adults</v>
      </c>
      <c r="G41" s="1" t="s">
        <v>45</v>
      </c>
      <c r="H41" s="1" t="s">
        <v>24</v>
      </c>
      <c r="I41" s="1" t="s">
        <v>25</v>
      </c>
      <c r="J41" s="1" t="s">
        <v>66</v>
      </c>
      <c r="K41" s="2">
        <v>42551</v>
      </c>
      <c r="L41" s="2" t="s">
        <v>27</v>
      </c>
      <c r="M41" s="4">
        <f ca="1">IFERROR(YEAR(LegacyData[[#This Row],[DateofTermination]])-YEAR(LegacyData[[#This Row],[DateofHire]]),YEAR(TODAY())-YEAR(LegacyData[[#This Row],[DateofHire]]))</f>
        <v>8</v>
      </c>
      <c r="N41" s="1" t="s">
        <v>28</v>
      </c>
      <c r="O41" s="1" t="s">
        <v>29</v>
      </c>
      <c r="P41" s="1" t="s">
        <v>39</v>
      </c>
      <c r="Q41" s="1" t="s">
        <v>40</v>
      </c>
      <c r="R41" s="1">
        <v>4</v>
      </c>
      <c r="S41" s="1" t="s">
        <v>32</v>
      </c>
      <c r="T41" s="1" t="s">
        <v>42</v>
      </c>
      <c r="U41" s="1">
        <v>5</v>
      </c>
      <c r="V41" s="1">
        <v>5</v>
      </c>
      <c r="W41" s="2">
        <v>43514</v>
      </c>
      <c r="X41" s="1">
        <v>7</v>
      </c>
    </row>
    <row r="42" spans="1:24" ht="14.25" customHeight="1" x14ac:dyDescent="0.3">
      <c r="A42" s="1" t="s">
        <v>132</v>
      </c>
      <c r="B42" s="1">
        <v>10040</v>
      </c>
      <c r="C42" s="1" t="s">
        <v>120</v>
      </c>
      <c r="D42" s="2">
        <v>23146</v>
      </c>
      <c r="E42" s="4">
        <f ca="1">YEAR(TODAY())-YEAR(LegacyData[[#This Row],[DOB]])</f>
        <v>61</v>
      </c>
      <c r="F42" s="4" t="str">
        <f ca="1">IF(LegacyData[[#This Row],[Actual Age]]&lt;=41,"Adults",IF(LegacyData[[#This Row],[Actual Age]]&lt;=52,"Gen Z",IF(LegacyData[[#This Row],[Actual Age]]&lt;=63,"Millenials",IF(LegacyData[[#This Row],[Actual Age]]&lt;=74,"Gen X","Baby Boomers"))))</f>
        <v>Millenials</v>
      </c>
      <c r="G42" s="1" t="s">
        <v>45</v>
      </c>
      <c r="H42" s="1" t="s">
        <v>24</v>
      </c>
      <c r="I42" s="1" t="s">
        <v>25</v>
      </c>
      <c r="J42" s="1" t="s">
        <v>26</v>
      </c>
      <c r="K42" s="2">
        <v>41869</v>
      </c>
      <c r="L42" s="2" t="s">
        <v>27</v>
      </c>
      <c r="M42" s="4">
        <f ca="1">IFERROR(YEAR(LegacyData[[#This Row],[DateofTermination]])-YEAR(LegacyData[[#This Row],[DateofHire]]),YEAR(TODAY())-YEAR(LegacyData[[#This Row],[DateofHire]]))</f>
        <v>10</v>
      </c>
      <c r="N42" s="1" t="s">
        <v>28</v>
      </c>
      <c r="O42" s="1" t="s">
        <v>29</v>
      </c>
      <c r="P42" s="1" t="s">
        <v>121</v>
      </c>
      <c r="Q42" s="1" t="s">
        <v>122</v>
      </c>
      <c r="R42" s="1">
        <v>17</v>
      </c>
      <c r="S42" s="1" t="s">
        <v>41</v>
      </c>
      <c r="T42" s="1" t="s">
        <v>42</v>
      </c>
      <c r="U42" s="1">
        <v>5</v>
      </c>
      <c r="V42" s="1">
        <v>5</v>
      </c>
      <c r="W42" s="2">
        <v>43486</v>
      </c>
      <c r="X42" s="1">
        <v>7</v>
      </c>
    </row>
    <row r="43" spans="1:24" ht="14.25" customHeight="1" x14ac:dyDescent="0.3">
      <c r="A43" s="1" t="s">
        <v>133</v>
      </c>
      <c r="B43" s="1">
        <v>10067</v>
      </c>
      <c r="C43" s="1" t="s">
        <v>22</v>
      </c>
      <c r="D43" s="2">
        <v>18630</v>
      </c>
      <c r="E43" s="4">
        <f ca="1">YEAR(TODAY())-YEAR(LegacyData[[#This Row],[DOB]])</f>
        <v>73</v>
      </c>
      <c r="F43" s="4" t="str">
        <f ca="1">IF(LegacyData[[#This Row],[Actual Age]]&lt;=41,"Adults",IF(LegacyData[[#This Row],[Actual Age]]&lt;=52,"Gen Z",IF(LegacyData[[#This Row],[Actual Age]]&lt;=63,"Millenials",IF(LegacyData[[#This Row],[Actual Age]]&lt;=74,"Gen X","Baby Boomers"))))</f>
        <v>Gen X</v>
      </c>
      <c r="G43" s="1" t="s">
        <v>45</v>
      </c>
      <c r="H43" s="1" t="s">
        <v>24</v>
      </c>
      <c r="I43" s="1" t="s">
        <v>25</v>
      </c>
      <c r="J43" s="1" t="s">
        <v>26</v>
      </c>
      <c r="K43" s="2">
        <v>41911</v>
      </c>
      <c r="L43" s="2" t="s">
        <v>27</v>
      </c>
      <c r="M43" s="4">
        <f ca="1">IFERROR(YEAR(LegacyData[[#This Row],[DateofTermination]])-YEAR(LegacyData[[#This Row],[DateofHire]]),YEAR(TODAY())-YEAR(LegacyData[[#This Row],[DateofHire]]))</f>
        <v>10</v>
      </c>
      <c r="N43" s="1" t="s">
        <v>28</v>
      </c>
      <c r="O43" s="1" t="s">
        <v>29</v>
      </c>
      <c r="P43" s="1" t="s">
        <v>30</v>
      </c>
      <c r="Q43" s="1" t="s">
        <v>31</v>
      </c>
      <c r="R43" s="1">
        <v>22</v>
      </c>
      <c r="S43" s="1" t="s">
        <v>54</v>
      </c>
      <c r="T43" s="1" t="s">
        <v>42</v>
      </c>
      <c r="U43" s="1">
        <v>5</v>
      </c>
      <c r="V43" s="1">
        <v>4</v>
      </c>
      <c r="W43" s="2">
        <v>43508</v>
      </c>
      <c r="X43" s="1">
        <v>11</v>
      </c>
    </row>
    <row r="44" spans="1:24" ht="14.25" customHeight="1" x14ac:dyDescent="0.3">
      <c r="A44" s="1" t="s">
        <v>134</v>
      </c>
      <c r="B44" s="1">
        <v>10108</v>
      </c>
      <c r="C44" s="1" t="s">
        <v>135</v>
      </c>
      <c r="D44" s="2">
        <v>26338</v>
      </c>
      <c r="E44" s="4">
        <f ca="1">YEAR(TODAY())-YEAR(LegacyData[[#This Row],[DOB]])</f>
        <v>52</v>
      </c>
      <c r="F44" s="4" t="str">
        <f ca="1">IF(LegacyData[[#This Row],[Actual Age]]&lt;=41,"Adults",IF(LegacyData[[#This Row],[Actual Age]]&lt;=52,"Gen Z",IF(LegacyData[[#This Row],[Actual Age]]&lt;=63,"Millenials",IF(LegacyData[[#This Row],[Actual Age]]&lt;=74,"Gen X","Baby Boomers"))))</f>
        <v>Gen Z</v>
      </c>
      <c r="G44" s="1" t="s">
        <v>23</v>
      </c>
      <c r="H44" s="1" t="s">
        <v>36</v>
      </c>
      <c r="I44" s="1" t="s">
        <v>25</v>
      </c>
      <c r="J44" s="1" t="s">
        <v>26</v>
      </c>
      <c r="K44" s="2">
        <v>42619</v>
      </c>
      <c r="L44" s="2" t="s">
        <v>27</v>
      </c>
      <c r="M44" s="4">
        <f ca="1">IFERROR(YEAR(LegacyData[[#This Row],[DateofTermination]])-YEAR(LegacyData[[#This Row],[DateofHire]]),YEAR(TODAY())-YEAR(LegacyData[[#This Row],[DateofHire]]))</f>
        <v>8</v>
      </c>
      <c r="N44" s="1" t="s">
        <v>28</v>
      </c>
      <c r="O44" s="1" t="s">
        <v>29</v>
      </c>
      <c r="P44" s="1" t="s">
        <v>39</v>
      </c>
      <c r="Q44" s="1" t="s">
        <v>127</v>
      </c>
      <c r="R44" s="1">
        <v>5</v>
      </c>
      <c r="S44" s="1" t="s">
        <v>41</v>
      </c>
      <c r="T44" s="1" t="s">
        <v>42</v>
      </c>
      <c r="U44" s="1">
        <v>4.5</v>
      </c>
      <c r="V44" s="1">
        <v>5</v>
      </c>
      <c r="W44" s="2">
        <v>43480</v>
      </c>
      <c r="X44" s="1">
        <v>8</v>
      </c>
    </row>
    <row r="45" spans="1:24" ht="14.25" customHeight="1" x14ac:dyDescent="0.3">
      <c r="A45" s="1" t="s">
        <v>136</v>
      </c>
      <c r="B45" s="1">
        <v>10210</v>
      </c>
      <c r="C45" s="1" t="s">
        <v>22</v>
      </c>
      <c r="D45" s="2">
        <v>28898</v>
      </c>
      <c r="E45" s="4">
        <f ca="1">YEAR(TODAY())-YEAR(LegacyData[[#This Row],[DOB]])</f>
        <v>45</v>
      </c>
      <c r="F45" s="4" t="str">
        <f ca="1">IF(LegacyData[[#This Row],[Actual Age]]&lt;=41,"Adults",IF(LegacyData[[#This Row],[Actual Age]]&lt;=52,"Gen Z",IF(LegacyData[[#This Row],[Actual Age]]&lt;=63,"Millenials",IF(LegacyData[[#This Row],[Actual Age]]&lt;=74,"Gen X","Baby Boomers"))))</f>
        <v>Gen Z</v>
      </c>
      <c r="G45" s="1" t="s">
        <v>45</v>
      </c>
      <c r="H45" s="1" t="s">
        <v>24</v>
      </c>
      <c r="I45" s="1" t="s">
        <v>25</v>
      </c>
      <c r="J45" s="1" t="s">
        <v>26</v>
      </c>
      <c r="K45" s="2">
        <v>41771</v>
      </c>
      <c r="L45" s="2" t="s">
        <v>27</v>
      </c>
      <c r="M45" s="4">
        <f ca="1">IFERROR(YEAR(LegacyData[[#This Row],[DateofTermination]])-YEAR(LegacyData[[#This Row],[DateofHire]]),YEAR(TODAY())-YEAR(LegacyData[[#This Row],[DateofHire]]))</f>
        <v>10</v>
      </c>
      <c r="N45" s="1" t="s">
        <v>28</v>
      </c>
      <c r="O45" s="1" t="s">
        <v>29</v>
      </c>
      <c r="P45" s="1" t="s">
        <v>30</v>
      </c>
      <c r="Q45" s="1" t="s">
        <v>49</v>
      </c>
      <c r="R45" s="1">
        <v>16</v>
      </c>
      <c r="S45" s="1" t="s">
        <v>41</v>
      </c>
      <c r="T45" s="1" t="s">
        <v>42</v>
      </c>
      <c r="U45" s="1">
        <v>3.3</v>
      </c>
      <c r="V45" s="1">
        <v>4</v>
      </c>
      <c r="W45" s="2">
        <v>43515</v>
      </c>
      <c r="X45" s="1">
        <v>11</v>
      </c>
    </row>
    <row r="46" spans="1:24" ht="14.25" customHeight="1" x14ac:dyDescent="0.3">
      <c r="A46" s="1" t="s">
        <v>137</v>
      </c>
      <c r="B46" s="1">
        <v>10154</v>
      </c>
      <c r="C46" s="1" t="s">
        <v>22</v>
      </c>
      <c r="D46" s="2">
        <v>30552</v>
      </c>
      <c r="E46" s="4">
        <f ca="1">YEAR(TODAY())-YEAR(LegacyData[[#This Row],[DOB]])</f>
        <v>41</v>
      </c>
      <c r="F46" s="4" t="str">
        <f ca="1">IF(LegacyData[[#This Row],[Actual Age]]&lt;=41,"Adults",IF(LegacyData[[#This Row],[Actual Age]]&lt;=52,"Gen Z",IF(LegacyData[[#This Row],[Actual Age]]&lt;=63,"Millenials",IF(LegacyData[[#This Row],[Actual Age]]&lt;=74,"Gen X","Baby Boomers"))))</f>
        <v>Adults</v>
      </c>
      <c r="G46" s="1" t="s">
        <v>23</v>
      </c>
      <c r="H46" s="1" t="s">
        <v>24</v>
      </c>
      <c r="I46" s="1" t="s">
        <v>25</v>
      </c>
      <c r="J46" s="1" t="s">
        <v>26</v>
      </c>
      <c r="K46" s="2">
        <v>41463</v>
      </c>
      <c r="L46" s="2" t="s">
        <v>27</v>
      </c>
      <c r="M46" s="4">
        <f ca="1">IFERROR(YEAR(LegacyData[[#This Row],[DateofTermination]])-YEAR(LegacyData[[#This Row],[DateofHire]]),YEAR(TODAY())-YEAR(LegacyData[[#This Row],[DateofHire]]))</f>
        <v>11</v>
      </c>
      <c r="N46" s="1" t="s">
        <v>28</v>
      </c>
      <c r="O46" s="1" t="s">
        <v>29</v>
      </c>
      <c r="P46" s="1" t="s">
        <v>30</v>
      </c>
      <c r="Q46" s="1" t="s">
        <v>53</v>
      </c>
      <c r="S46" s="1" t="s">
        <v>32</v>
      </c>
      <c r="T46" s="1" t="s">
        <v>42</v>
      </c>
      <c r="U46" s="1">
        <v>3.8</v>
      </c>
      <c r="V46" s="1">
        <v>5</v>
      </c>
      <c r="W46" s="2">
        <v>43479</v>
      </c>
      <c r="X46" s="1">
        <v>4</v>
      </c>
    </row>
    <row r="47" spans="1:24" ht="14.25" customHeight="1" x14ac:dyDescent="0.3">
      <c r="A47" s="1" t="s">
        <v>138</v>
      </c>
      <c r="B47" s="1">
        <v>10200</v>
      </c>
      <c r="C47" s="1" t="s">
        <v>120</v>
      </c>
      <c r="D47" s="2">
        <v>25730</v>
      </c>
      <c r="E47" s="4">
        <f ca="1">YEAR(TODAY())-YEAR(LegacyData[[#This Row],[DOB]])</f>
        <v>54</v>
      </c>
      <c r="F47" s="4" t="str">
        <f ca="1">IF(LegacyData[[#This Row],[Actual Age]]&lt;=41,"Adults",IF(LegacyData[[#This Row],[Actual Age]]&lt;=52,"Gen Z",IF(LegacyData[[#This Row],[Actual Age]]&lt;=63,"Millenials",IF(LegacyData[[#This Row],[Actual Age]]&lt;=74,"Gen X","Baby Boomers"))))</f>
        <v>Millenials</v>
      </c>
      <c r="G47" s="1" t="s">
        <v>23</v>
      </c>
      <c r="H47" s="1" t="s">
        <v>24</v>
      </c>
      <c r="I47" s="1" t="s">
        <v>89</v>
      </c>
      <c r="J47" s="1" t="s">
        <v>66</v>
      </c>
      <c r="K47" s="2">
        <v>41043</v>
      </c>
      <c r="L47" s="2" t="s">
        <v>27</v>
      </c>
      <c r="M47" s="4">
        <f ca="1">IFERROR(YEAR(LegacyData[[#This Row],[DateofTermination]])-YEAR(LegacyData[[#This Row],[DateofHire]]),YEAR(TODAY())-YEAR(LegacyData[[#This Row],[DateofHire]]))</f>
        <v>12</v>
      </c>
      <c r="N47" s="1" t="s">
        <v>28</v>
      </c>
      <c r="O47" s="1" t="s">
        <v>29</v>
      </c>
      <c r="P47" s="1" t="s">
        <v>121</v>
      </c>
      <c r="Q47" s="1" t="s">
        <v>139</v>
      </c>
      <c r="R47" s="1">
        <v>21</v>
      </c>
      <c r="S47" s="1" t="s">
        <v>64</v>
      </c>
      <c r="T47" s="1" t="s">
        <v>42</v>
      </c>
      <c r="U47" s="1">
        <v>3</v>
      </c>
      <c r="V47" s="1">
        <v>5</v>
      </c>
      <c r="W47" s="2">
        <v>43484</v>
      </c>
      <c r="X47" s="1">
        <v>17</v>
      </c>
    </row>
    <row r="48" spans="1:24" ht="14.25" customHeight="1" x14ac:dyDescent="0.3">
      <c r="A48" s="1" t="s">
        <v>140</v>
      </c>
      <c r="B48" s="1">
        <v>10240</v>
      </c>
      <c r="C48" s="1" t="s">
        <v>22</v>
      </c>
      <c r="D48" s="2">
        <v>30555</v>
      </c>
      <c r="E48" s="4">
        <f ca="1">YEAR(TODAY())-YEAR(LegacyData[[#This Row],[DOB]])</f>
        <v>41</v>
      </c>
      <c r="F48" s="4" t="str">
        <f ca="1">IF(LegacyData[[#This Row],[Actual Age]]&lt;=41,"Adults",IF(LegacyData[[#This Row],[Actual Age]]&lt;=52,"Gen Z",IF(LegacyData[[#This Row],[Actual Age]]&lt;=63,"Millenials",IF(LegacyData[[#This Row],[Actual Age]]&lt;=74,"Gen X","Baby Boomers"))))</f>
        <v>Adults</v>
      </c>
      <c r="G48" s="1" t="s">
        <v>45</v>
      </c>
      <c r="H48" s="1" t="s">
        <v>24</v>
      </c>
      <c r="I48" s="1" t="s">
        <v>25</v>
      </c>
      <c r="J48" s="1" t="s">
        <v>26</v>
      </c>
      <c r="K48" s="2">
        <v>40721</v>
      </c>
      <c r="L48" s="2">
        <v>42323</v>
      </c>
      <c r="M48" s="4">
        <f ca="1">IFERROR(YEAR(LegacyData[[#This Row],[DateofTermination]])-YEAR(LegacyData[[#This Row],[DateofHire]]),YEAR(TODAY())-YEAR(LegacyData[[#This Row],[DateofHire]]))</f>
        <v>4</v>
      </c>
      <c r="N48" s="1" t="s">
        <v>141</v>
      </c>
      <c r="O48" s="1" t="s">
        <v>38</v>
      </c>
      <c r="P48" s="1" t="s">
        <v>30</v>
      </c>
      <c r="Q48" s="1" t="s">
        <v>56</v>
      </c>
      <c r="R48" s="1">
        <v>11</v>
      </c>
      <c r="S48" s="1" t="s">
        <v>41</v>
      </c>
      <c r="T48" s="1" t="s">
        <v>42</v>
      </c>
      <c r="U48" s="1">
        <v>4.3</v>
      </c>
      <c r="V48" s="1">
        <v>4</v>
      </c>
      <c r="W48" s="2">
        <v>42073</v>
      </c>
      <c r="X48" s="1">
        <v>3</v>
      </c>
    </row>
    <row r="49" spans="1:24" ht="14.25" customHeight="1" x14ac:dyDescent="0.3">
      <c r="A49" s="1" t="s">
        <v>142</v>
      </c>
      <c r="B49" s="1">
        <v>10168</v>
      </c>
      <c r="C49" s="1" t="s">
        <v>22</v>
      </c>
      <c r="D49" s="2">
        <v>32294</v>
      </c>
      <c r="E49" s="4">
        <f ca="1">YEAR(TODAY())-YEAR(LegacyData[[#This Row],[DOB]])</f>
        <v>36</v>
      </c>
      <c r="F49" s="4" t="str">
        <f ca="1">IF(LegacyData[[#This Row],[Actual Age]]&lt;=41,"Adults",IF(LegacyData[[#This Row],[Actual Age]]&lt;=52,"Gen Z",IF(LegacyData[[#This Row],[Actual Age]]&lt;=63,"Millenials",IF(LegacyData[[#This Row],[Actual Age]]&lt;=74,"Gen X","Baby Boomers"))))</f>
        <v>Adults</v>
      </c>
      <c r="G49" s="1" t="s">
        <v>45</v>
      </c>
      <c r="H49" s="1" t="s">
        <v>24</v>
      </c>
      <c r="I49" s="1" t="s">
        <v>143</v>
      </c>
      <c r="J49" s="1" t="s">
        <v>66</v>
      </c>
      <c r="K49" s="2">
        <v>40819</v>
      </c>
      <c r="L49" s="2" t="s">
        <v>27</v>
      </c>
      <c r="M49" s="4">
        <f ca="1">IFERROR(YEAR(LegacyData[[#This Row],[DateofTermination]])-YEAR(LegacyData[[#This Row],[DateofHire]]),YEAR(TODAY())-YEAR(LegacyData[[#This Row],[DateofHire]]))</f>
        <v>13</v>
      </c>
      <c r="N49" s="1" t="s">
        <v>28</v>
      </c>
      <c r="O49" s="1" t="s">
        <v>29</v>
      </c>
      <c r="P49" s="1" t="s">
        <v>30</v>
      </c>
      <c r="Q49" s="1" t="s">
        <v>63</v>
      </c>
      <c r="R49" s="1">
        <v>19</v>
      </c>
      <c r="S49" s="1" t="s">
        <v>41</v>
      </c>
      <c r="T49" s="1" t="s">
        <v>42</v>
      </c>
      <c r="U49" s="1">
        <v>3.58</v>
      </c>
      <c r="V49" s="1">
        <v>5</v>
      </c>
      <c r="W49" s="2">
        <v>43495</v>
      </c>
      <c r="X49" s="1">
        <v>3</v>
      </c>
    </row>
    <row r="50" spans="1:24" ht="14.25" customHeight="1" x14ac:dyDescent="0.3">
      <c r="A50" s="1" t="s">
        <v>144</v>
      </c>
      <c r="B50" s="1">
        <v>10220</v>
      </c>
      <c r="C50" s="1" t="s">
        <v>70</v>
      </c>
      <c r="D50" s="2">
        <v>31295</v>
      </c>
      <c r="E50" s="4">
        <f ca="1">YEAR(TODAY())-YEAR(LegacyData[[#This Row],[DOB]])</f>
        <v>39</v>
      </c>
      <c r="F50" s="4" t="str">
        <f ca="1">IF(LegacyData[[#This Row],[Actual Age]]&lt;=41,"Adults",IF(LegacyData[[#This Row],[Actual Age]]&lt;=52,"Gen Z",IF(LegacyData[[#This Row],[Actual Age]]&lt;=63,"Millenials",IF(LegacyData[[#This Row],[Actual Age]]&lt;=74,"Gen X","Baby Boomers"))))</f>
        <v>Adults</v>
      </c>
      <c r="G50" s="1" t="s">
        <v>23</v>
      </c>
      <c r="H50" s="1" t="s">
        <v>24</v>
      </c>
      <c r="I50" s="1" t="s">
        <v>25</v>
      </c>
      <c r="J50" s="1" t="s">
        <v>26</v>
      </c>
      <c r="K50" s="2">
        <v>41157</v>
      </c>
      <c r="L50" s="2" t="s">
        <v>27</v>
      </c>
      <c r="M50" s="4">
        <f ca="1">IFERROR(YEAR(LegacyData[[#This Row],[DateofTermination]])-YEAR(LegacyData[[#This Row],[DateofHire]]),YEAR(TODAY())-YEAR(LegacyData[[#This Row],[DateofHire]]))</f>
        <v>12</v>
      </c>
      <c r="N50" s="1" t="s">
        <v>28</v>
      </c>
      <c r="O50" s="1" t="s">
        <v>29</v>
      </c>
      <c r="P50" s="1" t="s">
        <v>39</v>
      </c>
      <c r="Q50" s="1" t="s">
        <v>145</v>
      </c>
      <c r="R50" s="1">
        <v>6</v>
      </c>
      <c r="S50" s="1" t="s">
        <v>41</v>
      </c>
      <c r="T50" s="1" t="s">
        <v>42</v>
      </c>
      <c r="U50" s="1">
        <v>4.7</v>
      </c>
      <c r="V50" s="1">
        <v>3</v>
      </c>
      <c r="W50" s="2">
        <v>43523</v>
      </c>
      <c r="X50" s="1">
        <v>2</v>
      </c>
    </row>
    <row r="51" spans="1:24" ht="14.25" customHeight="1" x14ac:dyDescent="0.3">
      <c r="A51" s="1" t="s">
        <v>146</v>
      </c>
      <c r="B51" s="1">
        <v>10275</v>
      </c>
      <c r="C51" s="1" t="s">
        <v>44</v>
      </c>
      <c r="D51" s="2">
        <v>29829</v>
      </c>
      <c r="E51" s="4">
        <f ca="1">YEAR(TODAY())-YEAR(LegacyData[[#This Row],[DOB]])</f>
        <v>43</v>
      </c>
      <c r="F51" s="4" t="str">
        <f ca="1">IF(LegacyData[[#This Row],[Actual Age]]&lt;=41,"Adults",IF(LegacyData[[#This Row],[Actual Age]]&lt;=52,"Gen Z",IF(LegacyData[[#This Row],[Actual Age]]&lt;=63,"Millenials",IF(LegacyData[[#This Row],[Actual Age]]&lt;=74,"Gen X","Baby Boomers"))))</f>
        <v>Gen Z</v>
      </c>
      <c r="G51" s="1" t="s">
        <v>45</v>
      </c>
      <c r="H51" s="1" t="s">
        <v>36</v>
      </c>
      <c r="I51" s="1" t="s">
        <v>25</v>
      </c>
      <c r="J51" s="1" t="s">
        <v>26</v>
      </c>
      <c r="K51" s="2">
        <v>40679</v>
      </c>
      <c r="L51" s="2">
        <v>41281</v>
      </c>
      <c r="M51" s="4">
        <f ca="1">IFERROR(YEAR(LegacyData[[#This Row],[DateofTermination]])-YEAR(LegacyData[[#This Row],[DateofHire]]),YEAR(TODAY())-YEAR(LegacyData[[#This Row],[DateofHire]]))</f>
        <v>2</v>
      </c>
      <c r="N51" s="1" t="s">
        <v>76</v>
      </c>
      <c r="O51" s="1" t="s">
        <v>38</v>
      </c>
      <c r="P51" s="1" t="s">
        <v>30</v>
      </c>
      <c r="Q51" s="1" t="s">
        <v>67</v>
      </c>
      <c r="R51" s="1">
        <v>12</v>
      </c>
      <c r="S51" s="1" t="s">
        <v>54</v>
      </c>
      <c r="T51" s="1" t="s">
        <v>42</v>
      </c>
      <c r="U51" s="1">
        <v>4.2</v>
      </c>
      <c r="V51" s="1">
        <v>5</v>
      </c>
      <c r="W51" s="2">
        <v>41032</v>
      </c>
      <c r="X51" s="1">
        <v>9</v>
      </c>
    </row>
    <row r="52" spans="1:24" ht="14.25" customHeight="1" x14ac:dyDescent="0.3">
      <c r="A52" s="1" t="s">
        <v>147</v>
      </c>
      <c r="B52" s="1">
        <v>10269</v>
      </c>
      <c r="C52" s="1" t="s">
        <v>44</v>
      </c>
      <c r="D52" s="2">
        <v>28515</v>
      </c>
      <c r="E52" s="4">
        <f ca="1">YEAR(TODAY())-YEAR(LegacyData[[#This Row],[DOB]])</f>
        <v>46</v>
      </c>
      <c r="F52" s="4" t="str">
        <f ca="1">IF(LegacyData[[#This Row],[Actual Age]]&lt;=41,"Adults",IF(LegacyData[[#This Row],[Actual Age]]&lt;=52,"Gen Z",IF(LegacyData[[#This Row],[Actual Age]]&lt;=63,"Millenials",IF(LegacyData[[#This Row],[Actual Age]]&lt;=74,"Gen X","Baby Boomers"))))</f>
        <v>Gen Z</v>
      </c>
      <c r="G52" s="1" t="s">
        <v>23</v>
      </c>
      <c r="H52" s="1" t="s">
        <v>36</v>
      </c>
      <c r="I52" s="1" t="s">
        <v>25</v>
      </c>
      <c r="J52" s="1" t="s">
        <v>26</v>
      </c>
      <c r="K52" s="2">
        <v>40420</v>
      </c>
      <c r="L52" s="2">
        <v>40812</v>
      </c>
      <c r="M52" s="4">
        <f ca="1">IFERROR(YEAR(LegacyData[[#This Row],[DateofTermination]])-YEAR(LegacyData[[#This Row],[DateofHire]]),YEAR(TODAY())-YEAR(LegacyData[[#This Row],[DateofHire]]))</f>
        <v>1</v>
      </c>
      <c r="N52" s="1" t="s">
        <v>37</v>
      </c>
      <c r="O52" s="1" t="s">
        <v>38</v>
      </c>
      <c r="P52" s="1" t="s">
        <v>30</v>
      </c>
      <c r="Q52" s="1" t="s">
        <v>74</v>
      </c>
      <c r="R52" s="1">
        <v>14</v>
      </c>
      <c r="S52" s="1" t="s">
        <v>41</v>
      </c>
      <c r="T52" s="1" t="s">
        <v>42</v>
      </c>
      <c r="U52" s="1">
        <v>4.2</v>
      </c>
      <c r="V52" s="1">
        <v>4</v>
      </c>
      <c r="W52" s="2">
        <v>40667</v>
      </c>
      <c r="X52" s="1">
        <v>6</v>
      </c>
    </row>
    <row r="53" spans="1:24" ht="14.25" customHeight="1" x14ac:dyDescent="0.3">
      <c r="A53" s="1" t="s">
        <v>148</v>
      </c>
      <c r="B53" s="1">
        <v>10029</v>
      </c>
      <c r="C53" s="1" t="s">
        <v>22</v>
      </c>
      <c r="D53" s="2">
        <v>29459</v>
      </c>
      <c r="E53" s="4">
        <f ca="1">YEAR(TODAY())-YEAR(LegacyData[[#This Row],[DOB]])</f>
        <v>44</v>
      </c>
      <c r="F53" s="4" t="str">
        <f ca="1">IF(LegacyData[[#This Row],[Actual Age]]&lt;=41,"Adults",IF(LegacyData[[#This Row],[Actual Age]]&lt;=52,"Gen Z",IF(LegacyData[[#This Row],[Actual Age]]&lt;=63,"Millenials",IF(LegacyData[[#This Row],[Actual Age]]&lt;=74,"Gen X","Baby Boomers"))))</f>
        <v>Gen Z</v>
      </c>
      <c r="G53" s="1" t="s">
        <v>23</v>
      </c>
      <c r="H53" s="1" t="s">
        <v>36</v>
      </c>
      <c r="I53" s="1" t="s">
        <v>25</v>
      </c>
      <c r="J53" s="1" t="s">
        <v>26</v>
      </c>
      <c r="K53" s="2">
        <v>42557</v>
      </c>
      <c r="L53" s="2" t="s">
        <v>27</v>
      </c>
      <c r="M53" s="4">
        <f ca="1">IFERROR(YEAR(LegacyData[[#This Row],[DateofTermination]])-YEAR(LegacyData[[#This Row],[DateofHire]]),YEAR(TODAY())-YEAR(LegacyData[[#This Row],[DateofHire]]))</f>
        <v>8</v>
      </c>
      <c r="N53" s="1" t="s">
        <v>28</v>
      </c>
      <c r="O53" s="1" t="s">
        <v>29</v>
      </c>
      <c r="P53" s="1" t="s">
        <v>30</v>
      </c>
      <c r="Q53" s="1" t="s">
        <v>67</v>
      </c>
      <c r="R53" s="1">
        <v>12</v>
      </c>
      <c r="S53" s="1" t="s">
        <v>64</v>
      </c>
      <c r="T53" s="1" t="s">
        <v>33</v>
      </c>
      <c r="U53" s="1">
        <v>4.0999999999999996</v>
      </c>
      <c r="V53" s="1">
        <v>4</v>
      </c>
      <c r="W53" s="2">
        <v>43524</v>
      </c>
      <c r="X53" s="1">
        <v>5</v>
      </c>
    </row>
    <row r="54" spans="1:24" ht="14.25" customHeight="1" x14ac:dyDescent="0.3">
      <c r="A54" s="1" t="s">
        <v>149</v>
      </c>
      <c r="B54" s="1">
        <v>10261</v>
      </c>
      <c r="C54" s="1" t="s">
        <v>22</v>
      </c>
      <c r="D54" s="2">
        <v>28376</v>
      </c>
      <c r="E54" s="4">
        <f ca="1">YEAR(TODAY())-YEAR(LegacyData[[#This Row],[DOB]])</f>
        <v>47</v>
      </c>
      <c r="F54" s="4" t="str">
        <f ca="1">IF(LegacyData[[#This Row],[Actual Age]]&lt;=41,"Adults",IF(LegacyData[[#This Row],[Actual Age]]&lt;=52,"Gen Z",IF(LegacyData[[#This Row],[Actual Age]]&lt;=63,"Millenials",IF(LegacyData[[#This Row],[Actual Age]]&lt;=74,"Gen X","Baby Boomers"))))</f>
        <v>Gen Z</v>
      </c>
      <c r="G54" s="1" t="s">
        <v>23</v>
      </c>
      <c r="H54" s="1" t="s">
        <v>24</v>
      </c>
      <c r="I54" s="1" t="s">
        <v>25</v>
      </c>
      <c r="J54" s="1" t="s">
        <v>26</v>
      </c>
      <c r="K54" s="2">
        <v>41463</v>
      </c>
      <c r="L54" s="2" t="s">
        <v>27</v>
      </c>
      <c r="M54" s="4">
        <f ca="1">IFERROR(YEAR(LegacyData[[#This Row],[DateofTermination]])-YEAR(LegacyData[[#This Row],[DateofHire]]),YEAR(TODAY())-YEAR(LegacyData[[#This Row],[DateofHire]]))</f>
        <v>11</v>
      </c>
      <c r="N54" s="1" t="s">
        <v>28</v>
      </c>
      <c r="O54" s="1" t="s">
        <v>29</v>
      </c>
      <c r="P54" s="1" t="s">
        <v>30</v>
      </c>
      <c r="Q54" s="1" t="s">
        <v>74</v>
      </c>
      <c r="R54" s="1">
        <v>14</v>
      </c>
      <c r="S54" s="1" t="s">
        <v>64</v>
      </c>
      <c r="T54" s="1" t="s">
        <v>42</v>
      </c>
      <c r="U54" s="1">
        <v>4.4000000000000004</v>
      </c>
      <c r="V54" s="1">
        <v>5</v>
      </c>
      <c r="W54" s="2">
        <v>43479</v>
      </c>
      <c r="X54" s="1">
        <v>3</v>
      </c>
    </row>
    <row r="55" spans="1:24" ht="14.25" customHeight="1" x14ac:dyDescent="0.3">
      <c r="A55" s="1" t="s">
        <v>150</v>
      </c>
      <c r="B55" s="1">
        <v>10292</v>
      </c>
      <c r="C55" s="1" t="s">
        <v>22</v>
      </c>
      <c r="D55" s="2">
        <v>29079</v>
      </c>
      <c r="E55" s="4">
        <f ca="1">YEAR(TODAY())-YEAR(LegacyData[[#This Row],[DOB]])</f>
        <v>45</v>
      </c>
      <c r="F55" s="4" t="str">
        <f ca="1">IF(LegacyData[[#This Row],[Actual Age]]&lt;=41,"Adults",IF(LegacyData[[#This Row],[Actual Age]]&lt;=52,"Gen Z",IF(LegacyData[[#This Row],[Actual Age]]&lt;=63,"Millenials",IF(LegacyData[[#This Row],[Actual Age]]&lt;=74,"Gen X","Baby Boomers"))))</f>
        <v>Gen Z</v>
      </c>
      <c r="G55" s="1" t="s">
        <v>23</v>
      </c>
      <c r="H55" s="1" t="s">
        <v>24</v>
      </c>
      <c r="I55" s="1" t="s">
        <v>25</v>
      </c>
      <c r="J55" s="1" t="s">
        <v>66</v>
      </c>
      <c r="K55" s="2">
        <v>40735</v>
      </c>
      <c r="L55" s="2">
        <v>42636</v>
      </c>
      <c r="M55" s="4">
        <f ca="1">IFERROR(YEAR(LegacyData[[#This Row],[DateofTermination]])-YEAR(LegacyData[[#This Row],[DateofHire]]),YEAR(TODAY())-YEAR(LegacyData[[#This Row],[DateofHire]]))</f>
        <v>5</v>
      </c>
      <c r="N55" s="1" t="s">
        <v>92</v>
      </c>
      <c r="O55" s="1" t="s">
        <v>86</v>
      </c>
      <c r="P55" s="1" t="s">
        <v>30</v>
      </c>
      <c r="Q55" s="1" t="s">
        <v>47</v>
      </c>
      <c r="R55" s="1">
        <v>20</v>
      </c>
      <c r="S55" s="1" t="s">
        <v>32</v>
      </c>
      <c r="T55" s="1" t="s">
        <v>100</v>
      </c>
      <c r="U55" s="1">
        <v>2</v>
      </c>
      <c r="V55" s="1">
        <v>3</v>
      </c>
      <c r="W55" s="2">
        <v>42491</v>
      </c>
      <c r="X55" s="1">
        <v>16</v>
      </c>
    </row>
    <row r="56" spans="1:24" ht="14.25" customHeight="1" x14ac:dyDescent="0.3">
      <c r="A56" s="1" t="s">
        <v>151</v>
      </c>
      <c r="B56" s="1">
        <v>10282</v>
      </c>
      <c r="C56" s="1" t="s">
        <v>110</v>
      </c>
      <c r="D56" s="2">
        <v>27442</v>
      </c>
      <c r="E56" s="4">
        <f ca="1">YEAR(TODAY())-YEAR(LegacyData[[#This Row],[DOB]])</f>
        <v>49</v>
      </c>
      <c r="F56" s="4" t="str">
        <f ca="1">IF(LegacyData[[#This Row],[Actual Age]]&lt;=41,"Adults",IF(LegacyData[[#This Row],[Actual Age]]&lt;=52,"Gen Z",IF(LegacyData[[#This Row],[Actual Age]]&lt;=63,"Millenials",IF(LegacyData[[#This Row],[Actual Age]]&lt;=74,"Gen X","Baby Boomers"))))</f>
        <v>Gen Z</v>
      </c>
      <c r="G56" s="1" t="s">
        <v>23</v>
      </c>
      <c r="H56" s="1" t="s">
        <v>51</v>
      </c>
      <c r="I56" s="1" t="s">
        <v>25</v>
      </c>
      <c r="J56" s="1" t="s">
        <v>26</v>
      </c>
      <c r="K56" s="2">
        <v>40379</v>
      </c>
      <c r="L56" s="2" t="s">
        <v>27</v>
      </c>
      <c r="M56" s="4">
        <f ca="1">IFERROR(YEAR(LegacyData[[#This Row],[DateofTermination]])-YEAR(LegacyData[[#This Row],[DateofHire]]),YEAR(TODAY())-YEAR(LegacyData[[#This Row],[DateofHire]]))</f>
        <v>14</v>
      </c>
      <c r="N56" s="1" t="s">
        <v>28</v>
      </c>
      <c r="O56" s="1" t="s">
        <v>29</v>
      </c>
      <c r="P56" s="1" t="s">
        <v>30</v>
      </c>
      <c r="Q56" s="1" t="s">
        <v>112</v>
      </c>
      <c r="R56" s="1">
        <v>2</v>
      </c>
      <c r="S56" s="1" t="s">
        <v>99</v>
      </c>
      <c r="T56" s="1" t="s">
        <v>100</v>
      </c>
      <c r="U56" s="1">
        <v>4.13</v>
      </c>
      <c r="V56" s="1">
        <v>2</v>
      </c>
      <c r="W56" s="2">
        <v>43479</v>
      </c>
      <c r="X56" s="1">
        <v>3</v>
      </c>
    </row>
    <row r="57" spans="1:24" ht="14.25" customHeight="1" x14ac:dyDescent="0.3">
      <c r="A57" s="1" t="s">
        <v>152</v>
      </c>
      <c r="B57" s="1">
        <v>10019</v>
      </c>
      <c r="C57" s="1" t="s">
        <v>153</v>
      </c>
      <c r="D57" s="2">
        <v>30394</v>
      </c>
      <c r="E57" s="4">
        <f ca="1">YEAR(TODAY())-YEAR(LegacyData[[#This Row],[DOB]])</f>
        <v>41</v>
      </c>
      <c r="F57" s="4" t="str">
        <f ca="1">IF(LegacyData[[#This Row],[Actual Age]]&lt;=41,"Adults",IF(LegacyData[[#This Row],[Actual Age]]&lt;=52,"Gen Z",IF(LegacyData[[#This Row],[Actual Age]]&lt;=63,"Millenials",IF(LegacyData[[#This Row],[Actual Age]]&lt;=74,"Gen X","Baby Boomers"))))</f>
        <v>Adults</v>
      </c>
      <c r="G57" s="1" t="s">
        <v>23</v>
      </c>
      <c r="H57" s="1" t="s">
        <v>24</v>
      </c>
      <c r="I57" s="1" t="s">
        <v>25</v>
      </c>
      <c r="J57" s="1" t="s">
        <v>66</v>
      </c>
      <c r="K57" s="2">
        <v>39818</v>
      </c>
      <c r="L57" s="2" t="s">
        <v>27</v>
      </c>
      <c r="M57" s="4">
        <f ca="1">IFERROR(YEAR(LegacyData[[#This Row],[DateofTermination]])-YEAR(LegacyData[[#This Row],[DateofHire]]),YEAR(TODAY())-YEAR(LegacyData[[#This Row],[DateofHire]]))</f>
        <v>15</v>
      </c>
      <c r="N57" s="1" t="s">
        <v>28</v>
      </c>
      <c r="O57" s="1" t="s">
        <v>29</v>
      </c>
      <c r="P57" s="1" t="s">
        <v>30</v>
      </c>
      <c r="Q57" s="1" t="s">
        <v>112</v>
      </c>
      <c r="R57" s="1">
        <v>2</v>
      </c>
      <c r="S57" s="1" t="s">
        <v>41</v>
      </c>
      <c r="T57" s="1" t="s">
        <v>33</v>
      </c>
      <c r="U57" s="1">
        <v>3.7</v>
      </c>
      <c r="V57" s="1">
        <v>5</v>
      </c>
      <c r="W57" s="2">
        <v>43500</v>
      </c>
      <c r="X57" s="1">
        <v>15</v>
      </c>
    </row>
    <row r="58" spans="1:24" ht="14.25" customHeight="1" x14ac:dyDescent="0.3">
      <c r="A58" s="1" t="s">
        <v>154</v>
      </c>
      <c r="B58" s="1">
        <v>10094</v>
      </c>
      <c r="C58" s="1" t="s">
        <v>22</v>
      </c>
      <c r="D58" s="2">
        <v>28215</v>
      </c>
      <c r="E58" s="4">
        <f ca="1">YEAR(TODAY())-YEAR(LegacyData[[#This Row],[DOB]])</f>
        <v>47</v>
      </c>
      <c r="F58" s="4" t="str">
        <f ca="1">IF(LegacyData[[#This Row],[Actual Age]]&lt;=41,"Adults",IF(LegacyData[[#This Row],[Actual Age]]&lt;=52,"Gen Z",IF(LegacyData[[#This Row],[Actual Age]]&lt;=63,"Millenials",IF(LegacyData[[#This Row],[Actual Age]]&lt;=74,"Gen X","Baby Boomers"))))</f>
        <v>Gen Z</v>
      </c>
      <c r="G58" s="1" t="s">
        <v>45</v>
      </c>
      <c r="H58" s="1" t="s">
        <v>36</v>
      </c>
      <c r="I58" s="1" t="s">
        <v>25</v>
      </c>
      <c r="J58" s="1" t="s">
        <v>26</v>
      </c>
      <c r="K58" s="2">
        <v>42009</v>
      </c>
      <c r="L58" s="2" t="s">
        <v>27</v>
      </c>
      <c r="M58" s="4">
        <f ca="1">IFERROR(YEAR(LegacyData[[#This Row],[DateofTermination]])-YEAR(LegacyData[[#This Row],[DateofHire]]),YEAR(TODAY())-YEAR(LegacyData[[#This Row],[DateofHire]]))</f>
        <v>9</v>
      </c>
      <c r="N58" s="1" t="s">
        <v>28</v>
      </c>
      <c r="O58" s="1" t="s">
        <v>29</v>
      </c>
      <c r="P58" s="1" t="s">
        <v>30</v>
      </c>
      <c r="Q58" s="1" t="s">
        <v>81</v>
      </c>
      <c r="R58" s="1">
        <v>18</v>
      </c>
      <c r="S58" s="1" t="s">
        <v>41</v>
      </c>
      <c r="T58" s="1" t="s">
        <v>42</v>
      </c>
      <c r="U58" s="1">
        <v>4.7300000000000004</v>
      </c>
      <c r="V58" s="1">
        <v>5</v>
      </c>
      <c r="W58" s="2">
        <v>43510</v>
      </c>
      <c r="X58" s="1">
        <v>6</v>
      </c>
    </row>
    <row r="59" spans="1:24" ht="14.25" customHeight="1" x14ac:dyDescent="0.3">
      <c r="A59" s="1" t="s">
        <v>155</v>
      </c>
      <c r="B59" s="1">
        <v>10193</v>
      </c>
      <c r="C59" s="1" t="s">
        <v>78</v>
      </c>
      <c r="D59" s="2">
        <v>31650</v>
      </c>
      <c r="E59" s="4">
        <f ca="1">YEAR(TODAY())-YEAR(LegacyData[[#This Row],[DOB]])</f>
        <v>38</v>
      </c>
      <c r="F59" s="4" t="str">
        <f ca="1">IF(LegacyData[[#This Row],[Actual Age]]&lt;=41,"Adults",IF(LegacyData[[#This Row],[Actual Age]]&lt;=52,"Gen Z",IF(LegacyData[[#This Row],[Actual Age]]&lt;=63,"Millenials",IF(LegacyData[[#This Row],[Actual Age]]&lt;=74,"Gen X","Baby Boomers"))))</f>
        <v>Adults</v>
      </c>
      <c r="G59" s="1" t="s">
        <v>23</v>
      </c>
      <c r="H59" s="1" t="s">
        <v>36</v>
      </c>
      <c r="I59" s="1" t="s">
        <v>25</v>
      </c>
      <c r="J59" s="1" t="s">
        <v>26</v>
      </c>
      <c r="K59" s="2">
        <v>42093</v>
      </c>
      <c r="L59" s="2" t="s">
        <v>27</v>
      </c>
      <c r="M59" s="4">
        <f ca="1">IFERROR(YEAR(LegacyData[[#This Row],[DateofTermination]])-YEAR(LegacyData[[#This Row],[DateofHire]]),YEAR(TODAY())-YEAR(LegacyData[[#This Row],[DateofHire]]))</f>
        <v>9</v>
      </c>
      <c r="N59" s="1" t="s">
        <v>28</v>
      </c>
      <c r="O59" s="1" t="s">
        <v>29</v>
      </c>
      <c r="P59" s="1" t="s">
        <v>39</v>
      </c>
      <c r="Q59" s="1" t="s">
        <v>40</v>
      </c>
      <c r="R59" s="1">
        <v>4</v>
      </c>
      <c r="S59" s="1" t="s">
        <v>41</v>
      </c>
      <c r="T59" s="1" t="s">
        <v>42</v>
      </c>
      <c r="U59" s="1">
        <v>3.04</v>
      </c>
      <c r="V59" s="1">
        <v>3</v>
      </c>
      <c r="W59" s="2">
        <v>43487</v>
      </c>
      <c r="X59" s="1">
        <v>2</v>
      </c>
    </row>
    <row r="60" spans="1:24" ht="14.25" customHeight="1" x14ac:dyDescent="0.3">
      <c r="A60" s="1" t="s">
        <v>156</v>
      </c>
      <c r="B60" s="1">
        <v>10132</v>
      </c>
      <c r="C60" s="1" t="s">
        <v>22</v>
      </c>
      <c r="D60" s="2">
        <v>31877</v>
      </c>
      <c r="E60" s="4">
        <f ca="1">YEAR(TODAY())-YEAR(LegacyData[[#This Row],[DOB]])</f>
        <v>37</v>
      </c>
      <c r="F60" s="4" t="str">
        <f ca="1">IF(LegacyData[[#This Row],[Actual Age]]&lt;=41,"Adults",IF(LegacyData[[#This Row],[Actual Age]]&lt;=52,"Gen Z",IF(LegacyData[[#This Row],[Actual Age]]&lt;=63,"Millenials",IF(LegacyData[[#This Row],[Actual Age]]&lt;=74,"Gen X","Baby Boomers"))))</f>
        <v>Adults</v>
      </c>
      <c r="G60" s="1" t="s">
        <v>45</v>
      </c>
      <c r="H60" s="1" t="s">
        <v>24</v>
      </c>
      <c r="I60" s="1" t="s">
        <v>25</v>
      </c>
      <c r="J60" s="1" t="s">
        <v>26</v>
      </c>
      <c r="K60" s="2">
        <v>42557</v>
      </c>
      <c r="L60" s="2" t="s">
        <v>27</v>
      </c>
      <c r="M60" s="4">
        <f ca="1">IFERROR(YEAR(LegacyData[[#This Row],[DateofTermination]])-YEAR(LegacyData[[#This Row],[DateofHire]]),YEAR(TODAY())-YEAR(LegacyData[[#This Row],[DateofHire]]))</f>
        <v>8</v>
      </c>
      <c r="N60" s="1" t="s">
        <v>28</v>
      </c>
      <c r="O60" s="1" t="s">
        <v>29</v>
      </c>
      <c r="P60" s="1" t="s">
        <v>30</v>
      </c>
      <c r="Q60" s="1" t="s">
        <v>31</v>
      </c>
      <c r="R60" s="1">
        <v>22</v>
      </c>
      <c r="S60" s="1" t="s">
        <v>32</v>
      </c>
      <c r="T60" s="1" t="s">
        <v>42</v>
      </c>
      <c r="U60" s="1">
        <v>4.12</v>
      </c>
      <c r="V60" s="1">
        <v>5</v>
      </c>
      <c r="W60" s="2">
        <v>43493</v>
      </c>
      <c r="X60" s="1">
        <v>15</v>
      </c>
    </row>
    <row r="61" spans="1:24" ht="14.25" customHeight="1" x14ac:dyDescent="0.3">
      <c r="A61" s="1" t="s">
        <v>157</v>
      </c>
      <c r="B61" s="1">
        <v>10083</v>
      </c>
      <c r="C61" s="1" t="s">
        <v>158</v>
      </c>
      <c r="D61" s="2">
        <v>23994</v>
      </c>
      <c r="E61" s="4">
        <f ca="1">YEAR(TODAY())-YEAR(LegacyData[[#This Row],[DOB]])</f>
        <v>59</v>
      </c>
      <c r="F61" s="4" t="str">
        <f ca="1">IF(LegacyData[[#This Row],[Actual Age]]&lt;=41,"Adults",IF(LegacyData[[#This Row],[Actual Age]]&lt;=52,"Gen Z",IF(LegacyData[[#This Row],[Actual Age]]&lt;=63,"Millenials",IF(LegacyData[[#This Row],[Actual Age]]&lt;=74,"Gen X","Baby Boomers"))))</f>
        <v>Millenials</v>
      </c>
      <c r="G61" s="1" t="s">
        <v>23</v>
      </c>
      <c r="H61" s="1" t="s">
        <v>24</v>
      </c>
      <c r="I61" s="1" t="s">
        <v>25</v>
      </c>
      <c r="J61" s="1" t="s">
        <v>26</v>
      </c>
      <c r="K61" s="2">
        <v>41649</v>
      </c>
      <c r="L61" s="2" t="s">
        <v>27</v>
      </c>
      <c r="M61" s="4">
        <f ca="1">IFERROR(YEAR(LegacyData[[#This Row],[DateofTermination]])-YEAR(LegacyData[[#This Row],[DateofHire]]),YEAR(TODAY())-YEAR(LegacyData[[#This Row],[DateofHire]]))</f>
        <v>10</v>
      </c>
      <c r="N61" s="1" t="s">
        <v>28</v>
      </c>
      <c r="O61" s="1" t="s">
        <v>29</v>
      </c>
      <c r="P61" s="1" t="s">
        <v>39</v>
      </c>
      <c r="Q61" s="1" t="s">
        <v>71</v>
      </c>
      <c r="R61" s="1">
        <v>7</v>
      </c>
      <c r="S61" s="1" t="s">
        <v>64</v>
      </c>
      <c r="T61" s="1" t="s">
        <v>42</v>
      </c>
      <c r="U61" s="1">
        <v>5</v>
      </c>
      <c r="V61" s="1">
        <v>3</v>
      </c>
      <c r="W61" s="2">
        <v>43467</v>
      </c>
      <c r="X61" s="1">
        <v>5</v>
      </c>
    </row>
    <row r="62" spans="1:24" ht="14.25" customHeight="1" x14ac:dyDescent="0.3">
      <c r="A62" s="1" t="s">
        <v>159</v>
      </c>
      <c r="B62" s="1">
        <v>10099</v>
      </c>
      <c r="C62" s="1" t="s">
        <v>160</v>
      </c>
      <c r="D62" s="2">
        <v>32982</v>
      </c>
      <c r="E62" s="4">
        <f ca="1">YEAR(TODAY())-YEAR(LegacyData[[#This Row],[DOB]])</f>
        <v>34</v>
      </c>
      <c r="F62" s="4" t="str">
        <f ca="1">IF(LegacyData[[#This Row],[Actual Age]]&lt;=41,"Adults",IF(LegacyData[[#This Row],[Actual Age]]&lt;=52,"Gen Z",IF(LegacyData[[#This Row],[Actual Age]]&lt;=63,"Millenials",IF(LegacyData[[#This Row],[Actual Age]]&lt;=74,"Gen X","Baby Boomers"))))</f>
        <v>Adults</v>
      </c>
      <c r="G62" s="1" t="s">
        <v>45</v>
      </c>
      <c r="H62" s="1" t="s">
        <v>24</v>
      </c>
      <c r="I62" s="1" t="s">
        <v>25</v>
      </c>
      <c r="J62" s="1" t="s">
        <v>26</v>
      </c>
      <c r="K62" s="2">
        <v>41764</v>
      </c>
      <c r="L62" s="2" t="s">
        <v>27</v>
      </c>
      <c r="M62" s="4">
        <f ca="1">IFERROR(YEAR(LegacyData[[#This Row],[DateofTermination]])-YEAR(LegacyData[[#This Row],[DateofHire]]),YEAR(TODAY())-YEAR(LegacyData[[#This Row],[DateofHire]]))</f>
        <v>10</v>
      </c>
      <c r="N62" s="1" t="s">
        <v>28</v>
      </c>
      <c r="O62" s="1" t="s">
        <v>29</v>
      </c>
      <c r="P62" s="1" t="s">
        <v>121</v>
      </c>
      <c r="Q62" s="1" t="s">
        <v>161</v>
      </c>
      <c r="R62" s="1">
        <v>15</v>
      </c>
      <c r="S62" s="1" t="s">
        <v>41</v>
      </c>
      <c r="T62" s="1" t="s">
        <v>42</v>
      </c>
      <c r="U62" s="1">
        <v>4.62</v>
      </c>
      <c r="V62" s="1">
        <v>4</v>
      </c>
      <c r="W62" s="2">
        <v>43489</v>
      </c>
      <c r="X62" s="1">
        <v>8</v>
      </c>
    </row>
    <row r="63" spans="1:24" ht="14.25" customHeight="1" x14ac:dyDescent="0.3">
      <c r="A63" s="1" t="s">
        <v>162</v>
      </c>
      <c r="B63" s="1">
        <v>10212</v>
      </c>
      <c r="C63" s="1" t="s">
        <v>158</v>
      </c>
      <c r="D63" s="2">
        <v>19011</v>
      </c>
      <c r="E63" s="4">
        <f ca="1">YEAR(TODAY())-YEAR(LegacyData[[#This Row],[DOB]])</f>
        <v>72</v>
      </c>
      <c r="F63" s="4" t="str">
        <f ca="1">IF(LegacyData[[#This Row],[Actual Age]]&lt;=41,"Adults",IF(LegacyData[[#This Row],[Actual Age]]&lt;=52,"Gen Z",IF(LegacyData[[#This Row],[Actual Age]]&lt;=63,"Millenials",IF(LegacyData[[#This Row],[Actual Age]]&lt;=74,"Gen X","Baby Boomers"))))</f>
        <v>Gen X</v>
      </c>
      <c r="G63" s="1" t="s">
        <v>45</v>
      </c>
      <c r="H63" s="1" t="s">
        <v>36</v>
      </c>
      <c r="I63" s="1" t="s">
        <v>25</v>
      </c>
      <c r="J63" s="1" t="s">
        <v>26</v>
      </c>
      <c r="K63" s="2">
        <v>41649</v>
      </c>
      <c r="L63" s="2" t="s">
        <v>27</v>
      </c>
      <c r="M63" s="4">
        <f ca="1">IFERROR(YEAR(LegacyData[[#This Row],[DateofTermination]])-YEAR(LegacyData[[#This Row],[DateofHire]]),YEAR(TODAY())-YEAR(LegacyData[[#This Row],[DateofHire]]))</f>
        <v>10</v>
      </c>
      <c r="N63" s="1" t="s">
        <v>28</v>
      </c>
      <c r="O63" s="1" t="s">
        <v>29</v>
      </c>
      <c r="P63" s="1" t="s">
        <v>39</v>
      </c>
      <c r="Q63" s="1" t="s">
        <v>71</v>
      </c>
      <c r="R63" s="1">
        <v>7</v>
      </c>
      <c r="S63" s="1" t="s">
        <v>32</v>
      </c>
      <c r="T63" s="1" t="s">
        <v>42</v>
      </c>
      <c r="U63" s="1">
        <v>3.1</v>
      </c>
      <c r="V63" s="1">
        <v>5</v>
      </c>
      <c r="W63" s="2">
        <v>43508</v>
      </c>
      <c r="X63" s="1">
        <v>19</v>
      </c>
    </row>
    <row r="64" spans="1:24" ht="14.25" customHeight="1" x14ac:dyDescent="0.3">
      <c r="A64" s="1" t="s">
        <v>163</v>
      </c>
      <c r="B64" s="1">
        <v>10056</v>
      </c>
      <c r="C64" s="1" t="s">
        <v>22</v>
      </c>
      <c r="D64" s="2">
        <v>28495</v>
      </c>
      <c r="E64" s="4">
        <f ca="1">YEAR(TODAY())-YEAR(LegacyData[[#This Row],[DOB]])</f>
        <v>46</v>
      </c>
      <c r="F64" s="4" t="str">
        <f ca="1">IF(LegacyData[[#This Row],[Actual Age]]&lt;=41,"Adults",IF(LegacyData[[#This Row],[Actual Age]]&lt;=52,"Gen Z",IF(LegacyData[[#This Row],[Actual Age]]&lt;=63,"Millenials",IF(LegacyData[[#This Row],[Actual Age]]&lt;=74,"Gen X","Baby Boomers"))))</f>
        <v>Gen Z</v>
      </c>
      <c r="G64" s="1" t="s">
        <v>45</v>
      </c>
      <c r="H64" s="1" t="s">
        <v>36</v>
      </c>
      <c r="I64" s="1" t="s">
        <v>25</v>
      </c>
      <c r="J64" s="1" t="s">
        <v>26</v>
      </c>
      <c r="K64" s="2">
        <v>41092</v>
      </c>
      <c r="L64" s="2" t="s">
        <v>27</v>
      </c>
      <c r="M64" s="4">
        <f ca="1">IFERROR(YEAR(LegacyData[[#This Row],[DateofTermination]])-YEAR(LegacyData[[#This Row],[DateofHire]]),YEAR(TODAY())-YEAR(LegacyData[[#This Row],[DateofHire]]))</f>
        <v>12</v>
      </c>
      <c r="N64" s="1" t="s">
        <v>28</v>
      </c>
      <c r="O64" s="1" t="s">
        <v>29</v>
      </c>
      <c r="P64" s="1" t="s">
        <v>30</v>
      </c>
      <c r="Q64" s="1" t="s">
        <v>49</v>
      </c>
      <c r="R64" s="1">
        <v>16</v>
      </c>
      <c r="S64" s="1" t="s">
        <v>41</v>
      </c>
      <c r="T64" s="1" t="s">
        <v>42</v>
      </c>
      <c r="U64" s="1">
        <v>5</v>
      </c>
      <c r="V64" s="1">
        <v>3</v>
      </c>
      <c r="W64" s="2">
        <v>43521</v>
      </c>
      <c r="X64" s="1">
        <v>1</v>
      </c>
    </row>
    <row r="65" spans="1:24" ht="14.25" customHeight="1" x14ac:dyDescent="0.3">
      <c r="A65" s="1" t="s">
        <v>164</v>
      </c>
      <c r="B65" s="1">
        <v>10143</v>
      </c>
      <c r="C65" s="1" t="s">
        <v>44</v>
      </c>
      <c r="D65" s="2">
        <v>29112</v>
      </c>
      <c r="E65" s="4">
        <f ca="1">YEAR(TODAY())-YEAR(LegacyData[[#This Row],[DOB]])</f>
        <v>45</v>
      </c>
      <c r="F65" s="4" t="str">
        <f ca="1">IF(LegacyData[[#This Row],[Actual Age]]&lt;=41,"Adults",IF(LegacyData[[#This Row],[Actual Age]]&lt;=52,"Gen Z",IF(LegacyData[[#This Row],[Actual Age]]&lt;=63,"Millenials",IF(LegacyData[[#This Row],[Actual Age]]&lt;=74,"Gen X","Baby Boomers"))))</f>
        <v>Gen Z</v>
      </c>
      <c r="G65" s="1" t="s">
        <v>23</v>
      </c>
      <c r="H65" s="1" t="s">
        <v>24</v>
      </c>
      <c r="I65" s="1" t="s">
        <v>89</v>
      </c>
      <c r="J65" s="1" t="s">
        <v>80</v>
      </c>
      <c r="K65" s="2">
        <v>40550</v>
      </c>
      <c r="L65" s="2" t="s">
        <v>27</v>
      </c>
      <c r="M65" s="4">
        <f ca="1">IFERROR(YEAR(LegacyData[[#This Row],[DateofTermination]])-YEAR(LegacyData[[#This Row],[DateofHire]]),YEAR(TODAY())-YEAR(LegacyData[[#This Row],[DateofHire]]))</f>
        <v>13</v>
      </c>
      <c r="N65" s="1" t="s">
        <v>28</v>
      </c>
      <c r="O65" s="1" t="s">
        <v>29</v>
      </c>
      <c r="P65" s="1" t="s">
        <v>30</v>
      </c>
      <c r="Q65" s="1" t="s">
        <v>47</v>
      </c>
      <c r="R65" s="1">
        <v>20</v>
      </c>
      <c r="S65" s="1" t="s">
        <v>32</v>
      </c>
      <c r="T65" s="1" t="s">
        <v>42</v>
      </c>
      <c r="U65" s="1">
        <v>3.96</v>
      </c>
      <c r="V65" s="1">
        <v>4</v>
      </c>
      <c r="W65" s="2">
        <v>43523</v>
      </c>
      <c r="X65" s="1">
        <v>6</v>
      </c>
    </row>
    <row r="66" spans="1:24" ht="14.25" customHeight="1" x14ac:dyDescent="0.3">
      <c r="A66" s="1" t="s">
        <v>165</v>
      </c>
      <c r="B66" s="1">
        <v>10311</v>
      </c>
      <c r="C66" s="1" t="s">
        <v>22</v>
      </c>
      <c r="D66" s="2">
        <v>32248</v>
      </c>
      <c r="E66" s="4">
        <f ca="1">YEAR(TODAY())-YEAR(LegacyData[[#This Row],[DOB]])</f>
        <v>36</v>
      </c>
      <c r="F66" s="4" t="str">
        <f ca="1">IF(LegacyData[[#This Row],[Actual Age]]&lt;=41,"Adults",IF(LegacyData[[#This Row],[Actual Age]]&lt;=52,"Gen Z",IF(LegacyData[[#This Row],[Actual Age]]&lt;=63,"Millenials",IF(LegacyData[[#This Row],[Actual Age]]&lt;=74,"Gen X","Baby Boomers"))))</f>
        <v>Adults</v>
      </c>
      <c r="G66" s="1" t="s">
        <v>23</v>
      </c>
      <c r="H66" s="1" t="s">
        <v>36</v>
      </c>
      <c r="I66" s="1" t="s">
        <v>25</v>
      </c>
      <c r="J66" s="1" t="s">
        <v>26</v>
      </c>
      <c r="K66" s="2">
        <v>43290</v>
      </c>
      <c r="L66" s="2" t="s">
        <v>27</v>
      </c>
      <c r="M66" s="4">
        <f ca="1">IFERROR(YEAR(LegacyData[[#This Row],[DateofTermination]])-YEAR(LegacyData[[#This Row],[DateofHire]]),YEAR(TODAY())-YEAR(LegacyData[[#This Row],[DateofHire]]))</f>
        <v>6</v>
      </c>
      <c r="N66" s="1" t="s">
        <v>28</v>
      </c>
      <c r="O66" s="1" t="s">
        <v>29</v>
      </c>
      <c r="P66" s="1" t="s">
        <v>30</v>
      </c>
      <c r="Q66" s="1" t="s">
        <v>67</v>
      </c>
      <c r="R66" s="1">
        <v>12</v>
      </c>
      <c r="S66" s="1" t="s">
        <v>41</v>
      </c>
      <c r="T66" s="1" t="s">
        <v>42</v>
      </c>
      <c r="U66" s="1">
        <v>4.3</v>
      </c>
      <c r="V66" s="1">
        <v>4</v>
      </c>
      <c r="W66" s="2">
        <v>43496</v>
      </c>
      <c r="X66" s="1">
        <v>2</v>
      </c>
    </row>
    <row r="67" spans="1:24" ht="14.25" customHeight="1" x14ac:dyDescent="0.3">
      <c r="A67" s="1" t="s">
        <v>166</v>
      </c>
      <c r="B67" s="1">
        <v>10070</v>
      </c>
      <c r="C67" s="1" t="s">
        <v>22</v>
      </c>
      <c r="D67" s="2">
        <v>28429</v>
      </c>
      <c r="E67" s="4">
        <f ca="1">YEAR(TODAY())-YEAR(LegacyData[[#This Row],[DOB]])</f>
        <v>47</v>
      </c>
      <c r="F67" s="4" t="str">
        <f ca="1">IF(LegacyData[[#This Row],[Actual Age]]&lt;=41,"Adults",IF(LegacyData[[#This Row],[Actual Age]]&lt;=52,"Gen Z",IF(LegacyData[[#This Row],[Actual Age]]&lt;=63,"Millenials",IF(LegacyData[[#This Row],[Actual Age]]&lt;=74,"Gen X","Baby Boomers"))))</f>
        <v>Gen Z</v>
      </c>
      <c r="G67" s="1" t="s">
        <v>23</v>
      </c>
      <c r="H67" s="1" t="s">
        <v>36</v>
      </c>
      <c r="I67" s="1" t="s">
        <v>25</v>
      </c>
      <c r="J67" s="1" t="s">
        <v>26</v>
      </c>
      <c r="K67" s="2">
        <v>40679</v>
      </c>
      <c r="L67" s="2">
        <v>42529</v>
      </c>
      <c r="M67" s="4">
        <f ca="1">IFERROR(YEAR(LegacyData[[#This Row],[DateofTermination]])-YEAR(LegacyData[[#This Row],[DateofHire]]),YEAR(TODAY())-YEAR(LegacyData[[#This Row],[DateofHire]]))</f>
        <v>5</v>
      </c>
      <c r="N67" s="1" t="s">
        <v>76</v>
      </c>
      <c r="O67" s="1" t="s">
        <v>38</v>
      </c>
      <c r="P67" s="1" t="s">
        <v>30</v>
      </c>
      <c r="Q67" s="1" t="s">
        <v>53</v>
      </c>
      <c r="R67" s="1">
        <v>39</v>
      </c>
      <c r="S67" s="1" t="s">
        <v>41</v>
      </c>
      <c r="T67" s="1" t="s">
        <v>42</v>
      </c>
      <c r="U67" s="1">
        <v>5</v>
      </c>
      <c r="V67" s="1">
        <v>4</v>
      </c>
      <c r="W67" s="2">
        <v>42462</v>
      </c>
      <c r="X67" s="1">
        <v>14</v>
      </c>
    </row>
    <row r="68" spans="1:24" ht="14.25" customHeight="1" x14ac:dyDescent="0.3">
      <c r="A68" s="1" t="s">
        <v>167</v>
      </c>
      <c r="B68" s="1">
        <v>10155</v>
      </c>
      <c r="C68" s="1" t="s">
        <v>58</v>
      </c>
      <c r="D68" s="2">
        <v>29041</v>
      </c>
      <c r="E68" s="4">
        <f ca="1">YEAR(TODAY())-YEAR(LegacyData[[#This Row],[DOB]])</f>
        <v>45</v>
      </c>
      <c r="F68" s="4" t="str">
        <f ca="1">IF(LegacyData[[#This Row],[Actual Age]]&lt;=41,"Adults",IF(LegacyData[[#This Row],[Actual Age]]&lt;=52,"Gen Z",IF(LegacyData[[#This Row],[Actual Age]]&lt;=63,"Millenials",IF(LegacyData[[#This Row],[Actual Age]]&lt;=74,"Gen X","Baby Boomers"))))</f>
        <v>Gen Z</v>
      </c>
      <c r="G68" s="1" t="s">
        <v>45</v>
      </c>
      <c r="H68" s="1" t="s">
        <v>24</v>
      </c>
      <c r="I68" s="1" t="s">
        <v>25</v>
      </c>
      <c r="J68" s="1" t="s">
        <v>66</v>
      </c>
      <c r="K68" s="2">
        <v>40917</v>
      </c>
      <c r="L68" s="2" t="s">
        <v>27</v>
      </c>
      <c r="M68" s="4">
        <f ca="1">IFERROR(YEAR(LegacyData[[#This Row],[DateofTermination]])-YEAR(LegacyData[[#This Row],[DateofHire]]),YEAR(TODAY())-YEAR(LegacyData[[#This Row],[DateofHire]]))</f>
        <v>12</v>
      </c>
      <c r="N68" s="1" t="s">
        <v>28</v>
      </c>
      <c r="O68" s="1" t="s">
        <v>29</v>
      </c>
      <c r="P68" s="1" t="s">
        <v>59</v>
      </c>
      <c r="Q68" s="1" t="s">
        <v>60</v>
      </c>
      <c r="R68" s="1">
        <v>10</v>
      </c>
      <c r="S68" s="1" t="s">
        <v>99</v>
      </c>
      <c r="T68" s="1" t="s">
        <v>42</v>
      </c>
      <c r="U68" s="1">
        <v>3.79</v>
      </c>
      <c r="V68" s="1">
        <v>5</v>
      </c>
      <c r="W68" s="2">
        <v>43490</v>
      </c>
      <c r="X68" s="1">
        <v>8</v>
      </c>
    </row>
    <row r="69" spans="1:24" ht="14.25" customHeight="1" x14ac:dyDescent="0.3">
      <c r="A69" s="1" t="s">
        <v>168</v>
      </c>
      <c r="B69" s="1">
        <v>10306</v>
      </c>
      <c r="C69" s="1" t="s">
        <v>120</v>
      </c>
      <c r="D69" s="2">
        <v>27396</v>
      </c>
      <c r="E69" s="4">
        <f ca="1">YEAR(TODAY())-YEAR(LegacyData[[#This Row],[DOB]])</f>
        <v>49</v>
      </c>
      <c r="F69" s="4" t="str">
        <f ca="1">IF(LegacyData[[#This Row],[Actual Age]]&lt;=41,"Adults",IF(LegacyData[[#This Row],[Actual Age]]&lt;=52,"Gen Z",IF(LegacyData[[#This Row],[Actual Age]]&lt;=63,"Millenials",IF(LegacyData[[#This Row],[Actual Age]]&lt;=74,"Gen X","Baby Boomers"))))</f>
        <v>Gen Z</v>
      </c>
      <c r="G69" s="1" t="s">
        <v>23</v>
      </c>
      <c r="H69" s="1" t="s">
        <v>24</v>
      </c>
      <c r="I69" s="1" t="s">
        <v>25</v>
      </c>
      <c r="J69" s="1" t="s">
        <v>80</v>
      </c>
      <c r="K69" s="2">
        <v>41911</v>
      </c>
      <c r="L69" s="2" t="s">
        <v>27</v>
      </c>
      <c r="M69" s="4">
        <f ca="1">IFERROR(YEAR(LegacyData[[#This Row],[DateofTermination]])-YEAR(LegacyData[[#This Row],[DateofHire]]),YEAR(TODAY())-YEAR(LegacyData[[#This Row],[DateofHire]]))</f>
        <v>10</v>
      </c>
      <c r="N69" s="1" t="s">
        <v>28</v>
      </c>
      <c r="O69" s="1" t="s">
        <v>29</v>
      </c>
      <c r="P69" s="1" t="s">
        <v>121</v>
      </c>
      <c r="Q69" s="1" t="s">
        <v>122</v>
      </c>
      <c r="R69" s="1">
        <v>17</v>
      </c>
      <c r="S69" s="1" t="s">
        <v>41</v>
      </c>
      <c r="T69" s="1" t="s">
        <v>169</v>
      </c>
      <c r="U69" s="1">
        <v>1.93</v>
      </c>
      <c r="V69" s="1">
        <v>3</v>
      </c>
      <c r="W69" s="2">
        <v>43495</v>
      </c>
      <c r="X69" s="1">
        <v>5</v>
      </c>
    </row>
    <row r="70" spans="1:24" ht="14.25" customHeight="1" x14ac:dyDescent="0.3">
      <c r="A70" s="1" t="s">
        <v>170</v>
      </c>
      <c r="B70" s="1">
        <v>10100</v>
      </c>
      <c r="C70" s="1" t="s">
        <v>44</v>
      </c>
      <c r="D70" s="2">
        <v>18684</v>
      </c>
      <c r="E70" s="4">
        <f ca="1">YEAR(TODAY())-YEAR(LegacyData[[#This Row],[DOB]])</f>
        <v>73</v>
      </c>
      <c r="F70" s="4" t="str">
        <f ca="1">IF(LegacyData[[#This Row],[Actual Age]]&lt;=41,"Adults",IF(LegacyData[[#This Row],[Actual Age]]&lt;=52,"Gen Z",IF(LegacyData[[#This Row],[Actual Age]]&lt;=63,"Millenials",IF(LegacyData[[#This Row],[Actual Age]]&lt;=74,"Gen X","Baby Boomers"))))</f>
        <v>Gen X</v>
      </c>
      <c r="G70" s="1" t="s">
        <v>45</v>
      </c>
      <c r="H70" s="1" t="s">
        <v>118</v>
      </c>
      <c r="I70" s="1" t="s">
        <v>25</v>
      </c>
      <c r="J70" s="1" t="s">
        <v>66</v>
      </c>
      <c r="K70" s="2">
        <v>40637</v>
      </c>
      <c r="L70" s="2">
        <v>42312</v>
      </c>
      <c r="M70" s="4">
        <f ca="1">IFERROR(YEAR(LegacyData[[#This Row],[DateofTermination]])-YEAR(LegacyData[[#This Row],[DateofHire]]),YEAR(TODAY())-YEAR(LegacyData[[#This Row],[DateofHire]]))</f>
        <v>4</v>
      </c>
      <c r="N70" s="1" t="s">
        <v>171</v>
      </c>
      <c r="O70" s="1" t="s">
        <v>38</v>
      </c>
      <c r="P70" s="1" t="s">
        <v>30</v>
      </c>
      <c r="Q70" s="1" t="s">
        <v>81</v>
      </c>
      <c r="R70" s="1">
        <v>18</v>
      </c>
      <c r="S70" s="1" t="s">
        <v>54</v>
      </c>
      <c r="T70" s="1" t="s">
        <v>42</v>
      </c>
      <c r="U70" s="1">
        <v>4.62</v>
      </c>
      <c r="V70" s="1">
        <v>5</v>
      </c>
      <c r="W70" s="2">
        <v>42130</v>
      </c>
      <c r="X70" s="1">
        <v>1</v>
      </c>
    </row>
    <row r="71" spans="1:24" ht="14.25" customHeight="1" x14ac:dyDescent="0.3">
      <c r="A71" s="1" t="s">
        <v>172</v>
      </c>
      <c r="B71" s="1">
        <v>10310</v>
      </c>
      <c r="C71" s="1" t="s">
        <v>22</v>
      </c>
      <c r="D71" s="2">
        <v>24581</v>
      </c>
      <c r="E71" s="4">
        <f ca="1">YEAR(TODAY())-YEAR(LegacyData[[#This Row],[DOB]])</f>
        <v>57</v>
      </c>
      <c r="F71" s="4" t="str">
        <f ca="1">IF(LegacyData[[#This Row],[Actual Age]]&lt;=41,"Adults",IF(LegacyData[[#This Row],[Actual Age]]&lt;=52,"Gen Z",IF(LegacyData[[#This Row],[Actual Age]]&lt;=63,"Millenials",IF(LegacyData[[#This Row],[Actual Age]]&lt;=74,"Gen X","Baby Boomers"))))</f>
        <v>Millenials</v>
      </c>
      <c r="G71" s="1" t="s">
        <v>23</v>
      </c>
      <c r="H71" s="1" t="s">
        <v>36</v>
      </c>
      <c r="I71" s="1" t="s">
        <v>25</v>
      </c>
      <c r="J71" s="1" t="s">
        <v>26</v>
      </c>
      <c r="K71" s="2">
        <v>41827</v>
      </c>
      <c r="L71" s="2" t="s">
        <v>27</v>
      </c>
      <c r="M71" s="4">
        <f ca="1">IFERROR(YEAR(LegacyData[[#This Row],[DateofTermination]])-YEAR(LegacyData[[#This Row],[DateofHire]]),YEAR(TODAY())-YEAR(LegacyData[[#This Row],[DateofHire]]))</f>
        <v>10</v>
      </c>
      <c r="N71" s="1" t="s">
        <v>28</v>
      </c>
      <c r="O71" s="1" t="s">
        <v>29</v>
      </c>
      <c r="P71" s="1" t="s">
        <v>30</v>
      </c>
      <c r="Q71" s="1" t="s">
        <v>56</v>
      </c>
      <c r="R71" s="1">
        <v>11</v>
      </c>
      <c r="S71" s="1" t="s">
        <v>41</v>
      </c>
      <c r="T71" s="1" t="s">
        <v>169</v>
      </c>
      <c r="U71" s="1">
        <v>1.1200000000000001</v>
      </c>
      <c r="V71" s="1">
        <v>2</v>
      </c>
      <c r="W71" s="2">
        <v>43496</v>
      </c>
      <c r="X71" s="1">
        <v>9</v>
      </c>
    </row>
    <row r="72" spans="1:24" ht="14.25" customHeight="1" x14ac:dyDescent="0.3">
      <c r="A72" s="1" t="s">
        <v>173</v>
      </c>
      <c r="B72" s="1">
        <v>10197</v>
      </c>
      <c r="C72" s="1" t="s">
        <v>174</v>
      </c>
      <c r="D72" s="2">
        <v>30563</v>
      </c>
      <c r="E72" s="4">
        <f ca="1">YEAR(TODAY())-YEAR(LegacyData[[#This Row],[DOB]])</f>
        <v>41</v>
      </c>
      <c r="F72" s="4" t="str">
        <f ca="1">IF(LegacyData[[#This Row],[Actual Age]]&lt;=41,"Adults",IF(LegacyData[[#This Row],[Actual Age]]&lt;=52,"Gen Z",IF(LegacyData[[#This Row],[Actual Age]]&lt;=63,"Millenials",IF(LegacyData[[#This Row],[Actual Age]]&lt;=74,"Gen X","Baby Boomers"))))</f>
        <v>Adults</v>
      </c>
      <c r="G72" s="1" t="s">
        <v>23</v>
      </c>
      <c r="H72" s="1" t="s">
        <v>24</v>
      </c>
      <c r="I72" s="1" t="s">
        <v>25</v>
      </c>
      <c r="J72" s="1" t="s">
        <v>26</v>
      </c>
      <c r="K72" s="2">
        <v>42781</v>
      </c>
      <c r="L72" s="2" t="s">
        <v>27</v>
      </c>
      <c r="M72" s="4">
        <f ca="1">IFERROR(YEAR(LegacyData[[#This Row],[DateofTermination]])-YEAR(LegacyData[[#This Row],[DateofHire]]),YEAR(TODAY())-YEAR(LegacyData[[#This Row],[DateofHire]]))</f>
        <v>7</v>
      </c>
      <c r="N72" s="1" t="s">
        <v>28</v>
      </c>
      <c r="O72" s="1" t="s">
        <v>29</v>
      </c>
      <c r="P72" s="1" t="s">
        <v>39</v>
      </c>
      <c r="Q72" s="1" t="s">
        <v>175</v>
      </c>
      <c r="R72" s="1">
        <v>13</v>
      </c>
      <c r="S72" s="1" t="s">
        <v>41</v>
      </c>
      <c r="T72" s="1" t="s">
        <v>42</v>
      </c>
      <c r="U72" s="1">
        <v>3.01</v>
      </c>
      <c r="V72" s="1">
        <v>5</v>
      </c>
      <c r="W72" s="2">
        <v>43488</v>
      </c>
      <c r="X72" s="1">
        <v>15</v>
      </c>
    </row>
    <row r="73" spans="1:24" ht="14.25" customHeight="1" x14ac:dyDescent="0.3">
      <c r="A73" s="1" t="s">
        <v>176</v>
      </c>
      <c r="B73" s="1">
        <v>10276</v>
      </c>
      <c r="C73" s="1" t="s">
        <v>22</v>
      </c>
      <c r="D73" s="2">
        <v>29966</v>
      </c>
      <c r="E73" s="4">
        <f ca="1">YEAR(TODAY())-YEAR(LegacyData[[#This Row],[DOB]])</f>
        <v>42</v>
      </c>
      <c r="F73" s="4" t="str">
        <f ca="1">IF(LegacyData[[#This Row],[Actual Age]]&lt;=41,"Adults",IF(LegacyData[[#This Row],[Actual Age]]&lt;=52,"Gen Z",IF(LegacyData[[#This Row],[Actual Age]]&lt;=63,"Millenials",IF(LegacyData[[#This Row],[Actual Age]]&lt;=74,"Gen X","Baby Boomers"))))</f>
        <v>Gen Z</v>
      </c>
      <c r="G73" s="1" t="s">
        <v>23</v>
      </c>
      <c r="H73" s="1" t="s">
        <v>24</v>
      </c>
      <c r="I73" s="1" t="s">
        <v>25</v>
      </c>
      <c r="J73" s="1" t="s">
        <v>26</v>
      </c>
      <c r="K73" s="2">
        <v>41771</v>
      </c>
      <c r="L73" s="2" t="s">
        <v>27</v>
      </c>
      <c r="M73" s="4">
        <f ca="1">IFERROR(YEAR(LegacyData[[#This Row],[DateofTermination]])-YEAR(LegacyData[[#This Row],[DateofHire]]),YEAR(TODAY())-YEAR(LegacyData[[#This Row],[DateofHire]]))</f>
        <v>10</v>
      </c>
      <c r="N73" s="1" t="s">
        <v>28</v>
      </c>
      <c r="O73" s="1" t="s">
        <v>29</v>
      </c>
      <c r="P73" s="1" t="s">
        <v>30</v>
      </c>
      <c r="Q73" s="1" t="s">
        <v>63</v>
      </c>
      <c r="R73" s="1">
        <v>19</v>
      </c>
      <c r="S73" s="1" t="s">
        <v>41</v>
      </c>
      <c r="T73" s="1" t="s">
        <v>42</v>
      </c>
      <c r="U73" s="1">
        <v>4.3</v>
      </c>
      <c r="V73" s="1">
        <v>4</v>
      </c>
      <c r="W73" s="2">
        <v>43515</v>
      </c>
      <c r="X73" s="1">
        <v>1</v>
      </c>
    </row>
    <row r="74" spans="1:24" ht="14.25" customHeight="1" x14ac:dyDescent="0.3">
      <c r="A74" s="1" t="s">
        <v>177</v>
      </c>
      <c r="B74" s="1">
        <v>10304</v>
      </c>
      <c r="C74" s="1" t="s">
        <v>120</v>
      </c>
      <c r="D74" s="2">
        <v>31911</v>
      </c>
      <c r="E74" s="4">
        <f ca="1">YEAR(TODAY())-YEAR(LegacyData[[#This Row],[DOB]])</f>
        <v>37</v>
      </c>
      <c r="F74" s="4" t="str">
        <f ca="1">IF(LegacyData[[#This Row],[Actual Age]]&lt;=41,"Adults",IF(LegacyData[[#This Row],[Actual Age]]&lt;=52,"Gen Z",IF(LegacyData[[#This Row],[Actual Age]]&lt;=63,"Millenials",IF(LegacyData[[#This Row],[Actual Age]]&lt;=74,"Gen X","Baby Boomers"))))</f>
        <v>Adults</v>
      </c>
      <c r="G74" s="1" t="s">
        <v>45</v>
      </c>
      <c r="H74" s="1" t="s">
        <v>24</v>
      </c>
      <c r="I74" s="1" t="s">
        <v>25</v>
      </c>
      <c r="J74" s="1" t="s">
        <v>26</v>
      </c>
      <c r="K74" s="2">
        <v>40959</v>
      </c>
      <c r="L74" s="2" t="s">
        <v>27</v>
      </c>
      <c r="M74" s="4">
        <f ca="1">IFERROR(YEAR(LegacyData[[#This Row],[DateofTermination]])-YEAR(LegacyData[[#This Row],[DateofHire]]),YEAR(TODAY())-YEAR(LegacyData[[#This Row],[DateofHire]]))</f>
        <v>12</v>
      </c>
      <c r="N74" s="1" t="s">
        <v>28</v>
      </c>
      <c r="O74" s="1" t="s">
        <v>29</v>
      </c>
      <c r="P74" s="1" t="s">
        <v>121</v>
      </c>
      <c r="Q74" s="1" t="s">
        <v>122</v>
      </c>
      <c r="R74" s="1">
        <v>17</v>
      </c>
      <c r="S74" s="1" t="s">
        <v>178</v>
      </c>
      <c r="T74" s="1" t="s">
        <v>169</v>
      </c>
      <c r="U74" s="1">
        <v>2.2999999999999998</v>
      </c>
      <c r="V74" s="1">
        <v>1</v>
      </c>
      <c r="W74" s="2">
        <v>43494</v>
      </c>
      <c r="X74" s="1">
        <v>17</v>
      </c>
    </row>
    <row r="75" spans="1:24" ht="14.25" customHeight="1" x14ac:dyDescent="0.3">
      <c r="A75" s="1" t="s">
        <v>179</v>
      </c>
      <c r="B75" s="1">
        <v>10284</v>
      </c>
      <c r="C75" s="1" t="s">
        <v>22</v>
      </c>
      <c r="D75" s="2">
        <v>28523</v>
      </c>
      <c r="E75" s="4">
        <f ca="1">YEAR(TODAY())-YEAR(LegacyData[[#This Row],[DOB]])</f>
        <v>46</v>
      </c>
      <c r="F75" s="4" t="str">
        <f ca="1">IF(LegacyData[[#This Row],[Actual Age]]&lt;=41,"Adults",IF(LegacyData[[#This Row],[Actual Age]]&lt;=52,"Gen Z",IF(LegacyData[[#This Row],[Actual Age]]&lt;=63,"Millenials",IF(LegacyData[[#This Row],[Actual Age]]&lt;=74,"Gen X","Baby Boomers"))))</f>
        <v>Gen Z</v>
      </c>
      <c r="G75" s="1" t="s">
        <v>45</v>
      </c>
      <c r="H75" s="1" t="s">
        <v>36</v>
      </c>
      <c r="I75" s="1" t="s">
        <v>25</v>
      </c>
      <c r="J75" s="1" t="s">
        <v>66</v>
      </c>
      <c r="K75" s="2">
        <v>41281</v>
      </c>
      <c r="L75" s="2" t="s">
        <v>27</v>
      </c>
      <c r="M75" s="4">
        <f ca="1">IFERROR(YEAR(LegacyData[[#This Row],[DateofTermination]])-YEAR(LegacyData[[#This Row],[DateofHire]]),YEAR(TODAY())-YEAR(LegacyData[[#This Row],[DateofHire]]))</f>
        <v>11</v>
      </c>
      <c r="N75" s="1" t="s">
        <v>28</v>
      </c>
      <c r="O75" s="1" t="s">
        <v>29</v>
      </c>
      <c r="P75" s="1" t="s">
        <v>30</v>
      </c>
      <c r="Q75" s="1" t="s">
        <v>67</v>
      </c>
      <c r="R75" s="1">
        <v>12</v>
      </c>
      <c r="S75" s="1" t="s">
        <v>41</v>
      </c>
      <c r="T75" s="1" t="s">
        <v>100</v>
      </c>
      <c r="U75" s="1">
        <v>3.88</v>
      </c>
      <c r="V75" s="1">
        <v>4</v>
      </c>
      <c r="W75" s="2">
        <v>43483</v>
      </c>
      <c r="X75" s="1">
        <v>6</v>
      </c>
    </row>
    <row r="76" spans="1:24" ht="14.25" customHeight="1" x14ac:dyDescent="0.3">
      <c r="A76" s="1" t="s">
        <v>180</v>
      </c>
      <c r="B76" s="1">
        <v>10207</v>
      </c>
      <c r="C76" s="1" t="s">
        <v>22</v>
      </c>
      <c r="D76" s="2">
        <v>31692</v>
      </c>
      <c r="E76" s="4">
        <f ca="1">YEAR(TODAY())-YEAR(LegacyData[[#This Row],[DOB]])</f>
        <v>38</v>
      </c>
      <c r="F76" s="4" t="str">
        <f ca="1">IF(LegacyData[[#This Row],[Actual Age]]&lt;=41,"Adults",IF(LegacyData[[#This Row],[Actual Age]]&lt;=52,"Gen Z",IF(LegacyData[[#This Row],[Actual Age]]&lt;=63,"Millenials",IF(LegacyData[[#This Row],[Actual Age]]&lt;=74,"Gen X","Baby Boomers"))))</f>
        <v>Adults</v>
      </c>
      <c r="G76" s="1" t="s">
        <v>45</v>
      </c>
      <c r="H76" s="1" t="s">
        <v>24</v>
      </c>
      <c r="I76" s="1" t="s">
        <v>25</v>
      </c>
      <c r="J76" s="1" t="s">
        <v>26</v>
      </c>
      <c r="K76" s="2">
        <v>41001</v>
      </c>
      <c r="L76" s="2" t="s">
        <v>27</v>
      </c>
      <c r="M76" s="4">
        <f ca="1">IFERROR(YEAR(LegacyData[[#This Row],[DateofTermination]])-YEAR(LegacyData[[#This Row],[DateofHire]]),YEAR(TODAY())-YEAR(LegacyData[[#This Row],[DateofHire]]))</f>
        <v>12</v>
      </c>
      <c r="N76" s="1" t="s">
        <v>28</v>
      </c>
      <c r="O76" s="1" t="s">
        <v>29</v>
      </c>
      <c r="P76" s="1" t="s">
        <v>30</v>
      </c>
      <c r="Q76" s="1" t="s">
        <v>74</v>
      </c>
      <c r="R76" s="1">
        <v>14</v>
      </c>
      <c r="S76" s="1" t="s">
        <v>99</v>
      </c>
      <c r="T76" s="1" t="s">
        <v>42</v>
      </c>
      <c r="U76" s="1">
        <v>3.4</v>
      </c>
      <c r="V76" s="1">
        <v>5</v>
      </c>
      <c r="W76" s="2">
        <v>43515</v>
      </c>
      <c r="X76" s="1">
        <v>15</v>
      </c>
    </row>
    <row r="77" spans="1:24" ht="14.25" customHeight="1" x14ac:dyDescent="0.3">
      <c r="A77" s="1" t="s">
        <v>181</v>
      </c>
      <c r="B77" s="1">
        <v>10133</v>
      </c>
      <c r="C77" s="1" t="s">
        <v>70</v>
      </c>
      <c r="D77" s="2">
        <v>32342</v>
      </c>
      <c r="E77" s="4">
        <f ca="1">YEAR(TODAY())-YEAR(LegacyData[[#This Row],[DOB]])</f>
        <v>36</v>
      </c>
      <c r="F77" s="4" t="str">
        <f ca="1">IF(LegacyData[[#This Row],[Actual Age]]&lt;=41,"Adults",IF(LegacyData[[#This Row],[Actual Age]]&lt;=52,"Gen Z",IF(LegacyData[[#This Row],[Actual Age]]&lt;=63,"Millenials",IF(LegacyData[[#This Row],[Actual Age]]&lt;=74,"Gen X","Baby Boomers"))))</f>
        <v>Adults</v>
      </c>
      <c r="G77" s="1" t="s">
        <v>45</v>
      </c>
      <c r="H77" s="1" t="s">
        <v>36</v>
      </c>
      <c r="I77" s="1" t="s">
        <v>25</v>
      </c>
      <c r="J77" s="1" t="s">
        <v>26</v>
      </c>
      <c r="K77" s="2">
        <v>42009</v>
      </c>
      <c r="L77" s="2" t="s">
        <v>27</v>
      </c>
      <c r="M77" s="4">
        <f ca="1">IFERROR(YEAR(LegacyData[[#This Row],[DateofTermination]])-YEAR(LegacyData[[#This Row],[DateofHire]]),YEAR(TODAY())-YEAR(LegacyData[[#This Row],[DateofHire]]))</f>
        <v>9</v>
      </c>
      <c r="N77" s="1" t="s">
        <v>28</v>
      </c>
      <c r="O77" s="1" t="s">
        <v>29</v>
      </c>
      <c r="P77" s="1" t="s">
        <v>39</v>
      </c>
      <c r="Q77" s="1" t="s">
        <v>71</v>
      </c>
      <c r="R77" s="1">
        <v>7</v>
      </c>
      <c r="S77" s="1" t="s">
        <v>64</v>
      </c>
      <c r="T77" s="1" t="s">
        <v>42</v>
      </c>
      <c r="U77" s="1">
        <v>4.1100000000000003</v>
      </c>
      <c r="V77" s="1">
        <v>4</v>
      </c>
      <c r="W77" s="2">
        <v>43521</v>
      </c>
      <c r="X77" s="1">
        <v>16</v>
      </c>
    </row>
    <row r="78" spans="1:24" ht="14.25" customHeight="1" x14ac:dyDescent="0.3">
      <c r="A78" s="1" t="s">
        <v>182</v>
      </c>
      <c r="B78" s="1">
        <v>10028</v>
      </c>
      <c r="C78" s="1" t="s">
        <v>183</v>
      </c>
      <c r="D78" s="2">
        <v>25758</v>
      </c>
      <c r="E78" s="4">
        <f ca="1">YEAR(TODAY())-YEAR(LegacyData[[#This Row],[DOB]])</f>
        <v>54</v>
      </c>
      <c r="F78" s="4" t="str">
        <f ca="1">IF(LegacyData[[#This Row],[Actual Age]]&lt;=41,"Adults",IF(LegacyData[[#This Row],[Actual Age]]&lt;=52,"Gen Z",IF(LegacyData[[#This Row],[Actual Age]]&lt;=63,"Millenials",IF(LegacyData[[#This Row],[Actual Age]]&lt;=74,"Gen X","Baby Boomers"))))</f>
        <v>Millenials</v>
      </c>
      <c r="G78" s="1" t="s">
        <v>23</v>
      </c>
      <c r="H78" s="1" t="s">
        <v>24</v>
      </c>
      <c r="I78" s="1" t="s">
        <v>25</v>
      </c>
      <c r="J78" s="1" t="s">
        <v>66</v>
      </c>
      <c r="K78" s="2">
        <v>41644</v>
      </c>
      <c r="L78" s="2" t="s">
        <v>27</v>
      </c>
      <c r="M78" s="4">
        <f ca="1">IFERROR(YEAR(LegacyData[[#This Row],[DateofTermination]])-YEAR(LegacyData[[#This Row],[DateofHire]]),YEAR(TODAY())-YEAR(LegacyData[[#This Row],[DateofHire]]))</f>
        <v>10</v>
      </c>
      <c r="N78" s="1" t="s">
        <v>28</v>
      </c>
      <c r="O78" s="1" t="s">
        <v>29</v>
      </c>
      <c r="P78" s="1" t="s">
        <v>39</v>
      </c>
      <c r="Q78" s="1" t="s">
        <v>127</v>
      </c>
      <c r="R78" s="1">
        <v>5</v>
      </c>
      <c r="S78" s="1" t="s">
        <v>41</v>
      </c>
      <c r="T78" s="1" t="s">
        <v>33</v>
      </c>
      <c r="U78" s="1">
        <v>4.3</v>
      </c>
      <c r="V78" s="1">
        <v>5</v>
      </c>
      <c r="W78" s="2">
        <v>43469</v>
      </c>
      <c r="X78" s="1">
        <v>4</v>
      </c>
    </row>
    <row r="79" spans="1:24" ht="14.25" customHeight="1" x14ac:dyDescent="0.3">
      <c r="A79" s="1" t="s">
        <v>184</v>
      </c>
      <c r="B79" s="1">
        <v>10006</v>
      </c>
      <c r="C79" s="1" t="s">
        <v>120</v>
      </c>
      <c r="D79" s="2">
        <v>32150</v>
      </c>
      <c r="E79" s="4">
        <f ca="1">YEAR(TODAY())-YEAR(LegacyData[[#This Row],[DOB]])</f>
        <v>36</v>
      </c>
      <c r="F79" s="4" t="str">
        <f ca="1">IF(LegacyData[[#This Row],[Actual Age]]&lt;=41,"Adults",IF(LegacyData[[#This Row],[Actual Age]]&lt;=52,"Gen Z",IF(LegacyData[[#This Row],[Actual Age]]&lt;=63,"Millenials",IF(LegacyData[[#This Row],[Actual Age]]&lt;=74,"Gen X","Baby Boomers"))))</f>
        <v>Adults</v>
      </c>
      <c r="G79" s="1" t="s">
        <v>45</v>
      </c>
      <c r="H79" s="1" t="s">
        <v>24</v>
      </c>
      <c r="I79" s="1" t="s">
        <v>25</v>
      </c>
      <c r="J79" s="1" t="s">
        <v>26</v>
      </c>
      <c r="K79" s="2">
        <v>40553</v>
      </c>
      <c r="L79" s="2" t="s">
        <v>27</v>
      </c>
      <c r="M79" s="4">
        <f ca="1">IFERROR(YEAR(LegacyData[[#This Row],[DateofTermination]])-YEAR(LegacyData[[#This Row],[DateofHire]]),YEAR(TODAY())-YEAR(LegacyData[[#This Row],[DateofHire]]))</f>
        <v>13</v>
      </c>
      <c r="N79" s="1" t="s">
        <v>28</v>
      </c>
      <c r="O79" s="1" t="s">
        <v>29</v>
      </c>
      <c r="P79" s="1" t="s">
        <v>121</v>
      </c>
      <c r="Q79" s="1" t="s">
        <v>139</v>
      </c>
      <c r="R79" s="1">
        <v>21</v>
      </c>
      <c r="S79" s="1" t="s">
        <v>41</v>
      </c>
      <c r="T79" s="1" t="s">
        <v>33</v>
      </c>
      <c r="U79" s="1">
        <v>4.7699999999999996</v>
      </c>
      <c r="V79" s="1">
        <v>5</v>
      </c>
      <c r="W79" s="2">
        <v>43492</v>
      </c>
      <c r="X79" s="1">
        <v>14</v>
      </c>
    </row>
    <row r="80" spans="1:24" ht="14.25" customHeight="1" x14ac:dyDescent="0.3">
      <c r="A80" s="1" t="s">
        <v>185</v>
      </c>
      <c r="B80" s="1">
        <v>10105</v>
      </c>
      <c r="C80" s="1" t="s">
        <v>110</v>
      </c>
      <c r="D80" s="2">
        <v>26692</v>
      </c>
      <c r="E80" s="4">
        <f ca="1">YEAR(TODAY())-YEAR(LegacyData[[#This Row],[DOB]])</f>
        <v>51</v>
      </c>
      <c r="F80" s="4" t="str">
        <f ca="1">IF(LegacyData[[#This Row],[Actual Age]]&lt;=41,"Adults",IF(LegacyData[[#This Row],[Actual Age]]&lt;=52,"Gen Z",IF(LegacyData[[#This Row],[Actual Age]]&lt;=63,"Millenials",IF(LegacyData[[#This Row],[Actual Age]]&lt;=74,"Gen X","Baby Boomers"))))</f>
        <v>Gen Z</v>
      </c>
      <c r="G80" s="1" t="s">
        <v>45</v>
      </c>
      <c r="H80" s="1" t="s">
        <v>24</v>
      </c>
      <c r="I80" s="1" t="s">
        <v>25</v>
      </c>
      <c r="J80" s="1" t="s">
        <v>26</v>
      </c>
      <c r="K80" s="2">
        <v>41900</v>
      </c>
      <c r="L80" s="2" t="s">
        <v>27</v>
      </c>
      <c r="M80" s="4">
        <f ca="1">IFERROR(YEAR(LegacyData[[#This Row],[DateofTermination]])-YEAR(LegacyData[[#This Row],[DateofHire]]),YEAR(TODAY())-YEAR(LegacyData[[#This Row],[DateofHire]]))</f>
        <v>10</v>
      </c>
      <c r="N80" s="1" t="s">
        <v>28</v>
      </c>
      <c r="O80" s="1" t="s">
        <v>29</v>
      </c>
      <c r="P80" s="1" t="s">
        <v>30</v>
      </c>
      <c r="Q80" s="1" t="s">
        <v>112</v>
      </c>
      <c r="R80" s="1">
        <v>2</v>
      </c>
      <c r="S80" s="1" t="s">
        <v>54</v>
      </c>
      <c r="T80" s="1" t="s">
        <v>42</v>
      </c>
      <c r="U80" s="1">
        <v>4.5199999999999996</v>
      </c>
      <c r="V80" s="1">
        <v>4</v>
      </c>
      <c r="W80" s="2">
        <v>43480</v>
      </c>
      <c r="X80" s="1">
        <v>4</v>
      </c>
    </row>
    <row r="81" spans="1:24" ht="14.25" customHeight="1" x14ac:dyDescent="0.3">
      <c r="A81" s="1" t="s">
        <v>186</v>
      </c>
      <c r="B81" s="1">
        <v>10211</v>
      </c>
      <c r="C81" s="1" t="s">
        <v>22</v>
      </c>
      <c r="D81" s="2">
        <v>26930</v>
      </c>
      <c r="E81" s="4">
        <f ca="1">YEAR(TODAY())-YEAR(LegacyData[[#This Row],[DOB]])</f>
        <v>51</v>
      </c>
      <c r="F81" s="4" t="str">
        <f ca="1">IF(LegacyData[[#This Row],[Actual Age]]&lt;=41,"Adults",IF(LegacyData[[#This Row],[Actual Age]]&lt;=52,"Gen Z",IF(LegacyData[[#This Row],[Actual Age]]&lt;=63,"Millenials",IF(LegacyData[[#This Row],[Actual Age]]&lt;=74,"Gen X","Baby Boomers"))))</f>
        <v>Gen Z</v>
      </c>
      <c r="G81" s="1" t="s">
        <v>45</v>
      </c>
      <c r="H81" s="1" t="s">
        <v>36</v>
      </c>
      <c r="I81" s="1" t="s">
        <v>25</v>
      </c>
      <c r="J81" s="1" t="s">
        <v>26</v>
      </c>
      <c r="K81" s="2">
        <v>40294</v>
      </c>
      <c r="L81" s="2" t="s">
        <v>27</v>
      </c>
      <c r="M81" s="4">
        <f ca="1">IFERROR(YEAR(LegacyData[[#This Row],[DateofTermination]])-YEAR(LegacyData[[#This Row],[DateofHire]]),YEAR(TODAY())-YEAR(LegacyData[[#This Row],[DateofHire]]))</f>
        <v>14</v>
      </c>
      <c r="N81" s="1" t="s">
        <v>28</v>
      </c>
      <c r="O81" s="1" t="s">
        <v>29</v>
      </c>
      <c r="P81" s="1" t="s">
        <v>30</v>
      </c>
      <c r="Q81" s="1" t="s">
        <v>63</v>
      </c>
      <c r="R81" s="1">
        <v>19</v>
      </c>
      <c r="S81" s="1" t="s">
        <v>54</v>
      </c>
      <c r="T81" s="1" t="s">
        <v>42</v>
      </c>
      <c r="U81" s="1">
        <v>2.9</v>
      </c>
      <c r="V81" s="1">
        <v>3</v>
      </c>
      <c r="W81" s="2">
        <v>43486</v>
      </c>
      <c r="X81" s="1">
        <v>6</v>
      </c>
    </row>
    <row r="82" spans="1:24" ht="14.25" customHeight="1" x14ac:dyDescent="0.3">
      <c r="A82" s="1" t="s">
        <v>187</v>
      </c>
      <c r="B82" s="1">
        <v>10064</v>
      </c>
      <c r="C82" s="1" t="s">
        <v>22</v>
      </c>
      <c r="D82" s="2">
        <v>33486</v>
      </c>
      <c r="E82" s="4">
        <f ca="1">YEAR(TODAY())-YEAR(LegacyData[[#This Row],[DOB]])</f>
        <v>33</v>
      </c>
      <c r="F82" s="4" t="str">
        <f ca="1">IF(LegacyData[[#This Row],[Actual Age]]&lt;=41,"Adults",IF(LegacyData[[#This Row],[Actual Age]]&lt;=52,"Gen Z",IF(LegacyData[[#This Row],[Actual Age]]&lt;=63,"Millenials",IF(LegacyData[[#This Row],[Actual Age]]&lt;=74,"Gen X","Baby Boomers"))))</f>
        <v>Adults</v>
      </c>
      <c r="G82" s="1" t="s">
        <v>45</v>
      </c>
      <c r="H82" s="1" t="s">
        <v>36</v>
      </c>
      <c r="I82" s="1" t="s">
        <v>25</v>
      </c>
      <c r="J82" s="1" t="s">
        <v>26</v>
      </c>
      <c r="K82" s="2">
        <v>40637</v>
      </c>
      <c r="L82" s="2">
        <v>42892</v>
      </c>
      <c r="M82" s="4">
        <f ca="1">IFERROR(YEAR(LegacyData[[#This Row],[DateofTermination]])-YEAR(LegacyData[[#This Row],[DateofHire]]),YEAR(TODAY())-YEAR(LegacyData[[#This Row],[DateofHire]]))</f>
        <v>6</v>
      </c>
      <c r="N82" s="1" t="s">
        <v>188</v>
      </c>
      <c r="O82" s="1" t="s">
        <v>38</v>
      </c>
      <c r="P82" s="1" t="s">
        <v>30</v>
      </c>
      <c r="Q82" s="1" t="s">
        <v>47</v>
      </c>
      <c r="R82" s="1">
        <v>20</v>
      </c>
      <c r="S82" s="1" t="s">
        <v>54</v>
      </c>
      <c r="T82" s="1" t="s">
        <v>42</v>
      </c>
      <c r="U82" s="1">
        <v>5</v>
      </c>
      <c r="V82" s="1">
        <v>3</v>
      </c>
      <c r="W82" s="2">
        <v>42834</v>
      </c>
      <c r="X82" s="1">
        <v>7</v>
      </c>
    </row>
    <row r="83" spans="1:24" ht="14.25" customHeight="1" x14ac:dyDescent="0.3">
      <c r="A83" s="1" t="s">
        <v>189</v>
      </c>
      <c r="B83" s="1">
        <v>10247</v>
      </c>
      <c r="C83" s="1" t="s">
        <v>22</v>
      </c>
      <c r="D83" s="2">
        <v>27180</v>
      </c>
      <c r="E83" s="4">
        <f ca="1">YEAR(TODAY())-YEAR(LegacyData[[#This Row],[DOB]])</f>
        <v>50</v>
      </c>
      <c r="F83" s="4" t="str">
        <f ca="1">IF(LegacyData[[#This Row],[Actual Age]]&lt;=41,"Adults",IF(LegacyData[[#This Row],[Actual Age]]&lt;=52,"Gen Z",IF(LegacyData[[#This Row],[Actual Age]]&lt;=63,"Millenials",IF(LegacyData[[#This Row],[Actual Age]]&lt;=74,"Gen X","Baby Boomers"))))</f>
        <v>Gen Z</v>
      </c>
      <c r="G83" s="1" t="s">
        <v>23</v>
      </c>
      <c r="H83" s="1" t="s">
        <v>24</v>
      </c>
      <c r="I83" s="1" t="s">
        <v>25</v>
      </c>
      <c r="J83" s="1" t="s">
        <v>26</v>
      </c>
      <c r="K83" s="2">
        <v>41649</v>
      </c>
      <c r="L83" s="2" t="s">
        <v>27</v>
      </c>
      <c r="M83" s="4">
        <f ca="1">IFERROR(YEAR(LegacyData[[#This Row],[DateofTermination]])-YEAR(LegacyData[[#This Row],[DateofHire]]),YEAR(TODAY())-YEAR(LegacyData[[#This Row],[DateofHire]]))</f>
        <v>10</v>
      </c>
      <c r="N83" s="1" t="s">
        <v>28</v>
      </c>
      <c r="O83" s="1" t="s">
        <v>29</v>
      </c>
      <c r="P83" s="1" t="s">
        <v>30</v>
      </c>
      <c r="Q83" s="1" t="s">
        <v>81</v>
      </c>
      <c r="R83" s="1">
        <v>18</v>
      </c>
      <c r="S83" s="1" t="s">
        <v>32</v>
      </c>
      <c r="T83" s="1" t="s">
        <v>42</v>
      </c>
      <c r="U83" s="1">
        <v>4.7</v>
      </c>
      <c r="V83" s="1">
        <v>5</v>
      </c>
      <c r="W83" s="2">
        <v>43509</v>
      </c>
      <c r="X83" s="1">
        <v>8</v>
      </c>
    </row>
    <row r="84" spans="1:24" ht="14.25" customHeight="1" x14ac:dyDescent="0.3">
      <c r="A84" s="1" t="s">
        <v>190</v>
      </c>
      <c r="B84" s="1">
        <v>10235</v>
      </c>
      <c r="C84" s="1" t="s">
        <v>22</v>
      </c>
      <c r="D84" s="2">
        <v>28727</v>
      </c>
      <c r="E84" s="4">
        <f ca="1">YEAR(TODAY())-YEAR(LegacyData[[#This Row],[DOB]])</f>
        <v>46</v>
      </c>
      <c r="F84" s="4" t="str">
        <f ca="1">IF(LegacyData[[#This Row],[Actual Age]]&lt;=41,"Adults",IF(LegacyData[[#This Row],[Actual Age]]&lt;=52,"Gen Z",IF(LegacyData[[#This Row],[Actual Age]]&lt;=63,"Millenials",IF(LegacyData[[#This Row],[Actual Age]]&lt;=74,"Gen X","Baby Boomers"))))</f>
        <v>Gen Z</v>
      </c>
      <c r="G84" s="1" t="s">
        <v>23</v>
      </c>
      <c r="H84" s="1" t="s">
        <v>36</v>
      </c>
      <c r="I84" s="1" t="s">
        <v>25</v>
      </c>
      <c r="J84" s="1" t="s">
        <v>26</v>
      </c>
      <c r="K84" s="2">
        <v>41729</v>
      </c>
      <c r="L84" s="2" t="s">
        <v>27</v>
      </c>
      <c r="M84" s="4">
        <f ca="1">IFERROR(YEAR(LegacyData[[#This Row],[DateofTermination]])-YEAR(LegacyData[[#This Row],[DateofHire]]),YEAR(TODAY())-YEAR(LegacyData[[#This Row],[DateofHire]]))</f>
        <v>10</v>
      </c>
      <c r="N84" s="1" t="s">
        <v>28</v>
      </c>
      <c r="O84" s="1" t="s">
        <v>29</v>
      </c>
      <c r="P84" s="1" t="s">
        <v>30</v>
      </c>
      <c r="Q84" s="1" t="s">
        <v>81</v>
      </c>
      <c r="R84" s="1">
        <v>18</v>
      </c>
      <c r="S84" s="1" t="s">
        <v>64</v>
      </c>
      <c r="T84" s="1" t="s">
        <v>42</v>
      </c>
      <c r="U84" s="1">
        <v>4.2</v>
      </c>
      <c r="V84" s="1">
        <v>3</v>
      </c>
      <c r="W84" s="2">
        <v>43476</v>
      </c>
      <c r="X84" s="1">
        <v>3</v>
      </c>
    </row>
    <row r="85" spans="1:24" ht="14.25" customHeight="1" x14ac:dyDescent="0.3">
      <c r="A85" s="1" t="s">
        <v>191</v>
      </c>
      <c r="B85" s="1">
        <v>10299</v>
      </c>
      <c r="C85" s="1" t="s">
        <v>44</v>
      </c>
      <c r="D85" s="2">
        <v>32745</v>
      </c>
      <c r="E85" s="4">
        <f ca="1">YEAR(TODAY())-YEAR(LegacyData[[#This Row],[DOB]])</f>
        <v>35</v>
      </c>
      <c r="F85" s="4" t="str">
        <f ca="1">IF(LegacyData[[#This Row],[Actual Age]]&lt;=41,"Adults",IF(LegacyData[[#This Row],[Actual Age]]&lt;=52,"Gen Z",IF(LegacyData[[#This Row],[Actual Age]]&lt;=63,"Millenials",IF(LegacyData[[#This Row],[Actual Age]]&lt;=74,"Gen X","Baby Boomers"))))</f>
        <v>Adults</v>
      </c>
      <c r="G85" s="1" t="s">
        <v>45</v>
      </c>
      <c r="H85" s="1" t="s">
        <v>118</v>
      </c>
      <c r="I85" s="1" t="s">
        <v>25</v>
      </c>
      <c r="J85" s="1" t="s">
        <v>26</v>
      </c>
      <c r="K85" s="2">
        <v>41827</v>
      </c>
      <c r="L85" s="2" t="s">
        <v>27</v>
      </c>
      <c r="M85" s="4">
        <f ca="1">IFERROR(YEAR(LegacyData[[#This Row],[DateofTermination]])-YEAR(LegacyData[[#This Row],[DateofHire]]),YEAR(TODAY())-YEAR(LegacyData[[#This Row],[DateofHire]]))</f>
        <v>10</v>
      </c>
      <c r="N85" s="1" t="s">
        <v>28</v>
      </c>
      <c r="O85" s="1" t="s">
        <v>29</v>
      </c>
      <c r="P85" s="1" t="s">
        <v>30</v>
      </c>
      <c r="Q85" s="1" t="s">
        <v>31</v>
      </c>
      <c r="R85" s="1">
        <v>22</v>
      </c>
      <c r="S85" s="1" t="s">
        <v>41</v>
      </c>
      <c r="T85" s="1" t="s">
        <v>169</v>
      </c>
      <c r="U85" s="1">
        <v>3</v>
      </c>
      <c r="V85" s="1">
        <v>1</v>
      </c>
      <c r="W85" s="2">
        <v>43521</v>
      </c>
      <c r="X85" s="1">
        <v>5</v>
      </c>
    </row>
    <row r="86" spans="1:24" ht="14.25" customHeight="1" x14ac:dyDescent="0.3">
      <c r="A86" s="1" t="s">
        <v>192</v>
      </c>
      <c r="B86" s="1">
        <v>10280</v>
      </c>
      <c r="C86" s="1" t="s">
        <v>22</v>
      </c>
      <c r="D86" s="2">
        <v>30561</v>
      </c>
      <c r="E86" s="4">
        <f ca="1">YEAR(TODAY())-YEAR(LegacyData[[#This Row],[DOB]])</f>
        <v>41</v>
      </c>
      <c r="F86" s="4" t="str">
        <f ca="1">IF(LegacyData[[#This Row],[Actual Age]]&lt;=41,"Adults",IF(LegacyData[[#This Row],[Actual Age]]&lt;=52,"Gen Z",IF(LegacyData[[#This Row],[Actual Age]]&lt;=63,"Millenials",IF(LegacyData[[#This Row],[Actual Age]]&lt;=74,"Gen X","Baby Boomers"))))</f>
        <v>Adults</v>
      </c>
      <c r="G86" s="1" t="s">
        <v>23</v>
      </c>
      <c r="H86" s="1" t="s">
        <v>24</v>
      </c>
      <c r="I86" s="1" t="s">
        <v>25</v>
      </c>
      <c r="J86" s="1" t="s">
        <v>26</v>
      </c>
      <c r="K86" s="2">
        <v>41001</v>
      </c>
      <c r="L86" s="2">
        <v>43370</v>
      </c>
      <c r="M86" s="4">
        <f ca="1">IFERROR(YEAR(LegacyData[[#This Row],[DateofTermination]])-YEAR(LegacyData[[#This Row],[DateofHire]]),YEAR(TODAY())-YEAR(LegacyData[[#This Row],[DateofHire]]))</f>
        <v>6</v>
      </c>
      <c r="N86" s="1" t="s">
        <v>85</v>
      </c>
      <c r="O86" s="1" t="s">
        <v>86</v>
      </c>
      <c r="P86" s="1" t="s">
        <v>30</v>
      </c>
      <c r="Q86" s="1" t="s">
        <v>31</v>
      </c>
      <c r="R86" s="1">
        <v>22</v>
      </c>
      <c r="S86" s="1" t="s">
        <v>54</v>
      </c>
      <c r="T86" s="1" t="s">
        <v>100</v>
      </c>
      <c r="U86" s="1">
        <v>5</v>
      </c>
      <c r="V86" s="1">
        <v>4</v>
      </c>
      <c r="W86" s="2">
        <v>43202</v>
      </c>
      <c r="X86" s="1">
        <v>16</v>
      </c>
    </row>
    <row r="87" spans="1:24" ht="14.25" customHeight="1" x14ac:dyDescent="0.3">
      <c r="A87" s="1" t="s">
        <v>193</v>
      </c>
      <c r="B87" s="1">
        <v>10296</v>
      </c>
      <c r="C87" s="1" t="s">
        <v>22</v>
      </c>
      <c r="D87" s="2">
        <v>32634</v>
      </c>
      <c r="E87" s="4">
        <f ca="1">YEAR(TODAY())-YEAR(LegacyData[[#This Row],[DOB]])</f>
        <v>35</v>
      </c>
      <c r="F87" s="4" t="str">
        <f ca="1">IF(LegacyData[[#This Row],[Actual Age]]&lt;=41,"Adults",IF(LegacyData[[#This Row],[Actual Age]]&lt;=52,"Gen Z",IF(LegacyData[[#This Row],[Actual Age]]&lt;=63,"Millenials",IF(LegacyData[[#This Row],[Actual Age]]&lt;=74,"Gen X","Baby Boomers"))))</f>
        <v>Adults</v>
      </c>
      <c r="G87" s="1" t="s">
        <v>45</v>
      </c>
      <c r="H87" s="1" t="s">
        <v>24</v>
      </c>
      <c r="I87" s="1" t="s">
        <v>25</v>
      </c>
      <c r="J87" s="1" t="s">
        <v>26</v>
      </c>
      <c r="K87" s="2">
        <v>41687</v>
      </c>
      <c r="L87" s="2">
        <v>43156</v>
      </c>
      <c r="M87" s="4">
        <f ca="1">IFERROR(YEAR(LegacyData[[#This Row],[DateofTermination]])-YEAR(LegacyData[[#This Row],[DateofHire]]),YEAR(TODAY())-YEAR(LegacyData[[#This Row],[DateofHire]]))</f>
        <v>4</v>
      </c>
      <c r="N87" s="1" t="s">
        <v>194</v>
      </c>
      <c r="O87" s="1" t="s">
        <v>86</v>
      </c>
      <c r="P87" s="1" t="s">
        <v>30</v>
      </c>
      <c r="Q87" s="1" t="s">
        <v>49</v>
      </c>
      <c r="R87" s="1">
        <v>16</v>
      </c>
      <c r="S87" s="1" t="s">
        <v>54</v>
      </c>
      <c r="T87" s="1" t="s">
        <v>100</v>
      </c>
      <c r="U87" s="1">
        <v>2.2999999999999998</v>
      </c>
      <c r="V87" s="1">
        <v>3</v>
      </c>
      <c r="W87" s="2">
        <v>42750</v>
      </c>
      <c r="X87" s="1">
        <v>19</v>
      </c>
    </row>
    <row r="88" spans="1:24" ht="14.25" customHeight="1" x14ac:dyDescent="0.3">
      <c r="A88" s="1" t="s">
        <v>195</v>
      </c>
      <c r="B88" s="1">
        <v>10290</v>
      </c>
      <c r="C88" s="1" t="s">
        <v>58</v>
      </c>
      <c r="D88" s="2">
        <v>31912</v>
      </c>
      <c r="E88" s="4">
        <f ca="1">YEAR(TODAY())-YEAR(LegacyData[[#This Row],[DOB]])</f>
        <v>37</v>
      </c>
      <c r="F88" s="4" t="str">
        <f ca="1">IF(LegacyData[[#This Row],[Actual Age]]&lt;=41,"Adults",IF(LegacyData[[#This Row],[Actual Age]]&lt;=52,"Gen Z",IF(LegacyData[[#This Row],[Actual Age]]&lt;=63,"Millenials",IF(LegacyData[[#This Row],[Actual Age]]&lt;=74,"Gen X","Baby Boomers"))))</f>
        <v>Adults</v>
      </c>
      <c r="G88" s="1" t="s">
        <v>45</v>
      </c>
      <c r="H88" s="1" t="s">
        <v>36</v>
      </c>
      <c r="I88" s="1" t="s">
        <v>25</v>
      </c>
      <c r="J88" s="1" t="s">
        <v>66</v>
      </c>
      <c r="K88" s="2">
        <v>40665</v>
      </c>
      <c r="L88" s="2">
        <v>41430</v>
      </c>
      <c r="M88" s="4">
        <f ca="1">IFERROR(YEAR(LegacyData[[#This Row],[DateofTermination]])-YEAR(LegacyData[[#This Row],[DateofHire]]),YEAR(TODAY())-YEAR(LegacyData[[#This Row],[DateofHire]]))</f>
        <v>2</v>
      </c>
      <c r="N88" s="1" t="s">
        <v>85</v>
      </c>
      <c r="O88" s="1" t="s">
        <v>86</v>
      </c>
      <c r="P88" s="1" t="s">
        <v>59</v>
      </c>
      <c r="Q88" s="1" t="s">
        <v>60</v>
      </c>
      <c r="R88" s="1">
        <v>10</v>
      </c>
      <c r="S88" s="1" t="s">
        <v>41</v>
      </c>
      <c r="T88" s="1" t="s">
        <v>100</v>
      </c>
      <c r="U88" s="1">
        <v>2.1</v>
      </c>
      <c r="V88" s="1">
        <v>5</v>
      </c>
      <c r="W88" s="2">
        <v>41131</v>
      </c>
      <c r="X88" s="1">
        <v>19</v>
      </c>
    </row>
    <row r="89" spans="1:24" ht="14.25" customHeight="1" x14ac:dyDescent="0.3">
      <c r="A89" s="1" t="s">
        <v>196</v>
      </c>
      <c r="B89" s="1">
        <v>10263</v>
      </c>
      <c r="C89" s="1" t="s">
        <v>44</v>
      </c>
      <c r="D89" s="2">
        <v>28755</v>
      </c>
      <c r="E89" s="4">
        <f ca="1">YEAR(TODAY())-YEAR(LegacyData[[#This Row],[DOB]])</f>
        <v>46</v>
      </c>
      <c r="F89" s="4" t="str">
        <f ca="1">IF(LegacyData[[#This Row],[Actual Age]]&lt;=41,"Adults",IF(LegacyData[[#This Row],[Actual Age]]&lt;=52,"Gen Z",IF(LegacyData[[#This Row],[Actual Age]]&lt;=63,"Millenials",IF(LegacyData[[#This Row],[Actual Age]]&lt;=74,"Gen X","Baby Boomers"))))</f>
        <v>Gen Z</v>
      </c>
      <c r="G89" s="1" t="s">
        <v>45</v>
      </c>
      <c r="H89" s="1" t="s">
        <v>36</v>
      </c>
      <c r="I89" s="1" t="s">
        <v>25</v>
      </c>
      <c r="J89" s="1" t="s">
        <v>66</v>
      </c>
      <c r="K89" s="2">
        <v>41827</v>
      </c>
      <c r="L89" s="2" t="s">
        <v>27</v>
      </c>
      <c r="M89" s="4">
        <f ca="1">IFERROR(YEAR(LegacyData[[#This Row],[DateofTermination]])-YEAR(LegacyData[[#This Row],[DateofHire]]),YEAR(TODAY())-YEAR(LegacyData[[#This Row],[DateofHire]]))</f>
        <v>10</v>
      </c>
      <c r="N89" s="1" t="s">
        <v>28</v>
      </c>
      <c r="O89" s="1" t="s">
        <v>29</v>
      </c>
      <c r="P89" s="1" t="s">
        <v>30</v>
      </c>
      <c r="Q89" s="1" t="s">
        <v>49</v>
      </c>
      <c r="R89" s="1">
        <v>16</v>
      </c>
      <c r="S89" s="1" t="s">
        <v>32</v>
      </c>
      <c r="T89" s="1" t="s">
        <v>42</v>
      </c>
      <c r="U89" s="1">
        <v>4.4000000000000004</v>
      </c>
      <c r="V89" s="1">
        <v>5</v>
      </c>
      <c r="W89" s="2">
        <v>43518</v>
      </c>
      <c r="X89" s="1">
        <v>17</v>
      </c>
    </row>
    <row r="90" spans="1:24" ht="14.25" customHeight="1" x14ac:dyDescent="0.3">
      <c r="A90" s="1" t="s">
        <v>197</v>
      </c>
      <c r="B90" s="1">
        <v>10136</v>
      </c>
      <c r="C90" s="1" t="s">
        <v>44</v>
      </c>
      <c r="D90" s="2">
        <v>32047</v>
      </c>
      <c r="E90" s="4">
        <f ca="1">YEAR(TODAY())-YEAR(LegacyData[[#This Row],[DOB]])</f>
        <v>37</v>
      </c>
      <c r="F90" s="4" t="str">
        <f ca="1">IF(LegacyData[[#This Row],[Actual Age]]&lt;=41,"Adults",IF(LegacyData[[#This Row],[Actual Age]]&lt;=52,"Gen Z",IF(LegacyData[[#This Row],[Actual Age]]&lt;=63,"Millenials",IF(LegacyData[[#This Row],[Actual Age]]&lt;=74,"Gen X","Baby Boomers"))))</f>
        <v>Adults</v>
      </c>
      <c r="G90" s="1" t="s">
        <v>45</v>
      </c>
      <c r="H90" s="1" t="s">
        <v>24</v>
      </c>
      <c r="I90" s="1" t="s">
        <v>25</v>
      </c>
      <c r="J90" s="1" t="s">
        <v>66</v>
      </c>
      <c r="K90" s="2">
        <v>41687</v>
      </c>
      <c r="L90" s="2" t="s">
        <v>27</v>
      </c>
      <c r="M90" s="4">
        <f ca="1">IFERROR(YEAR(LegacyData[[#This Row],[DateofTermination]])-YEAR(LegacyData[[#This Row],[DateofHire]]),YEAR(TODAY())-YEAR(LegacyData[[#This Row],[DateofHire]]))</f>
        <v>10</v>
      </c>
      <c r="N90" s="1" t="s">
        <v>28</v>
      </c>
      <c r="O90" s="1" t="s">
        <v>29</v>
      </c>
      <c r="P90" s="1" t="s">
        <v>30</v>
      </c>
      <c r="Q90" s="1" t="s">
        <v>53</v>
      </c>
      <c r="S90" s="1" t="s">
        <v>32</v>
      </c>
      <c r="T90" s="1" t="s">
        <v>42</v>
      </c>
      <c r="U90" s="1">
        <v>4</v>
      </c>
      <c r="V90" s="1">
        <v>4</v>
      </c>
      <c r="W90" s="2">
        <v>43472</v>
      </c>
      <c r="X90" s="1">
        <v>7</v>
      </c>
    </row>
    <row r="91" spans="1:24" ht="14.25" customHeight="1" x14ac:dyDescent="0.3">
      <c r="A91" s="1" t="s">
        <v>198</v>
      </c>
      <c r="B91" s="1">
        <v>10189</v>
      </c>
      <c r="C91" s="1" t="s">
        <v>22</v>
      </c>
      <c r="D91" s="2">
        <v>20193</v>
      </c>
      <c r="E91" s="4">
        <f ca="1">YEAR(TODAY())-YEAR(LegacyData[[#This Row],[DOB]])</f>
        <v>69</v>
      </c>
      <c r="F91" s="4" t="str">
        <f ca="1">IF(LegacyData[[#This Row],[Actual Age]]&lt;=41,"Adults",IF(LegacyData[[#This Row],[Actual Age]]&lt;=52,"Gen Z",IF(LegacyData[[#This Row],[Actual Age]]&lt;=63,"Millenials",IF(LegacyData[[#This Row],[Actual Age]]&lt;=74,"Gen X","Baby Boomers"))))</f>
        <v>Gen X</v>
      </c>
      <c r="G91" s="1" t="s">
        <v>45</v>
      </c>
      <c r="H91" s="1" t="s">
        <v>36</v>
      </c>
      <c r="I91" s="1" t="s">
        <v>25</v>
      </c>
      <c r="J91" s="1" t="s">
        <v>26</v>
      </c>
      <c r="K91" s="2">
        <v>40550</v>
      </c>
      <c r="L91" s="2">
        <v>42507</v>
      </c>
      <c r="M91" s="4">
        <f ca="1">IFERROR(YEAR(LegacyData[[#This Row],[DateofTermination]])-YEAR(LegacyData[[#This Row],[DateofHire]]),YEAR(TODAY())-YEAR(LegacyData[[#This Row],[DateofHire]]))</f>
        <v>5</v>
      </c>
      <c r="N91" s="1" t="s">
        <v>188</v>
      </c>
      <c r="O91" s="1" t="s">
        <v>38</v>
      </c>
      <c r="P91" s="1" t="s">
        <v>30</v>
      </c>
      <c r="Q91" s="1" t="s">
        <v>53</v>
      </c>
      <c r="R91" s="1">
        <v>39</v>
      </c>
      <c r="S91" s="1" t="s">
        <v>54</v>
      </c>
      <c r="T91" s="1" t="s">
        <v>42</v>
      </c>
      <c r="U91" s="1">
        <v>3.13</v>
      </c>
      <c r="V91" s="1">
        <v>3</v>
      </c>
      <c r="W91" s="2">
        <v>42404</v>
      </c>
      <c r="X91" s="1">
        <v>16</v>
      </c>
    </row>
    <row r="92" spans="1:24" ht="14.25" customHeight="1" x14ac:dyDescent="0.3">
      <c r="A92" s="1" t="s">
        <v>199</v>
      </c>
      <c r="B92" s="1">
        <v>10308</v>
      </c>
      <c r="C92" s="1" t="s">
        <v>22</v>
      </c>
      <c r="D92" s="2">
        <v>32799</v>
      </c>
      <c r="E92" s="4">
        <f ca="1">YEAR(TODAY())-YEAR(LegacyData[[#This Row],[DOB]])</f>
        <v>35</v>
      </c>
      <c r="F92" s="4" t="str">
        <f ca="1">IF(LegacyData[[#This Row],[Actual Age]]&lt;=41,"Adults",IF(LegacyData[[#This Row],[Actual Age]]&lt;=52,"Gen Z",IF(LegacyData[[#This Row],[Actual Age]]&lt;=63,"Millenials",IF(LegacyData[[#This Row],[Actual Age]]&lt;=74,"Gen X","Baby Boomers"))))</f>
        <v>Adults</v>
      </c>
      <c r="G92" s="1" t="s">
        <v>23</v>
      </c>
      <c r="H92" s="1" t="s">
        <v>36</v>
      </c>
      <c r="I92" s="1" t="s">
        <v>25</v>
      </c>
      <c r="J92" s="1" t="s">
        <v>26</v>
      </c>
      <c r="K92" s="2">
        <v>42135</v>
      </c>
      <c r="L92" s="2" t="s">
        <v>27</v>
      </c>
      <c r="M92" s="4">
        <f ca="1">IFERROR(YEAR(LegacyData[[#This Row],[DateofTermination]])-YEAR(LegacyData[[#This Row],[DateofHire]]),YEAR(TODAY())-YEAR(LegacyData[[#This Row],[DateofHire]]))</f>
        <v>9</v>
      </c>
      <c r="N92" s="1" t="s">
        <v>28</v>
      </c>
      <c r="O92" s="1" t="s">
        <v>29</v>
      </c>
      <c r="P92" s="1" t="s">
        <v>30</v>
      </c>
      <c r="Q92" s="1" t="s">
        <v>56</v>
      </c>
      <c r="R92" s="1">
        <v>11</v>
      </c>
      <c r="S92" s="1" t="s">
        <v>41</v>
      </c>
      <c r="T92" s="1" t="s">
        <v>169</v>
      </c>
      <c r="U92" s="1">
        <v>1.56</v>
      </c>
      <c r="V92" s="1">
        <v>5</v>
      </c>
      <c r="W92" s="2">
        <v>43468</v>
      </c>
      <c r="X92" s="1">
        <v>15</v>
      </c>
    </row>
    <row r="93" spans="1:24" ht="14.25" customHeight="1" x14ac:dyDescent="0.3">
      <c r="A93" s="1" t="s">
        <v>200</v>
      </c>
      <c r="B93" s="1">
        <v>10309</v>
      </c>
      <c r="C93" s="1" t="s">
        <v>201</v>
      </c>
      <c r="D93" s="2">
        <v>31946</v>
      </c>
      <c r="E93" s="4">
        <f ca="1">YEAR(TODAY())-YEAR(LegacyData[[#This Row],[DOB]])</f>
        <v>37</v>
      </c>
      <c r="F93" s="4" t="str">
        <f ca="1">IF(LegacyData[[#This Row],[Actual Age]]&lt;=41,"Adults",IF(LegacyData[[#This Row],[Actual Age]]&lt;=52,"Gen Z",IF(LegacyData[[#This Row],[Actual Age]]&lt;=63,"Millenials",IF(LegacyData[[#This Row],[Actual Age]]&lt;=74,"Gen X","Baby Boomers"))))</f>
        <v>Adults</v>
      </c>
      <c r="G93" s="1" t="s">
        <v>23</v>
      </c>
      <c r="H93" s="1" t="s">
        <v>24</v>
      </c>
      <c r="I93" s="1" t="s">
        <v>25</v>
      </c>
      <c r="J93" s="1" t="s">
        <v>26</v>
      </c>
      <c r="K93" s="2">
        <v>42093</v>
      </c>
      <c r="L93" s="2" t="s">
        <v>27</v>
      </c>
      <c r="M93" s="4">
        <f ca="1">IFERROR(YEAR(LegacyData[[#This Row],[DateofTermination]])-YEAR(LegacyData[[#This Row],[DateofHire]]),YEAR(TODAY())-YEAR(LegacyData[[#This Row],[DateofHire]]))</f>
        <v>9</v>
      </c>
      <c r="N93" s="1" t="s">
        <v>28</v>
      </c>
      <c r="O93" s="1" t="s">
        <v>29</v>
      </c>
      <c r="P93" s="1" t="s">
        <v>39</v>
      </c>
      <c r="Q93" s="1" t="s">
        <v>71</v>
      </c>
      <c r="R93" s="1">
        <v>7</v>
      </c>
      <c r="S93" s="1" t="s">
        <v>32</v>
      </c>
      <c r="T93" s="1" t="s">
        <v>169</v>
      </c>
      <c r="U93" s="1">
        <v>1.2</v>
      </c>
      <c r="V93" s="1">
        <v>3</v>
      </c>
      <c r="W93" s="2">
        <v>43500</v>
      </c>
      <c r="X93" s="1">
        <v>2</v>
      </c>
    </row>
    <row r="94" spans="1:24" ht="14.25" customHeight="1" x14ac:dyDescent="0.3">
      <c r="A94" s="1" t="s">
        <v>202</v>
      </c>
      <c r="B94" s="1">
        <v>10049</v>
      </c>
      <c r="C94" s="1" t="s">
        <v>22</v>
      </c>
      <c r="D94" s="2">
        <v>29661</v>
      </c>
      <c r="E94" s="4">
        <f ca="1">YEAR(TODAY())-YEAR(LegacyData[[#This Row],[DOB]])</f>
        <v>43</v>
      </c>
      <c r="F94" s="4" t="str">
        <f ca="1">IF(LegacyData[[#This Row],[Actual Age]]&lt;=41,"Adults",IF(LegacyData[[#This Row],[Actual Age]]&lt;=52,"Gen Z",IF(LegacyData[[#This Row],[Actual Age]]&lt;=63,"Millenials",IF(LegacyData[[#This Row],[Actual Age]]&lt;=74,"Gen X","Baby Boomers"))))</f>
        <v>Gen Z</v>
      </c>
      <c r="G94" s="1" t="s">
        <v>45</v>
      </c>
      <c r="H94" s="1" t="s">
        <v>36</v>
      </c>
      <c r="I94" s="1" t="s">
        <v>25</v>
      </c>
      <c r="J94" s="1" t="s">
        <v>26</v>
      </c>
      <c r="K94" s="2">
        <v>40917</v>
      </c>
      <c r="L94" s="2" t="s">
        <v>27</v>
      </c>
      <c r="M94" s="4">
        <f ca="1">IFERROR(YEAR(LegacyData[[#This Row],[DateofTermination]])-YEAR(LegacyData[[#This Row],[DateofHire]]),YEAR(TODAY())-YEAR(LegacyData[[#This Row],[DateofHire]]))</f>
        <v>12</v>
      </c>
      <c r="N94" s="1" t="s">
        <v>28</v>
      </c>
      <c r="O94" s="1" t="s">
        <v>29</v>
      </c>
      <c r="P94" s="1" t="s">
        <v>30</v>
      </c>
      <c r="Q94" s="1" t="s">
        <v>67</v>
      </c>
      <c r="R94" s="1">
        <v>12</v>
      </c>
      <c r="S94" s="1" t="s">
        <v>54</v>
      </c>
      <c r="T94" s="1" t="s">
        <v>42</v>
      </c>
      <c r="U94" s="1">
        <v>5</v>
      </c>
      <c r="V94" s="1">
        <v>5</v>
      </c>
      <c r="W94" s="2">
        <v>43494</v>
      </c>
      <c r="X94" s="1">
        <v>19</v>
      </c>
    </row>
    <row r="95" spans="1:24" ht="14.25" customHeight="1" x14ac:dyDescent="0.3">
      <c r="A95" s="1" t="s">
        <v>203</v>
      </c>
      <c r="B95" s="1">
        <v>10093</v>
      </c>
      <c r="C95" s="1" t="s">
        <v>44</v>
      </c>
      <c r="D95" s="2">
        <v>29860</v>
      </c>
      <c r="E95" s="4">
        <f ca="1">YEAR(TODAY())-YEAR(LegacyData[[#This Row],[DOB]])</f>
        <v>43</v>
      </c>
      <c r="F95" s="4" t="str">
        <f ca="1">IF(LegacyData[[#This Row],[Actual Age]]&lt;=41,"Adults",IF(LegacyData[[#This Row],[Actual Age]]&lt;=52,"Gen Z",IF(LegacyData[[#This Row],[Actual Age]]&lt;=63,"Millenials",IF(LegacyData[[#This Row],[Actual Age]]&lt;=74,"Gen X","Baby Boomers"))))</f>
        <v>Gen Z</v>
      </c>
      <c r="G95" s="1" t="s">
        <v>23</v>
      </c>
      <c r="H95" s="1" t="s">
        <v>24</v>
      </c>
      <c r="I95" s="1" t="s">
        <v>25</v>
      </c>
      <c r="J95" s="1" t="s">
        <v>26</v>
      </c>
      <c r="K95" s="2">
        <v>40679</v>
      </c>
      <c r="L95" s="2">
        <v>41449</v>
      </c>
      <c r="M95" s="4">
        <f ca="1">IFERROR(YEAR(LegacyData[[#This Row],[DateofTermination]])-YEAR(LegacyData[[#This Row],[DateofHire]]),YEAR(TODAY())-YEAR(LegacyData[[#This Row],[DateofHire]]))</f>
        <v>2</v>
      </c>
      <c r="N95" s="1" t="s">
        <v>46</v>
      </c>
      <c r="O95" s="1" t="s">
        <v>38</v>
      </c>
      <c r="P95" s="1" t="s">
        <v>30</v>
      </c>
      <c r="Q95" s="1" t="s">
        <v>56</v>
      </c>
      <c r="R95" s="1">
        <v>11</v>
      </c>
      <c r="S95" s="1" t="s">
        <v>54</v>
      </c>
      <c r="T95" s="1" t="s">
        <v>42</v>
      </c>
      <c r="U95" s="1">
        <v>4.76</v>
      </c>
      <c r="V95" s="1">
        <v>5</v>
      </c>
      <c r="W95" s="2">
        <v>41369</v>
      </c>
      <c r="X95" s="1">
        <v>20</v>
      </c>
    </row>
    <row r="96" spans="1:24" ht="14.25" customHeight="1" x14ac:dyDescent="0.3">
      <c r="A96" s="1" t="s">
        <v>204</v>
      </c>
      <c r="B96" s="1">
        <v>10163</v>
      </c>
      <c r="C96" s="1" t="s">
        <v>44</v>
      </c>
      <c r="D96" s="2">
        <v>30324</v>
      </c>
      <c r="E96" s="4">
        <f ca="1">YEAR(TODAY())-YEAR(LegacyData[[#This Row],[DOB]])</f>
        <v>41</v>
      </c>
      <c r="F96" s="4" t="str">
        <f ca="1">IF(LegacyData[[#This Row],[Actual Age]]&lt;=41,"Adults",IF(LegacyData[[#This Row],[Actual Age]]&lt;=52,"Gen Z",IF(LegacyData[[#This Row],[Actual Age]]&lt;=63,"Millenials",IF(LegacyData[[#This Row],[Actual Age]]&lt;=74,"Gen X","Baby Boomers"))))</f>
        <v>Adults</v>
      </c>
      <c r="G96" s="1" t="s">
        <v>45</v>
      </c>
      <c r="H96" s="1" t="s">
        <v>36</v>
      </c>
      <c r="I96" s="1" t="s">
        <v>25</v>
      </c>
      <c r="J96" s="1" t="s">
        <v>26</v>
      </c>
      <c r="K96" s="2">
        <v>40637</v>
      </c>
      <c r="L96" s="2">
        <v>41283</v>
      </c>
      <c r="M96" s="4">
        <f ca="1">IFERROR(YEAR(LegacyData[[#This Row],[DateofTermination]])-YEAR(LegacyData[[#This Row],[DateofHire]]),YEAR(TODAY())-YEAR(LegacyData[[#This Row],[DateofHire]]))</f>
        <v>2</v>
      </c>
      <c r="N96" s="1" t="s">
        <v>37</v>
      </c>
      <c r="O96" s="1" t="s">
        <v>38</v>
      </c>
      <c r="P96" s="1" t="s">
        <v>30</v>
      </c>
      <c r="Q96" s="1" t="s">
        <v>63</v>
      </c>
      <c r="R96" s="1">
        <v>19</v>
      </c>
      <c r="S96" s="1" t="s">
        <v>54</v>
      </c>
      <c r="T96" s="1" t="s">
        <v>42</v>
      </c>
      <c r="U96" s="1">
        <v>3.66</v>
      </c>
      <c r="V96" s="1">
        <v>3</v>
      </c>
      <c r="W96" s="2">
        <v>40915</v>
      </c>
      <c r="X96" s="1">
        <v>6</v>
      </c>
    </row>
    <row r="97" spans="1:24" ht="14.25" customHeight="1" x14ac:dyDescent="0.3">
      <c r="A97" s="1" t="s">
        <v>205</v>
      </c>
      <c r="B97" s="1">
        <v>10305</v>
      </c>
      <c r="C97" s="1" t="s">
        <v>120</v>
      </c>
      <c r="D97" s="2">
        <v>27582</v>
      </c>
      <c r="E97" s="4">
        <f ca="1">YEAR(TODAY())-YEAR(LegacyData[[#This Row],[DOB]])</f>
        <v>49</v>
      </c>
      <c r="F97" s="4" t="str">
        <f ca="1">IF(LegacyData[[#This Row],[Actual Age]]&lt;=41,"Adults",IF(LegacyData[[#This Row],[Actual Age]]&lt;=52,"Gen Z",IF(LegacyData[[#This Row],[Actual Age]]&lt;=63,"Millenials",IF(LegacyData[[#This Row],[Actual Age]]&lt;=74,"Gen X","Baby Boomers"))))</f>
        <v>Gen Z</v>
      </c>
      <c r="G97" s="1" t="s">
        <v>23</v>
      </c>
      <c r="H97" s="1" t="s">
        <v>36</v>
      </c>
      <c r="I97" s="1" t="s">
        <v>25</v>
      </c>
      <c r="J97" s="1" t="s">
        <v>26</v>
      </c>
      <c r="K97" s="2">
        <v>41911</v>
      </c>
      <c r="L97" s="2">
        <v>43331</v>
      </c>
      <c r="M97" s="4">
        <f ca="1">IFERROR(YEAR(LegacyData[[#This Row],[DateofTermination]])-YEAR(LegacyData[[#This Row],[DateofHire]]),YEAR(TODAY())-YEAR(LegacyData[[#This Row],[DateofHire]]))</f>
        <v>4</v>
      </c>
      <c r="N97" s="1" t="s">
        <v>206</v>
      </c>
      <c r="O97" s="1" t="s">
        <v>86</v>
      </c>
      <c r="P97" s="1" t="s">
        <v>121</v>
      </c>
      <c r="Q97" s="1" t="s">
        <v>139</v>
      </c>
      <c r="R97" s="1">
        <v>21</v>
      </c>
      <c r="S97" s="1" t="s">
        <v>64</v>
      </c>
      <c r="T97" s="1" t="s">
        <v>169</v>
      </c>
      <c r="U97" s="1">
        <v>2</v>
      </c>
      <c r="V97" s="1">
        <v>5</v>
      </c>
      <c r="W97" s="2">
        <v>43493</v>
      </c>
      <c r="X97" s="1">
        <v>7</v>
      </c>
    </row>
    <row r="98" spans="1:24" ht="14.25" customHeight="1" x14ac:dyDescent="0.3">
      <c r="A98" s="1" t="s">
        <v>207</v>
      </c>
      <c r="B98" s="1">
        <v>10015</v>
      </c>
      <c r="C98" s="1" t="s">
        <v>208</v>
      </c>
      <c r="D98" s="2">
        <v>29407</v>
      </c>
      <c r="E98" s="4">
        <f ca="1">YEAR(TODAY())-YEAR(LegacyData[[#This Row],[DOB]])</f>
        <v>44</v>
      </c>
      <c r="F98" s="4" t="str">
        <f ca="1">IF(LegacyData[[#This Row],[Actual Age]]&lt;=41,"Adults",IF(LegacyData[[#This Row],[Actual Age]]&lt;=52,"Gen Z",IF(LegacyData[[#This Row],[Actual Age]]&lt;=63,"Millenials",IF(LegacyData[[#This Row],[Actual Age]]&lt;=74,"Gen X","Baby Boomers"))))</f>
        <v>Gen Z</v>
      </c>
      <c r="G98" s="1" t="s">
        <v>23</v>
      </c>
      <c r="H98" s="1" t="s">
        <v>24</v>
      </c>
      <c r="I98" s="1" t="s">
        <v>25</v>
      </c>
      <c r="J98" s="1" t="s">
        <v>66</v>
      </c>
      <c r="K98" s="2">
        <v>40648</v>
      </c>
      <c r="L98" s="2" t="s">
        <v>27</v>
      </c>
      <c r="M98" s="4">
        <f ca="1">IFERROR(YEAR(LegacyData[[#This Row],[DateofTermination]])-YEAR(LegacyData[[#This Row],[DateofHire]]),YEAR(TODAY())-YEAR(LegacyData[[#This Row],[DateofHire]]))</f>
        <v>13</v>
      </c>
      <c r="N98" s="1" t="s">
        <v>28</v>
      </c>
      <c r="O98" s="1" t="s">
        <v>29</v>
      </c>
      <c r="P98" s="1" t="s">
        <v>39</v>
      </c>
      <c r="Q98" s="1" t="s">
        <v>127</v>
      </c>
      <c r="R98" s="1">
        <v>5</v>
      </c>
      <c r="S98" s="1" t="s">
        <v>41</v>
      </c>
      <c r="T98" s="1" t="s">
        <v>33</v>
      </c>
      <c r="U98" s="1">
        <v>5</v>
      </c>
      <c r="V98" s="1">
        <v>5</v>
      </c>
      <c r="W98" s="2">
        <v>43472</v>
      </c>
      <c r="X98" s="1">
        <v>15</v>
      </c>
    </row>
    <row r="99" spans="1:24" ht="14.25" customHeight="1" x14ac:dyDescent="0.3">
      <c r="A99" s="1" t="s">
        <v>209</v>
      </c>
      <c r="B99" s="1">
        <v>10080</v>
      </c>
      <c r="C99" s="1" t="s">
        <v>106</v>
      </c>
      <c r="D99" s="2">
        <v>28961</v>
      </c>
      <c r="E99" s="4">
        <f ca="1">YEAR(TODAY())-YEAR(LegacyData[[#This Row],[DOB]])</f>
        <v>45</v>
      </c>
      <c r="F99" s="4" t="str">
        <f ca="1">IF(LegacyData[[#This Row],[Actual Age]]&lt;=41,"Adults",IF(LegacyData[[#This Row],[Actual Age]]&lt;=52,"Gen Z",IF(LegacyData[[#This Row],[Actual Age]]&lt;=63,"Millenials",IF(LegacyData[[#This Row],[Actual Age]]&lt;=74,"Gen X","Baby Boomers"))))</f>
        <v>Gen Z</v>
      </c>
      <c r="G99" s="1" t="s">
        <v>45</v>
      </c>
      <c r="H99" s="1" t="s">
        <v>36</v>
      </c>
      <c r="I99" s="1" t="s">
        <v>25</v>
      </c>
      <c r="J99" s="1" t="s">
        <v>26</v>
      </c>
      <c r="K99" s="2">
        <v>39818</v>
      </c>
      <c r="L99" s="2" t="s">
        <v>27</v>
      </c>
      <c r="M99" s="4">
        <f ca="1">IFERROR(YEAR(LegacyData[[#This Row],[DateofTermination]])-YEAR(LegacyData[[#This Row],[DateofHire]]),YEAR(TODAY())-YEAR(LegacyData[[#This Row],[DateofHire]]))</f>
        <v>15</v>
      </c>
      <c r="N99" s="1" t="s">
        <v>28</v>
      </c>
      <c r="O99" s="1" t="s">
        <v>29</v>
      </c>
      <c r="P99" s="1" t="s">
        <v>107</v>
      </c>
      <c r="Q99" s="1" t="s">
        <v>210</v>
      </c>
      <c r="R99" s="1">
        <v>9</v>
      </c>
      <c r="S99" s="1" t="s">
        <v>211</v>
      </c>
      <c r="T99" s="1" t="s">
        <v>42</v>
      </c>
      <c r="U99" s="1">
        <v>5</v>
      </c>
      <c r="V99" s="1">
        <v>3</v>
      </c>
      <c r="W99" s="2">
        <v>43504</v>
      </c>
      <c r="X99" s="1">
        <v>3</v>
      </c>
    </row>
    <row r="100" spans="1:24" ht="14.25" customHeight="1" x14ac:dyDescent="0.3">
      <c r="A100" s="1" t="s">
        <v>212</v>
      </c>
      <c r="B100" s="1">
        <v>10258</v>
      </c>
      <c r="C100" s="1" t="s">
        <v>120</v>
      </c>
      <c r="D100" s="2">
        <v>23251</v>
      </c>
      <c r="E100" s="4">
        <f ca="1">YEAR(TODAY())-YEAR(LegacyData[[#This Row],[DOB]])</f>
        <v>61</v>
      </c>
      <c r="F100" s="4" t="str">
        <f ca="1">IF(LegacyData[[#This Row],[Actual Age]]&lt;=41,"Adults",IF(LegacyData[[#This Row],[Actual Age]]&lt;=52,"Gen Z",IF(LegacyData[[#This Row],[Actual Age]]&lt;=63,"Millenials",IF(LegacyData[[#This Row],[Actual Age]]&lt;=74,"Gen X","Baby Boomers"))))</f>
        <v>Millenials</v>
      </c>
      <c r="G100" s="1" t="s">
        <v>23</v>
      </c>
      <c r="H100" s="1" t="s">
        <v>24</v>
      </c>
      <c r="I100" s="1" t="s">
        <v>25</v>
      </c>
      <c r="J100" s="1" t="s">
        <v>66</v>
      </c>
      <c r="K100" s="2">
        <v>40792</v>
      </c>
      <c r="L100" s="2" t="s">
        <v>27</v>
      </c>
      <c r="M100" s="4">
        <f ca="1">IFERROR(YEAR(LegacyData[[#This Row],[DateofTermination]])-YEAR(LegacyData[[#This Row],[DateofHire]]),YEAR(TODAY())-YEAR(LegacyData[[#This Row],[DateofHire]]))</f>
        <v>13</v>
      </c>
      <c r="N100" s="1" t="s">
        <v>28</v>
      </c>
      <c r="O100" s="1" t="s">
        <v>29</v>
      </c>
      <c r="P100" s="1" t="s">
        <v>121</v>
      </c>
      <c r="Q100" s="1" t="s">
        <v>139</v>
      </c>
      <c r="R100" s="1">
        <v>21</v>
      </c>
      <c r="S100" s="1" t="s">
        <v>99</v>
      </c>
      <c r="T100" s="1" t="s">
        <v>42</v>
      </c>
      <c r="U100" s="1">
        <v>4.3</v>
      </c>
      <c r="V100" s="1">
        <v>3</v>
      </c>
      <c r="W100" s="2">
        <v>43492</v>
      </c>
      <c r="X100" s="1">
        <v>7</v>
      </c>
    </row>
    <row r="101" spans="1:24" ht="14.25" customHeight="1" x14ac:dyDescent="0.3">
      <c r="A101" s="1" t="s">
        <v>213</v>
      </c>
      <c r="B101" s="1">
        <v>10273</v>
      </c>
      <c r="C101" s="1" t="s">
        <v>70</v>
      </c>
      <c r="D101" s="2">
        <v>25025</v>
      </c>
      <c r="E101" s="4">
        <f ca="1">YEAR(TODAY())-YEAR(LegacyData[[#This Row],[DOB]])</f>
        <v>56</v>
      </c>
      <c r="F101" s="4" t="str">
        <f ca="1">IF(LegacyData[[#This Row],[Actual Age]]&lt;=41,"Adults",IF(LegacyData[[#This Row],[Actual Age]]&lt;=52,"Gen Z",IF(LegacyData[[#This Row],[Actual Age]]&lt;=63,"Millenials",IF(LegacyData[[#This Row],[Actual Age]]&lt;=74,"Gen X","Baby Boomers"))))</f>
        <v>Millenials</v>
      </c>
      <c r="G101" s="1" t="s">
        <v>45</v>
      </c>
      <c r="H101" s="1" t="s">
        <v>24</v>
      </c>
      <c r="I101" s="1" t="s">
        <v>25</v>
      </c>
      <c r="J101" s="1" t="s">
        <v>26</v>
      </c>
      <c r="K101" s="2">
        <v>40299</v>
      </c>
      <c r="L101" s="2" t="s">
        <v>27</v>
      </c>
      <c r="M101" s="4">
        <f ca="1">IFERROR(YEAR(LegacyData[[#This Row],[DateofTermination]])-YEAR(LegacyData[[#This Row],[DateofHire]]),YEAR(TODAY())-YEAR(LegacyData[[#This Row],[DateofHire]]))</f>
        <v>14</v>
      </c>
      <c r="N101" s="1" t="s">
        <v>28</v>
      </c>
      <c r="O101" s="1" t="s">
        <v>29</v>
      </c>
      <c r="P101" s="1" t="s">
        <v>39</v>
      </c>
      <c r="Q101" s="1" t="s">
        <v>145</v>
      </c>
      <c r="R101" s="1">
        <v>6</v>
      </c>
      <c r="S101" s="1" t="s">
        <v>32</v>
      </c>
      <c r="T101" s="1" t="s">
        <v>42</v>
      </c>
      <c r="U101" s="1">
        <v>4.7</v>
      </c>
      <c r="V101" s="1">
        <v>4</v>
      </c>
      <c r="W101" s="2">
        <v>43497</v>
      </c>
      <c r="X101" s="1">
        <v>1</v>
      </c>
    </row>
    <row r="102" spans="1:24" ht="14.25" customHeight="1" x14ac:dyDescent="0.3">
      <c r="A102" s="1" t="s">
        <v>214</v>
      </c>
      <c r="B102" s="1">
        <v>10111</v>
      </c>
      <c r="C102" s="1" t="s">
        <v>22</v>
      </c>
      <c r="D102" s="2">
        <v>31305</v>
      </c>
      <c r="E102" s="4">
        <f ca="1">YEAR(TODAY())-YEAR(LegacyData[[#This Row],[DOB]])</f>
        <v>39</v>
      </c>
      <c r="F102" s="4" t="str">
        <f ca="1">IF(LegacyData[[#This Row],[Actual Age]]&lt;=41,"Adults",IF(LegacyData[[#This Row],[Actual Age]]&lt;=52,"Gen Z",IF(LegacyData[[#This Row],[Actual Age]]&lt;=63,"Millenials",IF(LegacyData[[#This Row],[Actual Age]]&lt;=74,"Gen X","Baby Boomers"))))</f>
        <v>Adults</v>
      </c>
      <c r="G102" s="1" t="s">
        <v>23</v>
      </c>
      <c r="H102" s="1" t="s">
        <v>24</v>
      </c>
      <c r="I102" s="1" t="s">
        <v>25</v>
      </c>
      <c r="J102" s="1" t="s">
        <v>26</v>
      </c>
      <c r="K102" s="2">
        <v>42093</v>
      </c>
      <c r="L102" s="2" t="s">
        <v>27</v>
      </c>
      <c r="M102" s="4">
        <f ca="1">IFERROR(YEAR(LegacyData[[#This Row],[DateofTermination]])-YEAR(LegacyData[[#This Row],[DateofHire]]),YEAR(TODAY())-YEAR(LegacyData[[#This Row],[DateofHire]]))</f>
        <v>9</v>
      </c>
      <c r="N102" s="1" t="s">
        <v>28</v>
      </c>
      <c r="O102" s="1" t="s">
        <v>29</v>
      </c>
      <c r="P102" s="1" t="s">
        <v>30</v>
      </c>
      <c r="Q102" s="1" t="s">
        <v>74</v>
      </c>
      <c r="R102" s="1">
        <v>14</v>
      </c>
      <c r="S102" s="1" t="s">
        <v>64</v>
      </c>
      <c r="T102" s="1" t="s">
        <v>42</v>
      </c>
      <c r="U102" s="1">
        <v>4.5</v>
      </c>
      <c r="V102" s="1">
        <v>3</v>
      </c>
      <c r="W102" s="2">
        <v>43514</v>
      </c>
      <c r="X102" s="1">
        <v>5</v>
      </c>
    </row>
    <row r="103" spans="1:24" ht="14.25" customHeight="1" x14ac:dyDescent="0.3">
      <c r="A103" s="1" t="s">
        <v>215</v>
      </c>
      <c r="B103" s="1">
        <v>10257</v>
      </c>
      <c r="C103" s="1" t="s">
        <v>22</v>
      </c>
      <c r="D103" s="2">
        <v>30349</v>
      </c>
      <c r="E103" s="4">
        <f ca="1">YEAR(TODAY())-YEAR(LegacyData[[#This Row],[DOB]])</f>
        <v>41</v>
      </c>
      <c r="F103" s="4" t="str">
        <f ca="1">IF(LegacyData[[#This Row],[Actual Age]]&lt;=41,"Adults",IF(LegacyData[[#This Row],[Actual Age]]&lt;=52,"Gen Z",IF(LegacyData[[#This Row],[Actual Age]]&lt;=63,"Millenials",IF(LegacyData[[#This Row],[Actual Age]]&lt;=74,"Gen X","Baby Boomers"))))</f>
        <v>Adults</v>
      </c>
      <c r="G103" s="1" t="s">
        <v>45</v>
      </c>
      <c r="H103" s="1" t="s">
        <v>24</v>
      </c>
      <c r="I103" s="1" t="s">
        <v>25</v>
      </c>
      <c r="J103" s="1" t="s">
        <v>66</v>
      </c>
      <c r="K103" s="2">
        <v>40679</v>
      </c>
      <c r="L103" s="2" t="s">
        <v>27</v>
      </c>
      <c r="M103" s="4">
        <f ca="1">IFERROR(YEAR(LegacyData[[#This Row],[DateofTermination]])-YEAR(LegacyData[[#This Row],[DateofHire]]),YEAR(TODAY())-YEAR(LegacyData[[#This Row],[DateofHire]]))</f>
        <v>13</v>
      </c>
      <c r="N103" s="1" t="s">
        <v>28</v>
      </c>
      <c r="O103" s="1" t="s">
        <v>29</v>
      </c>
      <c r="P103" s="1" t="s">
        <v>30</v>
      </c>
      <c r="Q103" s="1" t="s">
        <v>81</v>
      </c>
      <c r="R103" s="1">
        <v>18</v>
      </c>
      <c r="S103" s="1" t="s">
        <v>32</v>
      </c>
      <c r="T103" s="1" t="s">
        <v>42</v>
      </c>
      <c r="U103" s="1">
        <v>4.2</v>
      </c>
      <c r="V103" s="1">
        <v>4</v>
      </c>
      <c r="W103" s="2">
        <v>43522</v>
      </c>
      <c r="X103" s="1">
        <v>12</v>
      </c>
    </row>
    <row r="104" spans="1:24" ht="14.25" customHeight="1" x14ac:dyDescent="0.3">
      <c r="A104" s="1" t="s">
        <v>216</v>
      </c>
      <c r="B104" s="1">
        <v>10159</v>
      </c>
      <c r="C104" s="1" t="s">
        <v>22</v>
      </c>
      <c r="D104" s="2">
        <v>33147</v>
      </c>
      <c r="E104" s="4">
        <f ca="1">YEAR(TODAY())-YEAR(LegacyData[[#This Row],[DOB]])</f>
        <v>34</v>
      </c>
      <c r="F104" s="4" t="str">
        <f ca="1">IF(LegacyData[[#This Row],[Actual Age]]&lt;=41,"Adults",IF(LegacyData[[#This Row],[Actual Age]]&lt;=52,"Gen Z",IF(LegacyData[[#This Row],[Actual Age]]&lt;=63,"Millenials",IF(LegacyData[[#This Row],[Actual Age]]&lt;=74,"Gen X","Baby Boomers"))))</f>
        <v>Adults</v>
      </c>
      <c r="G104" s="1" t="s">
        <v>45</v>
      </c>
      <c r="H104" s="1" t="s">
        <v>36</v>
      </c>
      <c r="I104" s="1" t="s">
        <v>25</v>
      </c>
      <c r="J104" s="1" t="s">
        <v>66</v>
      </c>
      <c r="K104" s="2">
        <v>42093</v>
      </c>
      <c r="L104" s="2" t="s">
        <v>27</v>
      </c>
      <c r="M104" s="4">
        <f ca="1">IFERROR(YEAR(LegacyData[[#This Row],[DateofTermination]])-YEAR(LegacyData[[#This Row],[DateofHire]]),YEAR(TODAY())-YEAR(LegacyData[[#This Row],[DateofHire]]))</f>
        <v>9</v>
      </c>
      <c r="N104" s="1" t="s">
        <v>28</v>
      </c>
      <c r="O104" s="1" t="s">
        <v>29</v>
      </c>
      <c r="P104" s="1" t="s">
        <v>30</v>
      </c>
      <c r="Q104" s="1" t="s">
        <v>31</v>
      </c>
      <c r="R104" s="1">
        <v>22</v>
      </c>
      <c r="S104" s="1" t="s">
        <v>32</v>
      </c>
      <c r="T104" s="1" t="s">
        <v>42</v>
      </c>
      <c r="U104" s="1">
        <v>3.73</v>
      </c>
      <c r="V104" s="1">
        <v>3</v>
      </c>
      <c r="W104" s="2">
        <v>43481</v>
      </c>
      <c r="X104" s="1">
        <v>19</v>
      </c>
    </row>
    <row r="105" spans="1:24" ht="14.25" customHeight="1" x14ac:dyDescent="0.3">
      <c r="A105" s="1" t="s">
        <v>217</v>
      </c>
      <c r="B105" s="1">
        <v>10122</v>
      </c>
      <c r="C105" s="1" t="s">
        <v>22</v>
      </c>
      <c r="D105" s="2">
        <v>25703</v>
      </c>
      <c r="E105" s="4">
        <f ca="1">YEAR(TODAY())-YEAR(LegacyData[[#This Row],[DOB]])</f>
        <v>54</v>
      </c>
      <c r="F105" s="4" t="str">
        <f ca="1">IF(LegacyData[[#This Row],[Actual Age]]&lt;=41,"Adults",IF(LegacyData[[#This Row],[Actual Age]]&lt;=52,"Gen Z",IF(LegacyData[[#This Row],[Actual Age]]&lt;=63,"Millenials",IF(LegacyData[[#This Row],[Actual Age]]&lt;=74,"Gen X","Baby Boomers"))))</f>
        <v>Millenials</v>
      </c>
      <c r="G105" s="1" t="s">
        <v>45</v>
      </c>
      <c r="H105" s="1" t="s">
        <v>51</v>
      </c>
      <c r="I105" s="1" t="s">
        <v>25</v>
      </c>
      <c r="J105" s="1" t="s">
        <v>66</v>
      </c>
      <c r="K105" s="2">
        <v>40550</v>
      </c>
      <c r="L105" s="2">
        <v>42689</v>
      </c>
      <c r="M105" s="4">
        <f ca="1">IFERROR(YEAR(LegacyData[[#This Row],[DateofTermination]])-YEAR(LegacyData[[#This Row],[DateofHire]]),YEAR(TODAY())-YEAR(LegacyData[[#This Row],[DateofHire]]))</f>
        <v>5</v>
      </c>
      <c r="N105" s="1" t="s">
        <v>46</v>
      </c>
      <c r="O105" s="1" t="s">
        <v>38</v>
      </c>
      <c r="P105" s="1" t="s">
        <v>30</v>
      </c>
      <c r="Q105" s="1" t="s">
        <v>49</v>
      </c>
      <c r="R105" s="1">
        <v>16</v>
      </c>
      <c r="S105" s="1" t="s">
        <v>68</v>
      </c>
      <c r="T105" s="1" t="s">
        <v>42</v>
      </c>
      <c r="U105" s="1">
        <v>4.24</v>
      </c>
      <c r="V105" s="1">
        <v>4</v>
      </c>
      <c r="W105" s="2">
        <v>42489</v>
      </c>
      <c r="X105" s="1">
        <v>2</v>
      </c>
    </row>
    <row r="106" spans="1:24" ht="14.25" customHeight="1" x14ac:dyDescent="0.3">
      <c r="A106" s="1" t="s">
        <v>218</v>
      </c>
      <c r="B106" s="1">
        <v>10142</v>
      </c>
      <c r="C106" s="1" t="s">
        <v>120</v>
      </c>
      <c r="D106" s="2">
        <v>26124</v>
      </c>
      <c r="E106" s="4">
        <f ca="1">YEAR(TODAY())-YEAR(LegacyData[[#This Row],[DOB]])</f>
        <v>53</v>
      </c>
      <c r="F106" s="4" t="str">
        <f ca="1">IF(LegacyData[[#This Row],[Actual Age]]&lt;=41,"Adults",IF(LegacyData[[#This Row],[Actual Age]]&lt;=52,"Gen Z",IF(LegacyData[[#This Row],[Actual Age]]&lt;=63,"Millenials",IF(LegacyData[[#This Row],[Actual Age]]&lt;=74,"Gen X","Baby Boomers"))))</f>
        <v>Millenials</v>
      </c>
      <c r="G106" s="1" t="s">
        <v>45</v>
      </c>
      <c r="H106" s="1" t="s">
        <v>62</v>
      </c>
      <c r="I106" s="1" t="s">
        <v>25</v>
      </c>
      <c r="J106" s="1" t="s">
        <v>66</v>
      </c>
      <c r="K106" s="2">
        <v>41827</v>
      </c>
      <c r="L106" s="2">
        <v>42252</v>
      </c>
      <c r="M106" s="4">
        <f ca="1">IFERROR(YEAR(LegacyData[[#This Row],[DateofTermination]])-YEAR(LegacyData[[#This Row],[DateofHire]]),YEAR(TODAY())-YEAR(LegacyData[[#This Row],[DateofHire]]))</f>
        <v>1</v>
      </c>
      <c r="N106" s="1" t="s">
        <v>85</v>
      </c>
      <c r="O106" s="1" t="s">
        <v>86</v>
      </c>
      <c r="P106" s="1" t="s">
        <v>121</v>
      </c>
      <c r="Q106" s="1" t="s">
        <v>122</v>
      </c>
      <c r="R106" s="1">
        <v>17</v>
      </c>
      <c r="S106" s="1" t="s">
        <v>99</v>
      </c>
      <c r="T106" s="1" t="s">
        <v>42</v>
      </c>
      <c r="U106" s="1">
        <v>3.97</v>
      </c>
      <c r="V106" s="1">
        <v>4</v>
      </c>
      <c r="W106" s="2">
        <v>41654</v>
      </c>
      <c r="X106" s="1">
        <v>7</v>
      </c>
    </row>
    <row r="107" spans="1:24" ht="14.25" customHeight="1" x14ac:dyDescent="0.3">
      <c r="A107" s="1" t="s">
        <v>219</v>
      </c>
      <c r="B107" s="1">
        <v>10283</v>
      </c>
      <c r="C107" s="1" t="s">
        <v>22</v>
      </c>
      <c r="D107" s="2">
        <v>27250</v>
      </c>
      <c r="E107" s="4">
        <f ca="1">YEAR(TODAY())-YEAR(LegacyData[[#This Row],[DOB]])</f>
        <v>50</v>
      </c>
      <c r="F107" s="4" t="str">
        <f ca="1">IF(LegacyData[[#This Row],[Actual Age]]&lt;=41,"Adults",IF(LegacyData[[#This Row],[Actual Age]]&lt;=52,"Gen Z",IF(LegacyData[[#This Row],[Actual Age]]&lt;=63,"Millenials",IF(LegacyData[[#This Row],[Actual Age]]&lt;=74,"Gen X","Baby Boomers"))))</f>
        <v>Gen Z</v>
      </c>
      <c r="G107" s="1" t="s">
        <v>23</v>
      </c>
      <c r="H107" s="1" t="s">
        <v>36</v>
      </c>
      <c r="I107" s="1" t="s">
        <v>25</v>
      </c>
      <c r="J107" s="1" t="s">
        <v>66</v>
      </c>
      <c r="K107" s="2">
        <v>41001</v>
      </c>
      <c r="L107" s="2">
        <v>42180</v>
      </c>
      <c r="M107" s="4">
        <f ca="1">IFERROR(YEAR(LegacyData[[#This Row],[DateofTermination]])-YEAR(LegacyData[[#This Row],[DateofHire]]),YEAR(TODAY())-YEAR(LegacyData[[#This Row],[DateofHire]]))</f>
        <v>3</v>
      </c>
      <c r="N107" s="1" t="s">
        <v>188</v>
      </c>
      <c r="O107" s="1" t="s">
        <v>38</v>
      </c>
      <c r="P107" s="1" t="s">
        <v>30</v>
      </c>
      <c r="Q107" s="1" t="s">
        <v>53</v>
      </c>
      <c r="R107" s="1">
        <v>39</v>
      </c>
      <c r="S107" s="1" t="s">
        <v>68</v>
      </c>
      <c r="T107" s="1" t="s">
        <v>100</v>
      </c>
      <c r="U107" s="1">
        <v>3.97</v>
      </c>
      <c r="V107" s="1">
        <v>4</v>
      </c>
      <c r="W107" s="2">
        <v>42024</v>
      </c>
      <c r="X107" s="1">
        <v>15</v>
      </c>
    </row>
    <row r="108" spans="1:24" ht="14.25" customHeight="1" x14ac:dyDescent="0.3">
      <c r="A108" s="1" t="s">
        <v>220</v>
      </c>
      <c r="B108" s="1">
        <v>10018</v>
      </c>
      <c r="C108" s="1" t="s">
        <v>22</v>
      </c>
      <c r="D108" s="2">
        <v>29349</v>
      </c>
      <c r="E108" s="4">
        <f ca="1">YEAR(TODAY())-YEAR(LegacyData[[#This Row],[DOB]])</f>
        <v>44</v>
      </c>
      <c r="F108" s="4" t="str">
        <f ca="1">IF(LegacyData[[#This Row],[Actual Age]]&lt;=41,"Adults",IF(LegacyData[[#This Row],[Actual Age]]&lt;=52,"Gen Z",IF(LegacyData[[#This Row],[Actual Age]]&lt;=63,"Millenials",IF(LegacyData[[#This Row],[Actual Age]]&lt;=74,"Gen X","Baby Boomers"))))</f>
        <v>Gen Z</v>
      </c>
      <c r="G108" s="1" t="s">
        <v>45</v>
      </c>
      <c r="H108" s="1" t="s">
        <v>24</v>
      </c>
      <c r="I108" s="1" t="s">
        <v>25</v>
      </c>
      <c r="J108" s="1" t="s">
        <v>80</v>
      </c>
      <c r="K108" s="2">
        <v>41911</v>
      </c>
      <c r="L108" s="2" t="s">
        <v>27</v>
      </c>
      <c r="M108" s="4">
        <f ca="1">IFERROR(YEAR(LegacyData[[#This Row],[DateofTermination]])-YEAR(LegacyData[[#This Row],[DateofHire]]),YEAR(TODAY())-YEAR(LegacyData[[#This Row],[DateofHire]]))</f>
        <v>10</v>
      </c>
      <c r="N108" s="1" t="s">
        <v>28</v>
      </c>
      <c r="O108" s="1" t="s">
        <v>29</v>
      </c>
      <c r="P108" s="1" t="s">
        <v>30</v>
      </c>
      <c r="Q108" s="1" t="s">
        <v>56</v>
      </c>
      <c r="R108" s="1">
        <v>11</v>
      </c>
      <c r="S108" s="1" t="s">
        <v>41</v>
      </c>
      <c r="T108" s="1" t="s">
        <v>33</v>
      </c>
      <c r="U108" s="1">
        <v>3.9</v>
      </c>
      <c r="V108" s="1">
        <v>4</v>
      </c>
      <c r="W108" s="2">
        <v>43503</v>
      </c>
      <c r="X108" s="1">
        <v>3</v>
      </c>
    </row>
    <row r="109" spans="1:24" ht="14.25" customHeight="1" x14ac:dyDescent="0.3">
      <c r="A109" s="1" t="s">
        <v>221</v>
      </c>
      <c r="B109" s="1">
        <v>10255</v>
      </c>
      <c r="C109" s="1" t="s">
        <v>120</v>
      </c>
      <c r="D109" s="2">
        <v>32773</v>
      </c>
      <c r="E109" s="4">
        <f ca="1">YEAR(TODAY())-YEAR(LegacyData[[#This Row],[DOB]])</f>
        <v>35</v>
      </c>
      <c r="F109" s="4" t="str">
        <f ca="1">IF(LegacyData[[#This Row],[Actual Age]]&lt;=41,"Adults",IF(LegacyData[[#This Row],[Actual Age]]&lt;=52,"Gen Z",IF(LegacyData[[#This Row],[Actual Age]]&lt;=63,"Millenials",IF(LegacyData[[#This Row],[Actual Age]]&lt;=74,"Gen X","Baby Boomers"))))</f>
        <v>Adults</v>
      </c>
      <c r="G109" s="1" t="s">
        <v>45</v>
      </c>
      <c r="H109" s="1" t="s">
        <v>24</v>
      </c>
      <c r="I109" s="1" t="s">
        <v>25</v>
      </c>
      <c r="J109" s="1" t="s">
        <v>26</v>
      </c>
      <c r="K109" s="2">
        <v>42051</v>
      </c>
      <c r="L109" s="2" t="s">
        <v>27</v>
      </c>
      <c r="M109" s="4">
        <f ca="1">IFERROR(YEAR(LegacyData[[#This Row],[DateofTermination]])-YEAR(LegacyData[[#This Row],[DateofHire]]),YEAR(TODAY())-YEAR(LegacyData[[#This Row],[DateofHire]]))</f>
        <v>9</v>
      </c>
      <c r="N109" s="1" t="s">
        <v>28</v>
      </c>
      <c r="O109" s="1" t="s">
        <v>29</v>
      </c>
      <c r="P109" s="1" t="s">
        <v>121</v>
      </c>
      <c r="Q109" s="1" t="s">
        <v>139</v>
      </c>
      <c r="R109" s="1">
        <v>21</v>
      </c>
      <c r="S109" s="1" t="s">
        <v>41</v>
      </c>
      <c r="T109" s="1" t="s">
        <v>42</v>
      </c>
      <c r="U109" s="1">
        <v>4.5</v>
      </c>
      <c r="V109" s="1">
        <v>5</v>
      </c>
      <c r="W109" s="2">
        <v>43490</v>
      </c>
      <c r="X109" s="1">
        <v>20</v>
      </c>
    </row>
    <row r="110" spans="1:24" ht="14.25" customHeight="1" x14ac:dyDescent="0.3">
      <c r="A110" s="1" t="s">
        <v>222</v>
      </c>
      <c r="B110" s="1">
        <v>10246</v>
      </c>
      <c r="C110" s="1" t="s">
        <v>91</v>
      </c>
      <c r="D110" s="2">
        <v>26229</v>
      </c>
      <c r="E110" s="4">
        <f ca="1">YEAR(TODAY())-YEAR(LegacyData[[#This Row],[DOB]])</f>
        <v>53</v>
      </c>
      <c r="F110" s="4" t="str">
        <f ca="1">IF(LegacyData[[#This Row],[Actual Age]]&lt;=41,"Adults",IF(LegacyData[[#This Row],[Actual Age]]&lt;=52,"Gen Z",IF(LegacyData[[#This Row],[Actual Age]]&lt;=63,"Millenials",IF(LegacyData[[#This Row],[Actual Age]]&lt;=74,"Gen X","Baby Boomers"))))</f>
        <v>Millenials</v>
      </c>
      <c r="G110" s="1" t="s">
        <v>45</v>
      </c>
      <c r="H110" s="1" t="s">
        <v>24</v>
      </c>
      <c r="I110" s="1" t="s">
        <v>25</v>
      </c>
      <c r="J110" s="1" t="s">
        <v>26</v>
      </c>
      <c r="K110" s="2">
        <v>42051</v>
      </c>
      <c r="L110" s="2">
        <v>42078</v>
      </c>
      <c r="M110" s="4">
        <f ca="1">IFERROR(YEAR(LegacyData[[#This Row],[DateofTermination]])-YEAR(LegacyData[[#This Row],[DateofHire]]),YEAR(TODAY())-YEAR(LegacyData[[#This Row],[DateofHire]]))</f>
        <v>0</v>
      </c>
      <c r="N110" s="1" t="s">
        <v>194</v>
      </c>
      <c r="O110" s="1" t="s">
        <v>86</v>
      </c>
      <c r="P110" s="1" t="s">
        <v>39</v>
      </c>
      <c r="Q110" s="1" t="s">
        <v>40</v>
      </c>
      <c r="R110" s="1">
        <v>4</v>
      </c>
      <c r="S110" s="1" t="s">
        <v>41</v>
      </c>
      <c r="T110" s="1" t="s">
        <v>42</v>
      </c>
      <c r="U110" s="1">
        <v>4.5999999999999996</v>
      </c>
      <c r="V110" s="1">
        <v>4</v>
      </c>
      <c r="W110" s="2">
        <v>42024</v>
      </c>
      <c r="X110" s="1">
        <v>10</v>
      </c>
    </row>
    <row r="111" spans="1:24" ht="14.25" customHeight="1" x14ac:dyDescent="0.3">
      <c r="A111" s="1" t="s">
        <v>223</v>
      </c>
      <c r="B111" s="1">
        <v>10228</v>
      </c>
      <c r="C111" s="1" t="s">
        <v>70</v>
      </c>
      <c r="D111" s="2">
        <v>32532</v>
      </c>
      <c r="E111" s="4">
        <f ca="1">YEAR(TODAY())-YEAR(LegacyData[[#This Row],[DOB]])</f>
        <v>35</v>
      </c>
      <c r="F111" s="4" t="str">
        <f ca="1">IF(LegacyData[[#This Row],[Actual Age]]&lt;=41,"Adults",IF(LegacyData[[#This Row],[Actual Age]]&lt;=52,"Gen Z",IF(LegacyData[[#This Row],[Actual Age]]&lt;=63,"Millenials",IF(LegacyData[[#This Row],[Actual Age]]&lt;=74,"Gen X","Baby Boomers"))))</f>
        <v>Adults</v>
      </c>
      <c r="G111" s="1" t="s">
        <v>23</v>
      </c>
      <c r="H111" s="1" t="s">
        <v>36</v>
      </c>
      <c r="I111" s="1" t="s">
        <v>25</v>
      </c>
      <c r="J111" s="1" t="s">
        <v>26</v>
      </c>
      <c r="K111" s="2">
        <v>42093</v>
      </c>
      <c r="L111" s="2" t="s">
        <v>27</v>
      </c>
      <c r="M111" s="4">
        <f ca="1">IFERROR(YEAR(LegacyData[[#This Row],[DateofTermination]])-YEAR(LegacyData[[#This Row],[DateofHire]]),YEAR(TODAY())-YEAR(LegacyData[[#This Row],[DateofHire]]))</f>
        <v>9</v>
      </c>
      <c r="N111" s="1" t="s">
        <v>28</v>
      </c>
      <c r="O111" s="1" t="s">
        <v>29</v>
      </c>
      <c r="P111" s="1" t="s">
        <v>39</v>
      </c>
      <c r="Q111" s="1" t="s">
        <v>71</v>
      </c>
      <c r="R111" s="1">
        <v>7</v>
      </c>
      <c r="S111" s="1" t="s">
        <v>32</v>
      </c>
      <c r="T111" s="1" t="s">
        <v>42</v>
      </c>
      <c r="U111" s="1">
        <v>4.3</v>
      </c>
      <c r="V111" s="1">
        <v>5</v>
      </c>
      <c r="W111" s="2">
        <v>43475</v>
      </c>
      <c r="X111" s="1">
        <v>20</v>
      </c>
    </row>
    <row r="112" spans="1:24" ht="14.25" customHeight="1" x14ac:dyDescent="0.3">
      <c r="A112" s="1" t="s">
        <v>224</v>
      </c>
      <c r="B112" s="1">
        <v>10243</v>
      </c>
      <c r="C112" s="1" t="s">
        <v>22</v>
      </c>
      <c r="D112" s="2">
        <v>33773</v>
      </c>
      <c r="E112" s="4">
        <f ca="1">YEAR(TODAY())-YEAR(LegacyData[[#This Row],[DOB]])</f>
        <v>32</v>
      </c>
      <c r="F112" s="4" t="str">
        <f ca="1">IF(LegacyData[[#This Row],[Actual Age]]&lt;=41,"Adults",IF(LegacyData[[#This Row],[Actual Age]]&lt;=52,"Gen Z",IF(LegacyData[[#This Row],[Actual Age]]&lt;=63,"Millenials",IF(LegacyData[[#This Row],[Actual Age]]&lt;=74,"Gen X","Baby Boomers"))))</f>
        <v>Adults</v>
      </c>
      <c r="G112" s="1" t="s">
        <v>45</v>
      </c>
      <c r="H112" s="1" t="s">
        <v>24</v>
      </c>
      <c r="I112" s="1" t="s">
        <v>25</v>
      </c>
      <c r="J112" s="1" t="s">
        <v>26</v>
      </c>
      <c r="K112" s="2">
        <v>41285</v>
      </c>
      <c r="L112" s="2" t="s">
        <v>27</v>
      </c>
      <c r="M112" s="4">
        <f ca="1">IFERROR(YEAR(LegacyData[[#This Row],[DateofTermination]])-YEAR(LegacyData[[#This Row],[DateofHire]]),YEAR(TODAY())-YEAR(LegacyData[[#This Row],[DateofHire]]))</f>
        <v>11</v>
      </c>
      <c r="N112" s="1" t="s">
        <v>28</v>
      </c>
      <c r="O112" s="1" t="s">
        <v>29</v>
      </c>
      <c r="P112" s="1" t="s">
        <v>30</v>
      </c>
      <c r="Q112" s="1" t="s">
        <v>63</v>
      </c>
      <c r="R112" s="1">
        <v>19</v>
      </c>
      <c r="S112" s="1" t="s">
        <v>41</v>
      </c>
      <c r="T112" s="1" t="s">
        <v>42</v>
      </c>
      <c r="U112" s="1">
        <v>4.3</v>
      </c>
      <c r="V112" s="1">
        <v>5</v>
      </c>
      <c r="W112" s="2">
        <v>43514</v>
      </c>
      <c r="X112" s="1">
        <v>7</v>
      </c>
    </row>
    <row r="113" spans="1:24" ht="14.25" customHeight="1" x14ac:dyDescent="0.3">
      <c r="A113" s="1" t="s">
        <v>225</v>
      </c>
      <c r="B113" s="1">
        <v>10031</v>
      </c>
      <c r="C113" s="1" t="s">
        <v>22</v>
      </c>
      <c r="D113" s="2">
        <v>25475</v>
      </c>
      <c r="E113" s="4">
        <f ca="1">YEAR(TODAY())-YEAR(LegacyData[[#This Row],[DOB]])</f>
        <v>55</v>
      </c>
      <c r="F113" s="4" t="str">
        <f ca="1">IF(LegacyData[[#This Row],[Actual Age]]&lt;=41,"Adults",IF(LegacyData[[#This Row],[Actual Age]]&lt;=52,"Gen Z",IF(LegacyData[[#This Row],[Actual Age]]&lt;=63,"Millenials",IF(LegacyData[[#This Row],[Actual Age]]&lt;=74,"Gen X","Baby Boomers"))))</f>
        <v>Millenials</v>
      </c>
      <c r="G113" s="1" t="s">
        <v>23</v>
      </c>
      <c r="H113" s="1" t="s">
        <v>51</v>
      </c>
      <c r="I113" s="1" t="s">
        <v>25</v>
      </c>
      <c r="J113" s="1" t="s">
        <v>66</v>
      </c>
      <c r="K113" s="2">
        <v>40735</v>
      </c>
      <c r="L113" s="2" t="s">
        <v>27</v>
      </c>
      <c r="M113" s="4">
        <f ca="1">IFERROR(YEAR(LegacyData[[#This Row],[DateofTermination]])-YEAR(LegacyData[[#This Row],[DateofHire]]),YEAR(TODAY())-YEAR(LegacyData[[#This Row],[DateofHire]]))</f>
        <v>13</v>
      </c>
      <c r="N113" s="1" t="s">
        <v>28</v>
      </c>
      <c r="O113" s="1" t="s">
        <v>29</v>
      </c>
      <c r="P113" s="1" t="s">
        <v>30</v>
      </c>
      <c r="Q113" s="1" t="s">
        <v>67</v>
      </c>
      <c r="R113" s="1">
        <v>12</v>
      </c>
      <c r="S113" s="1" t="s">
        <v>68</v>
      </c>
      <c r="T113" s="1" t="s">
        <v>33</v>
      </c>
      <c r="U113" s="1">
        <v>4.5</v>
      </c>
      <c r="V113" s="1">
        <v>4</v>
      </c>
      <c r="W113" s="2">
        <v>43514</v>
      </c>
      <c r="X113" s="1">
        <v>1</v>
      </c>
    </row>
    <row r="114" spans="1:24" ht="14.25" customHeight="1" x14ac:dyDescent="0.3">
      <c r="A114" s="1" t="s">
        <v>226</v>
      </c>
      <c r="B114" s="1">
        <v>10300</v>
      </c>
      <c r="C114" s="1" t="s">
        <v>44</v>
      </c>
      <c r="D114" s="2">
        <v>23662</v>
      </c>
      <c r="E114" s="4">
        <f ca="1">YEAR(TODAY())-YEAR(LegacyData[[#This Row],[DOB]])</f>
        <v>60</v>
      </c>
      <c r="F114" s="4" t="str">
        <f ca="1">IF(LegacyData[[#This Row],[Actual Age]]&lt;=41,"Adults",IF(LegacyData[[#This Row],[Actual Age]]&lt;=52,"Gen Z",IF(LegacyData[[#This Row],[Actual Age]]&lt;=63,"Millenials",IF(LegacyData[[#This Row],[Actual Age]]&lt;=74,"Gen X","Baby Boomers"))))</f>
        <v>Millenials</v>
      </c>
      <c r="G114" s="1" t="s">
        <v>23</v>
      </c>
      <c r="H114" s="1" t="s">
        <v>36</v>
      </c>
      <c r="I114" s="1" t="s">
        <v>25</v>
      </c>
      <c r="J114" s="1" t="s">
        <v>66</v>
      </c>
      <c r="K114" s="2">
        <v>40294</v>
      </c>
      <c r="L114" s="2">
        <v>40693</v>
      </c>
      <c r="M114" s="4">
        <f ca="1">IFERROR(YEAR(LegacyData[[#This Row],[DateofTermination]])-YEAR(LegacyData[[#This Row],[DateofHire]]),YEAR(TODAY())-YEAR(LegacyData[[#This Row],[DateofHire]]))</f>
        <v>1</v>
      </c>
      <c r="N114" s="1" t="s">
        <v>37</v>
      </c>
      <c r="O114" s="1" t="s">
        <v>38</v>
      </c>
      <c r="P114" s="1" t="s">
        <v>30</v>
      </c>
      <c r="Q114" s="1" t="s">
        <v>67</v>
      </c>
      <c r="R114" s="1">
        <v>12</v>
      </c>
      <c r="S114" s="1" t="s">
        <v>68</v>
      </c>
      <c r="T114" s="1" t="s">
        <v>169</v>
      </c>
      <c r="U114" s="1">
        <v>3</v>
      </c>
      <c r="V114" s="1">
        <v>3</v>
      </c>
      <c r="W114" s="2">
        <v>40608</v>
      </c>
      <c r="X114" s="1">
        <v>10</v>
      </c>
    </row>
    <row r="115" spans="1:24" ht="14.25" customHeight="1" x14ac:dyDescent="0.3">
      <c r="A115" s="1" t="s">
        <v>227</v>
      </c>
      <c r="B115" s="1">
        <v>10101</v>
      </c>
      <c r="C115" s="1" t="s">
        <v>70</v>
      </c>
      <c r="D115" s="2">
        <v>29692</v>
      </c>
      <c r="E115" s="4">
        <f ca="1">YEAR(TODAY())-YEAR(LegacyData[[#This Row],[DOB]])</f>
        <v>43</v>
      </c>
      <c r="F115" s="4" t="str">
        <f ca="1">IF(LegacyData[[#This Row],[Actual Age]]&lt;=41,"Adults",IF(LegacyData[[#This Row],[Actual Age]]&lt;=52,"Gen Z",IF(LegacyData[[#This Row],[Actual Age]]&lt;=63,"Millenials",IF(LegacyData[[#This Row],[Actual Age]]&lt;=74,"Gen X","Baby Boomers"))))</f>
        <v>Gen Z</v>
      </c>
      <c r="G115" s="1" t="s">
        <v>45</v>
      </c>
      <c r="H115" s="1" t="s">
        <v>118</v>
      </c>
      <c r="I115" s="1" t="s">
        <v>25</v>
      </c>
      <c r="J115" s="1" t="s">
        <v>26</v>
      </c>
      <c r="K115" s="2">
        <v>42009</v>
      </c>
      <c r="L115" s="2" t="s">
        <v>27</v>
      </c>
      <c r="M115" s="4">
        <f ca="1">IFERROR(YEAR(LegacyData[[#This Row],[DateofTermination]])-YEAR(LegacyData[[#This Row],[DateofHire]]),YEAR(TODAY())-YEAR(LegacyData[[#This Row],[DateofHire]]))</f>
        <v>9</v>
      </c>
      <c r="N115" s="1" t="s">
        <v>28</v>
      </c>
      <c r="O115" s="1" t="s">
        <v>29</v>
      </c>
      <c r="P115" s="1" t="s">
        <v>39</v>
      </c>
      <c r="Q115" s="1" t="s">
        <v>71</v>
      </c>
      <c r="R115" s="1">
        <v>7</v>
      </c>
      <c r="S115" s="1" t="s">
        <v>64</v>
      </c>
      <c r="T115" s="1" t="s">
        <v>42</v>
      </c>
      <c r="U115" s="1">
        <v>4.6100000000000003</v>
      </c>
      <c r="V115" s="1">
        <v>4</v>
      </c>
      <c r="W115" s="2">
        <v>43493</v>
      </c>
      <c r="X115" s="1">
        <v>11</v>
      </c>
    </row>
    <row r="116" spans="1:24" ht="14.25" customHeight="1" x14ac:dyDescent="0.3">
      <c r="A116" s="1" t="s">
        <v>228</v>
      </c>
      <c r="B116" s="1">
        <v>10237</v>
      </c>
      <c r="C116" s="1" t="s">
        <v>44</v>
      </c>
      <c r="D116" s="2">
        <v>31557</v>
      </c>
      <c r="E116" s="4">
        <f ca="1">YEAR(TODAY())-YEAR(LegacyData[[#This Row],[DOB]])</f>
        <v>38</v>
      </c>
      <c r="F116" s="4" t="str">
        <f ca="1">IF(LegacyData[[#This Row],[Actual Age]]&lt;=41,"Adults",IF(LegacyData[[#This Row],[Actual Age]]&lt;=52,"Gen Z",IF(LegacyData[[#This Row],[Actual Age]]&lt;=63,"Millenials",IF(LegacyData[[#This Row],[Actual Age]]&lt;=74,"Gen X","Baby Boomers"))))</f>
        <v>Adults</v>
      </c>
      <c r="G116" s="1" t="s">
        <v>45</v>
      </c>
      <c r="H116" s="1" t="s">
        <v>36</v>
      </c>
      <c r="I116" s="1" t="s">
        <v>25</v>
      </c>
      <c r="J116" s="1" t="s">
        <v>26</v>
      </c>
      <c r="K116" s="2">
        <v>41771</v>
      </c>
      <c r="L116" s="2" t="s">
        <v>27</v>
      </c>
      <c r="M116" s="4">
        <f ca="1">IFERROR(YEAR(LegacyData[[#This Row],[DateofTermination]])-YEAR(LegacyData[[#This Row],[DateofHire]]),YEAR(TODAY())-YEAR(LegacyData[[#This Row],[DateofHire]]))</f>
        <v>10</v>
      </c>
      <c r="N116" s="1" t="s">
        <v>28</v>
      </c>
      <c r="O116" s="1" t="s">
        <v>29</v>
      </c>
      <c r="P116" s="1" t="s">
        <v>30</v>
      </c>
      <c r="Q116" s="1" t="s">
        <v>74</v>
      </c>
      <c r="R116" s="1">
        <v>14</v>
      </c>
      <c r="S116" s="1" t="s">
        <v>32</v>
      </c>
      <c r="T116" s="1" t="s">
        <v>42</v>
      </c>
      <c r="U116" s="1">
        <v>4.5999999999999996</v>
      </c>
      <c r="V116" s="1">
        <v>3</v>
      </c>
      <c r="W116" s="2">
        <v>43503</v>
      </c>
      <c r="X116" s="1">
        <v>20</v>
      </c>
    </row>
    <row r="117" spans="1:24" ht="14.25" customHeight="1" x14ac:dyDescent="0.3">
      <c r="A117" s="1" t="s">
        <v>229</v>
      </c>
      <c r="B117" s="1">
        <v>10051</v>
      </c>
      <c r="C117" s="1" t="s">
        <v>22</v>
      </c>
      <c r="D117" s="2">
        <v>28996</v>
      </c>
      <c r="E117" s="4">
        <f ca="1">YEAR(TODAY())-YEAR(LegacyData[[#This Row],[DOB]])</f>
        <v>45</v>
      </c>
      <c r="F117" s="4" t="str">
        <f ca="1">IF(LegacyData[[#This Row],[Actual Age]]&lt;=41,"Adults",IF(LegacyData[[#This Row],[Actual Age]]&lt;=52,"Gen Z",IF(LegacyData[[#This Row],[Actual Age]]&lt;=63,"Millenials",IF(LegacyData[[#This Row],[Actual Age]]&lt;=74,"Gen X","Baby Boomers"))))</f>
        <v>Gen Z</v>
      </c>
      <c r="G117" s="1" t="s">
        <v>23</v>
      </c>
      <c r="H117" s="1" t="s">
        <v>36</v>
      </c>
      <c r="I117" s="1" t="s">
        <v>25</v>
      </c>
      <c r="J117" s="1" t="s">
        <v>26</v>
      </c>
      <c r="K117" s="2">
        <v>41092</v>
      </c>
      <c r="L117" s="2" t="s">
        <v>27</v>
      </c>
      <c r="M117" s="4">
        <f ca="1">IFERROR(YEAR(LegacyData[[#This Row],[DateofTermination]])-YEAR(LegacyData[[#This Row],[DateofHire]]),YEAR(TODAY())-YEAR(LegacyData[[#This Row],[DateofHire]]))</f>
        <v>12</v>
      </c>
      <c r="N117" s="1" t="s">
        <v>28</v>
      </c>
      <c r="O117" s="1" t="s">
        <v>29</v>
      </c>
      <c r="P117" s="1" t="s">
        <v>30</v>
      </c>
      <c r="Q117" s="1" t="s">
        <v>74</v>
      </c>
      <c r="R117" s="1">
        <v>14</v>
      </c>
      <c r="S117" s="1" t="s">
        <v>32</v>
      </c>
      <c r="T117" s="1" t="s">
        <v>42</v>
      </c>
      <c r="U117" s="1">
        <v>5</v>
      </c>
      <c r="V117" s="1">
        <v>3</v>
      </c>
      <c r="W117" s="2">
        <v>43479</v>
      </c>
      <c r="X117" s="1">
        <v>2</v>
      </c>
    </row>
    <row r="118" spans="1:24" ht="14.25" customHeight="1" x14ac:dyDescent="0.3">
      <c r="A118" s="1" t="s">
        <v>230</v>
      </c>
      <c r="B118" s="1">
        <v>10218</v>
      </c>
      <c r="C118" s="1" t="s">
        <v>44</v>
      </c>
      <c r="D118" s="2">
        <v>30355</v>
      </c>
      <c r="E118" s="4">
        <f ca="1">YEAR(TODAY())-YEAR(LegacyData[[#This Row],[DOB]])</f>
        <v>41</v>
      </c>
      <c r="F118" s="4" t="str">
        <f ca="1">IF(LegacyData[[#This Row],[Actual Age]]&lt;=41,"Adults",IF(LegacyData[[#This Row],[Actual Age]]&lt;=52,"Gen Z",IF(LegacyData[[#This Row],[Actual Age]]&lt;=63,"Millenials",IF(LegacyData[[#This Row],[Actual Age]]&lt;=74,"Gen X","Baby Boomers"))))</f>
        <v>Adults</v>
      </c>
      <c r="G118" s="1" t="s">
        <v>45</v>
      </c>
      <c r="H118" s="1" t="s">
        <v>118</v>
      </c>
      <c r="I118" s="1" t="s">
        <v>25</v>
      </c>
      <c r="J118" s="1" t="s">
        <v>231</v>
      </c>
      <c r="K118" s="2">
        <v>41547</v>
      </c>
      <c r="L118" s="2" t="s">
        <v>27</v>
      </c>
      <c r="M118" s="4">
        <f ca="1">IFERROR(YEAR(LegacyData[[#This Row],[DateofTermination]])-YEAR(LegacyData[[#This Row],[DateofHire]]),YEAR(TODAY())-YEAR(LegacyData[[#This Row],[DateofHire]]))</f>
        <v>11</v>
      </c>
      <c r="N118" s="1" t="s">
        <v>28</v>
      </c>
      <c r="O118" s="1" t="s">
        <v>29</v>
      </c>
      <c r="P118" s="1" t="s">
        <v>30</v>
      </c>
      <c r="Q118" s="1" t="s">
        <v>47</v>
      </c>
      <c r="R118" s="1">
        <v>20</v>
      </c>
      <c r="S118" s="1" t="s">
        <v>54</v>
      </c>
      <c r="T118" s="1" t="s">
        <v>42</v>
      </c>
      <c r="U118" s="1">
        <v>4.4000000000000004</v>
      </c>
      <c r="V118" s="1">
        <v>5</v>
      </c>
      <c r="W118" s="2">
        <v>43517</v>
      </c>
      <c r="X118" s="1">
        <v>1</v>
      </c>
    </row>
    <row r="119" spans="1:24" ht="14.25" customHeight="1" x14ac:dyDescent="0.3">
      <c r="A119" s="1" t="s">
        <v>232</v>
      </c>
      <c r="B119" s="1">
        <v>10256</v>
      </c>
      <c r="C119" s="1" t="s">
        <v>22</v>
      </c>
      <c r="D119" s="2">
        <v>27311</v>
      </c>
      <c r="E119" s="4">
        <f ca="1">YEAR(TODAY())-YEAR(LegacyData[[#This Row],[DOB]])</f>
        <v>50</v>
      </c>
      <c r="F119" s="4" t="str">
        <f ca="1">IF(LegacyData[[#This Row],[Actual Age]]&lt;=41,"Adults",IF(LegacyData[[#This Row],[Actual Age]]&lt;=52,"Gen Z",IF(LegacyData[[#This Row],[Actual Age]]&lt;=63,"Millenials",IF(LegacyData[[#This Row],[Actual Age]]&lt;=74,"Gen X","Baby Boomers"))))</f>
        <v>Gen Z</v>
      </c>
      <c r="G119" s="1" t="s">
        <v>45</v>
      </c>
      <c r="H119" s="1" t="s">
        <v>36</v>
      </c>
      <c r="I119" s="1" t="s">
        <v>25</v>
      </c>
      <c r="J119" s="1" t="s">
        <v>94</v>
      </c>
      <c r="K119" s="2">
        <v>41505</v>
      </c>
      <c r="L119" s="2" t="s">
        <v>27</v>
      </c>
      <c r="M119" s="4">
        <f ca="1">IFERROR(YEAR(LegacyData[[#This Row],[DateofTermination]])-YEAR(LegacyData[[#This Row],[DateofHire]]),YEAR(TODAY())-YEAR(LegacyData[[#This Row],[DateofHire]]))</f>
        <v>11</v>
      </c>
      <c r="N119" s="1" t="s">
        <v>28</v>
      </c>
      <c r="O119" s="1" t="s">
        <v>29</v>
      </c>
      <c r="P119" s="1" t="s">
        <v>30</v>
      </c>
      <c r="Q119" s="1" t="s">
        <v>47</v>
      </c>
      <c r="R119" s="1">
        <v>20</v>
      </c>
      <c r="S119" s="1" t="s">
        <v>32</v>
      </c>
      <c r="T119" s="1" t="s">
        <v>42</v>
      </c>
      <c r="U119" s="1">
        <v>4.0999999999999996</v>
      </c>
      <c r="V119" s="1">
        <v>5</v>
      </c>
      <c r="W119" s="2">
        <v>43511</v>
      </c>
      <c r="X119" s="1">
        <v>3</v>
      </c>
    </row>
    <row r="120" spans="1:24" ht="14.25" customHeight="1" x14ac:dyDescent="0.3">
      <c r="A120" s="1" t="s">
        <v>233</v>
      </c>
      <c r="B120" s="1">
        <v>10098</v>
      </c>
      <c r="C120" s="1" t="s">
        <v>110</v>
      </c>
      <c r="D120" s="2">
        <v>29778</v>
      </c>
      <c r="E120" s="4">
        <f ca="1">YEAR(TODAY())-YEAR(LegacyData[[#This Row],[DOB]])</f>
        <v>43</v>
      </c>
      <c r="F120" s="4" t="str">
        <f ca="1">IF(LegacyData[[#This Row],[Actual Age]]&lt;=41,"Adults",IF(LegacyData[[#This Row],[Actual Age]]&lt;=52,"Gen Z",IF(LegacyData[[#This Row],[Actual Age]]&lt;=63,"Millenials",IF(LegacyData[[#This Row],[Actual Age]]&lt;=74,"Gen X","Baby Boomers"))))</f>
        <v>Gen Z</v>
      </c>
      <c r="G120" s="1" t="s">
        <v>23</v>
      </c>
      <c r="H120" s="1" t="s">
        <v>51</v>
      </c>
      <c r="I120" s="1" t="s">
        <v>25</v>
      </c>
      <c r="J120" s="1" t="s">
        <v>26</v>
      </c>
      <c r="K120" s="2">
        <v>42157</v>
      </c>
      <c r="L120" s="2" t="s">
        <v>27</v>
      </c>
      <c r="M120" s="4">
        <f ca="1">IFERROR(YEAR(LegacyData[[#This Row],[DateofTermination]])-YEAR(LegacyData[[#This Row],[DateofHire]]),YEAR(TODAY())-YEAR(LegacyData[[#This Row],[DateofHire]]))</f>
        <v>9</v>
      </c>
      <c r="N120" s="1" t="s">
        <v>28</v>
      </c>
      <c r="O120" s="1" t="s">
        <v>29</v>
      </c>
      <c r="P120" s="1" t="s">
        <v>30</v>
      </c>
      <c r="Q120" s="1" t="s">
        <v>112</v>
      </c>
      <c r="R120" s="1">
        <v>2</v>
      </c>
      <c r="S120" s="1" t="s">
        <v>64</v>
      </c>
      <c r="T120" s="1" t="s">
        <v>42</v>
      </c>
      <c r="U120" s="1">
        <v>4.63</v>
      </c>
      <c r="V120" s="1">
        <v>3</v>
      </c>
      <c r="W120" s="2">
        <v>43469</v>
      </c>
      <c r="X120" s="1">
        <v>2</v>
      </c>
    </row>
    <row r="121" spans="1:24" ht="14.25" customHeight="1" x14ac:dyDescent="0.3">
      <c r="A121" s="1" t="s">
        <v>234</v>
      </c>
      <c r="B121" s="1">
        <v>10059</v>
      </c>
      <c r="C121" s="1" t="s">
        <v>22</v>
      </c>
      <c r="D121" s="2">
        <v>30457</v>
      </c>
      <c r="E121" s="4">
        <f ca="1">YEAR(TODAY())-YEAR(LegacyData[[#This Row],[DOB]])</f>
        <v>41</v>
      </c>
      <c r="F121" s="4" t="str">
        <f ca="1">IF(LegacyData[[#This Row],[Actual Age]]&lt;=41,"Adults",IF(LegacyData[[#This Row],[Actual Age]]&lt;=52,"Gen Z",IF(LegacyData[[#This Row],[Actual Age]]&lt;=63,"Millenials",IF(LegacyData[[#This Row],[Actual Age]]&lt;=74,"Gen X","Baby Boomers"))))</f>
        <v>Adults</v>
      </c>
      <c r="G121" s="1" t="s">
        <v>45</v>
      </c>
      <c r="H121" s="1" t="s">
        <v>51</v>
      </c>
      <c r="I121" s="1" t="s">
        <v>25</v>
      </c>
      <c r="J121" s="1" t="s">
        <v>26</v>
      </c>
      <c r="K121" s="2">
        <v>40595</v>
      </c>
      <c r="L121" s="2">
        <v>41650</v>
      </c>
      <c r="M121" s="4">
        <f ca="1">IFERROR(YEAR(LegacyData[[#This Row],[DateofTermination]])-YEAR(LegacyData[[#This Row],[DateofHire]]),YEAR(TODAY())-YEAR(LegacyData[[#This Row],[DateofHire]]))</f>
        <v>3</v>
      </c>
      <c r="N121" s="1" t="s">
        <v>171</v>
      </c>
      <c r="O121" s="1" t="s">
        <v>38</v>
      </c>
      <c r="P121" s="1" t="s">
        <v>30</v>
      </c>
      <c r="Q121" s="1" t="s">
        <v>81</v>
      </c>
      <c r="R121" s="1">
        <v>18</v>
      </c>
      <c r="S121" s="1" t="s">
        <v>99</v>
      </c>
      <c r="T121" s="1" t="s">
        <v>42</v>
      </c>
      <c r="U121" s="1">
        <v>5</v>
      </c>
      <c r="V121" s="1">
        <v>5</v>
      </c>
      <c r="W121" s="2">
        <v>41428</v>
      </c>
      <c r="X121" s="1">
        <v>17</v>
      </c>
    </row>
    <row r="122" spans="1:24" ht="14.25" customHeight="1" x14ac:dyDescent="0.3">
      <c r="A122" s="1" t="s">
        <v>235</v>
      </c>
      <c r="B122" s="1">
        <v>10234</v>
      </c>
      <c r="C122" s="1" t="s">
        <v>174</v>
      </c>
      <c r="D122" s="2">
        <v>32689</v>
      </c>
      <c r="E122" s="4">
        <f ca="1">YEAR(TODAY())-YEAR(LegacyData[[#This Row],[DOB]])</f>
        <v>35</v>
      </c>
      <c r="F122" s="4" t="str">
        <f ca="1">IF(LegacyData[[#This Row],[Actual Age]]&lt;=41,"Adults",IF(LegacyData[[#This Row],[Actual Age]]&lt;=52,"Gen Z",IF(LegacyData[[#This Row],[Actual Age]]&lt;=63,"Millenials",IF(LegacyData[[#This Row],[Actual Age]]&lt;=74,"Gen X","Baby Boomers"))))</f>
        <v>Adults</v>
      </c>
      <c r="G122" s="1" t="s">
        <v>23</v>
      </c>
      <c r="H122" s="1" t="s">
        <v>36</v>
      </c>
      <c r="I122" s="1" t="s">
        <v>25</v>
      </c>
      <c r="J122" s="1" t="s">
        <v>66</v>
      </c>
      <c r="K122" s="2">
        <v>42845</v>
      </c>
      <c r="L122" s="2" t="s">
        <v>27</v>
      </c>
      <c r="M122" s="4">
        <f ca="1">IFERROR(YEAR(LegacyData[[#This Row],[DateofTermination]])-YEAR(LegacyData[[#This Row],[DateofHire]]),YEAR(TODAY())-YEAR(LegacyData[[#This Row],[DateofHire]]))</f>
        <v>7</v>
      </c>
      <c r="N122" s="1" t="s">
        <v>28</v>
      </c>
      <c r="O122" s="1" t="s">
        <v>29</v>
      </c>
      <c r="P122" s="1" t="s">
        <v>39</v>
      </c>
      <c r="Q122" s="1" t="s">
        <v>175</v>
      </c>
      <c r="R122" s="1">
        <v>13</v>
      </c>
      <c r="S122" s="1" t="s">
        <v>41</v>
      </c>
      <c r="T122" s="1" t="s">
        <v>42</v>
      </c>
      <c r="U122" s="1">
        <v>4.2</v>
      </c>
      <c r="V122" s="1">
        <v>5</v>
      </c>
      <c r="W122" s="2">
        <v>43493</v>
      </c>
      <c r="X122" s="1">
        <v>8</v>
      </c>
    </row>
    <row r="123" spans="1:24" ht="14.25" customHeight="1" x14ac:dyDescent="0.3">
      <c r="A123" s="1" t="s">
        <v>236</v>
      </c>
      <c r="B123" s="1">
        <v>10109</v>
      </c>
      <c r="C123" s="1" t="s">
        <v>120</v>
      </c>
      <c r="D123" s="2">
        <v>25243</v>
      </c>
      <c r="E123" s="4">
        <f ca="1">YEAR(TODAY())-YEAR(LegacyData[[#This Row],[DOB]])</f>
        <v>55</v>
      </c>
      <c r="F123" s="4" t="str">
        <f ca="1">IF(LegacyData[[#This Row],[Actual Age]]&lt;=41,"Adults",IF(LegacyData[[#This Row],[Actual Age]]&lt;=52,"Gen Z",IF(LegacyData[[#This Row],[Actual Age]]&lt;=63,"Millenials",IF(LegacyData[[#This Row],[Actual Age]]&lt;=74,"Gen X","Baby Boomers"))))</f>
        <v>Millenials</v>
      </c>
      <c r="G123" s="1" t="s">
        <v>23</v>
      </c>
      <c r="H123" s="1" t="s">
        <v>24</v>
      </c>
      <c r="I123" s="1" t="s">
        <v>25</v>
      </c>
      <c r="J123" s="1" t="s">
        <v>80</v>
      </c>
      <c r="K123" s="2">
        <v>40975</v>
      </c>
      <c r="L123" s="2">
        <v>41943</v>
      </c>
      <c r="M123" s="4">
        <f ca="1">IFERROR(YEAR(LegacyData[[#This Row],[DateofTermination]])-YEAR(LegacyData[[#This Row],[DateofHire]]),YEAR(TODAY())-YEAR(LegacyData[[#This Row],[DateofHire]]))</f>
        <v>2</v>
      </c>
      <c r="N123" s="1" t="s">
        <v>141</v>
      </c>
      <c r="O123" s="1" t="s">
        <v>38</v>
      </c>
      <c r="P123" s="1" t="s">
        <v>121</v>
      </c>
      <c r="Q123" s="1" t="s">
        <v>122</v>
      </c>
      <c r="R123" s="1">
        <v>17</v>
      </c>
      <c r="S123" s="1" t="s">
        <v>32</v>
      </c>
      <c r="T123" s="1" t="s">
        <v>42</v>
      </c>
      <c r="U123" s="1">
        <v>4.5</v>
      </c>
      <c r="V123" s="1">
        <v>5</v>
      </c>
      <c r="W123" s="2">
        <v>41306</v>
      </c>
      <c r="X123" s="1">
        <v>20</v>
      </c>
    </row>
    <row r="124" spans="1:24" ht="14.25" customHeight="1" x14ac:dyDescent="0.3">
      <c r="A124" s="1" t="s">
        <v>237</v>
      </c>
      <c r="B124" s="1">
        <v>10125</v>
      </c>
      <c r="C124" s="1" t="s">
        <v>22</v>
      </c>
      <c r="D124" s="2">
        <v>28207</v>
      </c>
      <c r="E124" s="4">
        <f ca="1">YEAR(TODAY())-YEAR(LegacyData[[#This Row],[DOB]])</f>
        <v>47</v>
      </c>
      <c r="F124" s="4" t="str">
        <f ca="1">IF(LegacyData[[#This Row],[Actual Age]]&lt;=41,"Adults",IF(LegacyData[[#This Row],[Actual Age]]&lt;=52,"Gen Z",IF(LegacyData[[#This Row],[Actual Age]]&lt;=63,"Millenials",IF(LegacyData[[#This Row],[Actual Age]]&lt;=74,"Gen X","Baby Boomers"))))</f>
        <v>Gen Z</v>
      </c>
      <c r="G124" s="1" t="s">
        <v>45</v>
      </c>
      <c r="H124" s="1" t="s">
        <v>36</v>
      </c>
      <c r="I124" s="1" t="s">
        <v>25</v>
      </c>
      <c r="J124" s="1" t="s">
        <v>26</v>
      </c>
      <c r="K124" s="2">
        <v>40571</v>
      </c>
      <c r="L124" s="2" t="s">
        <v>27</v>
      </c>
      <c r="M124" s="4">
        <f ca="1">IFERROR(YEAR(LegacyData[[#This Row],[DateofTermination]])-YEAR(LegacyData[[#This Row],[DateofHire]]),YEAR(TODAY())-YEAR(LegacyData[[#This Row],[DateofHire]]))</f>
        <v>13</v>
      </c>
      <c r="N124" s="1" t="s">
        <v>28</v>
      </c>
      <c r="O124" s="1" t="s">
        <v>29</v>
      </c>
      <c r="P124" s="1" t="s">
        <v>30</v>
      </c>
      <c r="Q124" s="1" t="s">
        <v>31</v>
      </c>
      <c r="R124" s="1">
        <v>22</v>
      </c>
      <c r="S124" s="1" t="s">
        <v>54</v>
      </c>
      <c r="T124" s="1" t="s">
        <v>42</v>
      </c>
      <c r="U124" s="1">
        <v>4.2</v>
      </c>
      <c r="V124" s="1">
        <v>4</v>
      </c>
      <c r="W124" s="2">
        <v>43518</v>
      </c>
      <c r="X124" s="1">
        <v>13</v>
      </c>
    </row>
    <row r="125" spans="1:24" ht="14.25" customHeight="1" x14ac:dyDescent="0.3">
      <c r="A125" s="1" t="s">
        <v>238</v>
      </c>
      <c r="B125" s="1">
        <v>10074</v>
      </c>
      <c r="C125" s="1" t="s">
        <v>44</v>
      </c>
      <c r="D125" s="2">
        <v>32365</v>
      </c>
      <c r="E125" s="4">
        <f ca="1">YEAR(TODAY())-YEAR(LegacyData[[#This Row],[DOB]])</f>
        <v>36</v>
      </c>
      <c r="F125" s="4" t="str">
        <f ca="1">IF(LegacyData[[#This Row],[Actual Age]]&lt;=41,"Adults",IF(LegacyData[[#This Row],[Actual Age]]&lt;=52,"Gen Z",IF(LegacyData[[#This Row],[Actual Age]]&lt;=63,"Millenials",IF(LegacyData[[#This Row],[Actual Age]]&lt;=74,"Gen X","Baby Boomers"))))</f>
        <v>Adults</v>
      </c>
      <c r="G125" s="1" t="s">
        <v>23</v>
      </c>
      <c r="H125" s="1" t="s">
        <v>24</v>
      </c>
      <c r="I125" s="1" t="s">
        <v>25</v>
      </c>
      <c r="J125" s="1" t="s">
        <v>26</v>
      </c>
      <c r="K125" s="2">
        <v>41285</v>
      </c>
      <c r="L125" s="2" t="s">
        <v>27</v>
      </c>
      <c r="M125" s="4">
        <f ca="1">IFERROR(YEAR(LegacyData[[#This Row],[DateofTermination]])-YEAR(LegacyData[[#This Row],[DateofHire]]),YEAR(TODAY())-YEAR(LegacyData[[#This Row],[DateofHire]]))</f>
        <v>11</v>
      </c>
      <c r="N125" s="1" t="s">
        <v>28</v>
      </c>
      <c r="O125" s="1" t="s">
        <v>29</v>
      </c>
      <c r="P125" s="1" t="s">
        <v>30</v>
      </c>
      <c r="Q125" s="1" t="s">
        <v>81</v>
      </c>
      <c r="R125" s="1">
        <v>18</v>
      </c>
      <c r="S125" s="1" t="s">
        <v>32</v>
      </c>
      <c r="T125" s="1" t="s">
        <v>42</v>
      </c>
      <c r="U125" s="1">
        <v>5</v>
      </c>
      <c r="V125" s="1">
        <v>3</v>
      </c>
      <c r="W125" s="2">
        <v>43473</v>
      </c>
      <c r="X125" s="1">
        <v>20</v>
      </c>
    </row>
    <row r="126" spans="1:24" ht="14.25" customHeight="1" x14ac:dyDescent="0.3">
      <c r="A126" s="1" t="s">
        <v>239</v>
      </c>
      <c r="B126" s="1">
        <v>10097</v>
      </c>
      <c r="C126" s="1" t="s">
        <v>22</v>
      </c>
      <c r="D126" s="2">
        <v>19224</v>
      </c>
      <c r="E126" s="4">
        <f ca="1">YEAR(TODAY())-YEAR(LegacyData[[#This Row],[DOB]])</f>
        <v>72</v>
      </c>
      <c r="F126" s="4" t="str">
        <f ca="1">IF(LegacyData[[#This Row],[Actual Age]]&lt;=41,"Adults",IF(LegacyData[[#This Row],[Actual Age]]&lt;=52,"Gen Z",IF(LegacyData[[#This Row],[Actual Age]]&lt;=63,"Millenials",IF(LegacyData[[#This Row],[Actual Age]]&lt;=74,"Gen X","Baby Boomers"))))</f>
        <v>Gen X</v>
      </c>
      <c r="G126" s="1" t="s">
        <v>45</v>
      </c>
      <c r="H126" s="1" t="s">
        <v>24</v>
      </c>
      <c r="I126" s="1" t="s">
        <v>25</v>
      </c>
      <c r="J126" s="1" t="s">
        <v>26</v>
      </c>
      <c r="K126" s="2">
        <v>40917</v>
      </c>
      <c r="L126" s="2">
        <v>42353</v>
      </c>
      <c r="M126" s="4">
        <f ca="1">IFERROR(YEAR(LegacyData[[#This Row],[DateofTermination]])-YEAR(LegacyData[[#This Row],[DateofHire]]),YEAR(TODAY())-YEAR(LegacyData[[#This Row],[DateofHire]]))</f>
        <v>3</v>
      </c>
      <c r="N126" s="1" t="s">
        <v>111</v>
      </c>
      <c r="O126" s="1" t="s">
        <v>38</v>
      </c>
      <c r="P126" s="1" t="s">
        <v>30</v>
      </c>
      <c r="Q126" s="1" t="s">
        <v>53</v>
      </c>
      <c r="R126" s="1">
        <v>39</v>
      </c>
      <c r="S126" s="1" t="s">
        <v>99</v>
      </c>
      <c r="T126" s="1" t="s">
        <v>42</v>
      </c>
      <c r="U126" s="1">
        <v>4.6399999999999997</v>
      </c>
      <c r="V126" s="1">
        <v>4</v>
      </c>
      <c r="W126" s="2">
        <v>42126</v>
      </c>
      <c r="X126" s="1">
        <v>8</v>
      </c>
    </row>
    <row r="127" spans="1:24" ht="14.25" customHeight="1" x14ac:dyDescent="0.3">
      <c r="A127" s="1" t="s">
        <v>240</v>
      </c>
      <c r="B127" s="1">
        <v>10007</v>
      </c>
      <c r="C127" s="1" t="s">
        <v>22</v>
      </c>
      <c r="D127" s="2">
        <v>27151</v>
      </c>
      <c r="E127" s="4">
        <f ca="1">YEAR(TODAY())-YEAR(LegacyData[[#This Row],[DOB]])</f>
        <v>50</v>
      </c>
      <c r="F127" s="4" t="str">
        <f ca="1">IF(LegacyData[[#This Row],[Actual Age]]&lt;=41,"Adults",IF(LegacyData[[#This Row],[Actual Age]]&lt;=52,"Gen Z",IF(LegacyData[[#This Row],[Actual Age]]&lt;=63,"Millenials",IF(LegacyData[[#This Row],[Actual Age]]&lt;=74,"Gen X","Baby Boomers"))))</f>
        <v>Gen Z</v>
      </c>
      <c r="G127" s="1" t="s">
        <v>45</v>
      </c>
      <c r="H127" s="1" t="s">
        <v>36</v>
      </c>
      <c r="I127" s="1" t="s">
        <v>25</v>
      </c>
      <c r="J127" s="1" t="s">
        <v>26</v>
      </c>
      <c r="K127" s="2">
        <v>41771</v>
      </c>
      <c r="L127" s="2" t="s">
        <v>27</v>
      </c>
      <c r="M127" s="4">
        <f ca="1">IFERROR(YEAR(LegacyData[[#This Row],[DateofTermination]])-YEAR(LegacyData[[#This Row],[DateofHire]]),YEAR(TODAY())-YEAR(LegacyData[[#This Row],[DateofHire]]))</f>
        <v>10</v>
      </c>
      <c r="N127" s="1" t="s">
        <v>28</v>
      </c>
      <c r="O127" s="1" t="s">
        <v>29</v>
      </c>
      <c r="P127" s="1" t="s">
        <v>30</v>
      </c>
      <c r="Q127" s="1" t="s">
        <v>56</v>
      </c>
      <c r="R127" s="1">
        <v>11</v>
      </c>
      <c r="S127" s="1" t="s">
        <v>99</v>
      </c>
      <c r="T127" s="1" t="s">
        <v>33</v>
      </c>
      <c r="U127" s="1">
        <v>4.76</v>
      </c>
      <c r="V127" s="1">
        <v>4</v>
      </c>
      <c r="W127" s="2">
        <v>43511</v>
      </c>
      <c r="X127" s="1">
        <v>5</v>
      </c>
    </row>
    <row r="128" spans="1:24" ht="14.25" customHeight="1" x14ac:dyDescent="0.3">
      <c r="A128" s="1" t="s">
        <v>241</v>
      </c>
      <c r="B128" s="1">
        <v>10129</v>
      </c>
      <c r="C128" s="1" t="s">
        <v>22</v>
      </c>
      <c r="D128" s="2">
        <v>30685</v>
      </c>
      <c r="E128" s="4">
        <f ca="1">YEAR(TODAY())-YEAR(LegacyData[[#This Row],[DOB]])</f>
        <v>40</v>
      </c>
      <c r="F128" s="4" t="str">
        <f ca="1">IF(LegacyData[[#This Row],[Actual Age]]&lt;=41,"Adults",IF(LegacyData[[#This Row],[Actual Age]]&lt;=52,"Gen Z",IF(LegacyData[[#This Row],[Actual Age]]&lt;=63,"Millenials",IF(LegacyData[[#This Row],[Actual Age]]&lt;=74,"Gen X","Baby Boomers"))))</f>
        <v>Adults</v>
      </c>
      <c r="G128" s="1" t="s">
        <v>23</v>
      </c>
      <c r="H128" s="1" t="s">
        <v>24</v>
      </c>
      <c r="I128" s="1" t="s">
        <v>25</v>
      </c>
      <c r="J128" s="1" t="s">
        <v>26</v>
      </c>
      <c r="K128" s="2">
        <v>41134</v>
      </c>
      <c r="L128" s="2" t="s">
        <v>27</v>
      </c>
      <c r="M128" s="4">
        <f ca="1">IFERROR(YEAR(LegacyData[[#This Row],[DateofTermination]])-YEAR(LegacyData[[#This Row],[DateofHire]]),YEAR(TODAY())-YEAR(LegacyData[[#This Row],[DateofHire]]))</f>
        <v>12</v>
      </c>
      <c r="N128" s="1" t="s">
        <v>28</v>
      </c>
      <c r="O128" s="1" t="s">
        <v>29</v>
      </c>
      <c r="P128" s="1" t="s">
        <v>30</v>
      </c>
      <c r="Q128" s="1" t="s">
        <v>63</v>
      </c>
      <c r="R128" s="1">
        <v>19</v>
      </c>
      <c r="S128" s="1" t="s">
        <v>54</v>
      </c>
      <c r="T128" s="1" t="s">
        <v>42</v>
      </c>
      <c r="U128" s="1">
        <v>4.17</v>
      </c>
      <c r="V128" s="1">
        <v>4</v>
      </c>
      <c r="W128" s="2">
        <v>43507</v>
      </c>
      <c r="X128" s="1">
        <v>1</v>
      </c>
    </row>
    <row r="129" spans="1:24" ht="14.25" customHeight="1" x14ac:dyDescent="0.3">
      <c r="A129" s="1" t="s">
        <v>242</v>
      </c>
      <c r="B129" s="1">
        <v>10075</v>
      </c>
      <c r="C129" s="1" t="s">
        <v>44</v>
      </c>
      <c r="D129" s="2">
        <v>26538</v>
      </c>
      <c r="E129" s="4">
        <f ca="1">YEAR(TODAY())-YEAR(LegacyData[[#This Row],[DOB]])</f>
        <v>52</v>
      </c>
      <c r="F129" s="4" t="str">
        <f ca="1">IF(LegacyData[[#This Row],[Actual Age]]&lt;=41,"Adults",IF(LegacyData[[#This Row],[Actual Age]]&lt;=52,"Gen Z",IF(LegacyData[[#This Row],[Actual Age]]&lt;=63,"Millenials",IF(LegacyData[[#This Row],[Actual Age]]&lt;=74,"Gen X","Baby Boomers"))))</f>
        <v>Gen Z</v>
      </c>
      <c r="G129" s="1" t="s">
        <v>45</v>
      </c>
      <c r="H129" s="1" t="s">
        <v>24</v>
      </c>
      <c r="I129" s="1" t="s">
        <v>25</v>
      </c>
      <c r="J129" s="1" t="s">
        <v>26</v>
      </c>
      <c r="K129" s="2">
        <v>40553</v>
      </c>
      <c r="L129" s="2">
        <v>41443</v>
      </c>
      <c r="M129" s="4">
        <f ca="1">IFERROR(YEAR(LegacyData[[#This Row],[DateofTermination]])-YEAR(LegacyData[[#This Row],[DateofHire]]),YEAR(TODAY())-YEAR(LegacyData[[#This Row],[DateofHire]]))</f>
        <v>2</v>
      </c>
      <c r="N129" s="1" t="s">
        <v>46</v>
      </c>
      <c r="O129" s="1" t="s">
        <v>38</v>
      </c>
      <c r="P129" s="1" t="s">
        <v>30</v>
      </c>
      <c r="Q129" s="1" t="s">
        <v>81</v>
      </c>
      <c r="R129" s="1">
        <v>18</v>
      </c>
      <c r="S129" s="1" t="s">
        <v>99</v>
      </c>
      <c r="T129" s="1" t="s">
        <v>42</v>
      </c>
      <c r="U129" s="1">
        <v>5</v>
      </c>
      <c r="V129" s="1">
        <v>3</v>
      </c>
      <c r="W129" s="2">
        <v>41304</v>
      </c>
      <c r="X129" s="1">
        <v>15</v>
      </c>
    </row>
    <row r="130" spans="1:24" ht="14.25" customHeight="1" x14ac:dyDescent="0.3">
      <c r="A130" s="1" t="s">
        <v>243</v>
      </c>
      <c r="B130" s="1">
        <v>10167</v>
      </c>
      <c r="C130" s="1" t="s">
        <v>120</v>
      </c>
      <c r="D130" s="2">
        <v>32400</v>
      </c>
      <c r="E130" s="4">
        <f ca="1">YEAR(TODAY())-YEAR(LegacyData[[#This Row],[DOB]])</f>
        <v>36</v>
      </c>
      <c r="F130" s="4" t="str">
        <f ca="1">IF(LegacyData[[#This Row],[Actual Age]]&lt;=41,"Adults",IF(LegacyData[[#This Row],[Actual Age]]&lt;=52,"Gen Z",IF(LegacyData[[#This Row],[Actual Age]]&lt;=63,"Millenials",IF(LegacyData[[#This Row],[Actual Age]]&lt;=74,"Gen X","Baby Boomers"))))</f>
        <v>Adults</v>
      </c>
      <c r="G130" s="1" t="s">
        <v>23</v>
      </c>
      <c r="H130" s="1" t="s">
        <v>36</v>
      </c>
      <c r="I130" s="1" t="s">
        <v>25</v>
      </c>
      <c r="J130" s="1" t="s">
        <v>231</v>
      </c>
      <c r="K130" s="2">
        <v>41869</v>
      </c>
      <c r="L130" s="2" t="s">
        <v>27</v>
      </c>
      <c r="M130" s="4">
        <f ca="1">IFERROR(YEAR(LegacyData[[#This Row],[DateofTermination]])-YEAR(LegacyData[[#This Row],[DateofHire]]),YEAR(TODAY())-YEAR(LegacyData[[#This Row],[DateofHire]]))</f>
        <v>10</v>
      </c>
      <c r="N130" s="1" t="s">
        <v>28</v>
      </c>
      <c r="O130" s="1" t="s">
        <v>29</v>
      </c>
      <c r="P130" s="1" t="s">
        <v>121</v>
      </c>
      <c r="Q130" s="1" t="s">
        <v>122</v>
      </c>
      <c r="R130" s="1">
        <v>17</v>
      </c>
      <c r="S130" s="1" t="s">
        <v>41</v>
      </c>
      <c r="T130" s="1" t="s">
        <v>42</v>
      </c>
      <c r="U130" s="1">
        <v>3.6</v>
      </c>
      <c r="V130" s="1">
        <v>5</v>
      </c>
      <c r="W130" s="2">
        <v>43495</v>
      </c>
      <c r="X130" s="1">
        <v>9</v>
      </c>
    </row>
    <row r="131" spans="1:24" ht="14.25" customHeight="1" x14ac:dyDescent="0.3">
      <c r="A131" s="1" t="s">
        <v>244</v>
      </c>
      <c r="B131" s="1">
        <v>10195</v>
      </c>
      <c r="C131" s="1" t="s">
        <v>44</v>
      </c>
      <c r="D131" s="2">
        <v>30728</v>
      </c>
      <c r="E131" s="4">
        <f ca="1">YEAR(TODAY())-YEAR(LegacyData[[#This Row],[DOB]])</f>
        <v>40</v>
      </c>
      <c r="F131" s="4" t="str">
        <f ca="1">IF(LegacyData[[#This Row],[Actual Age]]&lt;=41,"Adults",IF(LegacyData[[#This Row],[Actual Age]]&lt;=52,"Gen Z",IF(LegacyData[[#This Row],[Actual Age]]&lt;=63,"Millenials",IF(LegacyData[[#This Row],[Actual Age]]&lt;=74,"Gen X","Baby Boomers"))))</f>
        <v>Adults</v>
      </c>
      <c r="G131" s="1" t="s">
        <v>45</v>
      </c>
      <c r="H131" s="1" t="s">
        <v>36</v>
      </c>
      <c r="I131" s="1" t="s">
        <v>143</v>
      </c>
      <c r="J131" s="1" t="s">
        <v>26</v>
      </c>
      <c r="K131" s="2">
        <v>40770</v>
      </c>
      <c r="L131" s="2">
        <v>41006</v>
      </c>
      <c r="M131" s="4">
        <f ca="1">IFERROR(YEAR(LegacyData[[#This Row],[DateofTermination]])-YEAR(LegacyData[[#This Row],[DateofHire]]),YEAR(TODAY())-YEAR(LegacyData[[#This Row],[DateofHire]]))</f>
        <v>1</v>
      </c>
      <c r="N131" s="1" t="s">
        <v>141</v>
      </c>
      <c r="O131" s="1" t="s">
        <v>38</v>
      </c>
      <c r="P131" s="1" t="s">
        <v>30</v>
      </c>
      <c r="Q131" s="1" t="s">
        <v>31</v>
      </c>
      <c r="R131" s="1">
        <v>30</v>
      </c>
      <c r="S131" s="1" t="s">
        <v>41</v>
      </c>
      <c r="T131" s="1" t="s">
        <v>42</v>
      </c>
      <c r="U131" s="1">
        <v>3.03</v>
      </c>
      <c r="V131" s="1">
        <v>5</v>
      </c>
      <c r="W131" s="2">
        <v>40973</v>
      </c>
      <c r="X131" s="1">
        <v>16</v>
      </c>
    </row>
    <row r="132" spans="1:24" ht="14.25" customHeight="1" x14ac:dyDescent="0.3">
      <c r="A132" s="1" t="s">
        <v>245</v>
      </c>
      <c r="B132" s="1">
        <v>10112</v>
      </c>
      <c r="C132" s="1" t="s">
        <v>91</v>
      </c>
      <c r="D132" s="2">
        <v>30733</v>
      </c>
      <c r="E132" s="4">
        <f ca="1">YEAR(TODAY())-YEAR(LegacyData[[#This Row],[DOB]])</f>
        <v>40</v>
      </c>
      <c r="F132" s="4" t="str">
        <f ca="1">IF(LegacyData[[#This Row],[Actual Age]]&lt;=41,"Adults",IF(LegacyData[[#This Row],[Actual Age]]&lt;=52,"Gen Z",IF(LegacyData[[#This Row],[Actual Age]]&lt;=63,"Millenials",IF(LegacyData[[#This Row],[Actual Age]]&lt;=74,"Gen X","Baby Boomers"))))</f>
        <v>Adults</v>
      </c>
      <c r="G132" s="1" t="s">
        <v>45</v>
      </c>
      <c r="H132" s="1" t="s">
        <v>24</v>
      </c>
      <c r="I132" s="1" t="s">
        <v>25</v>
      </c>
      <c r="J132" s="1" t="s">
        <v>26</v>
      </c>
      <c r="K132" s="2">
        <v>42093</v>
      </c>
      <c r="L132" s="2" t="s">
        <v>27</v>
      </c>
      <c r="M132" s="4">
        <f ca="1">IFERROR(YEAR(LegacyData[[#This Row],[DateofTermination]])-YEAR(LegacyData[[#This Row],[DateofHire]]),YEAR(TODAY())-YEAR(LegacyData[[#This Row],[DateofHire]]))</f>
        <v>9</v>
      </c>
      <c r="N132" s="1" t="s">
        <v>28</v>
      </c>
      <c r="O132" s="1" t="s">
        <v>29</v>
      </c>
      <c r="P132" s="1" t="s">
        <v>39</v>
      </c>
      <c r="Q132" s="1" t="s">
        <v>40</v>
      </c>
      <c r="R132" s="1">
        <v>4</v>
      </c>
      <c r="S132" s="1" t="s">
        <v>41</v>
      </c>
      <c r="T132" s="1" t="s">
        <v>42</v>
      </c>
      <c r="U132" s="1">
        <v>4.4800000000000004</v>
      </c>
      <c r="V132" s="1">
        <v>5</v>
      </c>
      <c r="W132" s="2">
        <v>43468</v>
      </c>
      <c r="X132" s="1">
        <v>4</v>
      </c>
    </row>
    <row r="133" spans="1:24" ht="14.25" customHeight="1" x14ac:dyDescent="0.3">
      <c r="A133" s="1" t="s">
        <v>246</v>
      </c>
      <c r="B133" s="1">
        <v>10272</v>
      </c>
      <c r="C133" s="1" t="s">
        <v>247</v>
      </c>
      <c r="D133" s="2">
        <v>24183</v>
      </c>
      <c r="E133" s="4">
        <f ca="1">YEAR(TODAY())-YEAR(LegacyData[[#This Row],[DOB]])</f>
        <v>58</v>
      </c>
      <c r="F133" s="4" t="str">
        <f ca="1">IF(LegacyData[[#This Row],[Actual Age]]&lt;=41,"Adults",IF(LegacyData[[#This Row],[Actual Age]]&lt;=52,"Gen Z",IF(LegacyData[[#This Row],[Actual Age]]&lt;=63,"Millenials",IF(LegacyData[[#This Row],[Actual Age]]&lt;=74,"Gen X","Baby Boomers"))))</f>
        <v>Millenials</v>
      </c>
      <c r="G133" s="1" t="s">
        <v>45</v>
      </c>
      <c r="H133" s="1" t="s">
        <v>36</v>
      </c>
      <c r="I133" s="1" t="s">
        <v>25</v>
      </c>
      <c r="J133" s="1" t="s">
        <v>26</v>
      </c>
      <c r="K133" s="2">
        <v>41764</v>
      </c>
      <c r="L133" s="2" t="s">
        <v>27</v>
      </c>
      <c r="M133" s="4">
        <f ca="1">IFERROR(YEAR(LegacyData[[#This Row],[DateofTermination]])-YEAR(LegacyData[[#This Row],[DateofHire]]),YEAR(TODAY())-YEAR(LegacyData[[#This Row],[DateofHire]]))</f>
        <v>10</v>
      </c>
      <c r="N133" s="1" t="s">
        <v>28</v>
      </c>
      <c r="O133" s="1" t="s">
        <v>29</v>
      </c>
      <c r="P133" s="1" t="s">
        <v>121</v>
      </c>
      <c r="Q133" s="1" t="s">
        <v>112</v>
      </c>
      <c r="R133" s="1">
        <v>2</v>
      </c>
      <c r="S133" s="1" t="s">
        <v>32</v>
      </c>
      <c r="T133" s="1" t="s">
        <v>42</v>
      </c>
      <c r="U133" s="1">
        <v>4.5</v>
      </c>
      <c r="V133" s="1">
        <v>4</v>
      </c>
      <c r="W133" s="2">
        <v>43486</v>
      </c>
      <c r="X133" s="1">
        <v>19</v>
      </c>
    </row>
    <row r="134" spans="1:24" ht="14.25" customHeight="1" x14ac:dyDescent="0.3">
      <c r="A134" s="1" t="s">
        <v>248</v>
      </c>
      <c r="B134" s="1">
        <v>10182</v>
      </c>
      <c r="C134" s="1" t="s">
        <v>249</v>
      </c>
      <c r="D134" s="2">
        <v>31306</v>
      </c>
      <c r="E134" s="4">
        <f ca="1">YEAR(TODAY())-YEAR(LegacyData[[#This Row],[DOB]])</f>
        <v>39</v>
      </c>
      <c r="F134" s="4" t="str">
        <f ca="1">IF(LegacyData[[#This Row],[Actual Age]]&lt;=41,"Adults",IF(LegacyData[[#This Row],[Actual Age]]&lt;=52,"Gen Z",IF(LegacyData[[#This Row],[Actual Age]]&lt;=63,"Millenials",IF(LegacyData[[#This Row],[Actual Age]]&lt;=74,"Gen X","Baby Boomers"))))</f>
        <v>Adults</v>
      </c>
      <c r="G134" s="1" t="s">
        <v>45</v>
      </c>
      <c r="H134" s="1" t="s">
        <v>36</v>
      </c>
      <c r="I134" s="1" t="s">
        <v>25</v>
      </c>
      <c r="J134" s="1" t="s">
        <v>66</v>
      </c>
      <c r="K134" s="2">
        <v>42051</v>
      </c>
      <c r="L134" s="2">
        <v>42109</v>
      </c>
      <c r="M134" s="4">
        <f ca="1">IFERROR(YEAR(LegacyData[[#This Row],[DateofTermination]])-YEAR(LegacyData[[#This Row],[DateofHire]]),YEAR(TODAY())-YEAR(LegacyData[[#This Row],[DateofHire]]))</f>
        <v>0</v>
      </c>
      <c r="N134" s="1" t="s">
        <v>194</v>
      </c>
      <c r="O134" s="1" t="s">
        <v>86</v>
      </c>
      <c r="P134" s="1" t="s">
        <v>107</v>
      </c>
      <c r="Q134" s="1" t="s">
        <v>108</v>
      </c>
      <c r="R134" s="1">
        <v>1</v>
      </c>
      <c r="S134" s="1" t="s">
        <v>41</v>
      </c>
      <c r="T134" s="1" t="s">
        <v>42</v>
      </c>
      <c r="U134" s="1">
        <v>3.24</v>
      </c>
      <c r="V134" s="1">
        <v>3</v>
      </c>
      <c r="W134" s="2">
        <v>42109</v>
      </c>
      <c r="X134" s="1">
        <v>6</v>
      </c>
    </row>
    <row r="135" spans="1:24" ht="14.25" customHeight="1" x14ac:dyDescent="0.3">
      <c r="A135" s="1" t="s">
        <v>250</v>
      </c>
      <c r="B135" s="1">
        <v>10248</v>
      </c>
      <c r="C135" s="1" t="s">
        <v>22</v>
      </c>
      <c r="D135" s="2">
        <v>31573</v>
      </c>
      <c r="E135" s="4">
        <f ca="1">YEAR(TODAY())-YEAR(LegacyData[[#This Row],[DOB]])</f>
        <v>38</v>
      </c>
      <c r="F135" s="4" t="str">
        <f ca="1">IF(LegacyData[[#This Row],[Actual Age]]&lt;=41,"Adults",IF(LegacyData[[#This Row],[Actual Age]]&lt;=52,"Gen Z",IF(LegacyData[[#This Row],[Actual Age]]&lt;=63,"Millenials",IF(LegacyData[[#This Row],[Actual Age]]&lt;=74,"Gen X","Baby Boomers"))))</f>
        <v>Adults</v>
      </c>
      <c r="G135" s="1" t="s">
        <v>45</v>
      </c>
      <c r="H135" s="1" t="s">
        <v>24</v>
      </c>
      <c r="I135" s="1" t="s">
        <v>25</v>
      </c>
      <c r="J135" s="1" t="s">
        <v>26</v>
      </c>
      <c r="K135" s="2">
        <v>40959</v>
      </c>
      <c r="L135" s="2" t="s">
        <v>27</v>
      </c>
      <c r="M135" s="4">
        <f ca="1">IFERROR(YEAR(LegacyData[[#This Row],[DateofTermination]])-YEAR(LegacyData[[#This Row],[DateofHire]]),YEAR(TODAY())-YEAR(LegacyData[[#This Row],[DateofHire]]))</f>
        <v>12</v>
      </c>
      <c r="N135" s="1" t="s">
        <v>28</v>
      </c>
      <c r="O135" s="1" t="s">
        <v>29</v>
      </c>
      <c r="P135" s="1" t="s">
        <v>30</v>
      </c>
      <c r="Q135" s="1" t="s">
        <v>63</v>
      </c>
      <c r="R135" s="1">
        <v>19</v>
      </c>
      <c r="S135" s="1" t="s">
        <v>32</v>
      </c>
      <c r="T135" s="1" t="s">
        <v>42</v>
      </c>
      <c r="U135" s="1">
        <v>4.8</v>
      </c>
      <c r="V135" s="1">
        <v>4</v>
      </c>
      <c r="W135" s="2">
        <v>43472</v>
      </c>
      <c r="X135" s="1">
        <v>4</v>
      </c>
    </row>
    <row r="136" spans="1:24" ht="14.25" customHeight="1" x14ac:dyDescent="0.3">
      <c r="A136" s="1" t="s">
        <v>251</v>
      </c>
      <c r="B136" s="1">
        <v>10201</v>
      </c>
      <c r="C136" s="1" t="s">
        <v>44</v>
      </c>
      <c r="D136" s="2">
        <v>30752</v>
      </c>
      <c r="E136" s="4">
        <f ca="1">YEAR(TODAY())-YEAR(LegacyData[[#This Row],[DOB]])</f>
        <v>40</v>
      </c>
      <c r="F136" s="4" t="str">
        <f ca="1">IF(LegacyData[[#This Row],[Actual Age]]&lt;=41,"Adults",IF(LegacyData[[#This Row],[Actual Age]]&lt;=52,"Gen Z",IF(LegacyData[[#This Row],[Actual Age]]&lt;=63,"Millenials",IF(LegacyData[[#This Row],[Actual Age]]&lt;=74,"Gen X","Baby Boomers"))))</f>
        <v>Adults</v>
      </c>
      <c r="G136" s="1" t="s">
        <v>45</v>
      </c>
      <c r="H136" s="1" t="s">
        <v>24</v>
      </c>
      <c r="I136" s="1" t="s">
        <v>25</v>
      </c>
      <c r="J136" s="1" t="s">
        <v>26</v>
      </c>
      <c r="K136" s="2">
        <v>42527</v>
      </c>
      <c r="L136" s="2" t="s">
        <v>27</v>
      </c>
      <c r="M136" s="4">
        <f ca="1">IFERROR(YEAR(LegacyData[[#This Row],[DateofTermination]])-YEAR(LegacyData[[#This Row],[DateofHire]]),YEAR(TODAY())-YEAR(LegacyData[[#This Row],[DateofHire]]))</f>
        <v>8</v>
      </c>
      <c r="N136" s="1" t="s">
        <v>28</v>
      </c>
      <c r="O136" s="1" t="s">
        <v>29</v>
      </c>
      <c r="P136" s="1" t="s">
        <v>30</v>
      </c>
      <c r="Q136" s="1" t="s">
        <v>49</v>
      </c>
      <c r="R136" s="1">
        <v>16</v>
      </c>
      <c r="S136" s="1" t="s">
        <v>32</v>
      </c>
      <c r="T136" s="1" t="s">
        <v>42</v>
      </c>
      <c r="U136" s="1">
        <v>3</v>
      </c>
      <c r="V136" s="1">
        <v>5</v>
      </c>
      <c r="W136" s="2">
        <v>43483</v>
      </c>
      <c r="X136" s="1">
        <v>4</v>
      </c>
    </row>
    <row r="137" spans="1:24" ht="14.25" customHeight="1" x14ac:dyDescent="0.3">
      <c r="A137" s="1" t="s">
        <v>252</v>
      </c>
      <c r="B137" s="1">
        <v>10214</v>
      </c>
      <c r="C137" s="1" t="s">
        <v>44</v>
      </c>
      <c r="D137" s="2">
        <v>33731</v>
      </c>
      <c r="E137" s="4">
        <f ca="1">YEAR(TODAY())-YEAR(LegacyData[[#This Row],[DOB]])</f>
        <v>32</v>
      </c>
      <c r="F137" s="4" t="str">
        <f ca="1">IF(LegacyData[[#This Row],[Actual Age]]&lt;=41,"Adults",IF(LegacyData[[#This Row],[Actual Age]]&lt;=52,"Gen Z",IF(LegacyData[[#This Row],[Actual Age]]&lt;=63,"Millenials",IF(LegacyData[[#This Row],[Actual Age]]&lt;=74,"Gen X","Baby Boomers"))))</f>
        <v>Adults</v>
      </c>
      <c r="G137" s="1" t="s">
        <v>45</v>
      </c>
      <c r="H137" s="1" t="s">
        <v>118</v>
      </c>
      <c r="I137" s="1" t="s">
        <v>25</v>
      </c>
      <c r="J137" s="1" t="s">
        <v>26</v>
      </c>
      <c r="K137" s="2">
        <v>42160</v>
      </c>
      <c r="L137" s="2" t="s">
        <v>27</v>
      </c>
      <c r="M137" s="4">
        <f ca="1">IFERROR(YEAR(LegacyData[[#This Row],[DateofTermination]])-YEAR(LegacyData[[#This Row],[DateofHire]]),YEAR(TODAY())-YEAR(LegacyData[[#This Row],[DateofHire]]))</f>
        <v>9</v>
      </c>
      <c r="N137" s="1" t="s">
        <v>28</v>
      </c>
      <c r="O137" s="1" t="s">
        <v>29</v>
      </c>
      <c r="P137" s="1" t="s">
        <v>30</v>
      </c>
      <c r="Q137" s="1" t="s">
        <v>53</v>
      </c>
      <c r="S137" s="1" t="s">
        <v>41</v>
      </c>
      <c r="T137" s="1" t="s">
        <v>42</v>
      </c>
      <c r="U137" s="1">
        <v>4.5</v>
      </c>
      <c r="V137" s="1">
        <v>3</v>
      </c>
      <c r="W137" s="2">
        <v>43510</v>
      </c>
      <c r="X137" s="1">
        <v>6</v>
      </c>
    </row>
    <row r="138" spans="1:24" ht="14.25" customHeight="1" x14ac:dyDescent="0.3">
      <c r="A138" s="1" t="s">
        <v>253</v>
      </c>
      <c r="B138" s="1">
        <v>10160</v>
      </c>
      <c r="C138" s="1" t="s">
        <v>44</v>
      </c>
      <c r="D138" s="2">
        <v>28025</v>
      </c>
      <c r="E138" s="4">
        <f ca="1">YEAR(TODAY())-YEAR(LegacyData[[#This Row],[DOB]])</f>
        <v>48</v>
      </c>
      <c r="F138" s="4" t="str">
        <f ca="1">IF(LegacyData[[#This Row],[Actual Age]]&lt;=41,"Adults",IF(LegacyData[[#This Row],[Actual Age]]&lt;=52,"Gen Z",IF(LegacyData[[#This Row],[Actual Age]]&lt;=63,"Millenials",IF(LegacyData[[#This Row],[Actual Age]]&lt;=74,"Gen X","Baby Boomers"))))</f>
        <v>Gen Z</v>
      </c>
      <c r="G138" s="1" t="s">
        <v>45</v>
      </c>
      <c r="H138" s="1" t="s">
        <v>51</v>
      </c>
      <c r="I138" s="1" t="s">
        <v>25</v>
      </c>
      <c r="J138" s="1" t="s">
        <v>26</v>
      </c>
      <c r="K138" s="2">
        <v>40595</v>
      </c>
      <c r="L138" s="2">
        <v>41365</v>
      </c>
      <c r="M138" s="4">
        <f ca="1">IFERROR(YEAR(LegacyData[[#This Row],[DateofTermination]])-YEAR(LegacyData[[#This Row],[DateofHire]]),YEAR(TODAY())-YEAR(LegacyData[[#This Row],[DateofHire]]))</f>
        <v>2</v>
      </c>
      <c r="N138" s="1" t="s">
        <v>76</v>
      </c>
      <c r="O138" s="1" t="s">
        <v>38</v>
      </c>
      <c r="P138" s="1" t="s">
        <v>30</v>
      </c>
      <c r="Q138" s="1" t="s">
        <v>56</v>
      </c>
      <c r="R138" s="1">
        <v>11</v>
      </c>
      <c r="S138" s="1" t="s">
        <v>54</v>
      </c>
      <c r="T138" s="1" t="s">
        <v>42</v>
      </c>
      <c r="U138" s="1">
        <v>3.72</v>
      </c>
      <c r="V138" s="1">
        <v>3</v>
      </c>
      <c r="W138" s="2">
        <v>41306</v>
      </c>
      <c r="X138" s="1">
        <v>18</v>
      </c>
    </row>
    <row r="139" spans="1:24" ht="14.25" customHeight="1" x14ac:dyDescent="0.3">
      <c r="A139" s="1" t="s">
        <v>254</v>
      </c>
      <c r="B139" s="1">
        <v>10289</v>
      </c>
      <c r="C139" s="1" t="s">
        <v>110</v>
      </c>
      <c r="D139" s="2">
        <v>27774</v>
      </c>
      <c r="E139" s="4">
        <f ca="1">YEAR(TODAY())-YEAR(LegacyData[[#This Row],[DOB]])</f>
        <v>48</v>
      </c>
      <c r="F139" s="4" t="str">
        <f ca="1">IF(LegacyData[[#This Row],[Actual Age]]&lt;=41,"Adults",IF(LegacyData[[#This Row],[Actual Age]]&lt;=52,"Gen Z",IF(LegacyData[[#This Row],[Actual Age]]&lt;=63,"Millenials",IF(LegacyData[[#This Row],[Actual Age]]&lt;=74,"Gen X","Baby Boomers"))))</f>
        <v>Gen Z</v>
      </c>
      <c r="G139" s="1" t="s">
        <v>23</v>
      </c>
      <c r="H139" s="1" t="s">
        <v>36</v>
      </c>
      <c r="I139" s="1" t="s">
        <v>25</v>
      </c>
      <c r="J139" s="1" t="s">
        <v>94</v>
      </c>
      <c r="K139" s="2">
        <v>40595</v>
      </c>
      <c r="L139" s="2">
        <v>41176</v>
      </c>
      <c r="M139" s="4">
        <f ca="1">IFERROR(YEAR(LegacyData[[#This Row],[DateofTermination]])-YEAR(LegacyData[[#This Row],[DateofHire]]),YEAR(TODAY())-YEAR(LegacyData[[#This Row],[DateofHire]]))</f>
        <v>1</v>
      </c>
      <c r="N139" s="1" t="s">
        <v>76</v>
      </c>
      <c r="O139" s="1" t="s">
        <v>38</v>
      </c>
      <c r="P139" s="1" t="s">
        <v>30</v>
      </c>
      <c r="Q139" s="1" t="s">
        <v>112</v>
      </c>
      <c r="R139" s="1">
        <v>2</v>
      </c>
      <c r="S139" s="1" t="s">
        <v>41</v>
      </c>
      <c r="T139" s="1" t="s">
        <v>100</v>
      </c>
      <c r="U139" s="1">
        <v>2.34</v>
      </c>
      <c r="V139" s="1">
        <v>2</v>
      </c>
      <c r="W139" s="2">
        <v>41011</v>
      </c>
      <c r="X139" s="1">
        <v>4</v>
      </c>
    </row>
    <row r="140" spans="1:24" ht="14.25" customHeight="1" x14ac:dyDescent="0.3">
      <c r="A140" s="1" t="s">
        <v>255</v>
      </c>
      <c r="B140" s="1">
        <v>10139</v>
      </c>
      <c r="C140" s="1" t="s">
        <v>22</v>
      </c>
      <c r="D140" s="2">
        <v>33266</v>
      </c>
      <c r="E140" s="4">
        <f ca="1">YEAR(TODAY())-YEAR(LegacyData[[#This Row],[DOB]])</f>
        <v>33</v>
      </c>
      <c r="F140" s="4" t="str">
        <f ca="1">IF(LegacyData[[#This Row],[Actual Age]]&lt;=41,"Adults",IF(LegacyData[[#This Row],[Actual Age]]&lt;=52,"Gen Z",IF(LegacyData[[#This Row],[Actual Age]]&lt;=63,"Millenials",IF(LegacyData[[#This Row],[Actual Age]]&lt;=74,"Gen X","Baby Boomers"))))</f>
        <v>Adults</v>
      </c>
      <c r="G140" s="1" t="s">
        <v>45</v>
      </c>
      <c r="H140" s="1" t="s">
        <v>24</v>
      </c>
      <c r="I140" s="1" t="s">
        <v>25</v>
      </c>
      <c r="J140" s="1" t="s">
        <v>26</v>
      </c>
      <c r="K140" s="2">
        <v>41505</v>
      </c>
      <c r="L140" s="2" t="s">
        <v>27</v>
      </c>
      <c r="M140" s="4">
        <f ca="1">IFERROR(YEAR(LegacyData[[#This Row],[DateofTermination]])-YEAR(LegacyData[[#This Row],[DateofHire]]),YEAR(TODAY())-YEAR(LegacyData[[#This Row],[DateofHire]]))</f>
        <v>11</v>
      </c>
      <c r="N140" s="1" t="s">
        <v>28</v>
      </c>
      <c r="O140" s="1" t="s">
        <v>29</v>
      </c>
      <c r="P140" s="1" t="s">
        <v>30</v>
      </c>
      <c r="Q140" s="1" t="s">
        <v>67</v>
      </c>
      <c r="R140" s="1">
        <v>12</v>
      </c>
      <c r="S140" s="1" t="s">
        <v>41</v>
      </c>
      <c r="T140" s="1" t="s">
        <v>42</v>
      </c>
      <c r="U140" s="1">
        <v>3.99</v>
      </c>
      <c r="V140" s="1">
        <v>3</v>
      </c>
      <c r="W140" s="2">
        <v>43479</v>
      </c>
      <c r="X140" s="1">
        <v>14</v>
      </c>
    </row>
    <row r="141" spans="1:24" ht="14.25" customHeight="1" x14ac:dyDescent="0.3">
      <c r="A141" s="1" t="s">
        <v>256</v>
      </c>
      <c r="B141" s="1">
        <v>10227</v>
      </c>
      <c r="C141" s="1" t="s">
        <v>22</v>
      </c>
      <c r="D141" s="2">
        <v>26553</v>
      </c>
      <c r="E141" s="4">
        <f ca="1">YEAR(TODAY())-YEAR(LegacyData[[#This Row],[DOB]])</f>
        <v>52</v>
      </c>
      <c r="F141" s="4" t="str">
        <f ca="1">IF(LegacyData[[#This Row],[Actual Age]]&lt;=41,"Adults",IF(LegacyData[[#This Row],[Actual Age]]&lt;=52,"Gen Z",IF(LegacyData[[#This Row],[Actual Age]]&lt;=63,"Millenials",IF(LegacyData[[#This Row],[Actual Age]]&lt;=74,"Gen X","Baby Boomers"))))</f>
        <v>Gen Z</v>
      </c>
      <c r="G141" s="1" t="s">
        <v>45</v>
      </c>
      <c r="H141" s="1" t="s">
        <v>24</v>
      </c>
      <c r="I141" s="1" t="s">
        <v>25</v>
      </c>
      <c r="J141" s="1" t="s">
        <v>66</v>
      </c>
      <c r="K141" s="2">
        <v>40913</v>
      </c>
      <c r="L141" s="2" t="s">
        <v>27</v>
      </c>
      <c r="M141" s="4">
        <f ca="1">IFERROR(YEAR(LegacyData[[#This Row],[DateofTermination]])-YEAR(LegacyData[[#This Row],[DateofHire]]),YEAR(TODAY())-YEAR(LegacyData[[#This Row],[DateofHire]]))</f>
        <v>12</v>
      </c>
      <c r="N141" s="1" t="s">
        <v>28</v>
      </c>
      <c r="O141" s="1" t="s">
        <v>29</v>
      </c>
      <c r="P141" s="1" t="s">
        <v>30</v>
      </c>
      <c r="Q141" s="1" t="s">
        <v>74</v>
      </c>
      <c r="R141" s="1">
        <v>14</v>
      </c>
      <c r="S141" s="1" t="s">
        <v>32</v>
      </c>
      <c r="T141" s="1" t="s">
        <v>42</v>
      </c>
      <c r="U141" s="1">
        <v>4.0999999999999996</v>
      </c>
      <c r="V141" s="1">
        <v>3</v>
      </c>
      <c r="W141" s="2">
        <v>43482</v>
      </c>
      <c r="X141" s="1">
        <v>7</v>
      </c>
    </row>
    <row r="142" spans="1:24" ht="14.25" customHeight="1" x14ac:dyDescent="0.3">
      <c r="A142" s="1" t="s">
        <v>257</v>
      </c>
      <c r="B142" s="1">
        <v>10236</v>
      </c>
      <c r="C142" s="1" t="s">
        <v>22</v>
      </c>
      <c r="D142" s="2">
        <v>24188</v>
      </c>
      <c r="E142" s="4">
        <f ca="1">YEAR(TODAY())-YEAR(LegacyData[[#This Row],[DOB]])</f>
        <v>58</v>
      </c>
      <c r="F142" s="4" t="str">
        <f ca="1">IF(LegacyData[[#This Row],[Actual Age]]&lt;=41,"Adults",IF(LegacyData[[#This Row],[Actual Age]]&lt;=52,"Gen Z",IF(LegacyData[[#This Row],[Actual Age]]&lt;=63,"Millenials",IF(LegacyData[[#This Row],[Actual Age]]&lt;=74,"Gen X","Baby Boomers"))))</f>
        <v>Millenials</v>
      </c>
      <c r="G142" s="1" t="s">
        <v>45</v>
      </c>
      <c r="H142" s="1" t="s">
        <v>51</v>
      </c>
      <c r="I142" s="1" t="s">
        <v>25</v>
      </c>
      <c r="J142" s="1" t="s">
        <v>26</v>
      </c>
      <c r="K142" s="2">
        <v>41547</v>
      </c>
      <c r="L142" s="2" t="s">
        <v>27</v>
      </c>
      <c r="M142" s="4">
        <f ca="1">IFERROR(YEAR(LegacyData[[#This Row],[DateofTermination]])-YEAR(LegacyData[[#This Row],[DateofHire]]),YEAR(TODAY())-YEAR(LegacyData[[#This Row],[DateofHire]]))</f>
        <v>11</v>
      </c>
      <c r="N142" s="1" t="s">
        <v>28</v>
      </c>
      <c r="O142" s="1" t="s">
        <v>29</v>
      </c>
      <c r="P142" s="1" t="s">
        <v>30</v>
      </c>
      <c r="Q142" s="1" t="s">
        <v>47</v>
      </c>
      <c r="R142" s="1">
        <v>20</v>
      </c>
      <c r="S142" s="1" t="s">
        <v>64</v>
      </c>
      <c r="T142" s="1" t="s">
        <v>42</v>
      </c>
      <c r="U142" s="1">
        <v>4.3</v>
      </c>
      <c r="V142" s="1">
        <v>5</v>
      </c>
      <c r="W142" s="2">
        <v>43518</v>
      </c>
      <c r="X142" s="1">
        <v>7</v>
      </c>
    </row>
    <row r="143" spans="1:24" ht="14.25" customHeight="1" x14ac:dyDescent="0.3">
      <c r="A143" s="1" t="s">
        <v>258</v>
      </c>
      <c r="B143" s="1">
        <v>10009</v>
      </c>
      <c r="C143" s="1" t="s">
        <v>44</v>
      </c>
      <c r="D143" s="2">
        <v>31418</v>
      </c>
      <c r="E143" s="4">
        <f ca="1">YEAR(TODAY())-YEAR(LegacyData[[#This Row],[DOB]])</f>
        <v>38</v>
      </c>
      <c r="F143" s="4" t="str">
        <f ca="1">IF(LegacyData[[#This Row],[Actual Age]]&lt;=41,"Adults",IF(LegacyData[[#This Row],[Actual Age]]&lt;=52,"Gen Z",IF(LegacyData[[#This Row],[Actual Age]]&lt;=63,"Millenials",IF(LegacyData[[#This Row],[Actual Age]]&lt;=74,"Gen X","Baby Boomers"))))</f>
        <v>Adults</v>
      </c>
      <c r="G143" s="1" t="s">
        <v>45</v>
      </c>
      <c r="H143" s="1" t="s">
        <v>51</v>
      </c>
      <c r="I143" s="1" t="s">
        <v>25</v>
      </c>
      <c r="J143" s="1" t="s">
        <v>231</v>
      </c>
      <c r="K143" s="2">
        <v>40729</v>
      </c>
      <c r="L143" s="2" t="s">
        <v>27</v>
      </c>
      <c r="M143" s="4">
        <f ca="1">IFERROR(YEAR(LegacyData[[#This Row],[DateofTermination]])-YEAR(LegacyData[[#This Row],[DateofHire]]),YEAR(TODAY())-YEAR(LegacyData[[#This Row],[DateofHire]]))</f>
        <v>13</v>
      </c>
      <c r="N143" s="1" t="s">
        <v>28</v>
      </c>
      <c r="O143" s="1" t="s">
        <v>29</v>
      </c>
      <c r="P143" s="1" t="s">
        <v>30</v>
      </c>
      <c r="Q143" s="1" t="s">
        <v>63</v>
      </c>
      <c r="R143" s="1">
        <v>19</v>
      </c>
      <c r="S143" s="1" t="s">
        <v>32</v>
      </c>
      <c r="T143" s="1" t="s">
        <v>33</v>
      </c>
      <c r="U143" s="1">
        <v>4.5999999999999996</v>
      </c>
      <c r="V143" s="1">
        <v>4</v>
      </c>
      <c r="W143" s="2">
        <v>43521</v>
      </c>
      <c r="X143" s="1">
        <v>11</v>
      </c>
    </row>
    <row r="144" spans="1:24" ht="14.25" customHeight="1" x14ac:dyDescent="0.3">
      <c r="A144" s="1" t="s">
        <v>259</v>
      </c>
      <c r="B144" s="1">
        <v>10060</v>
      </c>
      <c r="C144" s="1" t="s">
        <v>22</v>
      </c>
      <c r="D144" s="2">
        <v>23480</v>
      </c>
      <c r="E144" s="4">
        <f ca="1">YEAR(TODAY())-YEAR(LegacyData[[#This Row],[DOB]])</f>
        <v>60</v>
      </c>
      <c r="F144" s="4" t="str">
        <f ca="1">IF(LegacyData[[#This Row],[Actual Age]]&lt;=41,"Adults",IF(LegacyData[[#This Row],[Actual Age]]&lt;=52,"Gen Z",IF(LegacyData[[#This Row],[Actual Age]]&lt;=63,"Millenials",IF(LegacyData[[#This Row],[Actual Age]]&lt;=74,"Gen X","Baby Boomers"))))</f>
        <v>Millenials</v>
      </c>
      <c r="G144" s="1" t="s">
        <v>45</v>
      </c>
      <c r="H144" s="1" t="s">
        <v>118</v>
      </c>
      <c r="I144" s="1" t="s">
        <v>25</v>
      </c>
      <c r="J144" s="1" t="s">
        <v>26</v>
      </c>
      <c r="K144" s="2">
        <v>41645</v>
      </c>
      <c r="L144" s="2" t="s">
        <v>27</v>
      </c>
      <c r="M144" s="4">
        <f ca="1">IFERROR(YEAR(LegacyData[[#This Row],[DateofTermination]])-YEAR(LegacyData[[#This Row],[DateofHire]]),YEAR(TODAY())-YEAR(LegacyData[[#This Row],[DateofHire]]))</f>
        <v>10</v>
      </c>
      <c r="N144" s="1" t="s">
        <v>28</v>
      </c>
      <c r="O144" s="1" t="s">
        <v>29</v>
      </c>
      <c r="P144" s="1" t="s">
        <v>30</v>
      </c>
      <c r="Q144" s="1" t="s">
        <v>81</v>
      </c>
      <c r="R144" s="1">
        <v>18</v>
      </c>
      <c r="S144" s="1" t="s">
        <v>32</v>
      </c>
      <c r="T144" s="1" t="s">
        <v>42</v>
      </c>
      <c r="U144" s="1">
        <v>5</v>
      </c>
      <c r="V144" s="1">
        <v>5</v>
      </c>
      <c r="W144" s="2">
        <v>43486</v>
      </c>
      <c r="X144" s="1">
        <v>9</v>
      </c>
    </row>
    <row r="145" spans="1:24" ht="14.25" customHeight="1" x14ac:dyDescent="0.3">
      <c r="A145" s="1" t="s">
        <v>260</v>
      </c>
      <c r="B145" s="1">
        <v>10034</v>
      </c>
      <c r="C145" s="1" t="s">
        <v>22</v>
      </c>
      <c r="D145" s="2">
        <v>21781</v>
      </c>
      <c r="E145" s="4">
        <f ca="1">YEAR(TODAY())-YEAR(LegacyData[[#This Row],[DOB]])</f>
        <v>65</v>
      </c>
      <c r="F145" s="4" t="str">
        <f ca="1">IF(LegacyData[[#This Row],[Actual Age]]&lt;=41,"Adults",IF(LegacyData[[#This Row],[Actual Age]]&lt;=52,"Gen Z",IF(LegacyData[[#This Row],[Actual Age]]&lt;=63,"Millenials",IF(LegacyData[[#This Row],[Actual Age]]&lt;=74,"Gen X","Baby Boomers"))))</f>
        <v>Gen X</v>
      </c>
      <c r="G145" s="1" t="s">
        <v>23</v>
      </c>
      <c r="H145" s="1" t="s">
        <v>36</v>
      </c>
      <c r="I145" s="1" t="s">
        <v>25</v>
      </c>
      <c r="J145" s="1" t="s">
        <v>26</v>
      </c>
      <c r="K145" s="2">
        <v>40550</v>
      </c>
      <c r="L145" s="2">
        <v>43219</v>
      </c>
      <c r="M145" s="4">
        <f ca="1">IFERROR(YEAR(LegacyData[[#This Row],[DateofTermination]])-YEAR(LegacyData[[#This Row],[DateofHire]]),YEAR(TODAY())-YEAR(LegacyData[[#This Row],[DateofHire]]))</f>
        <v>7</v>
      </c>
      <c r="N145" s="1" t="s">
        <v>171</v>
      </c>
      <c r="O145" s="1" t="s">
        <v>38</v>
      </c>
      <c r="P145" s="1" t="s">
        <v>30</v>
      </c>
      <c r="Q145" s="1" t="s">
        <v>31</v>
      </c>
      <c r="R145" s="1">
        <v>22</v>
      </c>
      <c r="S145" s="1" t="s">
        <v>99</v>
      </c>
      <c r="T145" s="1" t="s">
        <v>33</v>
      </c>
      <c r="U145" s="1">
        <v>4.7</v>
      </c>
      <c r="V145" s="1">
        <v>4</v>
      </c>
      <c r="W145" s="2">
        <v>43145</v>
      </c>
      <c r="X145" s="1">
        <v>9</v>
      </c>
    </row>
    <row r="146" spans="1:24" ht="14.25" customHeight="1" x14ac:dyDescent="0.3">
      <c r="A146" s="1" t="s">
        <v>261</v>
      </c>
      <c r="B146" s="1">
        <v>10156</v>
      </c>
      <c r="C146" s="1" t="s">
        <v>91</v>
      </c>
      <c r="D146" s="2">
        <v>31419</v>
      </c>
      <c r="E146" s="4">
        <f ca="1">YEAR(TODAY())-YEAR(LegacyData[[#This Row],[DOB]])</f>
        <v>38</v>
      </c>
      <c r="F146" s="4" t="str">
        <f ca="1">IF(LegacyData[[#This Row],[Actual Age]]&lt;=41,"Adults",IF(LegacyData[[#This Row],[Actual Age]]&lt;=52,"Gen Z",IF(LegacyData[[#This Row],[Actual Age]]&lt;=63,"Millenials",IF(LegacyData[[#This Row],[Actual Age]]&lt;=74,"Gen X","Baby Boomers"))))</f>
        <v>Adults</v>
      </c>
      <c r="G146" s="1" t="s">
        <v>45</v>
      </c>
      <c r="H146" s="1" t="s">
        <v>36</v>
      </c>
      <c r="I146" s="1" t="s">
        <v>25</v>
      </c>
      <c r="J146" s="1" t="s">
        <v>94</v>
      </c>
      <c r="K146" s="2">
        <v>42009</v>
      </c>
      <c r="L146" s="2" t="s">
        <v>27</v>
      </c>
      <c r="M146" s="4">
        <f ca="1">IFERROR(YEAR(LegacyData[[#This Row],[DateofTermination]])-YEAR(LegacyData[[#This Row],[DateofHire]]),YEAR(TODAY())-YEAR(LegacyData[[#This Row],[DateofHire]]))</f>
        <v>9</v>
      </c>
      <c r="N146" s="1" t="s">
        <v>28</v>
      </c>
      <c r="O146" s="1" t="s">
        <v>29</v>
      </c>
      <c r="P146" s="1" t="s">
        <v>39</v>
      </c>
      <c r="Q146" s="1" t="s">
        <v>40</v>
      </c>
      <c r="R146" s="1">
        <v>4</v>
      </c>
      <c r="S146" s="1" t="s">
        <v>41</v>
      </c>
      <c r="T146" s="1" t="s">
        <v>42</v>
      </c>
      <c r="U146" s="1">
        <v>3.75</v>
      </c>
      <c r="V146" s="1">
        <v>3</v>
      </c>
      <c r="W146" s="2">
        <v>43507</v>
      </c>
      <c r="X146" s="1">
        <v>2</v>
      </c>
    </row>
    <row r="147" spans="1:24" ht="14.25" customHeight="1" x14ac:dyDescent="0.3">
      <c r="A147" s="1" t="s">
        <v>262</v>
      </c>
      <c r="B147" s="1">
        <v>10036</v>
      </c>
      <c r="C147" s="1" t="s">
        <v>44</v>
      </c>
      <c r="D147" s="2">
        <v>25454</v>
      </c>
      <c r="E147" s="4">
        <f ca="1">YEAR(TODAY())-YEAR(LegacyData[[#This Row],[DOB]])</f>
        <v>55</v>
      </c>
      <c r="F147" s="4" t="str">
        <f ca="1">IF(LegacyData[[#This Row],[Actual Age]]&lt;=41,"Adults",IF(LegacyData[[#This Row],[Actual Age]]&lt;=52,"Gen Z",IF(LegacyData[[#This Row],[Actual Age]]&lt;=63,"Millenials",IF(LegacyData[[#This Row],[Actual Age]]&lt;=74,"Gen X","Baby Boomers"))))</f>
        <v>Millenials</v>
      </c>
      <c r="G147" s="1" t="s">
        <v>45</v>
      </c>
      <c r="H147" s="1" t="s">
        <v>24</v>
      </c>
      <c r="I147" s="1" t="s">
        <v>25</v>
      </c>
      <c r="J147" s="1" t="s">
        <v>26</v>
      </c>
      <c r="K147" s="2">
        <v>41827</v>
      </c>
      <c r="L147" s="2" t="s">
        <v>27</v>
      </c>
      <c r="M147" s="4">
        <f ca="1">IFERROR(YEAR(LegacyData[[#This Row],[DateofTermination]])-YEAR(LegacyData[[#This Row],[DateofHire]]),YEAR(TODAY())-YEAR(LegacyData[[#This Row],[DateofHire]]))</f>
        <v>10</v>
      </c>
      <c r="N147" s="1" t="s">
        <v>28</v>
      </c>
      <c r="O147" s="1" t="s">
        <v>29</v>
      </c>
      <c r="P147" s="1" t="s">
        <v>30</v>
      </c>
      <c r="Q147" s="1" t="s">
        <v>67</v>
      </c>
      <c r="R147" s="1">
        <v>12</v>
      </c>
      <c r="S147" s="1" t="s">
        <v>32</v>
      </c>
      <c r="T147" s="1" t="s">
        <v>33</v>
      </c>
      <c r="U147" s="1">
        <v>4.3</v>
      </c>
      <c r="V147" s="1">
        <v>3</v>
      </c>
      <c r="W147" s="2">
        <v>43476</v>
      </c>
      <c r="X147" s="1">
        <v>1</v>
      </c>
    </row>
    <row r="148" spans="1:24" ht="14.25" customHeight="1" x14ac:dyDescent="0.3">
      <c r="A148" s="1" t="s">
        <v>263</v>
      </c>
      <c r="B148" s="1">
        <v>10138</v>
      </c>
      <c r="C148" s="1" t="s">
        <v>22</v>
      </c>
      <c r="D148" s="2">
        <v>31519</v>
      </c>
      <c r="E148" s="4">
        <f ca="1">YEAR(TODAY())-YEAR(LegacyData[[#This Row],[DOB]])</f>
        <v>38</v>
      </c>
      <c r="F148" s="4" t="str">
        <f ca="1">IF(LegacyData[[#This Row],[Actual Age]]&lt;=41,"Adults",IF(LegacyData[[#This Row],[Actual Age]]&lt;=52,"Gen Z",IF(LegacyData[[#This Row],[Actual Age]]&lt;=63,"Millenials",IF(LegacyData[[#This Row],[Actual Age]]&lt;=74,"Gen X","Baby Boomers"))))</f>
        <v>Adults</v>
      </c>
      <c r="G148" s="1" t="s">
        <v>45</v>
      </c>
      <c r="H148" s="1" t="s">
        <v>36</v>
      </c>
      <c r="I148" s="1" t="s">
        <v>25</v>
      </c>
      <c r="J148" s="1" t="s">
        <v>66</v>
      </c>
      <c r="K148" s="2">
        <v>40553</v>
      </c>
      <c r="L148" s="2">
        <v>42461</v>
      </c>
      <c r="M148" s="4">
        <f ca="1">IFERROR(YEAR(LegacyData[[#This Row],[DateofTermination]])-YEAR(LegacyData[[#This Row],[DateofHire]]),YEAR(TODAY())-YEAR(LegacyData[[#This Row],[DateofHire]]))</f>
        <v>5</v>
      </c>
      <c r="N148" s="1" t="s">
        <v>76</v>
      </c>
      <c r="O148" s="1" t="s">
        <v>38</v>
      </c>
      <c r="P148" s="1" t="s">
        <v>30</v>
      </c>
      <c r="Q148" s="1" t="s">
        <v>49</v>
      </c>
      <c r="R148" s="1">
        <v>16</v>
      </c>
      <c r="S148" s="1" t="s">
        <v>99</v>
      </c>
      <c r="T148" s="1" t="s">
        <v>42</v>
      </c>
      <c r="U148" s="1">
        <v>4</v>
      </c>
      <c r="V148" s="1">
        <v>4</v>
      </c>
      <c r="W148" s="2">
        <v>42403</v>
      </c>
      <c r="X148" s="1">
        <v>4</v>
      </c>
    </row>
    <row r="149" spans="1:24" ht="14.25" customHeight="1" x14ac:dyDescent="0.3">
      <c r="A149" s="1" t="s">
        <v>264</v>
      </c>
      <c r="B149" s="1">
        <v>10244</v>
      </c>
      <c r="C149" s="1" t="s">
        <v>160</v>
      </c>
      <c r="D149" s="2">
        <v>32519</v>
      </c>
      <c r="E149" s="4">
        <f ca="1">YEAR(TODAY())-YEAR(LegacyData[[#This Row],[DOB]])</f>
        <v>35</v>
      </c>
      <c r="F149" s="4" t="str">
        <f ca="1">IF(LegacyData[[#This Row],[Actual Age]]&lt;=41,"Adults",IF(LegacyData[[#This Row],[Actual Age]]&lt;=52,"Gen Z",IF(LegacyData[[#This Row],[Actual Age]]&lt;=63,"Millenials",IF(LegacyData[[#This Row],[Actual Age]]&lt;=74,"Gen X","Baby Boomers"))))</f>
        <v>Adults</v>
      </c>
      <c r="G149" s="1" t="s">
        <v>45</v>
      </c>
      <c r="H149" s="1" t="s">
        <v>24</v>
      </c>
      <c r="I149" s="1" t="s">
        <v>25</v>
      </c>
      <c r="J149" s="1" t="s">
        <v>26</v>
      </c>
      <c r="K149" s="2">
        <v>40550</v>
      </c>
      <c r="L149" s="2">
        <v>41753</v>
      </c>
      <c r="M149" s="4">
        <f ca="1">IFERROR(YEAR(LegacyData[[#This Row],[DateofTermination]])-YEAR(LegacyData[[#This Row],[DateofHire]]),YEAR(TODAY())-YEAR(LegacyData[[#This Row],[DateofHire]]))</f>
        <v>3</v>
      </c>
      <c r="N149" s="1" t="s">
        <v>265</v>
      </c>
      <c r="O149" s="1" t="s">
        <v>38</v>
      </c>
      <c r="P149" s="1" t="s">
        <v>121</v>
      </c>
      <c r="Q149" s="1" t="s">
        <v>161</v>
      </c>
      <c r="R149" s="1">
        <v>15</v>
      </c>
      <c r="S149" s="1" t="s">
        <v>54</v>
      </c>
      <c r="T149" s="1" t="s">
        <v>42</v>
      </c>
      <c r="U149" s="1">
        <v>4.5</v>
      </c>
      <c r="V149" s="1">
        <v>5</v>
      </c>
      <c r="W149" s="2">
        <v>41363</v>
      </c>
      <c r="X149" s="1">
        <v>2</v>
      </c>
    </row>
    <row r="150" spans="1:24" ht="14.25" customHeight="1" x14ac:dyDescent="0.3">
      <c r="A150" s="1" t="s">
        <v>266</v>
      </c>
      <c r="B150" s="1">
        <v>10192</v>
      </c>
      <c r="C150" s="1" t="s">
        <v>22</v>
      </c>
      <c r="D150" s="2">
        <v>27778</v>
      </c>
      <c r="E150" s="4">
        <f ca="1">YEAR(TODAY())-YEAR(LegacyData[[#This Row],[DOB]])</f>
        <v>48</v>
      </c>
      <c r="F150" s="4" t="str">
        <f ca="1">IF(LegacyData[[#This Row],[Actual Age]]&lt;=41,"Adults",IF(LegacyData[[#This Row],[Actual Age]]&lt;=52,"Gen Z",IF(LegacyData[[#This Row],[Actual Age]]&lt;=63,"Millenials",IF(LegacyData[[#This Row],[Actual Age]]&lt;=74,"Gen X","Baby Boomers"))))</f>
        <v>Gen Z</v>
      </c>
      <c r="G150" s="1" t="s">
        <v>23</v>
      </c>
      <c r="H150" s="1" t="s">
        <v>24</v>
      </c>
      <c r="I150" s="1" t="s">
        <v>25</v>
      </c>
      <c r="J150" s="1" t="s">
        <v>26</v>
      </c>
      <c r="K150" s="2">
        <v>41547</v>
      </c>
      <c r="L150" s="2" t="s">
        <v>27</v>
      </c>
      <c r="M150" s="4">
        <f ca="1">IFERROR(YEAR(LegacyData[[#This Row],[DateofTermination]])-YEAR(LegacyData[[#This Row],[DateofHire]]),YEAR(TODAY())-YEAR(LegacyData[[#This Row],[DateofHire]]))</f>
        <v>11</v>
      </c>
      <c r="N150" s="1" t="s">
        <v>28</v>
      </c>
      <c r="O150" s="1" t="s">
        <v>29</v>
      </c>
      <c r="P150" s="1" t="s">
        <v>30</v>
      </c>
      <c r="Q150" s="1" t="s">
        <v>31</v>
      </c>
      <c r="R150" s="1">
        <v>22</v>
      </c>
      <c r="S150" s="1" t="s">
        <v>41</v>
      </c>
      <c r="T150" s="1" t="s">
        <v>42</v>
      </c>
      <c r="U150" s="1">
        <v>3.07</v>
      </c>
      <c r="V150" s="1">
        <v>4</v>
      </c>
      <c r="W150" s="2">
        <v>43488</v>
      </c>
      <c r="X150" s="1">
        <v>10</v>
      </c>
    </row>
    <row r="151" spans="1:24" ht="14.25" customHeight="1" x14ac:dyDescent="0.3">
      <c r="A151" s="1" t="s">
        <v>267</v>
      </c>
      <c r="B151" s="1">
        <v>10231</v>
      </c>
      <c r="C151" s="1" t="s">
        <v>120</v>
      </c>
      <c r="D151" s="2">
        <v>28882</v>
      </c>
      <c r="E151" s="4">
        <f ca="1">YEAR(TODAY())-YEAR(LegacyData[[#This Row],[DOB]])</f>
        <v>45</v>
      </c>
      <c r="F151" s="4" t="str">
        <f ca="1">IF(LegacyData[[#This Row],[Actual Age]]&lt;=41,"Adults",IF(LegacyData[[#This Row],[Actual Age]]&lt;=52,"Gen Z",IF(LegacyData[[#This Row],[Actual Age]]&lt;=63,"Millenials",IF(LegacyData[[#This Row],[Actual Age]]&lt;=74,"Gen X","Baby Boomers"))))</f>
        <v>Gen Z</v>
      </c>
      <c r="G151" s="1" t="s">
        <v>23</v>
      </c>
      <c r="H151" s="1" t="s">
        <v>24</v>
      </c>
      <c r="I151" s="1" t="s">
        <v>25</v>
      </c>
      <c r="J151" s="1" t="s">
        <v>26</v>
      </c>
      <c r="K151" s="2">
        <v>41505</v>
      </c>
      <c r="L151" s="2" t="s">
        <v>27</v>
      </c>
      <c r="M151" s="4">
        <f ca="1">IFERROR(YEAR(LegacyData[[#This Row],[DateofTermination]])-YEAR(LegacyData[[#This Row],[DateofHire]]),YEAR(TODAY())-YEAR(LegacyData[[#This Row],[DateofHire]]))</f>
        <v>11</v>
      </c>
      <c r="N151" s="1" t="s">
        <v>28</v>
      </c>
      <c r="O151" s="1" t="s">
        <v>29</v>
      </c>
      <c r="P151" s="1" t="s">
        <v>121</v>
      </c>
      <c r="Q151" s="1" t="s">
        <v>139</v>
      </c>
      <c r="R151" s="1">
        <v>21</v>
      </c>
      <c r="S151" s="1" t="s">
        <v>41</v>
      </c>
      <c r="T151" s="1" t="s">
        <v>42</v>
      </c>
      <c r="U151" s="1">
        <v>4.3</v>
      </c>
      <c r="V151" s="1">
        <v>5</v>
      </c>
      <c r="W151" s="2">
        <v>43487</v>
      </c>
      <c r="X151" s="1">
        <v>13</v>
      </c>
    </row>
    <row r="152" spans="1:24" ht="14.25" customHeight="1" x14ac:dyDescent="0.3">
      <c r="A152" s="1" t="s">
        <v>268</v>
      </c>
      <c r="B152" s="1">
        <v>10089</v>
      </c>
      <c r="C152" s="1" t="s">
        <v>269</v>
      </c>
      <c r="D152" s="2">
        <v>19988</v>
      </c>
      <c r="E152" s="4">
        <f ca="1">YEAR(TODAY())-YEAR(LegacyData[[#This Row],[DOB]])</f>
        <v>70</v>
      </c>
      <c r="F152" s="4" t="str">
        <f ca="1">IF(LegacyData[[#This Row],[Actual Age]]&lt;=41,"Adults",IF(LegacyData[[#This Row],[Actual Age]]&lt;=52,"Gen Z",IF(LegacyData[[#This Row],[Actual Age]]&lt;=63,"Millenials",IF(LegacyData[[#This Row],[Actual Age]]&lt;=74,"Gen X","Baby Boomers"))))</f>
        <v>Gen X</v>
      </c>
      <c r="G152" s="1" t="s">
        <v>45</v>
      </c>
      <c r="H152" s="1" t="s">
        <v>36</v>
      </c>
      <c r="I152" s="1" t="s">
        <v>25</v>
      </c>
      <c r="J152" s="1" t="s">
        <v>26</v>
      </c>
      <c r="K152" s="2">
        <v>41092</v>
      </c>
      <c r="L152" s="2" t="s">
        <v>27</v>
      </c>
      <c r="M152" s="4">
        <f ca="1">IFERROR(YEAR(LegacyData[[#This Row],[DateofTermination]])-YEAR(LegacyData[[#This Row],[DateofHire]]),YEAR(TODAY())-YEAR(LegacyData[[#This Row],[DateofHire]]))</f>
        <v>12</v>
      </c>
      <c r="N152" s="1" t="s">
        <v>28</v>
      </c>
      <c r="O152" s="1" t="s">
        <v>29</v>
      </c>
      <c r="P152" s="1" t="s">
        <v>270</v>
      </c>
      <c r="Q152" s="1" t="s">
        <v>210</v>
      </c>
      <c r="R152" s="1">
        <v>9</v>
      </c>
      <c r="S152" s="1" t="s">
        <v>41</v>
      </c>
      <c r="T152" s="1" t="s">
        <v>42</v>
      </c>
      <c r="U152" s="1">
        <v>4.83</v>
      </c>
      <c r="V152" s="1">
        <v>3</v>
      </c>
      <c r="W152" s="2">
        <v>43482</v>
      </c>
      <c r="X152" s="1">
        <v>10</v>
      </c>
    </row>
    <row r="153" spans="1:24" ht="14.25" customHeight="1" x14ac:dyDescent="0.3">
      <c r="A153" s="1" t="s">
        <v>271</v>
      </c>
      <c r="B153" s="1">
        <v>10166</v>
      </c>
      <c r="C153" s="1" t="s">
        <v>22</v>
      </c>
      <c r="D153" s="2">
        <v>26703</v>
      </c>
      <c r="E153" s="4">
        <f ca="1">YEAR(TODAY())-YEAR(LegacyData[[#This Row],[DOB]])</f>
        <v>51</v>
      </c>
      <c r="F153" s="4" t="str">
        <f ca="1">IF(LegacyData[[#This Row],[Actual Age]]&lt;=41,"Adults",IF(LegacyData[[#This Row],[Actual Age]]&lt;=52,"Gen Z",IF(LegacyData[[#This Row],[Actual Age]]&lt;=63,"Millenials",IF(LegacyData[[#This Row],[Actual Age]]&lt;=74,"Gen X","Baby Boomers"))))</f>
        <v>Gen Z</v>
      </c>
      <c r="G153" s="1" t="s">
        <v>45</v>
      </c>
      <c r="H153" s="1" t="s">
        <v>36</v>
      </c>
      <c r="I153" s="1" t="s">
        <v>25</v>
      </c>
      <c r="J153" s="1" t="s">
        <v>26</v>
      </c>
      <c r="K153" s="2">
        <v>40812</v>
      </c>
      <c r="L153" s="2">
        <v>42159</v>
      </c>
      <c r="M153" s="4">
        <f ca="1">IFERROR(YEAR(LegacyData[[#This Row],[DateofTermination]])-YEAR(LegacyData[[#This Row],[DateofHire]]),YEAR(TODAY())-YEAR(LegacyData[[#This Row],[DateofHire]]))</f>
        <v>4</v>
      </c>
      <c r="N153" s="1" t="s">
        <v>171</v>
      </c>
      <c r="O153" s="1" t="s">
        <v>38</v>
      </c>
      <c r="P153" s="1" t="s">
        <v>30</v>
      </c>
      <c r="Q153" s="1" t="s">
        <v>53</v>
      </c>
      <c r="R153" s="1">
        <v>39</v>
      </c>
      <c r="S153" s="1" t="s">
        <v>54</v>
      </c>
      <c r="T153" s="1" t="s">
        <v>42</v>
      </c>
      <c r="U153" s="1">
        <v>3.6</v>
      </c>
      <c r="V153" s="1">
        <v>5</v>
      </c>
      <c r="W153" s="2">
        <v>42064</v>
      </c>
      <c r="X153" s="1">
        <v>16</v>
      </c>
    </row>
    <row r="154" spans="1:24" ht="14.25" customHeight="1" x14ac:dyDescent="0.3">
      <c r="A154" s="1" t="s">
        <v>272</v>
      </c>
      <c r="B154" s="1">
        <v>10170</v>
      </c>
      <c r="C154" s="1" t="s">
        <v>22</v>
      </c>
      <c r="D154" s="2">
        <v>25849</v>
      </c>
      <c r="E154" s="4">
        <f ca="1">YEAR(TODAY())-YEAR(LegacyData[[#This Row],[DOB]])</f>
        <v>54</v>
      </c>
      <c r="F154" s="4" t="str">
        <f ca="1">IF(LegacyData[[#This Row],[Actual Age]]&lt;=41,"Adults",IF(LegacyData[[#This Row],[Actual Age]]&lt;=52,"Gen Z",IF(LegacyData[[#This Row],[Actual Age]]&lt;=63,"Millenials",IF(LegacyData[[#This Row],[Actual Age]]&lt;=74,"Gen X","Baby Boomers"))))</f>
        <v>Millenials</v>
      </c>
      <c r="G154" s="1" t="s">
        <v>45</v>
      </c>
      <c r="H154" s="1" t="s">
        <v>36</v>
      </c>
      <c r="I154" s="1" t="s">
        <v>25</v>
      </c>
      <c r="J154" s="1" t="s">
        <v>26</v>
      </c>
      <c r="K154" s="2">
        <v>40812</v>
      </c>
      <c r="L154" s="2">
        <v>41648</v>
      </c>
      <c r="M154" s="4">
        <f ca="1">IFERROR(YEAR(LegacyData[[#This Row],[DateofTermination]])-YEAR(LegacyData[[#This Row],[DateofHire]]),YEAR(TODAY())-YEAR(LegacyData[[#This Row],[DateofHire]]))</f>
        <v>3</v>
      </c>
      <c r="N154" s="1" t="s">
        <v>171</v>
      </c>
      <c r="O154" s="1" t="s">
        <v>38</v>
      </c>
      <c r="P154" s="1" t="s">
        <v>30</v>
      </c>
      <c r="Q154" s="1" t="s">
        <v>56</v>
      </c>
      <c r="R154" s="1">
        <v>11</v>
      </c>
      <c r="S154" s="1" t="s">
        <v>54</v>
      </c>
      <c r="T154" s="1" t="s">
        <v>42</v>
      </c>
      <c r="U154" s="1">
        <v>3.49</v>
      </c>
      <c r="V154" s="1">
        <v>4</v>
      </c>
      <c r="W154" s="2">
        <v>41304</v>
      </c>
      <c r="X154" s="1">
        <v>6</v>
      </c>
    </row>
    <row r="155" spans="1:24" ht="14.25" customHeight="1" x14ac:dyDescent="0.3">
      <c r="A155" s="1" t="s">
        <v>273</v>
      </c>
      <c r="B155" s="1">
        <v>10208</v>
      </c>
      <c r="C155" s="1" t="s">
        <v>22</v>
      </c>
      <c r="D155" s="2">
        <v>28135</v>
      </c>
      <c r="E155" s="4">
        <f ca="1">YEAR(TODAY())-YEAR(LegacyData[[#This Row],[DOB]])</f>
        <v>47</v>
      </c>
      <c r="F155" s="4" t="str">
        <f ca="1">IF(LegacyData[[#This Row],[Actual Age]]&lt;=41,"Adults",IF(LegacyData[[#This Row],[Actual Age]]&lt;=52,"Gen Z",IF(LegacyData[[#This Row],[Actual Age]]&lt;=63,"Millenials",IF(LegacyData[[#This Row],[Actual Age]]&lt;=74,"Gen X","Baby Boomers"))))</f>
        <v>Gen Z</v>
      </c>
      <c r="G155" s="1" t="s">
        <v>23</v>
      </c>
      <c r="H155" s="1" t="s">
        <v>24</v>
      </c>
      <c r="I155" s="1" t="s">
        <v>25</v>
      </c>
      <c r="J155" s="1" t="s">
        <v>66</v>
      </c>
      <c r="K155" s="2">
        <v>41687</v>
      </c>
      <c r="L155" s="2" t="s">
        <v>27</v>
      </c>
      <c r="M155" s="4">
        <f ca="1">IFERROR(YEAR(LegacyData[[#This Row],[DateofTermination]])-YEAR(LegacyData[[#This Row],[DateofHire]]),YEAR(TODAY())-YEAR(LegacyData[[#This Row],[DateofHire]]))</f>
        <v>10</v>
      </c>
      <c r="N155" s="1" t="s">
        <v>28</v>
      </c>
      <c r="O155" s="1" t="s">
        <v>29</v>
      </c>
      <c r="P155" s="1" t="s">
        <v>30</v>
      </c>
      <c r="Q155" s="1" t="s">
        <v>63</v>
      </c>
      <c r="R155" s="1">
        <v>19</v>
      </c>
      <c r="S155" s="1" t="s">
        <v>32</v>
      </c>
      <c r="T155" s="1" t="s">
        <v>42</v>
      </c>
      <c r="U155" s="1">
        <v>3.1</v>
      </c>
      <c r="V155" s="1">
        <v>3</v>
      </c>
      <c r="W155" s="2">
        <v>43502</v>
      </c>
      <c r="X155" s="1">
        <v>3</v>
      </c>
    </row>
    <row r="156" spans="1:24" ht="14.25" customHeight="1" x14ac:dyDescent="0.3">
      <c r="A156" s="1" t="s">
        <v>274</v>
      </c>
      <c r="B156" s="1">
        <v>10176</v>
      </c>
      <c r="C156" s="1" t="s">
        <v>22</v>
      </c>
      <c r="D156" s="2">
        <v>29253</v>
      </c>
      <c r="E156" s="4">
        <f ca="1">YEAR(TODAY())-YEAR(LegacyData[[#This Row],[DOB]])</f>
        <v>44</v>
      </c>
      <c r="F156" s="4" t="str">
        <f ca="1">IF(LegacyData[[#This Row],[Actual Age]]&lt;=41,"Adults",IF(LegacyData[[#This Row],[Actual Age]]&lt;=52,"Gen Z",IF(LegacyData[[#This Row],[Actual Age]]&lt;=63,"Millenials",IF(LegacyData[[#This Row],[Actual Age]]&lt;=74,"Gen X","Baby Boomers"))))</f>
        <v>Gen Z</v>
      </c>
      <c r="G156" s="1" t="s">
        <v>23</v>
      </c>
      <c r="H156" s="1" t="s">
        <v>36</v>
      </c>
      <c r="I156" s="1" t="s">
        <v>25</v>
      </c>
      <c r="J156" s="1" t="s">
        <v>94</v>
      </c>
      <c r="K156" s="2">
        <v>40553</v>
      </c>
      <c r="L156" s="2" t="s">
        <v>27</v>
      </c>
      <c r="M156" s="4">
        <f ca="1">IFERROR(YEAR(LegacyData[[#This Row],[DateofTermination]])-YEAR(LegacyData[[#This Row],[DateofHire]]),YEAR(TODAY())-YEAR(LegacyData[[#This Row],[DateofHire]]))</f>
        <v>13</v>
      </c>
      <c r="N156" s="1" t="s">
        <v>28</v>
      </c>
      <c r="O156" s="1" t="s">
        <v>29</v>
      </c>
      <c r="P156" s="1" t="s">
        <v>30</v>
      </c>
      <c r="Q156" s="1" t="s">
        <v>67</v>
      </c>
      <c r="R156" s="1">
        <v>12</v>
      </c>
      <c r="S156" s="1" t="s">
        <v>41</v>
      </c>
      <c r="T156" s="1" t="s">
        <v>42</v>
      </c>
      <c r="U156" s="1">
        <v>3.38</v>
      </c>
      <c r="V156" s="1">
        <v>3</v>
      </c>
      <c r="W156" s="2">
        <v>43486</v>
      </c>
      <c r="X156" s="1">
        <v>17</v>
      </c>
    </row>
    <row r="157" spans="1:24" ht="14.25" customHeight="1" x14ac:dyDescent="0.3">
      <c r="A157" s="1" t="s">
        <v>275</v>
      </c>
      <c r="B157" s="1">
        <v>10165</v>
      </c>
      <c r="C157" s="1" t="s">
        <v>120</v>
      </c>
      <c r="D157" s="2">
        <v>25258</v>
      </c>
      <c r="E157" s="4">
        <f ca="1">YEAR(TODAY())-YEAR(LegacyData[[#This Row],[DOB]])</f>
        <v>55</v>
      </c>
      <c r="F157" s="4" t="str">
        <f ca="1">IF(LegacyData[[#This Row],[Actual Age]]&lt;=41,"Adults",IF(LegacyData[[#This Row],[Actual Age]]&lt;=52,"Gen Z",IF(LegacyData[[#This Row],[Actual Age]]&lt;=63,"Millenials",IF(LegacyData[[#This Row],[Actual Age]]&lt;=74,"Gen X","Baby Boomers"))))</f>
        <v>Millenials</v>
      </c>
      <c r="G157" s="1" t="s">
        <v>23</v>
      </c>
      <c r="H157" s="1" t="s">
        <v>24</v>
      </c>
      <c r="I157" s="1" t="s">
        <v>25</v>
      </c>
      <c r="J157" s="1" t="s">
        <v>66</v>
      </c>
      <c r="K157" s="2">
        <v>40609</v>
      </c>
      <c r="L157" s="2" t="s">
        <v>27</v>
      </c>
      <c r="M157" s="4">
        <f ca="1">IFERROR(YEAR(LegacyData[[#This Row],[DateofTermination]])-YEAR(LegacyData[[#This Row],[DateofHire]]),YEAR(TODAY())-YEAR(LegacyData[[#This Row],[DateofHire]]))</f>
        <v>13</v>
      </c>
      <c r="N157" s="1" t="s">
        <v>28</v>
      </c>
      <c r="O157" s="1" t="s">
        <v>29</v>
      </c>
      <c r="P157" s="1" t="s">
        <v>121</v>
      </c>
      <c r="Q157" s="1" t="s">
        <v>122</v>
      </c>
      <c r="R157" s="1">
        <v>17</v>
      </c>
      <c r="S157" s="1" t="s">
        <v>68</v>
      </c>
      <c r="T157" s="1" t="s">
        <v>42</v>
      </c>
      <c r="U157" s="1">
        <v>3.65</v>
      </c>
      <c r="V157" s="1">
        <v>5</v>
      </c>
      <c r="W157" s="2">
        <v>43482</v>
      </c>
      <c r="X157" s="1">
        <v>20</v>
      </c>
    </row>
    <row r="158" spans="1:24" ht="14.25" customHeight="1" x14ac:dyDescent="0.3">
      <c r="A158" s="1" t="s">
        <v>276</v>
      </c>
      <c r="B158" s="1">
        <v>10113</v>
      </c>
      <c r="C158" s="1" t="s">
        <v>158</v>
      </c>
      <c r="D158" s="2">
        <v>31525</v>
      </c>
      <c r="E158" s="4">
        <f ca="1">YEAR(TODAY())-YEAR(LegacyData[[#This Row],[DOB]])</f>
        <v>38</v>
      </c>
      <c r="F158" s="4" t="str">
        <f ca="1">IF(LegacyData[[#This Row],[Actual Age]]&lt;=41,"Adults",IF(LegacyData[[#This Row],[Actual Age]]&lt;=52,"Gen Z",IF(LegacyData[[#This Row],[Actual Age]]&lt;=63,"Millenials",IF(LegacyData[[#This Row],[Actual Age]]&lt;=74,"Gen X","Baby Boomers"))))</f>
        <v>Adults</v>
      </c>
      <c r="G158" s="1" t="s">
        <v>23</v>
      </c>
      <c r="H158" s="1" t="s">
        <v>36</v>
      </c>
      <c r="I158" s="1" t="s">
        <v>25</v>
      </c>
      <c r="J158" s="1" t="s">
        <v>26</v>
      </c>
      <c r="K158" s="2">
        <v>41649</v>
      </c>
      <c r="L158" s="2" t="s">
        <v>27</v>
      </c>
      <c r="M158" s="4">
        <f ca="1">IFERROR(YEAR(LegacyData[[#This Row],[DateofTermination]])-YEAR(LegacyData[[#This Row],[DateofHire]]),YEAR(TODAY())-YEAR(LegacyData[[#This Row],[DateofHire]]))</f>
        <v>10</v>
      </c>
      <c r="N158" s="1" t="s">
        <v>28</v>
      </c>
      <c r="O158" s="1" t="s">
        <v>29</v>
      </c>
      <c r="P158" s="1" t="s">
        <v>39</v>
      </c>
      <c r="Q158" s="1" t="s">
        <v>71</v>
      </c>
      <c r="R158" s="1">
        <v>7</v>
      </c>
      <c r="S158" s="1" t="s">
        <v>64</v>
      </c>
      <c r="T158" s="1" t="s">
        <v>42</v>
      </c>
      <c r="U158" s="1">
        <v>4.46</v>
      </c>
      <c r="V158" s="1">
        <v>5</v>
      </c>
      <c r="W158" s="2">
        <v>43472</v>
      </c>
      <c r="X158" s="1">
        <v>7</v>
      </c>
    </row>
    <row r="159" spans="1:24" ht="14.25" customHeight="1" x14ac:dyDescent="0.3">
      <c r="A159" s="1" t="s">
        <v>277</v>
      </c>
      <c r="B159" s="1">
        <v>10092</v>
      </c>
      <c r="C159" s="1" t="s">
        <v>110</v>
      </c>
      <c r="D159" s="2">
        <v>26481</v>
      </c>
      <c r="E159" s="4">
        <f ca="1">YEAR(TODAY())-YEAR(LegacyData[[#This Row],[DOB]])</f>
        <v>52</v>
      </c>
      <c r="F159" s="4" t="str">
        <f ca="1">IF(LegacyData[[#This Row],[Actual Age]]&lt;=41,"Adults",IF(LegacyData[[#This Row],[Actual Age]]&lt;=52,"Gen Z",IF(LegacyData[[#This Row],[Actual Age]]&lt;=63,"Millenials",IF(LegacyData[[#This Row],[Actual Age]]&lt;=74,"Gen X","Baby Boomers"))))</f>
        <v>Gen Z</v>
      </c>
      <c r="G159" s="1" t="s">
        <v>23</v>
      </c>
      <c r="H159" s="1" t="s">
        <v>36</v>
      </c>
      <c r="I159" s="1" t="s">
        <v>25</v>
      </c>
      <c r="J159" s="1" t="s">
        <v>26</v>
      </c>
      <c r="K159" s="2">
        <v>40553</v>
      </c>
      <c r="L159" s="2">
        <v>42350</v>
      </c>
      <c r="M159" s="4">
        <f ca="1">IFERROR(YEAR(LegacyData[[#This Row],[DateofTermination]])-YEAR(LegacyData[[#This Row],[DateofHire]]),YEAR(TODAY())-YEAR(LegacyData[[#This Row],[DateofHire]]))</f>
        <v>4</v>
      </c>
      <c r="N159" s="1" t="s">
        <v>85</v>
      </c>
      <c r="O159" s="1" t="s">
        <v>86</v>
      </c>
      <c r="P159" s="1" t="s">
        <v>30</v>
      </c>
      <c r="Q159" s="1" t="s">
        <v>112</v>
      </c>
      <c r="R159" s="1">
        <v>2</v>
      </c>
      <c r="S159" s="1" t="s">
        <v>64</v>
      </c>
      <c r="T159" s="1" t="s">
        <v>42</v>
      </c>
      <c r="U159" s="1">
        <v>4.78</v>
      </c>
      <c r="V159" s="1">
        <v>4</v>
      </c>
      <c r="W159" s="2">
        <v>42050</v>
      </c>
      <c r="X159" s="1">
        <v>9</v>
      </c>
    </row>
    <row r="160" spans="1:24" ht="14.25" customHeight="1" x14ac:dyDescent="0.3">
      <c r="A160" s="1" t="s">
        <v>278</v>
      </c>
      <c r="B160" s="1">
        <v>10106</v>
      </c>
      <c r="C160" s="1" t="s">
        <v>44</v>
      </c>
      <c r="D160" s="2">
        <v>29061</v>
      </c>
      <c r="E160" s="4">
        <f ca="1">YEAR(TODAY())-YEAR(LegacyData[[#This Row],[DOB]])</f>
        <v>45</v>
      </c>
      <c r="F160" s="4" t="str">
        <f ca="1">IF(LegacyData[[#This Row],[Actual Age]]&lt;=41,"Adults",IF(LegacyData[[#This Row],[Actual Age]]&lt;=52,"Gen Z",IF(LegacyData[[#This Row],[Actual Age]]&lt;=63,"Millenials",IF(LegacyData[[#This Row],[Actual Age]]&lt;=74,"Gen X","Baby Boomers"))))</f>
        <v>Gen Z</v>
      </c>
      <c r="G160" s="1" t="s">
        <v>45</v>
      </c>
      <c r="H160" s="1" t="s">
        <v>51</v>
      </c>
      <c r="I160" s="1" t="s">
        <v>25</v>
      </c>
      <c r="J160" s="1" t="s">
        <v>94</v>
      </c>
      <c r="K160" s="2">
        <v>41281</v>
      </c>
      <c r="L160" s="2">
        <v>41729</v>
      </c>
      <c r="M160" s="4">
        <f ca="1">IFERROR(YEAR(LegacyData[[#This Row],[DateofTermination]])-YEAR(LegacyData[[#This Row],[DateofHire]]),YEAR(TODAY())-YEAR(LegacyData[[#This Row],[DateofHire]]))</f>
        <v>1</v>
      </c>
      <c r="N160" s="1" t="s">
        <v>73</v>
      </c>
      <c r="O160" s="1" t="s">
        <v>38</v>
      </c>
      <c r="P160" s="1" t="s">
        <v>30</v>
      </c>
      <c r="Q160" s="1" t="s">
        <v>74</v>
      </c>
      <c r="R160" s="1">
        <v>14</v>
      </c>
      <c r="S160" s="1" t="s">
        <v>41</v>
      </c>
      <c r="T160" s="1" t="s">
        <v>42</v>
      </c>
      <c r="U160" s="1">
        <v>4.5199999999999996</v>
      </c>
      <c r="V160" s="1">
        <v>3</v>
      </c>
      <c r="W160" s="2">
        <v>41690</v>
      </c>
      <c r="X160" s="1">
        <v>20</v>
      </c>
    </row>
    <row r="161" spans="1:24" ht="14.25" customHeight="1" x14ac:dyDescent="0.3">
      <c r="A161" s="1" t="s">
        <v>279</v>
      </c>
      <c r="B161" s="1">
        <v>10052</v>
      </c>
      <c r="C161" s="1" t="s">
        <v>22</v>
      </c>
      <c r="D161" s="2">
        <v>31452</v>
      </c>
      <c r="E161" s="4">
        <f ca="1">YEAR(TODAY())-YEAR(LegacyData[[#This Row],[DOB]])</f>
        <v>38</v>
      </c>
      <c r="F161" s="4" t="str">
        <f ca="1">IF(LegacyData[[#This Row],[Actual Age]]&lt;=41,"Adults",IF(LegacyData[[#This Row],[Actual Age]]&lt;=52,"Gen Z",IF(LegacyData[[#This Row],[Actual Age]]&lt;=63,"Millenials",IF(LegacyData[[#This Row],[Actual Age]]&lt;=74,"Gen X","Baby Boomers"))))</f>
        <v>Adults</v>
      </c>
      <c r="G161" s="1" t="s">
        <v>23</v>
      </c>
      <c r="H161" s="1" t="s">
        <v>36</v>
      </c>
      <c r="I161" s="1" t="s">
        <v>25</v>
      </c>
      <c r="J161" s="1" t="s">
        <v>26</v>
      </c>
      <c r="K161" s="2">
        <v>41099</v>
      </c>
      <c r="L161" s="2" t="s">
        <v>27</v>
      </c>
      <c r="M161" s="4">
        <f ca="1">IFERROR(YEAR(LegacyData[[#This Row],[DateofTermination]])-YEAR(LegacyData[[#This Row],[DateofHire]]),YEAR(TODAY())-YEAR(LegacyData[[#This Row],[DateofHire]]))</f>
        <v>12</v>
      </c>
      <c r="N161" s="1" t="s">
        <v>28</v>
      </c>
      <c r="O161" s="1" t="s">
        <v>29</v>
      </c>
      <c r="P161" s="1" t="s">
        <v>30</v>
      </c>
      <c r="Q161" s="1" t="s">
        <v>74</v>
      </c>
      <c r="R161" s="1">
        <v>14</v>
      </c>
      <c r="S161" s="1" t="s">
        <v>32</v>
      </c>
      <c r="T161" s="1" t="s">
        <v>42</v>
      </c>
      <c r="U161" s="1">
        <v>5</v>
      </c>
      <c r="V161" s="1">
        <v>5</v>
      </c>
      <c r="W161" s="2">
        <v>43500</v>
      </c>
      <c r="X161" s="1">
        <v>13</v>
      </c>
    </row>
    <row r="162" spans="1:24" ht="14.25" customHeight="1" x14ac:dyDescent="0.3">
      <c r="A162" s="1" t="s">
        <v>280</v>
      </c>
      <c r="B162" s="1">
        <v>10038</v>
      </c>
      <c r="C162" s="1" t="s">
        <v>115</v>
      </c>
      <c r="D162" s="2">
        <v>30798</v>
      </c>
      <c r="E162" s="4">
        <f ca="1">YEAR(TODAY())-YEAR(LegacyData[[#This Row],[DOB]])</f>
        <v>40</v>
      </c>
      <c r="F162" s="4" t="str">
        <f ca="1">IF(LegacyData[[#This Row],[Actual Age]]&lt;=41,"Adults",IF(LegacyData[[#This Row],[Actual Age]]&lt;=52,"Gen Z",IF(LegacyData[[#This Row],[Actual Age]]&lt;=63,"Millenials",IF(LegacyData[[#This Row],[Actual Age]]&lt;=74,"Gen X","Baby Boomers"))))</f>
        <v>Adults</v>
      </c>
      <c r="G162" s="1" t="s">
        <v>23</v>
      </c>
      <c r="H162" s="1" t="s">
        <v>51</v>
      </c>
      <c r="I162" s="1" t="s">
        <v>25</v>
      </c>
      <c r="J162" s="1" t="s">
        <v>66</v>
      </c>
      <c r="K162" s="2">
        <v>41645</v>
      </c>
      <c r="L162" s="2" t="s">
        <v>27</v>
      </c>
      <c r="M162" s="4">
        <f ca="1">IFERROR(YEAR(LegacyData[[#This Row],[DateofTermination]])-YEAR(LegacyData[[#This Row],[DateofHire]]),YEAR(TODAY())-YEAR(LegacyData[[#This Row],[DateofHire]]))</f>
        <v>10</v>
      </c>
      <c r="N162" s="1" t="s">
        <v>28</v>
      </c>
      <c r="O162" s="1" t="s">
        <v>29</v>
      </c>
      <c r="P162" s="1" t="s">
        <v>107</v>
      </c>
      <c r="Q162" s="1" t="s">
        <v>108</v>
      </c>
      <c r="R162" s="1">
        <v>1</v>
      </c>
      <c r="S162" s="1" t="s">
        <v>178</v>
      </c>
      <c r="T162" s="1" t="s">
        <v>42</v>
      </c>
      <c r="U162" s="1">
        <v>5</v>
      </c>
      <c r="V162" s="1">
        <v>4</v>
      </c>
      <c r="W162" s="2">
        <v>43482</v>
      </c>
      <c r="X162" s="1">
        <v>3</v>
      </c>
    </row>
    <row r="163" spans="1:24" ht="14.25" customHeight="1" x14ac:dyDescent="0.3">
      <c r="A163" s="1" t="s">
        <v>281</v>
      </c>
      <c r="B163" s="1">
        <v>10249</v>
      </c>
      <c r="C163" s="1" t="s">
        <v>44</v>
      </c>
      <c r="D163" s="2">
        <v>30811</v>
      </c>
      <c r="E163" s="4">
        <f ca="1">YEAR(TODAY())-YEAR(LegacyData[[#This Row],[DOB]])</f>
        <v>40</v>
      </c>
      <c r="F163" s="4" t="str">
        <f ca="1">IF(LegacyData[[#This Row],[Actual Age]]&lt;=41,"Adults",IF(LegacyData[[#This Row],[Actual Age]]&lt;=52,"Gen Z",IF(LegacyData[[#This Row],[Actual Age]]&lt;=63,"Millenials",IF(LegacyData[[#This Row],[Actual Age]]&lt;=74,"Gen X","Baby Boomers"))))</f>
        <v>Adults</v>
      </c>
      <c r="G163" s="1" t="s">
        <v>23</v>
      </c>
      <c r="H163" s="1" t="s">
        <v>36</v>
      </c>
      <c r="I163" s="1" t="s">
        <v>25</v>
      </c>
      <c r="J163" s="1" t="s">
        <v>26</v>
      </c>
      <c r="K163" s="2">
        <v>41001</v>
      </c>
      <c r="L163" s="2">
        <v>41379</v>
      </c>
      <c r="M163" s="4">
        <f ca="1">IFERROR(YEAR(LegacyData[[#This Row],[DateofTermination]])-YEAR(LegacyData[[#This Row],[DateofHire]]),YEAR(TODAY())-YEAR(LegacyData[[#This Row],[DateofHire]]))</f>
        <v>1</v>
      </c>
      <c r="N163" s="1" t="s">
        <v>171</v>
      </c>
      <c r="O163" s="1" t="s">
        <v>38</v>
      </c>
      <c r="P163" s="1" t="s">
        <v>30</v>
      </c>
      <c r="Q163" s="1" t="s">
        <v>47</v>
      </c>
      <c r="R163" s="1">
        <v>20</v>
      </c>
      <c r="S163" s="1" t="s">
        <v>54</v>
      </c>
      <c r="T163" s="1" t="s">
        <v>42</v>
      </c>
      <c r="U163" s="1">
        <v>4.9000000000000004</v>
      </c>
      <c r="V163" s="1">
        <v>3</v>
      </c>
      <c r="W163" s="2">
        <v>41325</v>
      </c>
      <c r="X163" s="1">
        <v>20</v>
      </c>
    </row>
    <row r="164" spans="1:24" ht="14.25" customHeight="1" x14ac:dyDescent="0.3">
      <c r="A164" s="1" t="s">
        <v>282</v>
      </c>
      <c r="B164" s="1">
        <v>10232</v>
      </c>
      <c r="C164" s="1" t="s">
        <v>283</v>
      </c>
      <c r="D164" s="2">
        <v>31942</v>
      </c>
      <c r="E164" s="4">
        <f ca="1">YEAR(TODAY())-YEAR(LegacyData[[#This Row],[DOB]])</f>
        <v>37</v>
      </c>
      <c r="F164" s="4" t="str">
        <f ca="1">IF(LegacyData[[#This Row],[Actual Age]]&lt;=41,"Adults",IF(LegacyData[[#This Row],[Actual Age]]&lt;=52,"Gen Z",IF(LegacyData[[#This Row],[Actual Age]]&lt;=63,"Millenials",IF(LegacyData[[#This Row],[Actual Age]]&lt;=74,"Gen X","Baby Boomers"))))</f>
        <v>Adults</v>
      </c>
      <c r="G164" s="1" t="s">
        <v>45</v>
      </c>
      <c r="H164" s="1" t="s">
        <v>24</v>
      </c>
      <c r="I164" s="1" t="s">
        <v>25</v>
      </c>
      <c r="J164" s="1" t="s">
        <v>94</v>
      </c>
      <c r="K164" s="2">
        <v>42645</v>
      </c>
      <c r="L164" s="2" t="s">
        <v>27</v>
      </c>
      <c r="M164" s="4">
        <f ca="1">IFERROR(YEAR(LegacyData[[#This Row],[DateofTermination]])-YEAR(LegacyData[[#This Row],[DateofHire]]),YEAR(TODAY())-YEAR(LegacyData[[#This Row],[DateofHire]]))</f>
        <v>8</v>
      </c>
      <c r="N164" s="1" t="s">
        <v>28</v>
      </c>
      <c r="O164" s="1" t="s">
        <v>29</v>
      </c>
      <c r="P164" s="1" t="s">
        <v>39</v>
      </c>
      <c r="Q164" s="1" t="s">
        <v>175</v>
      </c>
      <c r="R164" s="1">
        <v>13</v>
      </c>
      <c r="S164" s="1" t="s">
        <v>41</v>
      </c>
      <c r="T164" s="1" t="s">
        <v>42</v>
      </c>
      <c r="U164" s="1">
        <v>4.0999999999999996</v>
      </c>
      <c r="V164" s="1">
        <v>5</v>
      </c>
      <c r="W164" s="2">
        <v>43473</v>
      </c>
      <c r="X164" s="1">
        <v>2</v>
      </c>
    </row>
    <row r="165" spans="1:24" ht="14.25" customHeight="1" x14ac:dyDescent="0.3">
      <c r="A165" s="1" t="s">
        <v>284</v>
      </c>
      <c r="B165" s="1">
        <v>10087</v>
      </c>
      <c r="C165" s="1" t="s">
        <v>22</v>
      </c>
      <c r="D165" s="2">
        <v>28872</v>
      </c>
      <c r="E165" s="4">
        <f ca="1">YEAR(TODAY())-YEAR(LegacyData[[#This Row],[DOB]])</f>
        <v>45</v>
      </c>
      <c r="F165" s="4" t="str">
        <f ca="1">IF(LegacyData[[#This Row],[Actual Age]]&lt;=41,"Adults",IF(LegacyData[[#This Row],[Actual Age]]&lt;=52,"Gen Z",IF(LegacyData[[#This Row],[Actual Age]]&lt;=63,"Millenials",IF(LegacyData[[#This Row],[Actual Age]]&lt;=74,"Gen X","Baby Boomers"))))</f>
        <v>Gen Z</v>
      </c>
      <c r="G165" s="1" t="s">
        <v>45</v>
      </c>
      <c r="H165" s="1" t="s">
        <v>24</v>
      </c>
      <c r="I165" s="1" t="s">
        <v>25</v>
      </c>
      <c r="J165" s="1" t="s">
        <v>94</v>
      </c>
      <c r="K165" s="2">
        <v>40812</v>
      </c>
      <c r="L165" s="2">
        <v>43331</v>
      </c>
      <c r="M165" s="4">
        <f ca="1">IFERROR(YEAR(LegacyData[[#This Row],[DateofTermination]])-YEAR(LegacyData[[#This Row],[DateofHire]]),YEAR(TODAY())-YEAR(LegacyData[[#This Row],[DateofHire]]))</f>
        <v>7</v>
      </c>
      <c r="N165" s="1" t="s">
        <v>52</v>
      </c>
      <c r="O165" s="1" t="s">
        <v>38</v>
      </c>
      <c r="P165" s="1" t="s">
        <v>30</v>
      </c>
      <c r="Q165" s="1" t="s">
        <v>47</v>
      </c>
      <c r="R165" s="1">
        <v>20</v>
      </c>
      <c r="S165" s="1" t="s">
        <v>99</v>
      </c>
      <c r="T165" s="1" t="s">
        <v>42</v>
      </c>
      <c r="U165" s="1">
        <v>4.88</v>
      </c>
      <c r="V165" s="1">
        <v>3</v>
      </c>
      <c r="W165" s="2">
        <v>42918</v>
      </c>
      <c r="X165" s="1">
        <v>17</v>
      </c>
    </row>
    <row r="166" spans="1:24" ht="14.25" customHeight="1" x14ac:dyDescent="0.3">
      <c r="A166" s="1" t="s">
        <v>285</v>
      </c>
      <c r="B166" s="1">
        <v>10134</v>
      </c>
      <c r="C166" s="1" t="s">
        <v>286</v>
      </c>
      <c r="D166" s="2">
        <v>30843</v>
      </c>
      <c r="E166" s="4">
        <f ca="1">YEAR(TODAY())-YEAR(LegacyData[[#This Row],[DOB]])</f>
        <v>40</v>
      </c>
      <c r="F166" s="4" t="str">
        <f ca="1">IF(LegacyData[[#This Row],[Actual Age]]&lt;=41,"Adults",IF(LegacyData[[#This Row],[Actual Age]]&lt;=52,"Gen Z",IF(LegacyData[[#This Row],[Actual Age]]&lt;=63,"Millenials",IF(LegacyData[[#This Row],[Actual Age]]&lt;=74,"Gen X","Baby Boomers"))))</f>
        <v>Adults</v>
      </c>
      <c r="G166" s="1" t="s">
        <v>23</v>
      </c>
      <c r="H166" s="1" t="s">
        <v>36</v>
      </c>
      <c r="I166" s="1" t="s">
        <v>25</v>
      </c>
      <c r="J166" s="1" t="s">
        <v>26</v>
      </c>
      <c r="K166" s="2">
        <v>42374</v>
      </c>
      <c r="L166" s="2" t="s">
        <v>27</v>
      </c>
      <c r="M166" s="4">
        <f ca="1">IFERROR(YEAR(LegacyData[[#This Row],[DateofTermination]])-YEAR(LegacyData[[#This Row],[DateofHire]]),YEAR(TODAY())-YEAR(LegacyData[[#This Row],[DateofHire]]))</f>
        <v>8</v>
      </c>
      <c r="N166" s="1" t="s">
        <v>28</v>
      </c>
      <c r="O166" s="1" t="s">
        <v>29</v>
      </c>
      <c r="P166" s="1" t="s">
        <v>107</v>
      </c>
      <c r="Q166" s="1" t="s">
        <v>112</v>
      </c>
      <c r="R166" s="1">
        <v>2</v>
      </c>
      <c r="S166" s="1" t="s">
        <v>99</v>
      </c>
      <c r="T166" s="1" t="s">
        <v>42</v>
      </c>
      <c r="U166" s="1">
        <v>4.0999999999999996</v>
      </c>
      <c r="V166" s="1">
        <v>4</v>
      </c>
      <c r="W166" s="2">
        <v>43493</v>
      </c>
      <c r="X166" s="1">
        <v>20</v>
      </c>
    </row>
    <row r="167" spans="1:24" ht="14.25" customHeight="1" x14ac:dyDescent="0.3">
      <c r="A167" s="1" t="s">
        <v>287</v>
      </c>
      <c r="B167" s="1">
        <v>10251</v>
      </c>
      <c r="C167" s="1" t="s">
        <v>22</v>
      </c>
      <c r="D167" s="2">
        <v>30196</v>
      </c>
      <c r="E167" s="4">
        <f ca="1">YEAR(TODAY())-YEAR(LegacyData[[#This Row],[DOB]])</f>
        <v>42</v>
      </c>
      <c r="F167" s="4" t="str">
        <f ca="1">IF(LegacyData[[#This Row],[Actual Age]]&lt;=41,"Adults",IF(LegacyData[[#This Row],[Actual Age]]&lt;=52,"Gen Z",IF(LegacyData[[#This Row],[Actual Age]]&lt;=63,"Millenials",IF(LegacyData[[#This Row],[Actual Age]]&lt;=74,"Gen X","Baby Boomers"))))</f>
        <v>Gen Z</v>
      </c>
      <c r="G167" s="1" t="s">
        <v>23</v>
      </c>
      <c r="H167" s="1" t="s">
        <v>36</v>
      </c>
      <c r="I167" s="1" t="s">
        <v>25</v>
      </c>
      <c r="J167" s="1" t="s">
        <v>94</v>
      </c>
      <c r="K167" s="2">
        <v>41043</v>
      </c>
      <c r="L167" s="2" t="s">
        <v>27</v>
      </c>
      <c r="M167" s="4">
        <f ca="1">IFERROR(YEAR(LegacyData[[#This Row],[DateofTermination]])-YEAR(LegacyData[[#This Row],[DateofHire]]),YEAR(TODAY())-YEAR(LegacyData[[#This Row],[DateofHire]]))</f>
        <v>12</v>
      </c>
      <c r="N167" s="1" t="s">
        <v>28</v>
      </c>
      <c r="O167" s="1" t="s">
        <v>29</v>
      </c>
      <c r="P167" s="1" t="s">
        <v>30</v>
      </c>
      <c r="Q167" s="1" t="s">
        <v>49</v>
      </c>
      <c r="R167" s="1">
        <v>16</v>
      </c>
      <c r="S167" s="1" t="s">
        <v>54</v>
      </c>
      <c r="T167" s="1" t="s">
        <v>42</v>
      </c>
      <c r="U167" s="1">
        <v>4.0999999999999996</v>
      </c>
      <c r="V167" s="1">
        <v>3</v>
      </c>
      <c r="W167" s="2">
        <v>43518</v>
      </c>
      <c r="X167" s="1">
        <v>10</v>
      </c>
    </row>
    <row r="168" spans="1:24" ht="14.25" customHeight="1" x14ac:dyDescent="0.3">
      <c r="A168" s="1" t="s">
        <v>288</v>
      </c>
      <c r="B168" s="1">
        <v>10103</v>
      </c>
      <c r="C168" s="1" t="s">
        <v>120</v>
      </c>
      <c r="D168" s="2">
        <v>32200</v>
      </c>
      <c r="E168" s="4">
        <f ca="1">YEAR(TODAY())-YEAR(LegacyData[[#This Row],[DOB]])</f>
        <v>36</v>
      </c>
      <c r="F168" s="4" t="str">
        <f ca="1">IF(LegacyData[[#This Row],[Actual Age]]&lt;=41,"Adults",IF(LegacyData[[#This Row],[Actual Age]]&lt;=52,"Gen Z",IF(LegacyData[[#This Row],[Actual Age]]&lt;=63,"Millenials",IF(LegacyData[[#This Row],[Actual Age]]&lt;=74,"Gen X","Baby Boomers"))))</f>
        <v>Adults</v>
      </c>
      <c r="G168" s="1" t="s">
        <v>23</v>
      </c>
      <c r="H168" s="1" t="s">
        <v>118</v>
      </c>
      <c r="I168" s="1" t="s">
        <v>25</v>
      </c>
      <c r="J168" s="1" t="s">
        <v>66</v>
      </c>
      <c r="K168" s="2">
        <v>41029</v>
      </c>
      <c r="L168" s="2" t="s">
        <v>27</v>
      </c>
      <c r="M168" s="4">
        <f ca="1">IFERROR(YEAR(LegacyData[[#This Row],[DateofTermination]])-YEAR(LegacyData[[#This Row],[DateofHire]]),YEAR(TODAY())-YEAR(LegacyData[[#This Row],[DateofHire]]))</f>
        <v>12</v>
      </c>
      <c r="N168" s="1" t="s">
        <v>28</v>
      </c>
      <c r="O168" s="1" t="s">
        <v>29</v>
      </c>
      <c r="P168" s="1" t="s">
        <v>121</v>
      </c>
      <c r="Q168" s="1" t="s">
        <v>122</v>
      </c>
      <c r="R168" s="1">
        <v>17</v>
      </c>
      <c r="S168" s="1" t="s">
        <v>178</v>
      </c>
      <c r="T168" s="1" t="s">
        <v>42</v>
      </c>
      <c r="U168" s="1">
        <v>4.53</v>
      </c>
      <c r="V168" s="1">
        <v>3</v>
      </c>
      <c r="W168" s="2">
        <v>43494</v>
      </c>
      <c r="X168" s="1">
        <v>16</v>
      </c>
    </row>
    <row r="169" spans="1:24" ht="14.25" customHeight="1" x14ac:dyDescent="0.3">
      <c r="A169" s="1" t="s">
        <v>289</v>
      </c>
      <c r="B169" s="1">
        <v>10017</v>
      </c>
      <c r="C169" s="1" t="s">
        <v>110</v>
      </c>
      <c r="D169" s="2">
        <v>29885</v>
      </c>
      <c r="E169" s="4">
        <f ca="1">YEAR(TODAY())-YEAR(LegacyData[[#This Row],[DOB]])</f>
        <v>43</v>
      </c>
      <c r="F169" s="4" t="str">
        <f ca="1">IF(LegacyData[[#This Row],[Actual Age]]&lt;=41,"Adults",IF(LegacyData[[#This Row],[Actual Age]]&lt;=52,"Gen Z",IF(LegacyData[[#This Row],[Actual Age]]&lt;=63,"Millenials",IF(LegacyData[[#This Row],[Actual Age]]&lt;=74,"Gen X","Baby Boomers"))))</f>
        <v>Gen Z</v>
      </c>
      <c r="G169" s="1" t="s">
        <v>45</v>
      </c>
      <c r="H169" s="1" t="s">
        <v>36</v>
      </c>
      <c r="I169" s="1" t="s">
        <v>25</v>
      </c>
      <c r="J169" s="1" t="s">
        <v>26</v>
      </c>
      <c r="K169" s="2">
        <v>41547</v>
      </c>
      <c r="L169" s="2" t="s">
        <v>27</v>
      </c>
      <c r="M169" s="4">
        <f ca="1">IFERROR(YEAR(LegacyData[[#This Row],[DateofTermination]])-YEAR(LegacyData[[#This Row],[DateofHire]]),YEAR(TODAY())-YEAR(LegacyData[[#This Row],[DateofHire]]))</f>
        <v>11</v>
      </c>
      <c r="N169" s="1" t="s">
        <v>28</v>
      </c>
      <c r="O169" s="1" t="s">
        <v>29</v>
      </c>
      <c r="P169" s="1" t="s">
        <v>30</v>
      </c>
      <c r="Q169" s="1" t="s">
        <v>112</v>
      </c>
      <c r="R169" s="1">
        <v>2</v>
      </c>
      <c r="S169" s="1" t="s">
        <v>178</v>
      </c>
      <c r="T169" s="1" t="s">
        <v>33</v>
      </c>
      <c r="U169" s="1">
        <v>4.0999999999999996</v>
      </c>
      <c r="V169" s="1">
        <v>3</v>
      </c>
      <c r="W169" s="2">
        <v>43486</v>
      </c>
      <c r="X169" s="1">
        <v>11</v>
      </c>
    </row>
    <row r="170" spans="1:24" ht="14.25" customHeight="1" x14ac:dyDescent="0.3">
      <c r="A170" s="1" t="s">
        <v>290</v>
      </c>
      <c r="B170" s="1">
        <v>10186</v>
      </c>
      <c r="C170" s="1" t="s">
        <v>22</v>
      </c>
      <c r="D170" s="2">
        <v>29671</v>
      </c>
      <c r="E170" s="4">
        <f ca="1">YEAR(TODAY())-YEAR(LegacyData[[#This Row],[DOB]])</f>
        <v>43</v>
      </c>
      <c r="F170" s="4" t="str">
        <f ca="1">IF(LegacyData[[#This Row],[Actual Age]]&lt;=41,"Adults",IF(LegacyData[[#This Row],[Actual Age]]&lt;=52,"Gen Z",IF(LegacyData[[#This Row],[Actual Age]]&lt;=63,"Millenials",IF(LegacyData[[#This Row],[Actual Age]]&lt;=74,"Gen X","Baby Boomers"))))</f>
        <v>Gen Z</v>
      </c>
      <c r="G170" s="1" t="s">
        <v>45</v>
      </c>
      <c r="H170" s="1" t="s">
        <v>36</v>
      </c>
      <c r="I170" s="1" t="s">
        <v>25</v>
      </c>
      <c r="J170" s="1" t="s">
        <v>26</v>
      </c>
      <c r="K170" s="2">
        <v>40729</v>
      </c>
      <c r="L170" s="2">
        <v>43369</v>
      </c>
      <c r="M170" s="4">
        <f ca="1">IFERROR(YEAR(LegacyData[[#This Row],[DateofTermination]])-YEAR(LegacyData[[#This Row],[DateofHire]]),YEAR(TODAY())-YEAR(LegacyData[[#This Row],[DateofHire]]))</f>
        <v>7</v>
      </c>
      <c r="N170" s="1" t="s">
        <v>76</v>
      </c>
      <c r="O170" s="1" t="s">
        <v>38</v>
      </c>
      <c r="P170" s="1" t="s">
        <v>30</v>
      </c>
      <c r="Q170" s="1" t="s">
        <v>31</v>
      </c>
      <c r="R170" s="1">
        <v>22</v>
      </c>
      <c r="S170" s="1" t="s">
        <v>41</v>
      </c>
      <c r="T170" s="1" t="s">
        <v>42</v>
      </c>
      <c r="U170" s="1">
        <v>3.18</v>
      </c>
      <c r="V170" s="1">
        <v>4</v>
      </c>
      <c r="W170" s="2">
        <v>43161</v>
      </c>
      <c r="X170" s="1">
        <v>16</v>
      </c>
    </row>
    <row r="171" spans="1:24" ht="14.25" customHeight="1" x14ac:dyDescent="0.3">
      <c r="A171" s="1" t="s">
        <v>291</v>
      </c>
      <c r="B171" s="1">
        <v>10137</v>
      </c>
      <c r="C171" s="1" t="s">
        <v>44</v>
      </c>
      <c r="D171" s="2">
        <v>28933</v>
      </c>
      <c r="E171" s="4">
        <f ca="1">YEAR(TODAY())-YEAR(LegacyData[[#This Row],[DOB]])</f>
        <v>45</v>
      </c>
      <c r="F171" s="4" t="str">
        <f ca="1">IF(LegacyData[[#This Row],[Actual Age]]&lt;=41,"Adults",IF(LegacyData[[#This Row],[Actual Age]]&lt;=52,"Gen Z",IF(LegacyData[[#This Row],[Actual Age]]&lt;=63,"Millenials",IF(LegacyData[[#This Row],[Actual Age]]&lt;=74,"Gen X","Baby Boomers"))))</f>
        <v>Gen Z</v>
      </c>
      <c r="G171" s="1" t="s">
        <v>23</v>
      </c>
      <c r="H171" s="1" t="s">
        <v>36</v>
      </c>
      <c r="I171" s="1" t="s">
        <v>25</v>
      </c>
      <c r="J171" s="1" t="s">
        <v>26</v>
      </c>
      <c r="K171" s="2">
        <v>41463</v>
      </c>
      <c r="L171" s="2" t="s">
        <v>27</v>
      </c>
      <c r="M171" s="4">
        <f ca="1">IFERROR(YEAR(LegacyData[[#This Row],[DateofTermination]])-YEAR(LegacyData[[#This Row],[DateofHire]]),YEAR(TODAY())-YEAR(LegacyData[[#This Row],[DateofHire]]))</f>
        <v>11</v>
      </c>
      <c r="N171" s="1" t="s">
        <v>28</v>
      </c>
      <c r="O171" s="1" t="s">
        <v>29</v>
      </c>
      <c r="P171" s="1" t="s">
        <v>30</v>
      </c>
      <c r="Q171" s="1" t="s">
        <v>81</v>
      </c>
      <c r="R171" s="1">
        <v>18</v>
      </c>
      <c r="S171" s="1" t="s">
        <v>32</v>
      </c>
      <c r="T171" s="1" t="s">
        <v>42</v>
      </c>
      <c r="U171" s="1">
        <v>4</v>
      </c>
      <c r="V171" s="1">
        <v>3</v>
      </c>
      <c r="W171" s="2">
        <v>43514</v>
      </c>
      <c r="X171" s="1">
        <v>7</v>
      </c>
    </row>
    <row r="172" spans="1:24" ht="14.25" customHeight="1" x14ac:dyDescent="0.3">
      <c r="A172" s="1" t="s">
        <v>292</v>
      </c>
      <c r="B172" s="1">
        <v>10008</v>
      </c>
      <c r="C172" s="1" t="s">
        <v>70</v>
      </c>
      <c r="D172" s="2">
        <v>32421</v>
      </c>
      <c r="E172" s="4">
        <f ca="1">YEAR(TODAY())-YEAR(LegacyData[[#This Row],[DOB]])</f>
        <v>36</v>
      </c>
      <c r="F172" s="4" t="str">
        <f ca="1">IF(LegacyData[[#This Row],[Actual Age]]&lt;=41,"Adults",IF(LegacyData[[#This Row],[Actual Age]]&lt;=52,"Gen Z",IF(LegacyData[[#This Row],[Actual Age]]&lt;=63,"Millenials",IF(LegacyData[[#This Row],[Actual Age]]&lt;=74,"Gen X","Baby Boomers"))))</f>
        <v>Adults</v>
      </c>
      <c r="G172" s="1" t="s">
        <v>45</v>
      </c>
      <c r="H172" s="1" t="s">
        <v>24</v>
      </c>
      <c r="I172" s="1" t="s">
        <v>25</v>
      </c>
      <c r="J172" s="1" t="s">
        <v>66</v>
      </c>
      <c r="K172" s="2">
        <v>40564</v>
      </c>
      <c r="L172" s="2" t="s">
        <v>27</v>
      </c>
      <c r="M172" s="4">
        <f ca="1">IFERROR(YEAR(LegacyData[[#This Row],[DateofTermination]])-YEAR(LegacyData[[#This Row],[DateofHire]]),YEAR(TODAY())-YEAR(LegacyData[[#This Row],[DateofHire]]))</f>
        <v>13</v>
      </c>
      <c r="N172" s="1" t="s">
        <v>28</v>
      </c>
      <c r="O172" s="1" t="s">
        <v>29</v>
      </c>
      <c r="P172" s="1" t="s">
        <v>39</v>
      </c>
      <c r="Q172" s="1" t="s">
        <v>145</v>
      </c>
      <c r="R172" s="1">
        <v>6</v>
      </c>
      <c r="S172" s="1" t="s">
        <v>68</v>
      </c>
      <c r="T172" s="1" t="s">
        <v>33</v>
      </c>
      <c r="U172" s="1">
        <v>4.6399999999999997</v>
      </c>
      <c r="V172" s="1">
        <v>4</v>
      </c>
      <c r="W172" s="2">
        <v>43490</v>
      </c>
      <c r="X172" s="1">
        <v>14</v>
      </c>
    </row>
    <row r="173" spans="1:24" ht="14.25" customHeight="1" x14ac:dyDescent="0.3">
      <c r="A173" s="1" t="s">
        <v>293</v>
      </c>
      <c r="B173" s="1">
        <v>10096</v>
      </c>
      <c r="C173" s="1" t="s">
        <v>44</v>
      </c>
      <c r="D173" s="2">
        <v>27816</v>
      </c>
      <c r="E173" s="4">
        <f ca="1">YEAR(TODAY())-YEAR(LegacyData[[#This Row],[DOB]])</f>
        <v>48</v>
      </c>
      <c r="F173" s="4" t="str">
        <f ca="1">IF(LegacyData[[#This Row],[Actual Age]]&lt;=41,"Adults",IF(LegacyData[[#This Row],[Actual Age]]&lt;=52,"Gen Z",IF(LegacyData[[#This Row],[Actual Age]]&lt;=63,"Millenials",IF(LegacyData[[#This Row],[Actual Age]]&lt;=74,"Gen X","Baby Boomers"))))</f>
        <v>Gen Z</v>
      </c>
      <c r="G173" s="1" t="s">
        <v>45</v>
      </c>
      <c r="H173" s="1" t="s">
        <v>62</v>
      </c>
      <c r="I173" s="1" t="s">
        <v>25</v>
      </c>
      <c r="J173" s="1" t="s">
        <v>26</v>
      </c>
      <c r="K173" s="2">
        <v>41463</v>
      </c>
      <c r="L173" s="2">
        <v>42628</v>
      </c>
      <c r="M173" s="4">
        <f ca="1">IFERROR(YEAR(LegacyData[[#This Row],[DateofTermination]])-YEAR(LegacyData[[#This Row],[DateofHire]]),YEAR(TODAY())-YEAR(LegacyData[[#This Row],[DateofHire]]))</f>
        <v>3</v>
      </c>
      <c r="N173" s="1" t="s">
        <v>171</v>
      </c>
      <c r="O173" s="1" t="s">
        <v>38</v>
      </c>
      <c r="P173" s="1" t="s">
        <v>30</v>
      </c>
      <c r="Q173" s="1" t="s">
        <v>31</v>
      </c>
      <c r="R173" s="1">
        <v>22</v>
      </c>
      <c r="S173" s="1" t="s">
        <v>32</v>
      </c>
      <c r="T173" s="1" t="s">
        <v>42</v>
      </c>
      <c r="U173" s="1">
        <v>4.6500000000000004</v>
      </c>
      <c r="V173" s="1">
        <v>4</v>
      </c>
      <c r="W173" s="2">
        <v>42531</v>
      </c>
      <c r="X173" s="1">
        <v>15</v>
      </c>
    </row>
    <row r="174" spans="1:24" ht="14.25" customHeight="1" x14ac:dyDescent="0.3">
      <c r="A174" s="1" t="s">
        <v>294</v>
      </c>
      <c r="B174" s="1">
        <v>10035</v>
      </c>
      <c r="C174" s="1" t="s">
        <v>44</v>
      </c>
      <c r="D174" s="2">
        <v>30038</v>
      </c>
      <c r="E174" s="4">
        <f ca="1">YEAR(TODAY())-YEAR(LegacyData[[#This Row],[DOB]])</f>
        <v>42</v>
      </c>
      <c r="F174" s="4" t="str">
        <f ca="1">IF(LegacyData[[#This Row],[Actual Age]]&lt;=41,"Adults",IF(LegacyData[[#This Row],[Actual Age]]&lt;=52,"Gen Z",IF(LegacyData[[#This Row],[Actual Age]]&lt;=63,"Millenials",IF(LegacyData[[#This Row],[Actual Age]]&lt;=74,"Gen X","Baby Boomers"))))</f>
        <v>Gen Z</v>
      </c>
      <c r="G174" s="1" t="s">
        <v>45</v>
      </c>
      <c r="H174" s="1" t="s">
        <v>24</v>
      </c>
      <c r="I174" s="1" t="s">
        <v>25</v>
      </c>
      <c r="J174" s="1" t="s">
        <v>66</v>
      </c>
      <c r="K174" s="2">
        <v>41505</v>
      </c>
      <c r="L174" s="2" t="s">
        <v>27</v>
      </c>
      <c r="M174" s="4">
        <f ca="1">IFERROR(YEAR(LegacyData[[#This Row],[DateofTermination]])-YEAR(LegacyData[[#This Row],[DateofHire]]),YEAR(TODAY())-YEAR(LegacyData[[#This Row],[DateofHire]]))</f>
        <v>11</v>
      </c>
      <c r="N174" s="1" t="s">
        <v>28</v>
      </c>
      <c r="O174" s="1" t="s">
        <v>29</v>
      </c>
      <c r="P174" s="1" t="s">
        <v>30</v>
      </c>
      <c r="Q174" s="1" t="s">
        <v>49</v>
      </c>
      <c r="R174" s="1">
        <v>16</v>
      </c>
      <c r="S174" s="1" t="s">
        <v>41</v>
      </c>
      <c r="T174" s="1" t="s">
        <v>33</v>
      </c>
      <c r="U174" s="1">
        <v>4.2</v>
      </c>
      <c r="V174" s="1">
        <v>4</v>
      </c>
      <c r="W174" s="2">
        <v>43508</v>
      </c>
      <c r="X174" s="1">
        <v>19</v>
      </c>
    </row>
    <row r="175" spans="1:24" ht="14.25" customHeight="1" x14ac:dyDescent="0.3">
      <c r="A175" s="1" t="s">
        <v>295</v>
      </c>
      <c r="B175" s="1">
        <v>10057</v>
      </c>
      <c r="C175" s="1" t="s">
        <v>22</v>
      </c>
      <c r="D175" s="2">
        <v>27689</v>
      </c>
      <c r="E175" s="4">
        <f ca="1">YEAR(TODAY())-YEAR(LegacyData[[#This Row],[DOB]])</f>
        <v>49</v>
      </c>
      <c r="F175" s="4" t="str">
        <f ca="1">IF(LegacyData[[#This Row],[Actual Age]]&lt;=41,"Adults",IF(LegacyData[[#This Row],[Actual Age]]&lt;=52,"Gen Z",IF(LegacyData[[#This Row],[Actual Age]]&lt;=63,"Millenials",IF(LegacyData[[#This Row],[Actual Age]]&lt;=74,"Gen X","Baby Boomers"))))</f>
        <v>Gen Z</v>
      </c>
      <c r="G175" s="1" t="s">
        <v>45</v>
      </c>
      <c r="H175" s="1" t="s">
        <v>36</v>
      </c>
      <c r="I175" s="1" t="s">
        <v>25</v>
      </c>
      <c r="J175" s="1" t="s">
        <v>66</v>
      </c>
      <c r="K175" s="2">
        <v>42051</v>
      </c>
      <c r="L175" s="2" t="s">
        <v>27</v>
      </c>
      <c r="M175" s="4">
        <f ca="1">IFERROR(YEAR(LegacyData[[#This Row],[DateofTermination]])-YEAR(LegacyData[[#This Row],[DateofHire]]),YEAR(TODAY())-YEAR(LegacyData[[#This Row],[DateofHire]]))</f>
        <v>9</v>
      </c>
      <c r="N175" s="1" t="s">
        <v>28</v>
      </c>
      <c r="O175" s="1" t="s">
        <v>29</v>
      </c>
      <c r="P175" s="1" t="s">
        <v>30</v>
      </c>
      <c r="Q175" s="1" t="s">
        <v>49</v>
      </c>
      <c r="R175" s="1">
        <v>16</v>
      </c>
      <c r="S175" s="1" t="s">
        <v>178</v>
      </c>
      <c r="T175" s="1" t="s">
        <v>42</v>
      </c>
      <c r="U175" s="1">
        <v>5</v>
      </c>
      <c r="V175" s="1">
        <v>3</v>
      </c>
      <c r="W175" s="2">
        <v>43488</v>
      </c>
      <c r="X175" s="1">
        <v>6</v>
      </c>
    </row>
    <row r="176" spans="1:24" ht="14.25" customHeight="1" x14ac:dyDescent="0.3">
      <c r="A176" s="1" t="s">
        <v>296</v>
      </c>
      <c r="B176" s="1">
        <v>10004</v>
      </c>
      <c r="C176" s="1" t="s">
        <v>22</v>
      </c>
      <c r="D176" s="2">
        <v>26709</v>
      </c>
      <c r="E176" s="4">
        <f ca="1">YEAR(TODAY())-YEAR(LegacyData[[#This Row],[DOB]])</f>
        <v>51</v>
      </c>
      <c r="F176" s="4" t="str">
        <f ca="1">IF(LegacyData[[#This Row],[Actual Age]]&lt;=41,"Adults",IF(LegacyData[[#This Row],[Actual Age]]&lt;=52,"Gen Z",IF(LegacyData[[#This Row],[Actual Age]]&lt;=63,"Millenials",IF(LegacyData[[#This Row],[Actual Age]]&lt;=74,"Gen X","Baby Boomers"))))</f>
        <v>Gen Z</v>
      </c>
      <c r="G176" s="1" t="s">
        <v>45</v>
      </c>
      <c r="H176" s="1" t="s">
        <v>24</v>
      </c>
      <c r="I176" s="1" t="s">
        <v>25</v>
      </c>
      <c r="J176" s="1" t="s">
        <v>66</v>
      </c>
      <c r="K176" s="2">
        <v>40550</v>
      </c>
      <c r="L176" s="2">
        <v>42322</v>
      </c>
      <c r="M176" s="4">
        <f ca="1">IFERROR(YEAR(LegacyData[[#This Row],[DateofTermination]])-YEAR(LegacyData[[#This Row],[DateofHire]]),YEAR(TODAY())-YEAR(LegacyData[[#This Row],[DateofHire]]))</f>
        <v>4</v>
      </c>
      <c r="N176" s="1" t="s">
        <v>73</v>
      </c>
      <c r="O176" s="1" t="s">
        <v>38</v>
      </c>
      <c r="P176" s="1" t="s">
        <v>30</v>
      </c>
      <c r="Q176" s="1" t="s">
        <v>53</v>
      </c>
      <c r="R176" s="1">
        <v>39</v>
      </c>
      <c r="S176" s="1" t="s">
        <v>68</v>
      </c>
      <c r="T176" s="1" t="s">
        <v>33</v>
      </c>
      <c r="U176" s="1">
        <v>5</v>
      </c>
      <c r="V176" s="1">
        <v>4</v>
      </c>
      <c r="W176" s="2">
        <v>42037</v>
      </c>
      <c r="X176" s="1">
        <v>17</v>
      </c>
    </row>
    <row r="177" spans="1:24" ht="14.25" customHeight="1" x14ac:dyDescent="0.3">
      <c r="A177" s="1" t="s">
        <v>297</v>
      </c>
      <c r="B177" s="1">
        <v>10191</v>
      </c>
      <c r="C177" s="1" t="s">
        <v>22</v>
      </c>
      <c r="D177" s="2">
        <v>26307</v>
      </c>
      <c r="E177" s="4">
        <f ca="1">YEAR(TODAY())-YEAR(LegacyData[[#This Row],[DOB]])</f>
        <v>52</v>
      </c>
      <c r="F177" s="4" t="str">
        <f ca="1">IF(LegacyData[[#This Row],[Actual Age]]&lt;=41,"Adults",IF(LegacyData[[#This Row],[Actual Age]]&lt;=52,"Gen Z",IF(LegacyData[[#This Row],[Actual Age]]&lt;=63,"Millenials",IF(LegacyData[[#This Row],[Actual Age]]&lt;=74,"Gen X","Baby Boomers"))))</f>
        <v>Gen Z</v>
      </c>
      <c r="G177" s="1" t="s">
        <v>23</v>
      </c>
      <c r="H177" s="1" t="s">
        <v>62</v>
      </c>
      <c r="I177" s="1" t="s">
        <v>25</v>
      </c>
      <c r="J177" s="1" t="s">
        <v>26</v>
      </c>
      <c r="K177" s="2">
        <v>41176</v>
      </c>
      <c r="L177" s="2">
        <v>43004</v>
      </c>
      <c r="M177" s="4">
        <f ca="1">IFERROR(YEAR(LegacyData[[#This Row],[DateofTermination]])-YEAR(LegacyData[[#This Row],[DateofHire]]),YEAR(TODAY())-YEAR(LegacyData[[#This Row],[DateofHire]]))</f>
        <v>5</v>
      </c>
      <c r="N177" s="1" t="s">
        <v>46</v>
      </c>
      <c r="O177" s="1" t="s">
        <v>38</v>
      </c>
      <c r="P177" s="1" t="s">
        <v>30</v>
      </c>
      <c r="Q177" s="1" t="s">
        <v>56</v>
      </c>
      <c r="R177" s="1">
        <v>11</v>
      </c>
      <c r="S177" s="1" t="s">
        <v>41</v>
      </c>
      <c r="T177" s="1" t="s">
        <v>42</v>
      </c>
      <c r="U177" s="1">
        <v>3.08</v>
      </c>
      <c r="V177" s="1">
        <v>4</v>
      </c>
      <c r="W177" s="2">
        <v>42826</v>
      </c>
      <c r="X177" s="1">
        <v>18</v>
      </c>
    </row>
    <row r="178" spans="1:24" ht="14.25" customHeight="1" x14ac:dyDescent="0.3">
      <c r="A178" s="1" t="s">
        <v>298</v>
      </c>
      <c r="B178" s="1">
        <v>10219</v>
      </c>
      <c r="C178" s="1" t="s">
        <v>22</v>
      </c>
      <c r="D178" s="2">
        <v>31600</v>
      </c>
      <c r="E178" s="4">
        <f ca="1">YEAR(TODAY())-YEAR(LegacyData[[#This Row],[DOB]])</f>
        <v>38</v>
      </c>
      <c r="F178" s="4" t="str">
        <f ca="1">IF(LegacyData[[#This Row],[Actual Age]]&lt;=41,"Adults",IF(LegacyData[[#This Row],[Actual Age]]&lt;=52,"Gen Z",IF(LegacyData[[#This Row],[Actual Age]]&lt;=63,"Millenials",IF(LegacyData[[#This Row],[Actual Age]]&lt;=74,"Gen X","Baby Boomers"))))</f>
        <v>Adults</v>
      </c>
      <c r="G178" s="1" t="s">
        <v>45</v>
      </c>
      <c r="H178" s="1" t="s">
        <v>24</v>
      </c>
      <c r="I178" s="1" t="s">
        <v>25</v>
      </c>
      <c r="J178" s="1" t="s">
        <v>26</v>
      </c>
      <c r="K178" s="2">
        <v>41645</v>
      </c>
      <c r="L178" s="2" t="s">
        <v>27</v>
      </c>
      <c r="M178" s="4">
        <f ca="1">IFERROR(YEAR(LegacyData[[#This Row],[DateofTermination]])-YEAR(LegacyData[[#This Row],[DateofHire]]),YEAR(TODAY())-YEAR(LegacyData[[#This Row],[DateofHire]]))</f>
        <v>10</v>
      </c>
      <c r="N178" s="1" t="s">
        <v>28</v>
      </c>
      <c r="O178" s="1" t="s">
        <v>29</v>
      </c>
      <c r="P178" s="1" t="s">
        <v>30</v>
      </c>
      <c r="Q178" s="1" t="s">
        <v>63</v>
      </c>
      <c r="R178" s="1">
        <v>19</v>
      </c>
      <c r="S178" s="1" t="s">
        <v>32</v>
      </c>
      <c r="T178" s="1" t="s">
        <v>42</v>
      </c>
      <c r="U178" s="1">
        <v>4.5999999999999996</v>
      </c>
      <c r="V178" s="1">
        <v>4</v>
      </c>
      <c r="W178" s="2">
        <v>43522</v>
      </c>
      <c r="X178" s="1">
        <v>14</v>
      </c>
    </row>
    <row r="179" spans="1:24" ht="14.25" customHeight="1" x14ac:dyDescent="0.3">
      <c r="A179" s="1" t="s">
        <v>299</v>
      </c>
      <c r="B179" s="1">
        <v>10077</v>
      </c>
      <c r="C179" s="1" t="s">
        <v>44</v>
      </c>
      <c r="D179" s="2">
        <v>27997</v>
      </c>
      <c r="E179" s="4">
        <f ca="1">YEAR(TODAY())-YEAR(LegacyData[[#This Row],[DOB]])</f>
        <v>48</v>
      </c>
      <c r="F179" s="4" t="str">
        <f ca="1">IF(LegacyData[[#This Row],[Actual Age]]&lt;=41,"Adults",IF(LegacyData[[#This Row],[Actual Age]]&lt;=52,"Gen Z",IF(LegacyData[[#This Row],[Actual Age]]&lt;=63,"Millenials",IF(LegacyData[[#This Row],[Actual Age]]&lt;=74,"Gen X","Baby Boomers"))))</f>
        <v>Gen Z</v>
      </c>
      <c r="G179" s="1" t="s">
        <v>45</v>
      </c>
      <c r="H179" s="1" t="s">
        <v>36</v>
      </c>
      <c r="I179" s="1" t="s">
        <v>25</v>
      </c>
      <c r="J179" s="1" t="s">
        <v>26</v>
      </c>
      <c r="K179" s="2">
        <v>42501</v>
      </c>
      <c r="L179" s="2" t="s">
        <v>27</v>
      </c>
      <c r="M179" s="4">
        <f ca="1">IFERROR(YEAR(LegacyData[[#This Row],[DateofTermination]])-YEAR(LegacyData[[#This Row],[DateofHire]]),YEAR(TODAY())-YEAR(LegacyData[[#This Row],[DateofHire]]))</f>
        <v>8</v>
      </c>
      <c r="N179" s="1" t="s">
        <v>28</v>
      </c>
      <c r="O179" s="1" t="s">
        <v>29</v>
      </c>
      <c r="P179" s="1" t="s">
        <v>30</v>
      </c>
      <c r="Q179" s="1" t="s">
        <v>53</v>
      </c>
      <c r="S179" s="1" t="s">
        <v>32</v>
      </c>
      <c r="T179" s="1" t="s">
        <v>42</v>
      </c>
      <c r="U179" s="1">
        <v>5</v>
      </c>
      <c r="V179" s="1">
        <v>3</v>
      </c>
      <c r="W179" s="2">
        <v>43486</v>
      </c>
      <c r="X179" s="1">
        <v>4</v>
      </c>
    </row>
    <row r="180" spans="1:24" ht="14.25" customHeight="1" x14ac:dyDescent="0.3">
      <c r="A180" s="1" t="s">
        <v>300</v>
      </c>
      <c r="B180" s="1">
        <v>10073</v>
      </c>
      <c r="C180" s="1" t="s">
        <v>44</v>
      </c>
      <c r="D180" s="2">
        <v>31453</v>
      </c>
      <c r="E180" s="4">
        <f ca="1">YEAR(TODAY())-YEAR(LegacyData[[#This Row],[DOB]])</f>
        <v>38</v>
      </c>
      <c r="F180" s="4" t="str">
        <f ca="1">IF(LegacyData[[#This Row],[Actual Age]]&lt;=41,"Adults",IF(LegacyData[[#This Row],[Actual Age]]&lt;=52,"Gen Z",IF(LegacyData[[#This Row],[Actual Age]]&lt;=63,"Millenials",IF(LegacyData[[#This Row],[Actual Age]]&lt;=74,"Gen X","Baby Boomers"))))</f>
        <v>Adults</v>
      </c>
      <c r="G180" s="1" t="s">
        <v>45</v>
      </c>
      <c r="H180" s="1" t="s">
        <v>36</v>
      </c>
      <c r="I180" s="1" t="s">
        <v>25</v>
      </c>
      <c r="J180" s="1" t="s">
        <v>80</v>
      </c>
      <c r="K180" s="2">
        <v>40729</v>
      </c>
      <c r="L180" s="2">
        <v>41140</v>
      </c>
      <c r="M180" s="4">
        <f ca="1">IFERROR(YEAR(LegacyData[[#This Row],[DateofTermination]])-YEAR(LegacyData[[#This Row],[DateofHire]]),YEAR(TODAY())-YEAR(LegacyData[[#This Row],[DateofHire]]))</f>
        <v>1</v>
      </c>
      <c r="N180" s="1" t="s">
        <v>73</v>
      </c>
      <c r="O180" s="1" t="s">
        <v>38</v>
      </c>
      <c r="P180" s="1" t="s">
        <v>30</v>
      </c>
      <c r="Q180" s="1" t="s">
        <v>56</v>
      </c>
      <c r="R180" s="1">
        <v>11</v>
      </c>
      <c r="S180" s="1" t="s">
        <v>32</v>
      </c>
      <c r="T180" s="1" t="s">
        <v>42</v>
      </c>
      <c r="U180" s="1">
        <v>5</v>
      </c>
      <c r="V180" s="1">
        <v>4</v>
      </c>
      <c r="W180" s="2">
        <v>41092</v>
      </c>
      <c r="X180" s="1">
        <v>16</v>
      </c>
    </row>
    <row r="181" spans="1:24" ht="14.25" customHeight="1" x14ac:dyDescent="0.3">
      <c r="A181" s="1" t="s">
        <v>301</v>
      </c>
      <c r="B181" s="1">
        <v>10279</v>
      </c>
      <c r="C181" s="1" t="s">
        <v>22</v>
      </c>
      <c r="D181" s="2">
        <v>27036</v>
      </c>
      <c r="E181" s="4">
        <f ca="1">YEAR(TODAY())-YEAR(LegacyData[[#This Row],[DOB]])</f>
        <v>50</v>
      </c>
      <c r="F181" s="4" t="str">
        <f ca="1">IF(LegacyData[[#This Row],[Actual Age]]&lt;=41,"Adults",IF(LegacyData[[#This Row],[Actual Age]]&lt;=52,"Gen Z",IF(LegacyData[[#This Row],[Actual Age]]&lt;=63,"Millenials",IF(LegacyData[[#This Row],[Actual Age]]&lt;=74,"Gen X","Baby Boomers"))))</f>
        <v>Gen Z</v>
      </c>
      <c r="G181" s="1" t="s">
        <v>45</v>
      </c>
      <c r="H181" s="1" t="s">
        <v>36</v>
      </c>
      <c r="I181" s="1" t="s">
        <v>25</v>
      </c>
      <c r="J181" s="1" t="s">
        <v>26</v>
      </c>
      <c r="K181" s="2">
        <v>41285</v>
      </c>
      <c r="L181" s="2" t="s">
        <v>27</v>
      </c>
      <c r="M181" s="4">
        <f ca="1">IFERROR(YEAR(LegacyData[[#This Row],[DateofTermination]])-YEAR(LegacyData[[#This Row],[DateofHire]]),YEAR(TODAY())-YEAR(LegacyData[[#This Row],[DateofHire]]))</f>
        <v>11</v>
      </c>
      <c r="N181" s="1" t="s">
        <v>28</v>
      </c>
      <c r="O181" s="1" t="s">
        <v>29</v>
      </c>
      <c r="P181" s="1" t="s">
        <v>30</v>
      </c>
      <c r="Q181" s="1" t="s">
        <v>67</v>
      </c>
      <c r="R181" s="1">
        <v>12</v>
      </c>
      <c r="S181" s="1" t="s">
        <v>32</v>
      </c>
      <c r="T181" s="1" t="s">
        <v>42</v>
      </c>
      <c r="U181" s="1">
        <v>4.0999999999999996</v>
      </c>
      <c r="V181" s="1">
        <v>3</v>
      </c>
      <c r="W181" s="2">
        <v>43487</v>
      </c>
      <c r="X181" s="1">
        <v>11</v>
      </c>
    </row>
    <row r="182" spans="1:24" ht="14.25" customHeight="1" x14ac:dyDescent="0.3">
      <c r="A182" s="1" t="s">
        <v>302</v>
      </c>
      <c r="B182" s="1">
        <v>10110</v>
      </c>
      <c r="C182" s="1" t="s">
        <v>58</v>
      </c>
      <c r="D182" s="2">
        <v>31784</v>
      </c>
      <c r="E182" s="4">
        <f ca="1">YEAR(TODAY())-YEAR(LegacyData[[#This Row],[DOB]])</f>
        <v>37</v>
      </c>
      <c r="F182" s="4" t="str">
        <f ca="1">IF(LegacyData[[#This Row],[Actual Age]]&lt;=41,"Adults",IF(LegacyData[[#This Row],[Actual Age]]&lt;=52,"Gen Z",IF(LegacyData[[#This Row],[Actual Age]]&lt;=63,"Millenials",IF(LegacyData[[#This Row],[Actual Age]]&lt;=74,"Gen X","Baby Boomers"))))</f>
        <v>Adults</v>
      </c>
      <c r="G182" s="1" t="s">
        <v>45</v>
      </c>
      <c r="H182" s="1" t="s">
        <v>24</v>
      </c>
      <c r="I182" s="1" t="s">
        <v>25</v>
      </c>
      <c r="J182" s="1" t="s">
        <v>94</v>
      </c>
      <c r="K182" s="2">
        <v>41285</v>
      </c>
      <c r="L182" s="2" t="s">
        <v>27</v>
      </c>
      <c r="M182" s="4">
        <f ca="1">IFERROR(YEAR(LegacyData[[#This Row],[DateofTermination]])-YEAR(LegacyData[[#This Row],[DateofHire]]),YEAR(TODAY())-YEAR(LegacyData[[#This Row],[DateofHire]]))</f>
        <v>11</v>
      </c>
      <c r="N182" s="1" t="s">
        <v>28</v>
      </c>
      <c r="O182" s="1" t="s">
        <v>29</v>
      </c>
      <c r="P182" s="1" t="s">
        <v>59</v>
      </c>
      <c r="Q182" s="1" t="s">
        <v>60</v>
      </c>
      <c r="R182" s="1">
        <v>10</v>
      </c>
      <c r="S182" s="1" t="s">
        <v>54</v>
      </c>
      <c r="T182" s="1" t="s">
        <v>42</v>
      </c>
      <c r="U182" s="1">
        <v>4.5</v>
      </c>
      <c r="V182" s="1">
        <v>5</v>
      </c>
      <c r="W182" s="2">
        <v>43479</v>
      </c>
      <c r="X182" s="1">
        <v>14</v>
      </c>
    </row>
    <row r="183" spans="1:24" ht="14.25" customHeight="1" x14ac:dyDescent="0.3">
      <c r="A183" s="1" t="s">
        <v>303</v>
      </c>
      <c r="B183" s="1">
        <v>10053</v>
      </c>
      <c r="C183" s="1" t="s">
        <v>22</v>
      </c>
      <c r="D183" s="2">
        <v>28147</v>
      </c>
      <c r="E183" s="4">
        <f ca="1">YEAR(TODAY())-YEAR(LegacyData[[#This Row],[DOB]])</f>
        <v>47</v>
      </c>
      <c r="F183" s="4" t="str">
        <f ca="1">IF(LegacyData[[#This Row],[Actual Age]]&lt;=41,"Adults",IF(LegacyData[[#This Row],[Actual Age]]&lt;=52,"Gen Z",IF(LegacyData[[#This Row],[Actual Age]]&lt;=63,"Millenials",IF(LegacyData[[#This Row],[Actual Age]]&lt;=74,"Gen X","Baby Boomers"))))</f>
        <v>Gen Z</v>
      </c>
      <c r="G183" s="1" t="s">
        <v>45</v>
      </c>
      <c r="H183" s="1" t="s">
        <v>36</v>
      </c>
      <c r="I183" s="1" t="s">
        <v>25</v>
      </c>
      <c r="J183" s="1" t="s">
        <v>26</v>
      </c>
      <c r="K183" s="2">
        <v>40694</v>
      </c>
      <c r="L183" s="2" t="s">
        <v>27</v>
      </c>
      <c r="M183" s="4">
        <f ca="1">IFERROR(YEAR(LegacyData[[#This Row],[DateofTermination]])-YEAR(LegacyData[[#This Row],[DateofHire]]),YEAR(TODAY())-YEAR(LegacyData[[#This Row],[DateofHire]]))</f>
        <v>13</v>
      </c>
      <c r="N183" s="1" t="s">
        <v>28</v>
      </c>
      <c r="O183" s="1" t="s">
        <v>29</v>
      </c>
      <c r="P183" s="1" t="s">
        <v>30</v>
      </c>
      <c r="Q183" s="1" t="s">
        <v>74</v>
      </c>
      <c r="R183" s="1">
        <v>14</v>
      </c>
      <c r="S183" s="1" t="s">
        <v>41</v>
      </c>
      <c r="T183" s="1" t="s">
        <v>42</v>
      </c>
      <c r="U183" s="1">
        <v>5</v>
      </c>
      <c r="V183" s="1">
        <v>4</v>
      </c>
      <c r="W183" s="2">
        <v>43475</v>
      </c>
      <c r="X183" s="1">
        <v>8</v>
      </c>
    </row>
    <row r="184" spans="1:24" ht="14.25" customHeight="1" x14ac:dyDescent="0.3">
      <c r="A184" s="1" t="s">
        <v>304</v>
      </c>
      <c r="B184" s="1">
        <v>10076</v>
      </c>
      <c r="C184" s="1" t="s">
        <v>44</v>
      </c>
      <c r="D184" s="2">
        <v>31918</v>
      </c>
      <c r="E184" s="4">
        <f ca="1">YEAR(TODAY())-YEAR(LegacyData[[#This Row],[DOB]])</f>
        <v>37</v>
      </c>
      <c r="F184" s="4" t="str">
        <f ca="1">IF(LegacyData[[#This Row],[Actual Age]]&lt;=41,"Adults",IF(LegacyData[[#This Row],[Actual Age]]&lt;=52,"Gen Z",IF(LegacyData[[#This Row],[Actual Age]]&lt;=63,"Millenials",IF(LegacyData[[#This Row],[Actual Age]]&lt;=74,"Gen X","Baby Boomers"))))</f>
        <v>Adults</v>
      </c>
      <c r="G184" s="1" t="s">
        <v>45</v>
      </c>
      <c r="H184" s="1" t="s">
        <v>24</v>
      </c>
      <c r="I184" s="1" t="s">
        <v>25</v>
      </c>
      <c r="J184" s="1" t="s">
        <v>66</v>
      </c>
      <c r="K184" s="2">
        <v>42093</v>
      </c>
      <c r="L184" s="2" t="s">
        <v>27</v>
      </c>
      <c r="M184" s="4">
        <f ca="1">IFERROR(YEAR(LegacyData[[#This Row],[DateofTermination]])-YEAR(LegacyData[[#This Row],[DateofHire]]),YEAR(TODAY())-YEAR(LegacyData[[#This Row],[DateofHire]]))</f>
        <v>9</v>
      </c>
      <c r="N184" s="1" t="s">
        <v>28</v>
      </c>
      <c r="O184" s="1" t="s">
        <v>29</v>
      </c>
      <c r="P184" s="1" t="s">
        <v>30</v>
      </c>
      <c r="Q184" s="1" t="s">
        <v>63</v>
      </c>
      <c r="R184" s="1">
        <v>19</v>
      </c>
      <c r="S184" s="1" t="s">
        <v>32</v>
      </c>
      <c r="T184" s="1" t="s">
        <v>42</v>
      </c>
      <c r="U184" s="1">
        <v>5</v>
      </c>
      <c r="V184" s="1">
        <v>5</v>
      </c>
      <c r="W184" s="2">
        <v>43503</v>
      </c>
      <c r="X184" s="1">
        <v>16</v>
      </c>
    </row>
    <row r="185" spans="1:24" ht="14.25" customHeight="1" x14ac:dyDescent="0.3">
      <c r="A185" s="1" t="s">
        <v>305</v>
      </c>
      <c r="B185" s="1">
        <v>10145</v>
      </c>
      <c r="C185" s="1" t="s">
        <v>22</v>
      </c>
      <c r="D185" s="2">
        <v>31784</v>
      </c>
      <c r="E185" s="4">
        <f ca="1">YEAR(TODAY())-YEAR(LegacyData[[#This Row],[DOB]])</f>
        <v>37</v>
      </c>
      <c r="F185" s="4" t="str">
        <f ca="1">IF(LegacyData[[#This Row],[Actual Age]]&lt;=41,"Adults",IF(LegacyData[[#This Row],[Actual Age]]&lt;=52,"Gen Z",IF(LegacyData[[#This Row],[Actual Age]]&lt;=63,"Millenials",IF(LegacyData[[#This Row],[Actual Age]]&lt;=74,"Gen X","Baby Boomers"))))</f>
        <v>Adults</v>
      </c>
      <c r="G185" s="1" t="s">
        <v>45</v>
      </c>
      <c r="H185" s="1" t="s">
        <v>36</v>
      </c>
      <c r="I185" s="1" t="s">
        <v>25</v>
      </c>
      <c r="J185" s="1" t="s">
        <v>66</v>
      </c>
      <c r="K185" s="2">
        <v>41281</v>
      </c>
      <c r="L185" s="2" t="s">
        <v>27</v>
      </c>
      <c r="M185" s="4">
        <f ca="1">IFERROR(YEAR(LegacyData[[#This Row],[DateofTermination]])-YEAR(LegacyData[[#This Row],[DateofHire]]),YEAR(TODAY())-YEAR(LegacyData[[#This Row],[DateofHire]]))</f>
        <v>11</v>
      </c>
      <c r="N185" s="1" t="s">
        <v>28</v>
      </c>
      <c r="O185" s="1" t="s">
        <v>29</v>
      </c>
      <c r="P185" s="1" t="s">
        <v>30</v>
      </c>
      <c r="Q185" s="1" t="s">
        <v>47</v>
      </c>
      <c r="R185" s="1">
        <v>20</v>
      </c>
      <c r="S185" s="1" t="s">
        <v>99</v>
      </c>
      <c r="T185" s="1" t="s">
        <v>42</v>
      </c>
      <c r="U185" s="1">
        <v>3.93</v>
      </c>
      <c r="V185" s="1">
        <v>3</v>
      </c>
      <c r="W185" s="2">
        <v>43495</v>
      </c>
      <c r="X185" s="1">
        <v>20</v>
      </c>
    </row>
    <row r="186" spans="1:24" ht="14.25" customHeight="1" x14ac:dyDescent="0.3">
      <c r="A186" s="1" t="s">
        <v>306</v>
      </c>
      <c r="B186" s="1">
        <v>10202</v>
      </c>
      <c r="C186" s="1" t="s">
        <v>120</v>
      </c>
      <c r="D186" s="2">
        <v>30864</v>
      </c>
      <c r="E186" s="4">
        <f ca="1">YEAR(TODAY())-YEAR(LegacyData[[#This Row],[DOB]])</f>
        <v>40</v>
      </c>
      <c r="F186" s="4" t="str">
        <f ca="1">IF(LegacyData[[#This Row],[Actual Age]]&lt;=41,"Adults",IF(LegacyData[[#This Row],[Actual Age]]&lt;=52,"Gen Z",IF(LegacyData[[#This Row],[Actual Age]]&lt;=63,"Millenials",IF(LegacyData[[#This Row],[Actual Age]]&lt;=74,"Gen X","Baby Boomers"))))</f>
        <v>Adults</v>
      </c>
      <c r="G186" s="1" t="s">
        <v>23</v>
      </c>
      <c r="H186" s="1" t="s">
        <v>36</v>
      </c>
      <c r="I186" s="1" t="s">
        <v>25</v>
      </c>
      <c r="J186" s="1" t="s">
        <v>80</v>
      </c>
      <c r="K186" s="2">
        <v>42557</v>
      </c>
      <c r="L186" s="2" t="s">
        <v>27</v>
      </c>
      <c r="M186" s="4">
        <f ca="1">IFERROR(YEAR(LegacyData[[#This Row],[DateofTermination]])-YEAR(LegacyData[[#This Row],[DateofHire]]),YEAR(TODAY())-YEAR(LegacyData[[#This Row],[DateofHire]]))</f>
        <v>8</v>
      </c>
      <c r="N186" s="1" t="s">
        <v>28</v>
      </c>
      <c r="O186" s="1" t="s">
        <v>29</v>
      </c>
      <c r="P186" s="1" t="s">
        <v>121</v>
      </c>
      <c r="Q186" s="1" t="s">
        <v>139</v>
      </c>
      <c r="R186" s="1">
        <v>21</v>
      </c>
      <c r="S186" s="1" t="s">
        <v>178</v>
      </c>
      <c r="T186" s="1" t="s">
        <v>42</v>
      </c>
      <c r="U186" s="1">
        <v>3.4</v>
      </c>
      <c r="V186" s="1">
        <v>4</v>
      </c>
      <c r="W186" s="2">
        <v>43494</v>
      </c>
      <c r="X186" s="1">
        <v>7</v>
      </c>
    </row>
    <row r="187" spans="1:24" ht="14.25" customHeight="1" x14ac:dyDescent="0.3">
      <c r="A187" s="1" t="s">
        <v>307</v>
      </c>
      <c r="B187" s="1">
        <v>10128</v>
      </c>
      <c r="C187" s="1" t="s">
        <v>22</v>
      </c>
      <c r="D187" s="2">
        <v>24988</v>
      </c>
      <c r="E187" s="4">
        <f ca="1">YEAR(TODAY())-YEAR(LegacyData[[#This Row],[DOB]])</f>
        <v>56</v>
      </c>
      <c r="F187" s="4" t="str">
        <f ca="1">IF(LegacyData[[#This Row],[Actual Age]]&lt;=41,"Adults",IF(LegacyData[[#This Row],[Actual Age]]&lt;=52,"Gen Z",IF(LegacyData[[#This Row],[Actual Age]]&lt;=63,"Millenials",IF(LegacyData[[#This Row],[Actual Age]]&lt;=74,"Gen X","Baby Boomers"))))</f>
        <v>Millenials</v>
      </c>
      <c r="G187" s="1" t="s">
        <v>45</v>
      </c>
      <c r="H187" s="1" t="s">
        <v>24</v>
      </c>
      <c r="I187" s="1" t="s">
        <v>25</v>
      </c>
      <c r="J187" s="1" t="s">
        <v>66</v>
      </c>
      <c r="K187" s="2">
        <v>41001</v>
      </c>
      <c r="L187" s="2">
        <v>42685</v>
      </c>
      <c r="M187" s="4">
        <f ca="1">IFERROR(YEAR(LegacyData[[#This Row],[DateofTermination]])-YEAR(LegacyData[[#This Row],[DateofHire]]),YEAR(TODAY())-YEAR(LegacyData[[#This Row],[DateofHire]]))</f>
        <v>4</v>
      </c>
      <c r="N187" s="1" t="s">
        <v>73</v>
      </c>
      <c r="O187" s="1" t="s">
        <v>38</v>
      </c>
      <c r="P187" s="1" t="s">
        <v>30</v>
      </c>
      <c r="Q187" s="1" t="s">
        <v>81</v>
      </c>
      <c r="R187" s="1">
        <v>18</v>
      </c>
      <c r="S187" s="1" t="s">
        <v>68</v>
      </c>
      <c r="T187" s="1" t="s">
        <v>42</v>
      </c>
      <c r="U187" s="1">
        <v>4.18</v>
      </c>
      <c r="V187" s="1">
        <v>4</v>
      </c>
      <c r="W187" s="2">
        <v>42405</v>
      </c>
      <c r="X187" s="1">
        <v>17</v>
      </c>
    </row>
    <row r="188" spans="1:24" ht="14.25" customHeight="1" x14ac:dyDescent="0.3">
      <c r="A188" s="1" t="s">
        <v>308</v>
      </c>
      <c r="B188" s="1">
        <v>10068</v>
      </c>
      <c r="C188" s="1" t="s">
        <v>22</v>
      </c>
      <c r="D188" s="2">
        <v>28025</v>
      </c>
      <c r="E188" s="4">
        <f ca="1">YEAR(TODAY())-YEAR(LegacyData[[#This Row],[DOB]])</f>
        <v>48</v>
      </c>
      <c r="F188" s="4" t="str">
        <f ca="1">IF(LegacyData[[#This Row],[Actual Age]]&lt;=41,"Adults",IF(LegacyData[[#This Row],[Actual Age]]&lt;=52,"Gen Z",IF(LegacyData[[#This Row],[Actual Age]]&lt;=63,"Millenials",IF(LegacyData[[#This Row],[Actual Age]]&lt;=74,"Gen X","Baby Boomers"))))</f>
        <v>Gen Z</v>
      </c>
      <c r="G188" s="1" t="s">
        <v>45</v>
      </c>
      <c r="H188" s="1" t="s">
        <v>24</v>
      </c>
      <c r="I188" s="1" t="s">
        <v>25</v>
      </c>
      <c r="J188" s="1" t="s">
        <v>26</v>
      </c>
      <c r="K188" s="2">
        <v>42093</v>
      </c>
      <c r="L188" s="2" t="s">
        <v>27</v>
      </c>
      <c r="M188" s="4">
        <f ca="1">IFERROR(YEAR(LegacyData[[#This Row],[DateofTermination]])-YEAR(LegacyData[[#This Row],[DateofHire]]),YEAR(TODAY())-YEAR(LegacyData[[#This Row],[DateofHire]]))</f>
        <v>9</v>
      </c>
      <c r="N188" s="1" t="s">
        <v>28</v>
      </c>
      <c r="O188" s="1" t="s">
        <v>29</v>
      </c>
      <c r="P188" s="1" t="s">
        <v>30</v>
      </c>
      <c r="Q188" s="1" t="s">
        <v>31</v>
      </c>
      <c r="R188" s="1">
        <v>22</v>
      </c>
      <c r="S188" s="1" t="s">
        <v>99</v>
      </c>
      <c r="T188" s="1" t="s">
        <v>42</v>
      </c>
      <c r="U188" s="1">
        <v>5</v>
      </c>
      <c r="V188" s="1">
        <v>4</v>
      </c>
      <c r="W188" s="2">
        <v>43486</v>
      </c>
      <c r="X188" s="1">
        <v>10</v>
      </c>
    </row>
    <row r="189" spans="1:24" ht="14.25" customHeight="1" x14ac:dyDescent="0.3">
      <c r="A189" s="1" t="s">
        <v>309</v>
      </c>
      <c r="B189" s="1">
        <v>10116</v>
      </c>
      <c r="C189" s="1" t="s">
        <v>110</v>
      </c>
      <c r="D189" s="2">
        <v>29808</v>
      </c>
      <c r="E189" s="4">
        <f ca="1">YEAR(TODAY())-YEAR(LegacyData[[#This Row],[DOB]])</f>
        <v>43</v>
      </c>
      <c r="F189" s="4" t="str">
        <f ca="1">IF(LegacyData[[#This Row],[Actual Age]]&lt;=41,"Adults",IF(LegacyData[[#This Row],[Actual Age]]&lt;=52,"Gen Z",IF(LegacyData[[#This Row],[Actual Age]]&lt;=63,"Millenials",IF(LegacyData[[#This Row],[Actual Age]]&lt;=74,"Gen X","Baby Boomers"))))</f>
        <v>Gen Z</v>
      </c>
      <c r="G189" s="1" t="s">
        <v>23</v>
      </c>
      <c r="H189" s="1" t="s">
        <v>24</v>
      </c>
      <c r="I189" s="1" t="s">
        <v>25</v>
      </c>
      <c r="J189" s="1" t="s">
        <v>310</v>
      </c>
      <c r="K189" s="2">
        <v>41137</v>
      </c>
      <c r="L189" s="2" t="s">
        <v>27</v>
      </c>
      <c r="M189" s="4">
        <f ca="1">IFERROR(YEAR(LegacyData[[#This Row],[DateofTermination]])-YEAR(LegacyData[[#This Row],[DateofHire]]),YEAR(TODAY())-YEAR(LegacyData[[#This Row],[DateofHire]]))</f>
        <v>12</v>
      </c>
      <c r="N189" s="1" t="s">
        <v>28</v>
      </c>
      <c r="O189" s="1" t="s">
        <v>29</v>
      </c>
      <c r="P189" s="1" t="s">
        <v>30</v>
      </c>
      <c r="Q189" s="1" t="s">
        <v>112</v>
      </c>
      <c r="R189" s="1">
        <v>2</v>
      </c>
      <c r="S189" s="1" t="s">
        <v>41</v>
      </c>
      <c r="T189" s="1" t="s">
        <v>42</v>
      </c>
      <c r="U189" s="1">
        <v>4.37</v>
      </c>
      <c r="V189" s="1">
        <v>3</v>
      </c>
      <c r="W189" s="2">
        <v>43479</v>
      </c>
      <c r="X189" s="1">
        <v>2</v>
      </c>
    </row>
    <row r="190" spans="1:24" ht="14.25" customHeight="1" x14ac:dyDescent="0.3">
      <c r="A190" s="1" t="s">
        <v>311</v>
      </c>
      <c r="B190" s="1">
        <v>10298</v>
      </c>
      <c r="C190" s="1" t="s">
        <v>44</v>
      </c>
      <c r="D190" s="2">
        <v>31227</v>
      </c>
      <c r="E190" s="4">
        <f ca="1">YEAR(TODAY())-YEAR(LegacyData[[#This Row],[DOB]])</f>
        <v>39</v>
      </c>
      <c r="F190" s="4" t="str">
        <f ca="1">IF(LegacyData[[#This Row],[Actual Age]]&lt;=41,"Adults",IF(LegacyData[[#This Row],[Actual Age]]&lt;=52,"Gen Z",IF(LegacyData[[#This Row],[Actual Age]]&lt;=63,"Millenials",IF(LegacyData[[#This Row],[Actual Age]]&lt;=74,"Gen X","Baby Boomers"))))</f>
        <v>Adults</v>
      </c>
      <c r="G190" s="1" t="s">
        <v>23</v>
      </c>
      <c r="H190" s="1" t="s">
        <v>24</v>
      </c>
      <c r="I190" s="1" t="s">
        <v>25</v>
      </c>
      <c r="J190" s="1" t="s">
        <v>26</v>
      </c>
      <c r="K190" s="2">
        <v>40770</v>
      </c>
      <c r="L190" s="2">
        <v>41886</v>
      </c>
      <c r="M190" s="4">
        <f ca="1">IFERROR(YEAR(LegacyData[[#This Row],[DateofTermination]])-YEAR(LegacyData[[#This Row],[DateofHire]]),YEAR(TODAY())-YEAR(LegacyData[[#This Row],[DateofHire]]))</f>
        <v>3</v>
      </c>
      <c r="N190" s="1" t="s">
        <v>76</v>
      </c>
      <c r="O190" s="1" t="s">
        <v>38</v>
      </c>
      <c r="P190" s="1" t="s">
        <v>30</v>
      </c>
      <c r="Q190" s="1" t="s">
        <v>67</v>
      </c>
      <c r="R190" s="1">
        <v>12</v>
      </c>
      <c r="S190" s="1" t="s">
        <v>32</v>
      </c>
      <c r="T190" s="1" t="s">
        <v>169</v>
      </c>
      <c r="U190" s="1">
        <v>3</v>
      </c>
      <c r="V190" s="1">
        <v>2</v>
      </c>
      <c r="W190" s="2">
        <v>41288</v>
      </c>
      <c r="X190" s="1">
        <v>6</v>
      </c>
    </row>
    <row r="191" spans="1:24" ht="14.25" customHeight="1" x14ac:dyDescent="0.3">
      <c r="A191" s="1" t="s">
        <v>312</v>
      </c>
      <c r="B191" s="1">
        <v>10213</v>
      </c>
      <c r="C191" s="1" t="s">
        <v>44</v>
      </c>
      <c r="D191" s="2">
        <v>33833</v>
      </c>
      <c r="E191" s="4">
        <f ca="1">YEAR(TODAY())-YEAR(LegacyData[[#This Row],[DOB]])</f>
        <v>32</v>
      </c>
      <c r="F191" s="4" t="str">
        <f ca="1">IF(LegacyData[[#This Row],[Actual Age]]&lt;=41,"Adults",IF(LegacyData[[#This Row],[Actual Age]]&lt;=52,"Gen Z",IF(LegacyData[[#This Row],[Actual Age]]&lt;=63,"Millenials",IF(LegacyData[[#This Row],[Actual Age]]&lt;=74,"Gen X","Baby Boomers"))))</f>
        <v>Adults</v>
      </c>
      <c r="G191" s="1" t="s">
        <v>23</v>
      </c>
      <c r="H191" s="1" t="s">
        <v>36</v>
      </c>
      <c r="I191" s="1" t="s">
        <v>25</v>
      </c>
      <c r="J191" s="1" t="s">
        <v>26</v>
      </c>
      <c r="K191" s="2">
        <v>40550</v>
      </c>
      <c r="L191" s="2" t="s">
        <v>27</v>
      </c>
      <c r="M191" s="4">
        <f ca="1">IFERROR(YEAR(LegacyData[[#This Row],[DateofTermination]])-YEAR(LegacyData[[#This Row],[DateofHire]]),YEAR(TODAY())-YEAR(LegacyData[[#This Row],[DateofHire]]))</f>
        <v>13</v>
      </c>
      <c r="N191" s="1" t="s">
        <v>28</v>
      </c>
      <c r="O191" s="1" t="s">
        <v>29</v>
      </c>
      <c r="P191" s="1" t="s">
        <v>30</v>
      </c>
      <c r="Q191" s="1" t="s">
        <v>74</v>
      </c>
      <c r="R191" s="1">
        <v>14</v>
      </c>
      <c r="S191" s="1" t="s">
        <v>32</v>
      </c>
      <c r="T191" s="1" t="s">
        <v>42</v>
      </c>
      <c r="U191" s="1">
        <v>3.7</v>
      </c>
      <c r="V191" s="1">
        <v>3</v>
      </c>
      <c r="W191" s="2">
        <v>43473</v>
      </c>
      <c r="X191" s="1">
        <v>14</v>
      </c>
    </row>
    <row r="192" spans="1:24" ht="14.25" customHeight="1" x14ac:dyDescent="0.3">
      <c r="A192" s="1" t="s">
        <v>313</v>
      </c>
      <c r="B192" s="1">
        <v>10288</v>
      </c>
      <c r="C192" s="1" t="s">
        <v>314</v>
      </c>
      <c r="D192" s="2">
        <v>31690</v>
      </c>
      <c r="E192" s="4">
        <f ca="1">YEAR(TODAY())-YEAR(LegacyData[[#This Row],[DOB]])</f>
        <v>38</v>
      </c>
      <c r="F192" s="4" t="str">
        <f ca="1">IF(LegacyData[[#This Row],[Actual Age]]&lt;=41,"Adults",IF(LegacyData[[#This Row],[Actual Age]]&lt;=52,"Gen Z",IF(LegacyData[[#This Row],[Actual Age]]&lt;=63,"Millenials",IF(LegacyData[[#This Row],[Actual Age]]&lt;=74,"Gen X","Baby Boomers"))))</f>
        <v>Adults</v>
      </c>
      <c r="G192" s="1" t="s">
        <v>23</v>
      </c>
      <c r="H192" s="1" t="s">
        <v>36</v>
      </c>
      <c r="I192" s="1" t="s">
        <v>89</v>
      </c>
      <c r="J192" s="1" t="s">
        <v>66</v>
      </c>
      <c r="K192" s="2">
        <v>40954</v>
      </c>
      <c r="L192" s="2" t="s">
        <v>27</v>
      </c>
      <c r="M192" s="4">
        <f ca="1">IFERROR(YEAR(LegacyData[[#This Row],[DateofTermination]])-YEAR(LegacyData[[#This Row],[DateofHire]]),YEAR(TODAY())-YEAR(LegacyData[[#This Row],[DateofHire]]))</f>
        <v>12</v>
      </c>
      <c r="N192" s="1" t="s">
        <v>28</v>
      </c>
      <c r="O192" s="1" t="s">
        <v>29</v>
      </c>
      <c r="P192" s="1" t="s">
        <v>39</v>
      </c>
      <c r="Q192" s="1" t="s">
        <v>127</v>
      </c>
      <c r="R192" s="1">
        <v>5</v>
      </c>
      <c r="S192" s="1" t="s">
        <v>68</v>
      </c>
      <c r="T192" s="1" t="s">
        <v>100</v>
      </c>
      <c r="U192" s="1">
        <v>2.39</v>
      </c>
      <c r="V192" s="1">
        <v>3</v>
      </c>
      <c r="W192" s="2">
        <v>43518</v>
      </c>
      <c r="X192" s="1">
        <v>13</v>
      </c>
    </row>
    <row r="193" spans="1:24" ht="14.25" customHeight="1" x14ac:dyDescent="0.3">
      <c r="A193" s="1" t="s">
        <v>315</v>
      </c>
      <c r="B193" s="1">
        <v>10025</v>
      </c>
      <c r="C193" s="1" t="s">
        <v>44</v>
      </c>
      <c r="D193" s="2">
        <v>25682</v>
      </c>
      <c r="E193" s="4">
        <f ca="1">YEAR(TODAY())-YEAR(LegacyData[[#This Row],[DOB]])</f>
        <v>54</v>
      </c>
      <c r="F193" s="4" t="str">
        <f ca="1">IF(LegacyData[[#This Row],[Actual Age]]&lt;=41,"Adults",IF(LegacyData[[#This Row],[Actual Age]]&lt;=52,"Gen Z",IF(LegacyData[[#This Row],[Actual Age]]&lt;=63,"Millenials",IF(LegacyData[[#This Row],[Actual Age]]&lt;=74,"Gen X","Baby Boomers"))))</f>
        <v>Millenials</v>
      </c>
      <c r="G193" s="1" t="s">
        <v>45</v>
      </c>
      <c r="H193" s="1" t="s">
        <v>24</v>
      </c>
      <c r="I193" s="1" t="s">
        <v>25</v>
      </c>
      <c r="J193" s="1" t="s">
        <v>66</v>
      </c>
      <c r="K193" s="2">
        <v>41407</v>
      </c>
      <c r="L193" s="2" t="s">
        <v>27</v>
      </c>
      <c r="M193" s="4">
        <f ca="1">IFERROR(YEAR(LegacyData[[#This Row],[DateofTermination]])-YEAR(LegacyData[[#This Row],[DateofHire]]),YEAR(TODAY())-YEAR(LegacyData[[#This Row],[DateofHire]]))</f>
        <v>11</v>
      </c>
      <c r="N193" s="1" t="s">
        <v>28</v>
      </c>
      <c r="O193" s="1" t="s">
        <v>29</v>
      </c>
      <c r="P193" s="1" t="s">
        <v>30</v>
      </c>
      <c r="Q193" s="1" t="s">
        <v>47</v>
      </c>
      <c r="R193" s="1">
        <v>20</v>
      </c>
      <c r="S193" s="1" t="s">
        <v>41</v>
      </c>
      <c r="T193" s="1" t="s">
        <v>33</v>
      </c>
      <c r="U193" s="1">
        <v>4.7</v>
      </c>
      <c r="V193" s="1">
        <v>3</v>
      </c>
      <c r="W193" s="2">
        <v>43479</v>
      </c>
      <c r="X193" s="1">
        <v>1</v>
      </c>
    </row>
    <row r="194" spans="1:24" ht="14.25" customHeight="1" x14ac:dyDescent="0.3">
      <c r="A194" s="1" t="s">
        <v>316</v>
      </c>
      <c r="B194" s="1">
        <v>10223</v>
      </c>
      <c r="C194" s="1" t="s">
        <v>44</v>
      </c>
      <c r="D194" s="2">
        <v>27793</v>
      </c>
      <c r="E194" s="4">
        <f ca="1">YEAR(TODAY())-YEAR(LegacyData[[#This Row],[DOB]])</f>
        <v>48</v>
      </c>
      <c r="F194" s="4" t="str">
        <f ca="1">IF(LegacyData[[#This Row],[Actual Age]]&lt;=41,"Adults",IF(LegacyData[[#This Row],[Actual Age]]&lt;=52,"Gen Z",IF(LegacyData[[#This Row],[Actual Age]]&lt;=63,"Millenials",IF(LegacyData[[#This Row],[Actual Age]]&lt;=74,"Gen X","Baby Boomers"))))</f>
        <v>Gen Z</v>
      </c>
      <c r="G194" s="1" t="s">
        <v>23</v>
      </c>
      <c r="H194" s="1" t="s">
        <v>24</v>
      </c>
      <c r="I194" s="1" t="s">
        <v>25</v>
      </c>
      <c r="J194" s="1" t="s">
        <v>66</v>
      </c>
      <c r="K194" s="2">
        <v>40917</v>
      </c>
      <c r="L194" s="2" t="s">
        <v>27</v>
      </c>
      <c r="M194" s="4">
        <f ca="1">IFERROR(YEAR(LegacyData[[#This Row],[DateofTermination]])-YEAR(LegacyData[[#This Row],[DateofHire]]),YEAR(TODAY())-YEAR(LegacyData[[#This Row],[DateofHire]]))</f>
        <v>12</v>
      </c>
      <c r="N194" s="1" t="s">
        <v>28</v>
      </c>
      <c r="O194" s="1" t="s">
        <v>29</v>
      </c>
      <c r="P194" s="1" t="s">
        <v>30</v>
      </c>
      <c r="Q194" s="1" t="s">
        <v>81</v>
      </c>
      <c r="R194" s="1">
        <v>18</v>
      </c>
      <c r="S194" s="1" t="s">
        <v>68</v>
      </c>
      <c r="T194" s="1" t="s">
        <v>42</v>
      </c>
      <c r="U194" s="1">
        <v>4.0999999999999996</v>
      </c>
      <c r="V194" s="1">
        <v>4</v>
      </c>
      <c r="W194" s="2">
        <v>43496</v>
      </c>
      <c r="X194" s="1">
        <v>12</v>
      </c>
    </row>
    <row r="195" spans="1:24" ht="14.25" customHeight="1" x14ac:dyDescent="0.3">
      <c r="A195" s="1" t="s">
        <v>317</v>
      </c>
      <c r="B195" s="1">
        <v>10151</v>
      </c>
      <c r="C195" s="1" t="s">
        <v>201</v>
      </c>
      <c r="D195" s="2">
        <v>28949</v>
      </c>
      <c r="E195" s="4">
        <f ca="1">YEAR(TODAY())-YEAR(LegacyData[[#This Row],[DOB]])</f>
        <v>45</v>
      </c>
      <c r="F195" s="4" t="str">
        <f ca="1">IF(LegacyData[[#This Row],[Actual Age]]&lt;=41,"Adults",IF(LegacyData[[#This Row],[Actual Age]]&lt;=52,"Gen Z",IF(LegacyData[[#This Row],[Actual Age]]&lt;=63,"Millenials",IF(LegacyData[[#This Row],[Actual Age]]&lt;=74,"Gen X","Baby Boomers"))))</f>
        <v>Gen Z</v>
      </c>
      <c r="G195" s="1" t="s">
        <v>45</v>
      </c>
      <c r="H195" s="1" t="s">
        <v>36</v>
      </c>
      <c r="I195" s="1" t="s">
        <v>25</v>
      </c>
      <c r="J195" s="1" t="s">
        <v>26</v>
      </c>
      <c r="K195" s="2">
        <v>42051</v>
      </c>
      <c r="L195" s="2" t="s">
        <v>27</v>
      </c>
      <c r="M195" s="4">
        <f ca="1">IFERROR(YEAR(LegacyData[[#This Row],[DateofTermination]])-YEAR(LegacyData[[#This Row],[DateofHire]]),YEAR(TODAY())-YEAR(LegacyData[[#This Row],[DateofHire]]))</f>
        <v>9</v>
      </c>
      <c r="N195" s="1" t="s">
        <v>28</v>
      </c>
      <c r="O195" s="1" t="s">
        <v>29</v>
      </c>
      <c r="P195" s="1" t="s">
        <v>39</v>
      </c>
      <c r="Q195" s="1" t="s">
        <v>71</v>
      </c>
      <c r="R195" s="1">
        <v>7</v>
      </c>
      <c r="S195" s="1" t="s">
        <v>99</v>
      </c>
      <c r="T195" s="1" t="s">
        <v>42</v>
      </c>
      <c r="U195" s="1">
        <v>3.81</v>
      </c>
      <c r="V195" s="1">
        <v>3</v>
      </c>
      <c r="W195" s="2">
        <v>43507</v>
      </c>
      <c r="X195" s="1">
        <v>6</v>
      </c>
    </row>
    <row r="196" spans="1:24" ht="14.25" customHeight="1" x14ac:dyDescent="0.3">
      <c r="A196" s="1" t="s">
        <v>318</v>
      </c>
      <c r="B196" s="1">
        <v>10254</v>
      </c>
      <c r="C196" s="1" t="s">
        <v>22</v>
      </c>
      <c r="D196" s="2">
        <v>30870</v>
      </c>
      <c r="E196" s="4">
        <f ca="1">YEAR(TODAY())-YEAR(LegacyData[[#This Row],[DOB]])</f>
        <v>40</v>
      </c>
      <c r="F196" s="4" t="str">
        <f ca="1">IF(LegacyData[[#This Row],[Actual Age]]&lt;=41,"Adults",IF(LegacyData[[#This Row],[Actual Age]]&lt;=52,"Gen Z",IF(LegacyData[[#This Row],[Actual Age]]&lt;=63,"Millenials",IF(LegacyData[[#This Row],[Actual Age]]&lt;=74,"Gen X","Baby Boomers"))))</f>
        <v>Adults</v>
      </c>
      <c r="G196" s="1" t="s">
        <v>45</v>
      </c>
      <c r="H196" s="1" t="s">
        <v>51</v>
      </c>
      <c r="I196" s="1" t="s">
        <v>25</v>
      </c>
      <c r="J196" s="1" t="s">
        <v>26</v>
      </c>
      <c r="K196" s="2">
        <v>41365</v>
      </c>
      <c r="L196" s="2" t="s">
        <v>27</v>
      </c>
      <c r="M196" s="4">
        <f ca="1">IFERROR(YEAR(LegacyData[[#This Row],[DateofTermination]])-YEAR(LegacyData[[#This Row],[DateofHire]]),YEAR(TODAY())-YEAR(LegacyData[[#This Row],[DateofHire]]))</f>
        <v>11</v>
      </c>
      <c r="N196" s="1" t="s">
        <v>28</v>
      </c>
      <c r="O196" s="1" t="s">
        <v>29</v>
      </c>
      <c r="P196" s="1" t="s">
        <v>30</v>
      </c>
      <c r="Q196" s="1" t="s">
        <v>49</v>
      </c>
      <c r="R196" s="1">
        <v>16</v>
      </c>
      <c r="S196" s="1" t="s">
        <v>32</v>
      </c>
      <c r="T196" s="1" t="s">
        <v>42</v>
      </c>
      <c r="U196" s="1">
        <v>4.4000000000000004</v>
      </c>
      <c r="V196" s="1">
        <v>4</v>
      </c>
      <c r="W196" s="2">
        <v>43482</v>
      </c>
      <c r="X196" s="1">
        <v>18</v>
      </c>
    </row>
    <row r="197" spans="1:24" ht="14.25" customHeight="1" x14ac:dyDescent="0.3">
      <c r="A197" s="1" t="s">
        <v>319</v>
      </c>
      <c r="B197" s="1">
        <v>10120</v>
      </c>
      <c r="C197" s="1" t="s">
        <v>44</v>
      </c>
      <c r="D197" s="2">
        <v>27061</v>
      </c>
      <c r="E197" s="4">
        <f ca="1">YEAR(TODAY())-YEAR(LegacyData[[#This Row],[DOB]])</f>
        <v>50</v>
      </c>
      <c r="F197" s="4" t="str">
        <f ca="1">IF(LegacyData[[#This Row],[Actual Age]]&lt;=41,"Adults",IF(LegacyData[[#This Row],[Actual Age]]&lt;=52,"Gen Z",IF(LegacyData[[#This Row],[Actual Age]]&lt;=63,"Millenials",IF(LegacyData[[#This Row],[Actual Age]]&lt;=74,"Gen X","Baby Boomers"))))</f>
        <v>Gen Z</v>
      </c>
      <c r="G197" s="1" t="s">
        <v>23</v>
      </c>
      <c r="H197" s="1" t="s">
        <v>118</v>
      </c>
      <c r="I197" s="1" t="s">
        <v>25</v>
      </c>
      <c r="J197" s="1" t="s">
        <v>66</v>
      </c>
      <c r="K197" s="2">
        <v>41407</v>
      </c>
      <c r="L197" s="2" t="s">
        <v>27</v>
      </c>
      <c r="M197" s="4">
        <f ca="1">IFERROR(YEAR(LegacyData[[#This Row],[DateofTermination]])-YEAR(LegacyData[[#This Row],[DateofHire]]),YEAR(TODAY())-YEAR(LegacyData[[#This Row],[DateofHire]]))</f>
        <v>11</v>
      </c>
      <c r="N197" s="1" t="s">
        <v>28</v>
      </c>
      <c r="O197" s="1" t="s">
        <v>29</v>
      </c>
      <c r="P197" s="1" t="s">
        <v>30</v>
      </c>
      <c r="Q197" s="1" t="s">
        <v>31</v>
      </c>
      <c r="R197" s="1">
        <v>22</v>
      </c>
      <c r="S197" s="1" t="s">
        <v>32</v>
      </c>
      <c r="T197" s="1" t="s">
        <v>42</v>
      </c>
      <c r="U197" s="1">
        <v>4.29</v>
      </c>
      <c r="V197" s="1">
        <v>5</v>
      </c>
      <c r="W197" s="2">
        <v>43493</v>
      </c>
      <c r="X197" s="1">
        <v>11</v>
      </c>
    </row>
    <row r="198" spans="1:24" ht="14.25" customHeight="1" x14ac:dyDescent="0.3">
      <c r="A198" s="1" t="s">
        <v>320</v>
      </c>
      <c r="B198" s="1">
        <v>10216</v>
      </c>
      <c r="C198" s="1" t="s">
        <v>22</v>
      </c>
      <c r="D198" s="2">
        <v>29329</v>
      </c>
      <c r="E198" s="4">
        <f ca="1">YEAR(TODAY())-YEAR(LegacyData[[#This Row],[DOB]])</f>
        <v>44</v>
      </c>
      <c r="F198" s="4" t="str">
        <f ca="1">IF(LegacyData[[#This Row],[Actual Age]]&lt;=41,"Adults",IF(LegacyData[[#This Row],[Actual Age]]&lt;=52,"Gen Z",IF(LegacyData[[#This Row],[Actual Age]]&lt;=63,"Millenials",IF(LegacyData[[#This Row],[Actual Age]]&lt;=74,"Gen X","Baby Boomers"))))</f>
        <v>Gen Z</v>
      </c>
      <c r="G198" s="1" t="s">
        <v>23</v>
      </c>
      <c r="H198" s="1" t="s">
        <v>24</v>
      </c>
      <c r="I198" s="1" t="s">
        <v>25</v>
      </c>
      <c r="J198" s="1" t="s">
        <v>94</v>
      </c>
      <c r="K198" s="2">
        <v>41463</v>
      </c>
      <c r="L198" s="2" t="s">
        <v>27</v>
      </c>
      <c r="M198" s="4">
        <f ca="1">IFERROR(YEAR(LegacyData[[#This Row],[DateofTermination]])-YEAR(LegacyData[[#This Row],[DateofHire]]),YEAR(TODAY())-YEAR(LegacyData[[#This Row],[DateofHire]]))</f>
        <v>11</v>
      </c>
      <c r="N198" s="1" t="s">
        <v>28</v>
      </c>
      <c r="O198" s="1" t="s">
        <v>29</v>
      </c>
      <c r="P198" s="1" t="s">
        <v>30</v>
      </c>
      <c r="Q198" s="1" t="s">
        <v>47</v>
      </c>
      <c r="R198" s="1">
        <v>20</v>
      </c>
      <c r="S198" s="1" t="s">
        <v>32</v>
      </c>
      <c r="T198" s="1" t="s">
        <v>42</v>
      </c>
      <c r="U198" s="1">
        <v>4.0999999999999996</v>
      </c>
      <c r="V198" s="1">
        <v>4</v>
      </c>
      <c r="W198" s="2">
        <v>43487</v>
      </c>
      <c r="X198" s="1">
        <v>13</v>
      </c>
    </row>
    <row r="199" spans="1:24" ht="14.25" customHeight="1" x14ac:dyDescent="0.3">
      <c r="A199" s="1" t="s">
        <v>321</v>
      </c>
      <c r="B199" s="1">
        <v>10079</v>
      </c>
      <c r="C199" s="1" t="s">
        <v>283</v>
      </c>
      <c r="D199" s="2">
        <v>25683</v>
      </c>
      <c r="E199" s="4">
        <f ca="1">YEAR(TODAY())-YEAR(LegacyData[[#This Row],[DOB]])</f>
        <v>54</v>
      </c>
      <c r="F199" s="4" t="str">
        <f ca="1">IF(LegacyData[[#This Row],[Actual Age]]&lt;=41,"Adults",IF(LegacyData[[#This Row],[Actual Age]]&lt;=52,"Gen Z",IF(LegacyData[[#This Row],[Actual Age]]&lt;=63,"Millenials",IF(LegacyData[[#This Row],[Actual Age]]&lt;=74,"Gen X","Baby Boomers"))))</f>
        <v>Millenials</v>
      </c>
      <c r="G199" s="1" t="s">
        <v>23</v>
      </c>
      <c r="H199" s="1" t="s">
        <v>24</v>
      </c>
      <c r="I199" s="1" t="s">
        <v>25</v>
      </c>
      <c r="J199" s="1" t="s">
        <v>94</v>
      </c>
      <c r="K199" s="2">
        <v>42776</v>
      </c>
      <c r="L199" s="2" t="s">
        <v>27</v>
      </c>
      <c r="M199" s="4">
        <f ca="1">IFERROR(YEAR(LegacyData[[#This Row],[DateofTermination]])-YEAR(LegacyData[[#This Row],[DateofHire]]),YEAR(TODAY())-YEAR(LegacyData[[#This Row],[DateofHire]]))</f>
        <v>7</v>
      </c>
      <c r="N199" s="1" t="s">
        <v>28</v>
      </c>
      <c r="O199" s="1" t="s">
        <v>29</v>
      </c>
      <c r="P199" s="1" t="s">
        <v>39</v>
      </c>
      <c r="Q199" s="1" t="s">
        <v>175</v>
      </c>
      <c r="R199" s="1">
        <v>13</v>
      </c>
      <c r="S199" s="1" t="s">
        <v>41</v>
      </c>
      <c r="T199" s="1" t="s">
        <v>42</v>
      </c>
      <c r="U199" s="1">
        <v>5</v>
      </c>
      <c r="V199" s="1">
        <v>3</v>
      </c>
      <c r="W199" s="2">
        <v>43521</v>
      </c>
      <c r="X199" s="1">
        <v>17</v>
      </c>
    </row>
    <row r="200" spans="1:24" ht="14.25" customHeight="1" x14ac:dyDescent="0.3">
      <c r="A200" s="1" t="s">
        <v>322</v>
      </c>
      <c r="B200" s="1">
        <v>10215</v>
      </c>
      <c r="C200" s="1" t="s">
        <v>22</v>
      </c>
      <c r="D200" s="2">
        <v>32630</v>
      </c>
      <c r="E200" s="4">
        <f ca="1">YEAR(TODAY())-YEAR(LegacyData[[#This Row],[DOB]])</f>
        <v>35</v>
      </c>
      <c r="F200" s="4" t="str">
        <f ca="1">IF(LegacyData[[#This Row],[Actual Age]]&lt;=41,"Adults",IF(LegacyData[[#This Row],[Actual Age]]&lt;=52,"Gen Z",IF(LegacyData[[#This Row],[Actual Age]]&lt;=63,"Millenials",IF(LegacyData[[#This Row],[Actual Age]]&lt;=74,"Gen X","Baby Boomers"))))</f>
        <v>Adults</v>
      </c>
      <c r="G200" s="1" t="s">
        <v>23</v>
      </c>
      <c r="H200" s="1" t="s">
        <v>24</v>
      </c>
      <c r="I200" s="1" t="s">
        <v>25</v>
      </c>
      <c r="J200" s="1" t="s">
        <v>66</v>
      </c>
      <c r="K200" s="2">
        <v>40812</v>
      </c>
      <c r="L200" s="2">
        <v>41733</v>
      </c>
      <c r="M200" s="4">
        <f ca="1">IFERROR(YEAR(LegacyData[[#This Row],[DateofTermination]])-YEAR(LegacyData[[#This Row],[DateofHire]]),YEAR(TODAY())-YEAR(LegacyData[[#This Row],[DateofHire]]))</f>
        <v>3</v>
      </c>
      <c r="N200" s="1" t="s">
        <v>52</v>
      </c>
      <c r="O200" s="1" t="s">
        <v>38</v>
      </c>
      <c r="P200" s="1" t="s">
        <v>30</v>
      </c>
      <c r="Q200" s="1" t="s">
        <v>53</v>
      </c>
      <c r="R200" s="1">
        <v>39</v>
      </c>
      <c r="S200" s="1" t="s">
        <v>68</v>
      </c>
      <c r="T200" s="1" t="s">
        <v>42</v>
      </c>
      <c r="U200" s="1">
        <v>4.3</v>
      </c>
      <c r="V200" s="1">
        <v>3</v>
      </c>
      <c r="W200" s="2">
        <v>41335</v>
      </c>
      <c r="X200" s="1">
        <v>19</v>
      </c>
    </row>
    <row r="201" spans="1:24" ht="14.25" customHeight="1" x14ac:dyDescent="0.3">
      <c r="A201" s="1" t="s">
        <v>323</v>
      </c>
      <c r="B201" s="1">
        <v>10185</v>
      </c>
      <c r="C201" s="1" t="s">
        <v>22</v>
      </c>
      <c r="D201" s="2">
        <v>30403</v>
      </c>
      <c r="E201" s="4">
        <f ca="1">YEAR(TODAY())-YEAR(LegacyData[[#This Row],[DOB]])</f>
        <v>41</v>
      </c>
      <c r="F201" s="4" t="str">
        <f ca="1">IF(LegacyData[[#This Row],[Actual Age]]&lt;=41,"Adults",IF(LegacyData[[#This Row],[Actual Age]]&lt;=52,"Gen Z",IF(LegacyData[[#This Row],[Actual Age]]&lt;=63,"Millenials",IF(LegacyData[[#This Row],[Actual Age]]&lt;=74,"Gen X","Baby Boomers"))))</f>
        <v>Adults</v>
      </c>
      <c r="G201" s="1" t="s">
        <v>23</v>
      </c>
      <c r="H201" s="1" t="s">
        <v>36</v>
      </c>
      <c r="I201" s="1" t="s">
        <v>25</v>
      </c>
      <c r="J201" s="1" t="s">
        <v>26</v>
      </c>
      <c r="K201" s="2">
        <v>41365</v>
      </c>
      <c r="L201" s="2">
        <v>42515</v>
      </c>
      <c r="M201" s="4">
        <f ca="1">IFERROR(YEAR(LegacyData[[#This Row],[DateofTermination]])-YEAR(LegacyData[[#This Row],[DateofHire]]),YEAR(TODAY())-YEAR(LegacyData[[#This Row],[DateofHire]]))</f>
        <v>3</v>
      </c>
      <c r="N201" s="1" t="s">
        <v>171</v>
      </c>
      <c r="O201" s="1" t="s">
        <v>38</v>
      </c>
      <c r="P201" s="1" t="s">
        <v>30</v>
      </c>
      <c r="Q201" s="1" t="s">
        <v>56</v>
      </c>
      <c r="R201" s="1">
        <v>11</v>
      </c>
      <c r="S201" s="1" t="s">
        <v>64</v>
      </c>
      <c r="T201" s="1" t="s">
        <v>42</v>
      </c>
      <c r="U201" s="1">
        <v>3.18</v>
      </c>
      <c r="V201" s="1">
        <v>3</v>
      </c>
      <c r="W201" s="2">
        <v>42435</v>
      </c>
      <c r="X201" s="1">
        <v>10</v>
      </c>
    </row>
    <row r="202" spans="1:24" ht="14.25" customHeight="1" x14ac:dyDescent="0.3">
      <c r="A202" s="1" t="s">
        <v>324</v>
      </c>
      <c r="B202" s="1">
        <v>10063</v>
      </c>
      <c r="C202" s="1" t="s">
        <v>22</v>
      </c>
      <c r="D202" s="2">
        <v>28223</v>
      </c>
      <c r="E202" s="4">
        <f ca="1">YEAR(TODAY())-YEAR(LegacyData[[#This Row],[DOB]])</f>
        <v>47</v>
      </c>
      <c r="F202" s="4" t="str">
        <f ca="1">IF(LegacyData[[#This Row],[Actual Age]]&lt;=41,"Adults",IF(LegacyData[[#This Row],[Actual Age]]&lt;=52,"Gen Z",IF(LegacyData[[#This Row],[Actual Age]]&lt;=63,"Millenials",IF(LegacyData[[#This Row],[Actual Age]]&lt;=74,"Gen X","Baby Boomers"))))</f>
        <v>Gen Z</v>
      </c>
      <c r="G202" s="1" t="s">
        <v>23</v>
      </c>
      <c r="H202" s="1" t="s">
        <v>36</v>
      </c>
      <c r="I202" s="1" t="s">
        <v>25</v>
      </c>
      <c r="J202" s="1" t="s">
        <v>26</v>
      </c>
      <c r="K202" s="2">
        <v>41771</v>
      </c>
      <c r="L202" s="2" t="s">
        <v>27</v>
      </c>
      <c r="M202" s="4">
        <f ca="1">IFERROR(YEAR(LegacyData[[#This Row],[DateofTermination]])-YEAR(LegacyData[[#This Row],[DateofHire]]),YEAR(TODAY())-YEAR(LegacyData[[#This Row],[DateofHire]]))</f>
        <v>10</v>
      </c>
      <c r="N202" s="1" t="s">
        <v>28</v>
      </c>
      <c r="O202" s="1" t="s">
        <v>29</v>
      </c>
      <c r="P202" s="1" t="s">
        <v>30</v>
      </c>
      <c r="Q202" s="1" t="s">
        <v>63</v>
      </c>
      <c r="R202" s="1">
        <v>19</v>
      </c>
      <c r="S202" s="1" t="s">
        <v>32</v>
      </c>
      <c r="T202" s="1" t="s">
        <v>42</v>
      </c>
      <c r="U202" s="1">
        <v>5</v>
      </c>
      <c r="V202" s="1">
        <v>5</v>
      </c>
      <c r="W202" s="2">
        <v>43514</v>
      </c>
      <c r="X202" s="1">
        <v>11</v>
      </c>
    </row>
    <row r="203" spans="1:24" ht="14.25" customHeight="1" x14ac:dyDescent="0.3">
      <c r="A203" s="1" t="s">
        <v>325</v>
      </c>
      <c r="B203" s="1">
        <v>10037</v>
      </c>
      <c r="C203" s="1" t="s">
        <v>22</v>
      </c>
      <c r="D203" s="2">
        <v>24626</v>
      </c>
      <c r="E203" s="4">
        <f ca="1">YEAR(TODAY())-YEAR(LegacyData[[#This Row],[DOB]])</f>
        <v>57</v>
      </c>
      <c r="F203" s="4" t="str">
        <f ca="1">IF(LegacyData[[#This Row],[Actual Age]]&lt;=41,"Adults",IF(LegacyData[[#This Row],[Actual Age]]&lt;=52,"Gen Z",IF(LegacyData[[#This Row],[Actual Age]]&lt;=63,"Millenials",IF(LegacyData[[#This Row],[Actual Age]]&lt;=74,"Gen X","Baby Boomers"))))</f>
        <v>Millenials</v>
      </c>
      <c r="G203" s="1" t="s">
        <v>45</v>
      </c>
      <c r="H203" s="1" t="s">
        <v>118</v>
      </c>
      <c r="I203" s="1" t="s">
        <v>25</v>
      </c>
      <c r="J203" s="1" t="s">
        <v>66</v>
      </c>
      <c r="K203" s="2">
        <v>41365</v>
      </c>
      <c r="L203" s="2" t="s">
        <v>27</v>
      </c>
      <c r="M203" s="4">
        <f ca="1">IFERROR(YEAR(LegacyData[[#This Row],[DateofTermination]])-YEAR(LegacyData[[#This Row],[DateofHire]]),YEAR(TODAY())-YEAR(LegacyData[[#This Row],[DateofHire]]))</f>
        <v>11</v>
      </c>
      <c r="N203" s="1" t="s">
        <v>28</v>
      </c>
      <c r="O203" s="1" t="s">
        <v>29</v>
      </c>
      <c r="P203" s="1" t="s">
        <v>30</v>
      </c>
      <c r="Q203" s="1" t="s">
        <v>67</v>
      </c>
      <c r="R203" s="1">
        <v>12</v>
      </c>
      <c r="S203" s="1" t="s">
        <v>68</v>
      </c>
      <c r="T203" s="1" t="s">
        <v>33</v>
      </c>
      <c r="U203" s="1">
        <v>4</v>
      </c>
      <c r="V203" s="1">
        <v>3</v>
      </c>
      <c r="W203" s="2">
        <v>43509</v>
      </c>
      <c r="X203" s="1">
        <v>12</v>
      </c>
    </row>
    <row r="204" spans="1:24" ht="14.25" customHeight="1" x14ac:dyDescent="0.3">
      <c r="A204" s="1" t="s">
        <v>326</v>
      </c>
      <c r="B204" s="1">
        <v>10042</v>
      </c>
      <c r="C204" s="1" t="s">
        <v>120</v>
      </c>
      <c r="D204" s="2">
        <v>32598</v>
      </c>
      <c r="E204" s="4">
        <f ca="1">YEAR(TODAY())-YEAR(LegacyData[[#This Row],[DOB]])</f>
        <v>35</v>
      </c>
      <c r="F204" s="4" t="str">
        <f ca="1">IF(LegacyData[[#This Row],[Actual Age]]&lt;=41,"Adults",IF(LegacyData[[#This Row],[Actual Age]]&lt;=52,"Gen Z",IF(LegacyData[[#This Row],[Actual Age]]&lt;=63,"Millenials",IF(LegacyData[[#This Row],[Actual Age]]&lt;=74,"Gen X","Baby Boomers"))))</f>
        <v>Adults</v>
      </c>
      <c r="G204" s="1" t="s">
        <v>45</v>
      </c>
      <c r="H204" s="1" t="s">
        <v>24</v>
      </c>
      <c r="I204" s="1" t="s">
        <v>25</v>
      </c>
      <c r="J204" s="1" t="s">
        <v>80</v>
      </c>
      <c r="K204" s="2">
        <v>41463</v>
      </c>
      <c r="L204" s="2" t="s">
        <v>27</v>
      </c>
      <c r="M204" s="4">
        <f ca="1">IFERROR(YEAR(LegacyData[[#This Row],[DateofTermination]])-YEAR(LegacyData[[#This Row],[DateofHire]]),YEAR(TODAY())-YEAR(LegacyData[[#This Row],[DateofHire]]))</f>
        <v>11</v>
      </c>
      <c r="N204" s="1" t="s">
        <v>28</v>
      </c>
      <c r="O204" s="1" t="s">
        <v>29</v>
      </c>
      <c r="P204" s="1" t="s">
        <v>121</v>
      </c>
      <c r="Q204" s="1" t="s">
        <v>139</v>
      </c>
      <c r="R204" s="1">
        <v>21</v>
      </c>
      <c r="S204" s="1" t="s">
        <v>41</v>
      </c>
      <c r="T204" s="1" t="s">
        <v>42</v>
      </c>
      <c r="U204" s="1">
        <v>5</v>
      </c>
      <c r="V204" s="1">
        <v>5</v>
      </c>
      <c r="W204" s="2">
        <v>43490</v>
      </c>
      <c r="X204" s="1">
        <v>2</v>
      </c>
    </row>
    <row r="205" spans="1:24" ht="14.25" customHeight="1" x14ac:dyDescent="0.3">
      <c r="A205" s="1" t="s">
        <v>327</v>
      </c>
      <c r="B205" s="1">
        <v>10206</v>
      </c>
      <c r="C205" s="1" t="s">
        <v>22</v>
      </c>
      <c r="D205" s="2">
        <v>30870</v>
      </c>
      <c r="E205" s="4">
        <f ca="1">YEAR(TODAY())-YEAR(LegacyData[[#This Row],[DOB]])</f>
        <v>40</v>
      </c>
      <c r="F205" s="4" t="str">
        <f ca="1">IF(LegacyData[[#This Row],[Actual Age]]&lt;=41,"Adults",IF(LegacyData[[#This Row],[Actual Age]]&lt;=52,"Gen Z",IF(LegacyData[[#This Row],[Actual Age]]&lt;=63,"Millenials",IF(LegacyData[[#This Row],[Actual Age]]&lt;=74,"Gen X","Baby Boomers"))))</f>
        <v>Adults</v>
      </c>
      <c r="G205" s="1" t="s">
        <v>45</v>
      </c>
      <c r="H205" s="1" t="s">
        <v>24</v>
      </c>
      <c r="I205" s="1" t="s">
        <v>25</v>
      </c>
      <c r="J205" s="1" t="s">
        <v>26</v>
      </c>
      <c r="K205" s="2">
        <v>41463</v>
      </c>
      <c r="L205" s="2" t="s">
        <v>27</v>
      </c>
      <c r="M205" s="4">
        <f ca="1">IFERROR(YEAR(LegacyData[[#This Row],[DateofTermination]])-YEAR(LegacyData[[#This Row],[DateofHire]]),YEAR(TODAY())-YEAR(LegacyData[[#This Row],[DateofHire]]))</f>
        <v>11</v>
      </c>
      <c r="N205" s="1" t="s">
        <v>28</v>
      </c>
      <c r="O205" s="1" t="s">
        <v>29</v>
      </c>
      <c r="P205" s="1" t="s">
        <v>30</v>
      </c>
      <c r="Q205" s="1" t="s">
        <v>74</v>
      </c>
      <c r="R205" s="1">
        <v>14</v>
      </c>
      <c r="S205" s="1" t="s">
        <v>32</v>
      </c>
      <c r="T205" s="1" t="s">
        <v>42</v>
      </c>
      <c r="U205" s="1">
        <v>3.6</v>
      </c>
      <c r="V205" s="1">
        <v>5</v>
      </c>
      <c r="W205" s="2">
        <v>43467</v>
      </c>
      <c r="X205" s="1">
        <v>4</v>
      </c>
    </row>
    <row r="206" spans="1:24" ht="14.25" customHeight="1" x14ac:dyDescent="0.3">
      <c r="A206" s="1" t="s">
        <v>328</v>
      </c>
      <c r="B206" s="1">
        <v>10104</v>
      </c>
      <c r="C206" s="1" t="s">
        <v>44</v>
      </c>
      <c r="D206" s="2">
        <v>31070</v>
      </c>
      <c r="E206" s="4">
        <f ca="1">YEAR(TODAY())-YEAR(LegacyData[[#This Row],[DOB]])</f>
        <v>39</v>
      </c>
      <c r="F206" s="4" t="str">
        <f ca="1">IF(LegacyData[[#This Row],[Actual Age]]&lt;=41,"Adults",IF(LegacyData[[#This Row],[Actual Age]]&lt;=52,"Gen Z",IF(LegacyData[[#This Row],[Actual Age]]&lt;=63,"Millenials",IF(LegacyData[[#This Row],[Actual Age]]&lt;=74,"Gen X","Baby Boomers"))))</f>
        <v>Adults</v>
      </c>
      <c r="G206" s="1" t="s">
        <v>45</v>
      </c>
      <c r="H206" s="1" t="s">
        <v>24</v>
      </c>
      <c r="I206" s="1" t="s">
        <v>25</v>
      </c>
      <c r="J206" s="1" t="s">
        <v>26</v>
      </c>
      <c r="K206" s="2">
        <v>41649</v>
      </c>
      <c r="L206" s="2" t="s">
        <v>27</v>
      </c>
      <c r="M206" s="4">
        <f ca="1">IFERROR(YEAR(LegacyData[[#This Row],[DateofTermination]])-YEAR(LegacyData[[#This Row],[DateofHire]]),YEAR(TODAY())-YEAR(LegacyData[[#This Row],[DateofHire]]))</f>
        <v>10</v>
      </c>
      <c r="N206" s="1" t="s">
        <v>28</v>
      </c>
      <c r="O206" s="1" t="s">
        <v>29</v>
      </c>
      <c r="P206" s="1" t="s">
        <v>30</v>
      </c>
      <c r="Q206" s="1" t="s">
        <v>49</v>
      </c>
      <c r="R206" s="1">
        <v>16</v>
      </c>
      <c r="S206" s="1" t="s">
        <v>41</v>
      </c>
      <c r="T206" s="1" t="s">
        <v>42</v>
      </c>
      <c r="U206" s="1">
        <v>4.53</v>
      </c>
      <c r="V206" s="1">
        <v>5</v>
      </c>
      <c r="W206" s="2">
        <v>43481</v>
      </c>
      <c r="X206" s="1">
        <v>5</v>
      </c>
    </row>
    <row r="207" spans="1:24" ht="14.25" customHeight="1" x14ac:dyDescent="0.3">
      <c r="A207" s="1" t="s">
        <v>329</v>
      </c>
      <c r="B207" s="1">
        <v>10303</v>
      </c>
      <c r="C207" s="1" t="s">
        <v>22</v>
      </c>
      <c r="D207" s="2">
        <v>29494</v>
      </c>
      <c r="E207" s="4">
        <f ca="1">YEAR(TODAY())-YEAR(LegacyData[[#This Row],[DOB]])</f>
        <v>44</v>
      </c>
      <c r="F207" s="4" t="str">
        <f ca="1">IF(LegacyData[[#This Row],[Actual Age]]&lt;=41,"Adults",IF(LegacyData[[#This Row],[Actual Age]]&lt;=52,"Gen Z",IF(LegacyData[[#This Row],[Actual Age]]&lt;=63,"Millenials",IF(LegacyData[[#This Row],[Actual Age]]&lt;=74,"Gen X","Baby Boomers"))))</f>
        <v>Gen Z</v>
      </c>
      <c r="G207" s="1" t="s">
        <v>45</v>
      </c>
      <c r="H207" s="1" t="s">
        <v>24</v>
      </c>
      <c r="I207" s="1" t="s">
        <v>25</v>
      </c>
      <c r="J207" s="1" t="s">
        <v>80</v>
      </c>
      <c r="K207" s="2">
        <v>41729</v>
      </c>
      <c r="L207" s="2">
        <v>43221</v>
      </c>
      <c r="M207" s="4">
        <f ca="1">IFERROR(YEAR(LegacyData[[#This Row],[DateofTermination]])-YEAR(LegacyData[[#This Row],[DateofHire]]),YEAR(TODAY())-YEAR(LegacyData[[#This Row],[DateofHire]]))</f>
        <v>4</v>
      </c>
      <c r="N207" s="1" t="s">
        <v>92</v>
      </c>
      <c r="O207" s="1" t="s">
        <v>86</v>
      </c>
      <c r="P207" s="1" t="s">
        <v>30</v>
      </c>
      <c r="Q207" s="1" t="s">
        <v>47</v>
      </c>
      <c r="R207" s="1">
        <v>20</v>
      </c>
      <c r="S207" s="1" t="s">
        <v>32</v>
      </c>
      <c r="T207" s="1" t="s">
        <v>169</v>
      </c>
      <c r="U207" s="1">
        <v>2.33</v>
      </c>
      <c r="V207" s="1">
        <v>2</v>
      </c>
      <c r="W207" s="2">
        <v>43168</v>
      </c>
      <c r="X207" s="1">
        <v>3</v>
      </c>
    </row>
    <row r="208" spans="1:24" ht="14.25" customHeight="1" x14ac:dyDescent="0.3">
      <c r="A208" s="1" t="s">
        <v>330</v>
      </c>
      <c r="B208" s="1">
        <v>10078</v>
      </c>
      <c r="C208" s="1" t="s">
        <v>44</v>
      </c>
      <c r="D208" s="2">
        <v>19035</v>
      </c>
      <c r="E208" s="4">
        <f ca="1">YEAR(TODAY())-YEAR(LegacyData[[#This Row],[DOB]])</f>
        <v>72</v>
      </c>
      <c r="F208" s="4" t="str">
        <f ca="1">IF(LegacyData[[#This Row],[Actual Age]]&lt;=41,"Adults",IF(LegacyData[[#This Row],[Actual Age]]&lt;=52,"Gen Z",IF(LegacyData[[#This Row],[Actual Age]]&lt;=63,"Millenials",IF(LegacyData[[#This Row],[Actual Age]]&lt;=74,"Gen X","Baby Boomers"))))</f>
        <v>Gen X</v>
      </c>
      <c r="G208" s="1" t="s">
        <v>45</v>
      </c>
      <c r="H208" s="1" t="s">
        <v>36</v>
      </c>
      <c r="I208" s="1" t="s">
        <v>25</v>
      </c>
      <c r="J208" s="1" t="s">
        <v>94</v>
      </c>
      <c r="K208" s="2">
        <v>41043</v>
      </c>
      <c r="L208" s="2">
        <v>41505</v>
      </c>
      <c r="M208" s="4">
        <f ca="1">IFERROR(YEAR(LegacyData[[#This Row],[DateofTermination]])-YEAR(LegacyData[[#This Row],[DateofHire]]),YEAR(TODAY())-YEAR(LegacyData[[#This Row],[DateofHire]]))</f>
        <v>1</v>
      </c>
      <c r="N208" s="1" t="s">
        <v>76</v>
      </c>
      <c r="O208" s="1" t="s">
        <v>38</v>
      </c>
      <c r="P208" s="1" t="s">
        <v>30</v>
      </c>
      <c r="Q208" s="1" t="s">
        <v>53</v>
      </c>
      <c r="R208" s="1">
        <v>39</v>
      </c>
      <c r="S208" s="1" t="s">
        <v>32</v>
      </c>
      <c r="T208" s="1" t="s">
        <v>42</v>
      </c>
      <c r="U208" s="1">
        <v>5</v>
      </c>
      <c r="V208" s="1">
        <v>3</v>
      </c>
      <c r="W208" s="2">
        <v>41457</v>
      </c>
      <c r="X208" s="1">
        <v>17</v>
      </c>
    </row>
    <row r="209" spans="1:24" ht="14.25" customHeight="1" x14ac:dyDescent="0.3">
      <c r="A209" s="1" t="s">
        <v>331</v>
      </c>
      <c r="B209" s="1">
        <v>10121</v>
      </c>
      <c r="C209" s="1" t="s">
        <v>120</v>
      </c>
      <c r="D209" s="2">
        <v>33004</v>
      </c>
      <c r="E209" s="4">
        <f ca="1">YEAR(TODAY())-YEAR(LegacyData[[#This Row],[DOB]])</f>
        <v>34</v>
      </c>
      <c r="F209" s="4" t="str">
        <f ca="1">IF(LegacyData[[#This Row],[Actual Age]]&lt;=41,"Adults",IF(LegacyData[[#This Row],[Actual Age]]&lt;=52,"Gen Z",IF(LegacyData[[#This Row],[Actual Age]]&lt;=63,"Millenials",IF(LegacyData[[#This Row],[Actual Age]]&lt;=74,"Gen X","Baby Boomers"))))</f>
        <v>Adults</v>
      </c>
      <c r="G209" s="1" t="s">
        <v>45</v>
      </c>
      <c r="H209" s="1" t="s">
        <v>24</v>
      </c>
      <c r="I209" s="1" t="s">
        <v>25</v>
      </c>
      <c r="J209" s="1" t="s">
        <v>26</v>
      </c>
      <c r="K209" s="2">
        <v>41547</v>
      </c>
      <c r="L209" s="2" t="s">
        <v>27</v>
      </c>
      <c r="M209" s="4">
        <f ca="1">IFERROR(YEAR(LegacyData[[#This Row],[DateofTermination]])-YEAR(LegacyData[[#This Row],[DateofHire]]),YEAR(TODAY())-YEAR(LegacyData[[#This Row],[DateofHire]]))</f>
        <v>11</v>
      </c>
      <c r="N209" s="1" t="s">
        <v>28</v>
      </c>
      <c r="O209" s="1" t="s">
        <v>29</v>
      </c>
      <c r="P209" s="1" t="s">
        <v>121</v>
      </c>
      <c r="Q209" s="1" t="s">
        <v>139</v>
      </c>
      <c r="R209" s="1">
        <v>21</v>
      </c>
      <c r="S209" s="1" t="s">
        <v>41</v>
      </c>
      <c r="T209" s="1" t="s">
        <v>42</v>
      </c>
      <c r="U209" s="1">
        <v>4.28</v>
      </c>
      <c r="V209" s="1">
        <v>3</v>
      </c>
      <c r="W209" s="2">
        <v>43490</v>
      </c>
      <c r="X209" s="1">
        <v>1</v>
      </c>
    </row>
    <row r="210" spans="1:24" ht="14.25" customHeight="1" x14ac:dyDescent="0.3">
      <c r="A210" s="1" t="s">
        <v>332</v>
      </c>
      <c r="B210" s="1">
        <v>10021</v>
      </c>
      <c r="C210" s="1" t="s">
        <v>22</v>
      </c>
      <c r="D210" s="2">
        <v>27801</v>
      </c>
      <c r="E210" s="4">
        <f ca="1">YEAR(TODAY())-YEAR(LegacyData[[#This Row],[DOB]])</f>
        <v>48</v>
      </c>
      <c r="F210" s="4" t="str">
        <f ca="1">IF(LegacyData[[#This Row],[Actual Age]]&lt;=41,"Adults",IF(LegacyData[[#This Row],[Actual Age]]&lt;=52,"Gen Z",IF(LegacyData[[#This Row],[Actual Age]]&lt;=63,"Millenials",IF(LegacyData[[#This Row],[Actual Age]]&lt;=74,"Gen X","Baby Boomers"))))</f>
        <v>Gen Z</v>
      </c>
      <c r="G210" s="1" t="s">
        <v>23</v>
      </c>
      <c r="H210" s="1" t="s">
        <v>36</v>
      </c>
      <c r="I210" s="1" t="s">
        <v>25</v>
      </c>
      <c r="J210" s="1" t="s">
        <v>26</v>
      </c>
      <c r="K210" s="2">
        <v>41547</v>
      </c>
      <c r="L210" s="2" t="s">
        <v>27</v>
      </c>
      <c r="M210" s="4">
        <f ca="1">IFERROR(YEAR(LegacyData[[#This Row],[DateofTermination]])-YEAR(LegacyData[[#This Row],[DateofHire]]),YEAR(TODAY())-YEAR(LegacyData[[#This Row],[DateofHire]]))</f>
        <v>11</v>
      </c>
      <c r="N210" s="1" t="s">
        <v>28</v>
      </c>
      <c r="O210" s="1" t="s">
        <v>29</v>
      </c>
      <c r="P210" s="1" t="s">
        <v>30</v>
      </c>
      <c r="Q210" s="1" t="s">
        <v>81</v>
      </c>
      <c r="R210" s="1">
        <v>18</v>
      </c>
      <c r="S210" s="1" t="s">
        <v>32</v>
      </c>
      <c r="T210" s="1" t="s">
        <v>33</v>
      </c>
      <c r="U210" s="1">
        <v>5</v>
      </c>
      <c r="V210" s="1">
        <v>3</v>
      </c>
      <c r="W210" s="2">
        <v>43503</v>
      </c>
      <c r="X210" s="1">
        <v>13</v>
      </c>
    </row>
    <row r="211" spans="1:24" ht="14.25" customHeight="1" x14ac:dyDescent="0.3">
      <c r="A211" s="1" t="s">
        <v>333</v>
      </c>
      <c r="B211" s="1">
        <v>10281</v>
      </c>
      <c r="C211" s="1" t="s">
        <v>22</v>
      </c>
      <c r="D211" s="2">
        <v>28879</v>
      </c>
      <c r="E211" s="4">
        <f ca="1">YEAR(TODAY())-YEAR(LegacyData[[#This Row],[DOB]])</f>
        <v>45</v>
      </c>
      <c r="F211" s="4" t="str">
        <f ca="1">IF(LegacyData[[#This Row],[Actual Age]]&lt;=41,"Adults",IF(LegacyData[[#This Row],[Actual Age]]&lt;=52,"Gen Z",IF(LegacyData[[#This Row],[Actual Age]]&lt;=63,"Millenials",IF(LegacyData[[#This Row],[Actual Age]]&lt;=74,"Gen X","Baby Boomers"))))</f>
        <v>Gen Z</v>
      </c>
      <c r="G211" s="1" t="s">
        <v>23</v>
      </c>
      <c r="H211" s="1" t="s">
        <v>24</v>
      </c>
      <c r="I211" s="1" t="s">
        <v>25</v>
      </c>
      <c r="J211" s="1" t="s">
        <v>66</v>
      </c>
      <c r="K211" s="2">
        <v>41687</v>
      </c>
      <c r="L211" s="2" t="s">
        <v>27</v>
      </c>
      <c r="M211" s="4">
        <f ca="1">IFERROR(YEAR(LegacyData[[#This Row],[DateofTermination]])-YEAR(LegacyData[[#This Row],[DateofHire]]),YEAR(TODAY())-YEAR(LegacyData[[#This Row],[DateofHire]]))</f>
        <v>10</v>
      </c>
      <c r="N211" s="1" t="s">
        <v>28</v>
      </c>
      <c r="O211" s="1" t="s">
        <v>29</v>
      </c>
      <c r="P211" s="1" t="s">
        <v>30</v>
      </c>
      <c r="Q211" s="1" t="s">
        <v>31</v>
      </c>
      <c r="R211" s="1">
        <v>22</v>
      </c>
      <c r="S211" s="1" t="s">
        <v>32</v>
      </c>
      <c r="T211" s="1" t="s">
        <v>100</v>
      </c>
      <c r="U211" s="1">
        <v>4.25</v>
      </c>
      <c r="V211" s="1">
        <v>3</v>
      </c>
      <c r="W211" s="2">
        <v>43500</v>
      </c>
      <c r="X211" s="1">
        <v>6</v>
      </c>
    </row>
    <row r="212" spans="1:24" ht="14.25" customHeight="1" x14ac:dyDescent="0.3">
      <c r="A212" s="1" t="s">
        <v>334</v>
      </c>
      <c r="B212" s="1">
        <v>10041</v>
      </c>
      <c r="C212" s="1" t="s">
        <v>120</v>
      </c>
      <c r="D212" s="2">
        <v>30090</v>
      </c>
      <c r="E212" s="4">
        <f ca="1">YEAR(TODAY())-YEAR(LegacyData[[#This Row],[DOB]])</f>
        <v>42</v>
      </c>
      <c r="F212" s="4" t="str">
        <f ca="1">IF(LegacyData[[#This Row],[Actual Age]]&lt;=41,"Adults",IF(LegacyData[[#This Row],[Actual Age]]&lt;=52,"Gen Z",IF(LegacyData[[#This Row],[Actual Age]]&lt;=63,"Millenials",IF(LegacyData[[#This Row],[Actual Age]]&lt;=74,"Gen X","Baby Boomers"))))</f>
        <v>Gen Z</v>
      </c>
      <c r="G212" s="1" t="s">
        <v>23</v>
      </c>
      <c r="H212" s="1" t="s">
        <v>24</v>
      </c>
      <c r="I212" s="1" t="s">
        <v>25</v>
      </c>
      <c r="J212" s="1" t="s">
        <v>26</v>
      </c>
      <c r="K212" s="2">
        <v>42009</v>
      </c>
      <c r="L212" s="2" t="s">
        <v>27</v>
      </c>
      <c r="M212" s="4">
        <f ca="1">IFERROR(YEAR(LegacyData[[#This Row],[DateofTermination]])-YEAR(LegacyData[[#This Row],[DateofHire]]),YEAR(TODAY())-YEAR(LegacyData[[#This Row],[DateofHire]]))</f>
        <v>9</v>
      </c>
      <c r="N212" s="1" t="s">
        <v>28</v>
      </c>
      <c r="O212" s="1" t="s">
        <v>29</v>
      </c>
      <c r="P212" s="1" t="s">
        <v>121</v>
      </c>
      <c r="Q212" s="1" t="s">
        <v>122</v>
      </c>
      <c r="R212" s="1">
        <v>17</v>
      </c>
      <c r="S212" s="1" t="s">
        <v>178</v>
      </c>
      <c r="T212" s="1" t="s">
        <v>42</v>
      </c>
      <c r="U212" s="1">
        <v>5</v>
      </c>
      <c r="V212" s="1">
        <v>5</v>
      </c>
      <c r="W212" s="2">
        <v>43479</v>
      </c>
      <c r="X212" s="1">
        <v>18</v>
      </c>
    </row>
    <row r="213" spans="1:24" ht="14.25" customHeight="1" x14ac:dyDescent="0.3">
      <c r="A213" s="1" t="s">
        <v>335</v>
      </c>
      <c r="B213" s="1">
        <v>10148</v>
      </c>
      <c r="C213" s="1" t="s">
        <v>22</v>
      </c>
      <c r="D213" s="2">
        <v>28976</v>
      </c>
      <c r="E213" s="4">
        <f ca="1">YEAR(TODAY())-YEAR(LegacyData[[#This Row],[DOB]])</f>
        <v>45</v>
      </c>
      <c r="F213" s="4" t="str">
        <f ca="1">IF(LegacyData[[#This Row],[Actual Age]]&lt;=41,"Adults",IF(LegacyData[[#This Row],[Actual Age]]&lt;=52,"Gen Z",IF(LegacyData[[#This Row],[Actual Age]]&lt;=63,"Millenials",IF(LegacyData[[#This Row],[Actual Age]]&lt;=74,"Gen X","Baby Boomers"))))</f>
        <v>Gen Z</v>
      </c>
      <c r="G213" s="1" t="s">
        <v>45</v>
      </c>
      <c r="H213" s="1" t="s">
        <v>36</v>
      </c>
      <c r="I213" s="1" t="s">
        <v>25</v>
      </c>
      <c r="J213" s="1" t="s">
        <v>26</v>
      </c>
      <c r="K213" s="2">
        <v>40581</v>
      </c>
      <c r="L213" s="2">
        <v>41651</v>
      </c>
      <c r="M213" s="4">
        <f ca="1">IFERROR(YEAR(LegacyData[[#This Row],[DateofTermination]])-YEAR(LegacyData[[#This Row],[DateofHire]]),YEAR(TODAY())-YEAR(LegacyData[[#This Row],[DateofHire]]))</f>
        <v>3</v>
      </c>
      <c r="N213" s="1" t="s">
        <v>73</v>
      </c>
      <c r="O213" s="1" t="s">
        <v>38</v>
      </c>
      <c r="P213" s="1" t="s">
        <v>30</v>
      </c>
      <c r="Q213" s="1" t="s">
        <v>49</v>
      </c>
      <c r="R213" s="1">
        <v>16</v>
      </c>
      <c r="S213" s="1" t="s">
        <v>54</v>
      </c>
      <c r="T213" s="1" t="s">
        <v>42</v>
      </c>
      <c r="U213" s="1">
        <v>3.89</v>
      </c>
      <c r="V213" s="1">
        <v>4</v>
      </c>
      <c r="W213" s="2">
        <v>41337</v>
      </c>
      <c r="X213" s="1">
        <v>7</v>
      </c>
    </row>
    <row r="214" spans="1:24" ht="14.25" customHeight="1" x14ac:dyDescent="0.3">
      <c r="A214" s="1" t="s">
        <v>336</v>
      </c>
      <c r="B214" s="1">
        <v>10005</v>
      </c>
      <c r="C214" s="1" t="s">
        <v>58</v>
      </c>
      <c r="D214" s="2">
        <v>28906</v>
      </c>
      <c r="E214" s="4">
        <f ca="1">YEAR(TODAY())-YEAR(LegacyData[[#This Row],[DOB]])</f>
        <v>45</v>
      </c>
      <c r="F214" s="4" t="str">
        <f ca="1">IF(LegacyData[[#This Row],[Actual Age]]&lt;=41,"Adults",IF(LegacyData[[#This Row],[Actual Age]]&lt;=52,"Gen Z",IF(LegacyData[[#This Row],[Actual Age]]&lt;=63,"Millenials",IF(LegacyData[[#This Row],[Actual Age]]&lt;=74,"Gen X","Baby Boomers"))))</f>
        <v>Gen Z</v>
      </c>
      <c r="G214" s="1" t="s">
        <v>23</v>
      </c>
      <c r="H214" s="1" t="s">
        <v>24</v>
      </c>
      <c r="I214" s="1" t="s">
        <v>25</v>
      </c>
      <c r="J214" s="1" t="s">
        <v>66</v>
      </c>
      <c r="K214" s="2">
        <v>40550</v>
      </c>
      <c r="L214" s="2">
        <v>42254</v>
      </c>
      <c r="M214" s="4">
        <f ca="1">IFERROR(YEAR(LegacyData[[#This Row],[DateofTermination]])-YEAR(LegacyData[[#This Row],[DateofHire]]),YEAR(TODAY())-YEAR(LegacyData[[#This Row],[DateofHire]]))</f>
        <v>4</v>
      </c>
      <c r="N214" s="1" t="s">
        <v>73</v>
      </c>
      <c r="O214" s="1" t="s">
        <v>38</v>
      </c>
      <c r="P214" s="1" t="s">
        <v>59</v>
      </c>
      <c r="Q214" s="1" t="s">
        <v>60</v>
      </c>
      <c r="R214" s="1">
        <v>10</v>
      </c>
      <c r="S214" s="1" t="s">
        <v>68</v>
      </c>
      <c r="T214" s="1" t="s">
        <v>33</v>
      </c>
      <c r="U214" s="1">
        <v>5</v>
      </c>
      <c r="V214" s="1">
        <v>5</v>
      </c>
      <c r="W214" s="2">
        <v>42232</v>
      </c>
      <c r="X214" s="1">
        <v>13</v>
      </c>
    </row>
    <row r="215" spans="1:24" ht="14.25" customHeight="1" x14ac:dyDescent="0.3">
      <c r="A215" s="1" t="s">
        <v>337</v>
      </c>
      <c r="B215" s="1">
        <v>10259</v>
      </c>
      <c r="C215" s="1" t="s">
        <v>78</v>
      </c>
      <c r="D215" s="2">
        <v>30930</v>
      </c>
      <c r="E215" s="4">
        <f ca="1">YEAR(TODAY())-YEAR(LegacyData[[#This Row],[DOB]])</f>
        <v>40</v>
      </c>
      <c r="F215" s="4" t="str">
        <f ca="1">IF(LegacyData[[#This Row],[Actual Age]]&lt;=41,"Adults",IF(LegacyData[[#This Row],[Actual Age]]&lt;=52,"Gen Z",IF(LegacyData[[#This Row],[Actual Age]]&lt;=63,"Millenials",IF(LegacyData[[#This Row],[Actual Age]]&lt;=74,"Gen X","Baby Boomers"))))</f>
        <v>Adults</v>
      </c>
      <c r="G215" s="1" t="s">
        <v>23</v>
      </c>
      <c r="H215" s="1" t="s">
        <v>36</v>
      </c>
      <c r="I215" s="1" t="s">
        <v>25</v>
      </c>
      <c r="J215" s="1" t="s">
        <v>26</v>
      </c>
      <c r="K215" s="2">
        <v>41671</v>
      </c>
      <c r="L215" s="2">
        <v>42491</v>
      </c>
      <c r="M215" s="4">
        <f ca="1">IFERROR(YEAR(LegacyData[[#This Row],[DateofTermination]])-YEAR(LegacyData[[#This Row],[DateofHire]]),YEAR(TODAY())-YEAR(LegacyData[[#This Row],[DateofHire]]))</f>
        <v>2</v>
      </c>
      <c r="N215" s="1" t="s">
        <v>92</v>
      </c>
      <c r="O215" s="1" t="s">
        <v>38</v>
      </c>
      <c r="P215" s="1" t="s">
        <v>39</v>
      </c>
      <c r="Q215" s="1" t="s">
        <v>40</v>
      </c>
      <c r="R215" s="1">
        <v>4</v>
      </c>
      <c r="S215" s="1" t="s">
        <v>64</v>
      </c>
      <c r="T215" s="1" t="s">
        <v>42</v>
      </c>
      <c r="U215" s="1">
        <v>4.7</v>
      </c>
      <c r="V215" s="1">
        <v>4</v>
      </c>
      <c r="W215" s="2">
        <v>42385</v>
      </c>
      <c r="X215" s="1">
        <v>19</v>
      </c>
    </row>
    <row r="216" spans="1:24" ht="14.25" customHeight="1" x14ac:dyDescent="0.3">
      <c r="A216" s="1" t="s">
        <v>338</v>
      </c>
      <c r="B216" s="1">
        <v>10286</v>
      </c>
      <c r="C216" s="1" t="s">
        <v>22</v>
      </c>
      <c r="D216" s="2">
        <v>32219</v>
      </c>
      <c r="E216" s="4">
        <f ca="1">YEAR(TODAY())-YEAR(LegacyData[[#This Row],[DOB]])</f>
        <v>36</v>
      </c>
      <c r="F216" s="4" t="str">
        <f ca="1">IF(LegacyData[[#This Row],[Actual Age]]&lt;=41,"Adults",IF(LegacyData[[#This Row],[Actual Age]]&lt;=52,"Gen Z",IF(LegacyData[[#This Row],[Actual Age]]&lt;=63,"Millenials",IF(LegacyData[[#This Row],[Actual Age]]&lt;=74,"Gen X","Baby Boomers"))))</f>
        <v>Adults</v>
      </c>
      <c r="G216" s="1" t="s">
        <v>23</v>
      </c>
      <c r="H216" s="1" t="s">
        <v>24</v>
      </c>
      <c r="I216" s="1" t="s">
        <v>25</v>
      </c>
      <c r="J216" s="1" t="s">
        <v>66</v>
      </c>
      <c r="K216" s="2">
        <v>40553</v>
      </c>
      <c r="L216" s="2">
        <v>43097</v>
      </c>
      <c r="M216" s="4">
        <f ca="1">IFERROR(YEAR(LegacyData[[#This Row],[DateofTermination]])-YEAR(LegacyData[[#This Row],[DateofHire]]),YEAR(TODAY())-YEAR(LegacyData[[#This Row],[DateofHire]]))</f>
        <v>6</v>
      </c>
      <c r="N216" s="1" t="s">
        <v>37</v>
      </c>
      <c r="O216" s="1" t="s">
        <v>38</v>
      </c>
      <c r="P216" s="1" t="s">
        <v>30</v>
      </c>
      <c r="Q216" s="1" t="s">
        <v>53</v>
      </c>
      <c r="R216" s="1">
        <v>39</v>
      </c>
      <c r="S216" s="1" t="s">
        <v>54</v>
      </c>
      <c r="T216" s="1" t="s">
        <v>100</v>
      </c>
      <c r="U216" s="1">
        <v>3.54</v>
      </c>
      <c r="V216" s="1">
        <v>5</v>
      </c>
      <c r="W216" s="2">
        <v>42831</v>
      </c>
      <c r="X216" s="1">
        <v>15</v>
      </c>
    </row>
    <row r="217" spans="1:24" ht="14.25" customHeight="1" x14ac:dyDescent="0.3">
      <c r="A217" s="1" t="s">
        <v>339</v>
      </c>
      <c r="B217" s="1">
        <v>10297</v>
      </c>
      <c r="C217" s="1" t="s">
        <v>44</v>
      </c>
      <c r="D217" s="2">
        <v>32707</v>
      </c>
      <c r="E217" s="4">
        <f ca="1">YEAR(TODAY())-YEAR(LegacyData[[#This Row],[DOB]])</f>
        <v>35</v>
      </c>
      <c r="F217" s="4" t="str">
        <f ca="1">IF(LegacyData[[#This Row],[Actual Age]]&lt;=41,"Adults",IF(LegacyData[[#This Row],[Actual Age]]&lt;=52,"Gen Z",IF(LegacyData[[#This Row],[Actual Age]]&lt;=63,"Millenials",IF(LegacyData[[#This Row],[Actual Age]]&lt;=74,"Gen X","Baby Boomers"))))</f>
        <v>Adults</v>
      </c>
      <c r="G217" s="1" t="s">
        <v>45</v>
      </c>
      <c r="H217" s="1" t="s">
        <v>36</v>
      </c>
      <c r="I217" s="1" t="s">
        <v>25</v>
      </c>
      <c r="J217" s="1" t="s">
        <v>94</v>
      </c>
      <c r="K217" s="2">
        <v>40729</v>
      </c>
      <c r="L217" s="2">
        <v>42262</v>
      </c>
      <c r="M217" s="4">
        <f ca="1">IFERROR(YEAR(LegacyData[[#This Row],[DateofTermination]])-YEAR(LegacyData[[#This Row],[DateofHire]]),YEAR(TODAY())-YEAR(LegacyData[[#This Row],[DateofHire]]))</f>
        <v>4</v>
      </c>
      <c r="N217" s="1" t="s">
        <v>76</v>
      </c>
      <c r="O217" s="1" t="s">
        <v>38</v>
      </c>
      <c r="P217" s="1" t="s">
        <v>30</v>
      </c>
      <c r="Q217" s="1" t="s">
        <v>56</v>
      </c>
      <c r="R217" s="1">
        <v>11</v>
      </c>
      <c r="S217" s="1" t="s">
        <v>99</v>
      </c>
      <c r="T217" s="1" t="s">
        <v>100</v>
      </c>
      <c r="U217" s="1">
        <v>2.4</v>
      </c>
      <c r="V217" s="1">
        <v>5</v>
      </c>
      <c r="W217" s="2">
        <v>42041</v>
      </c>
      <c r="X217" s="1">
        <v>2</v>
      </c>
    </row>
    <row r="218" spans="1:24" ht="14.25" customHeight="1" x14ac:dyDescent="0.3">
      <c r="A218" s="1" t="s">
        <v>340</v>
      </c>
      <c r="B218" s="1">
        <v>10171</v>
      </c>
      <c r="C218" s="1" t="s">
        <v>22</v>
      </c>
      <c r="D218" s="2">
        <v>31613</v>
      </c>
      <c r="E218" s="4">
        <f ca="1">YEAR(TODAY())-YEAR(LegacyData[[#This Row],[DOB]])</f>
        <v>38</v>
      </c>
      <c r="F218" s="4" t="str">
        <f ca="1">IF(LegacyData[[#This Row],[Actual Age]]&lt;=41,"Adults",IF(LegacyData[[#This Row],[Actual Age]]&lt;=52,"Gen Z",IF(LegacyData[[#This Row],[Actual Age]]&lt;=63,"Millenials",IF(LegacyData[[#This Row],[Actual Age]]&lt;=74,"Gen X","Baby Boomers"))))</f>
        <v>Adults</v>
      </c>
      <c r="G218" s="1" t="s">
        <v>45</v>
      </c>
      <c r="H218" s="1" t="s">
        <v>24</v>
      </c>
      <c r="I218" s="1" t="s">
        <v>25</v>
      </c>
      <c r="J218" s="1" t="s">
        <v>26</v>
      </c>
      <c r="K218" s="2">
        <v>40679</v>
      </c>
      <c r="L218" s="2">
        <v>42302</v>
      </c>
      <c r="M218" s="4">
        <f ca="1">IFERROR(YEAR(LegacyData[[#This Row],[DateofTermination]])-YEAR(LegacyData[[#This Row],[DateofHire]]),YEAR(TODAY())-YEAR(LegacyData[[#This Row],[DateofHire]]))</f>
        <v>4</v>
      </c>
      <c r="N218" s="1" t="s">
        <v>341</v>
      </c>
      <c r="O218" s="1" t="s">
        <v>38</v>
      </c>
      <c r="P218" s="1" t="s">
        <v>30</v>
      </c>
      <c r="Q218" s="1" t="s">
        <v>56</v>
      </c>
      <c r="R218" s="1">
        <v>11</v>
      </c>
      <c r="S218" s="1" t="s">
        <v>32</v>
      </c>
      <c r="T218" s="1" t="s">
        <v>42</v>
      </c>
      <c r="U218" s="1">
        <v>3.45</v>
      </c>
      <c r="V218" s="1">
        <v>4</v>
      </c>
      <c r="W218" s="2">
        <v>41772</v>
      </c>
      <c r="X218" s="1">
        <v>5</v>
      </c>
    </row>
    <row r="219" spans="1:24" ht="14.25" customHeight="1" x14ac:dyDescent="0.3">
      <c r="A219" s="1" t="s">
        <v>342</v>
      </c>
      <c r="B219" s="1">
        <v>10032</v>
      </c>
      <c r="C219" s="1" t="s">
        <v>44</v>
      </c>
      <c r="D219" s="2">
        <v>31641</v>
      </c>
      <c r="E219" s="4">
        <f ca="1">YEAR(TODAY())-YEAR(LegacyData[[#This Row],[DOB]])</f>
        <v>38</v>
      </c>
      <c r="F219" s="4" t="str">
        <f ca="1">IF(LegacyData[[#This Row],[Actual Age]]&lt;=41,"Adults",IF(LegacyData[[#This Row],[Actual Age]]&lt;=52,"Gen Z",IF(LegacyData[[#This Row],[Actual Age]]&lt;=63,"Millenials",IF(LegacyData[[#This Row],[Actual Age]]&lt;=74,"Gen X","Baby Boomers"))))</f>
        <v>Adults</v>
      </c>
      <c r="G219" s="1" t="s">
        <v>45</v>
      </c>
      <c r="H219" s="1" t="s">
        <v>36</v>
      </c>
      <c r="I219" s="1" t="s">
        <v>25</v>
      </c>
      <c r="J219" s="1" t="s">
        <v>26</v>
      </c>
      <c r="K219" s="2">
        <v>40679</v>
      </c>
      <c r="L219" s="2">
        <v>41309</v>
      </c>
      <c r="M219" s="4">
        <f ca="1">IFERROR(YEAR(LegacyData[[#This Row],[DateofTermination]])-YEAR(LegacyData[[#This Row],[DateofHire]]),YEAR(TODAY())-YEAR(LegacyData[[#This Row],[DateofHire]]))</f>
        <v>2</v>
      </c>
      <c r="N219" s="1" t="s">
        <v>171</v>
      </c>
      <c r="O219" s="1" t="s">
        <v>38</v>
      </c>
      <c r="P219" s="1" t="s">
        <v>30</v>
      </c>
      <c r="Q219" s="1" t="s">
        <v>63</v>
      </c>
      <c r="R219" s="1">
        <v>19</v>
      </c>
      <c r="S219" s="1" t="s">
        <v>41</v>
      </c>
      <c r="T219" s="1" t="s">
        <v>33</v>
      </c>
      <c r="U219" s="1">
        <v>4.2</v>
      </c>
      <c r="V219" s="1">
        <v>5</v>
      </c>
      <c r="W219" s="2">
        <v>41284</v>
      </c>
      <c r="X219" s="1">
        <v>12</v>
      </c>
    </row>
    <row r="220" spans="1:24" ht="14.25" customHeight="1" x14ac:dyDescent="0.3">
      <c r="A220" s="1" t="s">
        <v>343</v>
      </c>
      <c r="B220" s="1">
        <v>10130</v>
      </c>
      <c r="C220" s="1" t="s">
        <v>110</v>
      </c>
      <c r="D220" s="2">
        <v>28254</v>
      </c>
      <c r="E220" s="4">
        <f ca="1">YEAR(TODAY())-YEAR(LegacyData[[#This Row],[DOB]])</f>
        <v>47</v>
      </c>
      <c r="F220" s="4" t="str">
        <f ca="1">IF(LegacyData[[#This Row],[Actual Age]]&lt;=41,"Adults",IF(LegacyData[[#This Row],[Actual Age]]&lt;=52,"Gen Z",IF(LegacyData[[#This Row],[Actual Age]]&lt;=63,"Millenials",IF(LegacyData[[#This Row],[Actual Age]]&lt;=74,"Gen X","Baby Boomers"))))</f>
        <v>Gen Z</v>
      </c>
      <c r="G220" s="1" t="s">
        <v>45</v>
      </c>
      <c r="H220" s="1" t="s">
        <v>36</v>
      </c>
      <c r="I220" s="1" t="s">
        <v>25</v>
      </c>
      <c r="J220" s="1" t="s">
        <v>26</v>
      </c>
      <c r="K220" s="2">
        <v>40476</v>
      </c>
      <c r="L220" s="2">
        <v>42508</v>
      </c>
      <c r="M220" s="4">
        <f ca="1">IFERROR(YEAR(LegacyData[[#This Row],[DateofTermination]])-YEAR(LegacyData[[#This Row],[DateofHire]]),YEAR(TODAY())-YEAR(LegacyData[[#This Row],[DateofHire]]))</f>
        <v>6</v>
      </c>
      <c r="N220" s="1" t="s">
        <v>73</v>
      </c>
      <c r="O220" s="1" t="s">
        <v>38</v>
      </c>
      <c r="P220" s="1" t="s">
        <v>30</v>
      </c>
      <c r="Q220" s="1" t="s">
        <v>112</v>
      </c>
      <c r="R220" s="1">
        <v>2</v>
      </c>
      <c r="S220" s="1" t="s">
        <v>41</v>
      </c>
      <c r="T220" s="1" t="s">
        <v>42</v>
      </c>
      <c r="U220" s="1">
        <v>4.16</v>
      </c>
      <c r="V220" s="1">
        <v>5</v>
      </c>
      <c r="W220" s="2">
        <v>42068</v>
      </c>
      <c r="X220" s="1">
        <v>6</v>
      </c>
    </row>
    <row r="221" spans="1:24" ht="14.25" customHeight="1" x14ac:dyDescent="0.3">
      <c r="A221" s="1" t="s">
        <v>344</v>
      </c>
      <c r="B221" s="1">
        <v>10217</v>
      </c>
      <c r="C221" s="1" t="s">
        <v>44</v>
      </c>
      <c r="D221" s="2">
        <v>28924</v>
      </c>
      <c r="E221" s="4">
        <f ca="1">YEAR(TODAY())-YEAR(LegacyData[[#This Row],[DOB]])</f>
        <v>45</v>
      </c>
      <c r="F221" s="4" t="str">
        <f ca="1">IF(LegacyData[[#This Row],[Actual Age]]&lt;=41,"Adults",IF(LegacyData[[#This Row],[Actual Age]]&lt;=52,"Gen Z",IF(LegacyData[[#This Row],[Actual Age]]&lt;=63,"Millenials",IF(LegacyData[[#This Row],[Actual Age]]&lt;=74,"Gen X","Baby Boomers"))))</f>
        <v>Gen Z</v>
      </c>
      <c r="G221" s="1" t="s">
        <v>45</v>
      </c>
      <c r="H221" s="1" t="s">
        <v>36</v>
      </c>
      <c r="I221" s="1" t="s">
        <v>89</v>
      </c>
      <c r="J221" s="1" t="s">
        <v>94</v>
      </c>
      <c r="K221" s="2">
        <v>41001</v>
      </c>
      <c r="L221" s="2" t="s">
        <v>27</v>
      </c>
      <c r="M221" s="4">
        <f ca="1">IFERROR(YEAR(LegacyData[[#This Row],[DateofTermination]])-YEAR(LegacyData[[#This Row],[DateofHire]]),YEAR(TODAY())-YEAR(LegacyData[[#This Row],[DateofHire]]))</f>
        <v>12</v>
      </c>
      <c r="N221" s="1" t="s">
        <v>28</v>
      </c>
      <c r="O221" s="1" t="s">
        <v>29</v>
      </c>
      <c r="P221" s="1" t="s">
        <v>30</v>
      </c>
      <c r="Q221" s="1" t="s">
        <v>67</v>
      </c>
      <c r="R221" s="1">
        <v>12</v>
      </c>
      <c r="S221" s="1" t="s">
        <v>32</v>
      </c>
      <c r="T221" s="1" t="s">
        <v>42</v>
      </c>
      <c r="U221" s="1">
        <v>4.3</v>
      </c>
      <c r="V221" s="1">
        <v>3</v>
      </c>
      <c r="W221" s="2">
        <v>43479</v>
      </c>
      <c r="X221" s="1">
        <v>14</v>
      </c>
    </row>
    <row r="222" spans="1:24" ht="14.25" customHeight="1" x14ac:dyDescent="0.3">
      <c r="A222" s="1" t="s">
        <v>345</v>
      </c>
      <c r="B222" s="1">
        <v>10016</v>
      </c>
      <c r="C222" s="1" t="s">
        <v>78</v>
      </c>
      <c r="D222" s="2">
        <v>30941</v>
      </c>
      <c r="E222" s="4">
        <f ca="1">YEAR(TODAY())-YEAR(LegacyData[[#This Row],[DOB]])</f>
        <v>40</v>
      </c>
      <c r="F222" s="4" t="str">
        <f ca="1">IF(LegacyData[[#This Row],[Actual Age]]&lt;=41,"Adults",IF(LegacyData[[#This Row],[Actual Age]]&lt;=52,"Gen Z",IF(LegacyData[[#This Row],[Actual Age]]&lt;=63,"Millenials",IF(LegacyData[[#This Row],[Actual Age]]&lt;=74,"Gen X","Baby Boomers"))))</f>
        <v>Adults</v>
      </c>
      <c r="G222" s="1" t="s">
        <v>45</v>
      </c>
      <c r="H222" s="1" t="s">
        <v>36</v>
      </c>
      <c r="I222" s="1" t="s">
        <v>25</v>
      </c>
      <c r="J222" s="1" t="s">
        <v>66</v>
      </c>
      <c r="K222" s="2">
        <v>41649</v>
      </c>
      <c r="L222" s="2" t="s">
        <v>27</v>
      </c>
      <c r="M222" s="4">
        <f ca="1">IFERROR(YEAR(LegacyData[[#This Row],[DateofTermination]])-YEAR(LegacyData[[#This Row],[DateofHire]]),YEAR(TODAY())-YEAR(LegacyData[[#This Row],[DateofHire]]))</f>
        <v>10</v>
      </c>
      <c r="N222" s="1" t="s">
        <v>28</v>
      </c>
      <c r="O222" s="1" t="s">
        <v>29</v>
      </c>
      <c r="P222" s="1" t="s">
        <v>39</v>
      </c>
      <c r="Q222" s="1" t="s">
        <v>40</v>
      </c>
      <c r="R222" s="1">
        <v>4</v>
      </c>
      <c r="S222" s="1" t="s">
        <v>64</v>
      </c>
      <c r="T222" s="1" t="s">
        <v>33</v>
      </c>
      <c r="U222" s="1">
        <v>4.5999999999999996</v>
      </c>
      <c r="V222" s="1">
        <v>5</v>
      </c>
      <c r="W222" s="2">
        <v>43469</v>
      </c>
      <c r="X222" s="1">
        <v>16</v>
      </c>
    </row>
    <row r="223" spans="1:24" ht="14.25" customHeight="1" x14ac:dyDescent="0.3">
      <c r="A223" s="1" t="s">
        <v>346</v>
      </c>
      <c r="B223" s="1">
        <v>10050</v>
      </c>
      <c r="C223" s="1" t="s">
        <v>22</v>
      </c>
      <c r="D223" s="2">
        <v>32208</v>
      </c>
      <c r="E223" s="4">
        <f ca="1">YEAR(TODAY())-YEAR(LegacyData[[#This Row],[DOB]])</f>
        <v>36</v>
      </c>
      <c r="F223" s="4" t="str">
        <f ca="1">IF(LegacyData[[#This Row],[Actual Age]]&lt;=41,"Adults",IF(LegacyData[[#This Row],[Actual Age]]&lt;=52,"Gen Z",IF(LegacyData[[#This Row],[Actual Age]]&lt;=63,"Millenials",IF(LegacyData[[#This Row],[Actual Age]]&lt;=74,"Gen X","Baby Boomers"))))</f>
        <v>Adults</v>
      </c>
      <c r="G223" s="1" t="s">
        <v>23</v>
      </c>
      <c r="H223" s="1" t="s">
        <v>36</v>
      </c>
      <c r="I223" s="1" t="s">
        <v>25</v>
      </c>
      <c r="J223" s="1" t="s">
        <v>94</v>
      </c>
      <c r="K223" s="2">
        <v>40729</v>
      </c>
      <c r="L223" s="2">
        <v>41243</v>
      </c>
      <c r="M223" s="4">
        <f ca="1">IFERROR(YEAR(LegacyData[[#This Row],[DateofTermination]])-YEAR(LegacyData[[#This Row],[DateofHire]]),YEAR(TODAY())-YEAR(LegacyData[[#This Row],[DateofHire]]))</f>
        <v>1</v>
      </c>
      <c r="N223" s="1" t="s">
        <v>171</v>
      </c>
      <c r="O223" s="1" t="s">
        <v>38</v>
      </c>
      <c r="P223" s="1" t="s">
        <v>30</v>
      </c>
      <c r="Q223" s="1" t="s">
        <v>67</v>
      </c>
      <c r="R223" s="1">
        <v>12</v>
      </c>
      <c r="S223" s="1" t="s">
        <v>54</v>
      </c>
      <c r="T223" s="1" t="s">
        <v>42</v>
      </c>
      <c r="U223" s="1">
        <v>5</v>
      </c>
      <c r="V223" s="1">
        <v>3</v>
      </c>
      <c r="W223" s="2">
        <v>40959</v>
      </c>
      <c r="X223" s="1">
        <v>13</v>
      </c>
    </row>
    <row r="224" spans="1:24" ht="14.25" customHeight="1" x14ac:dyDescent="0.3">
      <c r="A224" s="1" t="s">
        <v>347</v>
      </c>
      <c r="B224" s="1">
        <v>10164</v>
      </c>
      <c r="C224" s="1" t="s">
        <v>22</v>
      </c>
      <c r="D224" s="2">
        <v>29609</v>
      </c>
      <c r="E224" s="4">
        <f ca="1">YEAR(TODAY())-YEAR(LegacyData[[#This Row],[DOB]])</f>
        <v>43</v>
      </c>
      <c r="F224" s="4" t="str">
        <f ca="1">IF(LegacyData[[#This Row],[Actual Age]]&lt;=41,"Adults",IF(LegacyData[[#This Row],[Actual Age]]&lt;=52,"Gen Z",IF(LegacyData[[#This Row],[Actual Age]]&lt;=63,"Millenials",IF(LegacyData[[#This Row],[Actual Age]]&lt;=74,"Gen X","Baby Boomers"))))</f>
        <v>Gen Z</v>
      </c>
      <c r="G224" s="1" t="s">
        <v>23</v>
      </c>
      <c r="H224" s="1" t="s">
        <v>24</v>
      </c>
      <c r="I224" s="1" t="s">
        <v>25</v>
      </c>
      <c r="J224" s="1" t="s">
        <v>26</v>
      </c>
      <c r="K224" s="2">
        <v>39087</v>
      </c>
      <c r="L224" s="2" t="s">
        <v>27</v>
      </c>
      <c r="M224" s="4">
        <f ca="1">IFERROR(YEAR(LegacyData[[#This Row],[DateofTermination]])-YEAR(LegacyData[[#This Row],[DateofHire]]),YEAR(TODAY())-YEAR(LegacyData[[#This Row],[DateofHire]]))</f>
        <v>17</v>
      </c>
      <c r="N224" s="1" t="s">
        <v>28</v>
      </c>
      <c r="O224" s="1" t="s">
        <v>29</v>
      </c>
      <c r="P224" s="1" t="s">
        <v>30</v>
      </c>
      <c r="Q224" s="1" t="s">
        <v>74</v>
      </c>
      <c r="R224" s="1">
        <v>14</v>
      </c>
      <c r="S224" s="1" t="s">
        <v>54</v>
      </c>
      <c r="T224" s="1" t="s">
        <v>42</v>
      </c>
      <c r="U224" s="1">
        <v>3.66</v>
      </c>
      <c r="V224" s="1">
        <v>3</v>
      </c>
      <c r="W224" s="2">
        <v>43521</v>
      </c>
      <c r="X224" s="1">
        <v>15</v>
      </c>
    </row>
    <row r="225" spans="1:24" ht="14.25" customHeight="1" x14ac:dyDescent="0.3">
      <c r="A225" s="1" t="s">
        <v>348</v>
      </c>
      <c r="B225" s="1">
        <v>10124</v>
      </c>
      <c r="C225" s="1" t="s">
        <v>120</v>
      </c>
      <c r="D225" s="2">
        <v>32384</v>
      </c>
      <c r="E225" s="4">
        <f ca="1">YEAR(TODAY())-YEAR(LegacyData[[#This Row],[DOB]])</f>
        <v>36</v>
      </c>
      <c r="F225" s="4" t="str">
        <f ca="1">IF(LegacyData[[#This Row],[Actual Age]]&lt;=41,"Adults",IF(LegacyData[[#This Row],[Actual Age]]&lt;=52,"Gen Z",IF(LegacyData[[#This Row],[Actual Age]]&lt;=63,"Millenials",IF(LegacyData[[#This Row],[Actual Age]]&lt;=74,"Gen X","Baby Boomers"))))</f>
        <v>Adults</v>
      </c>
      <c r="G225" s="1" t="s">
        <v>45</v>
      </c>
      <c r="H225" s="1" t="s">
        <v>36</v>
      </c>
      <c r="I225" s="1" t="s">
        <v>25</v>
      </c>
      <c r="J225" s="1" t="s">
        <v>66</v>
      </c>
      <c r="K225" s="2">
        <v>40917</v>
      </c>
      <c r="L225" s="2" t="s">
        <v>27</v>
      </c>
      <c r="M225" s="4">
        <f ca="1">IFERROR(YEAR(LegacyData[[#This Row],[DateofTermination]])-YEAR(LegacyData[[#This Row],[DateofHire]]),YEAR(TODAY())-YEAR(LegacyData[[#This Row],[DateofHire]]))</f>
        <v>12</v>
      </c>
      <c r="N225" s="1" t="s">
        <v>28</v>
      </c>
      <c r="O225" s="1" t="s">
        <v>29</v>
      </c>
      <c r="P225" s="1" t="s">
        <v>121</v>
      </c>
      <c r="Q225" s="1" t="s">
        <v>139</v>
      </c>
      <c r="R225" s="1">
        <v>21</v>
      </c>
      <c r="S225" s="1" t="s">
        <v>178</v>
      </c>
      <c r="T225" s="1" t="s">
        <v>42</v>
      </c>
      <c r="U225" s="1">
        <v>4.2</v>
      </c>
      <c r="V225" s="1">
        <v>5</v>
      </c>
      <c r="W225" s="2">
        <v>43497</v>
      </c>
      <c r="X225" s="1">
        <v>9</v>
      </c>
    </row>
    <row r="226" spans="1:24" ht="14.25" customHeight="1" x14ac:dyDescent="0.3">
      <c r="A226" s="1" t="s">
        <v>349</v>
      </c>
      <c r="B226" s="1">
        <v>10187</v>
      </c>
      <c r="C226" s="1" t="s">
        <v>22</v>
      </c>
      <c r="D226" s="2">
        <v>30970</v>
      </c>
      <c r="E226" s="4">
        <f ca="1">YEAR(TODAY())-YEAR(LegacyData[[#This Row],[DOB]])</f>
        <v>40</v>
      </c>
      <c r="F226" s="4" t="str">
        <f ca="1">IF(LegacyData[[#This Row],[Actual Age]]&lt;=41,"Adults",IF(LegacyData[[#This Row],[Actual Age]]&lt;=52,"Gen Z",IF(LegacyData[[#This Row],[Actual Age]]&lt;=63,"Millenials",IF(LegacyData[[#This Row],[Actual Age]]&lt;=74,"Gen X","Baby Boomers"))))</f>
        <v>Adults</v>
      </c>
      <c r="G226" s="1" t="s">
        <v>45</v>
      </c>
      <c r="H226" s="1" t="s">
        <v>51</v>
      </c>
      <c r="I226" s="1" t="s">
        <v>89</v>
      </c>
      <c r="J226" s="1" t="s">
        <v>94</v>
      </c>
      <c r="K226" s="2">
        <v>40679</v>
      </c>
      <c r="L226" s="2">
        <v>43255</v>
      </c>
      <c r="M226" s="4">
        <f ca="1">IFERROR(YEAR(LegacyData[[#This Row],[DateofTermination]])-YEAR(LegacyData[[#This Row],[DateofHire]]),YEAR(TODAY())-YEAR(LegacyData[[#This Row],[DateofHire]]))</f>
        <v>7</v>
      </c>
      <c r="N226" s="1" t="s">
        <v>73</v>
      </c>
      <c r="O226" s="1" t="s">
        <v>38</v>
      </c>
      <c r="P226" s="1" t="s">
        <v>30</v>
      </c>
      <c r="Q226" s="1" t="s">
        <v>47</v>
      </c>
      <c r="R226" s="1">
        <v>20</v>
      </c>
      <c r="S226" s="1" t="s">
        <v>54</v>
      </c>
      <c r="T226" s="1" t="s">
        <v>42</v>
      </c>
      <c r="U226" s="1">
        <v>3.17</v>
      </c>
      <c r="V226" s="1">
        <v>4</v>
      </c>
      <c r="W226" s="2">
        <v>43192</v>
      </c>
      <c r="X226" s="1">
        <v>14</v>
      </c>
    </row>
    <row r="227" spans="1:24" ht="14.25" customHeight="1" x14ac:dyDescent="0.3">
      <c r="A227" s="1" t="s">
        <v>350</v>
      </c>
      <c r="B227" s="1">
        <v>10225</v>
      </c>
      <c r="C227" s="1" t="s">
        <v>22</v>
      </c>
      <c r="D227" s="2">
        <v>22451</v>
      </c>
      <c r="E227" s="4">
        <f ca="1">YEAR(TODAY())-YEAR(LegacyData[[#This Row],[DOB]])</f>
        <v>63</v>
      </c>
      <c r="F227" s="4" t="str">
        <f ca="1">IF(LegacyData[[#This Row],[Actual Age]]&lt;=41,"Adults",IF(LegacyData[[#This Row],[Actual Age]]&lt;=52,"Gen Z",IF(LegacyData[[#This Row],[Actual Age]]&lt;=63,"Millenials",IF(LegacyData[[#This Row],[Actual Age]]&lt;=74,"Gen X","Baby Boomers"))))</f>
        <v>Millenials</v>
      </c>
      <c r="G227" s="1" t="s">
        <v>23</v>
      </c>
      <c r="H227" s="1" t="s">
        <v>24</v>
      </c>
      <c r="I227" s="1" t="s">
        <v>25</v>
      </c>
      <c r="J227" s="1" t="s">
        <v>26</v>
      </c>
      <c r="K227" s="2">
        <v>41645</v>
      </c>
      <c r="L227" s="2" t="s">
        <v>27</v>
      </c>
      <c r="M227" s="4">
        <f ca="1">IFERROR(YEAR(LegacyData[[#This Row],[DateofTermination]])-YEAR(LegacyData[[#This Row],[DateofHire]]),YEAR(TODAY())-YEAR(LegacyData[[#This Row],[DateofHire]]))</f>
        <v>10</v>
      </c>
      <c r="N227" s="1" t="s">
        <v>28</v>
      </c>
      <c r="O227" s="1" t="s">
        <v>29</v>
      </c>
      <c r="P227" s="1" t="s">
        <v>30</v>
      </c>
      <c r="Q227" s="1" t="s">
        <v>81</v>
      </c>
      <c r="R227" s="1">
        <v>18</v>
      </c>
      <c r="S227" s="1" t="s">
        <v>64</v>
      </c>
      <c r="T227" s="1" t="s">
        <v>42</v>
      </c>
      <c r="U227" s="1">
        <v>4.8</v>
      </c>
      <c r="V227" s="1">
        <v>3</v>
      </c>
      <c r="W227" s="2">
        <v>43472</v>
      </c>
      <c r="X227" s="1">
        <v>14</v>
      </c>
    </row>
    <row r="228" spans="1:24" ht="14.25" customHeight="1" x14ac:dyDescent="0.3">
      <c r="A228" s="1" t="s">
        <v>351</v>
      </c>
      <c r="B228" s="1">
        <v>10262</v>
      </c>
      <c r="C228" s="1" t="s">
        <v>22</v>
      </c>
      <c r="D228" s="2">
        <v>25833</v>
      </c>
      <c r="E228" s="4">
        <f ca="1">YEAR(TODAY())-YEAR(LegacyData[[#This Row],[DOB]])</f>
        <v>54</v>
      </c>
      <c r="F228" s="4" t="str">
        <f ca="1">IF(LegacyData[[#This Row],[Actual Age]]&lt;=41,"Adults",IF(LegacyData[[#This Row],[Actual Age]]&lt;=52,"Gen Z",IF(LegacyData[[#This Row],[Actual Age]]&lt;=63,"Millenials",IF(LegacyData[[#This Row],[Actual Age]]&lt;=74,"Gen X","Baby Boomers"))))</f>
        <v>Millenials</v>
      </c>
      <c r="G228" s="1" t="s">
        <v>45</v>
      </c>
      <c r="H228" s="1" t="s">
        <v>51</v>
      </c>
      <c r="I228" s="1" t="s">
        <v>25</v>
      </c>
      <c r="J228" s="1" t="s">
        <v>26</v>
      </c>
      <c r="K228" s="2">
        <v>41176</v>
      </c>
      <c r="L228" s="2">
        <v>41443</v>
      </c>
      <c r="M228" s="4">
        <f ca="1">IFERROR(YEAR(LegacyData[[#This Row],[DateofTermination]])-YEAR(LegacyData[[#This Row],[DateofHire]]),YEAR(TODAY())-YEAR(LegacyData[[#This Row],[DateofHire]]))</f>
        <v>1</v>
      </c>
      <c r="N228" s="1" t="s">
        <v>76</v>
      </c>
      <c r="O228" s="1" t="s">
        <v>38</v>
      </c>
      <c r="P228" s="1" t="s">
        <v>30</v>
      </c>
      <c r="Q228" s="1" t="s">
        <v>47</v>
      </c>
      <c r="R228" s="1">
        <v>20</v>
      </c>
      <c r="S228" s="1" t="s">
        <v>41</v>
      </c>
      <c r="T228" s="1" t="s">
        <v>42</v>
      </c>
      <c r="U228" s="1">
        <v>4.5</v>
      </c>
      <c r="V228" s="1">
        <v>5</v>
      </c>
      <c r="W228" s="2">
        <v>41366</v>
      </c>
      <c r="X228" s="1">
        <v>16</v>
      </c>
    </row>
    <row r="229" spans="1:24" ht="14.25" customHeight="1" x14ac:dyDescent="0.3">
      <c r="A229" s="1" t="s">
        <v>352</v>
      </c>
      <c r="B229" s="1">
        <v>10131</v>
      </c>
      <c r="C229" s="1" t="s">
        <v>58</v>
      </c>
      <c r="D229" s="2">
        <v>30687</v>
      </c>
      <c r="E229" s="4">
        <f ca="1">YEAR(TODAY())-YEAR(LegacyData[[#This Row],[DOB]])</f>
        <v>40</v>
      </c>
      <c r="F229" s="4" t="str">
        <f ca="1">IF(LegacyData[[#This Row],[Actual Age]]&lt;=41,"Adults",IF(LegacyData[[#This Row],[Actual Age]]&lt;=52,"Gen Z",IF(LegacyData[[#This Row],[Actual Age]]&lt;=63,"Millenials",IF(LegacyData[[#This Row],[Actual Age]]&lt;=74,"Gen X","Baby Boomers"))))</f>
        <v>Adults</v>
      </c>
      <c r="G229" s="1" t="s">
        <v>23</v>
      </c>
      <c r="H229" s="1" t="s">
        <v>36</v>
      </c>
      <c r="I229" s="1" t="s">
        <v>89</v>
      </c>
      <c r="J229" s="1" t="s">
        <v>66</v>
      </c>
      <c r="K229" s="2">
        <v>40595</v>
      </c>
      <c r="L229" s="2">
        <v>42231</v>
      </c>
      <c r="M229" s="4">
        <f ca="1">IFERROR(YEAR(LegacyData[[#This Row],[DateofTermination]])-YEAR(LegacyData[[#This Row],[DateofHire]]),YEAR(TODAY())-YEAR(LegacyData[[#This Row],[DateofHire]]))</f>
        <v>4</v>
      </c>
      <c r="N229" s="1" t="s">
        <v>37</v>
      </c>
      <c r="O229" s="1" t="s">
        <v>38</v>
      </c>
      <c r="P229" s="1" t="s">
        <v>59</v>
      </c>
      <c r="Q229" s="1" t="s">
        <v>112</v>
      </c>
      <c r="R229" s="1">
        <v>2</v>
      </c>
      <c r="S229" s="1" t="s">
        <v>68</v>
      </c>
      <c r="T229" s="1" t="s">
        <v>42</v>
      </c>
      <c r="U229" s="1">
        <v>4.1500000000000004</v>
      </c>
      <c r="V229" s="1">
        <v>4</v>
      </c>
      <c r="W229" s="2">
        <v>41748</v>
      </c>
      <c r="X229" s="1">
        <v>4</v>
      </c>
    </row>
    <row r="230" spans="1:24" ht="14.25" customHeight="1" x14ac:dyDescent="0.3">
      <c r="A230" s="1" t="s">
        <v>353</v>
      </c>
      <c r="B230" s="1">
        <v>10239</v>
      </c>
      <c r="C230" s="1" t="s">
        <v>174</v>
      </c>
      <c r="D230" s="2">
        <v>29353</v>
      </c>
      <c r="E230" s="4">
        <f ca="1">YEAR(TODAY())-YEAR(LegacyData[[#This Row],[DOB]])</f>
        <v>44</v>
      </c>
      <c r="F230" s="4" t="str">
        <f ca="1">IF(LegacyData[[#This Row],[Actual Age]]&lt;=41,"Adults",IF(LegacyData[[#This Row],[Actual Age]]&lt;=52,"Gen Z",IF(LegacyData[[#This Row],[Actual Age]]&lt;=63,"Millenials",IF(LegacyData[[#This Row],[Actual Age]]&lt;=74,"Gen X","Baby Boomers"))))</f>
        <v>Gen Z</v>
      </c>
      <c r="G230" s="1" t="s">
        <v>45</v>
      </c>
      <c r="H230" s="1" t="s">
        <v>36</v>
      </c>
      <c r="I230" s="1" t="s">
        <v>25</v>
      </c>
      <c r="J230" s="1" t="s">
        <v>66</v>
      </c>
      <c r="K230" s="2">
        <v>42645</v>
      </c>
      <c r="L230" s="2" t="s">
        <v>27</v>
      </c>
      <c r="M230" s="4">
        <f ca="1">IFERROR(YEAR(LegacyData[[#This Row],[DateofTermination]])-YEAR(LegacyData[[#This Row],[DateofHire]]),YEAR(TODAY())-YEAR(LegacyData[[#This Row],[DateofHire]]))</f>
        <v>8</v>
      </c>
      <c r="N230" s="1" t="s">
        <v>28</v>
      </c>
      <c r="O230" s="1" t="s">
        <v>29</v>
      </c>
      <c r="P230" s="1" t="s">
        <v>39</v>
      </c>
      <c r="Q230" s="1" t="s">
        <v>175</v>
      </c>
      <c r="R230" s="1">
        <v>13</v>
      </c>
      <c r="S230" s="1" t="s">
        <v>41</v>
      </c>
      <c r="T230" s="1" t="s">
        <v>42</v>
      </c>
      <c r="U230" s="1">
        <v>4.4000000000000004</v>
      </c>
      <c r="V230" s="1">
        <v>4</v>
      </c>
      <c r="W230" s="2">
        <v>43502</v>
      </c>
      <c r="X230" s="1">
        <v>10</v>
      </c>
    </row>
    <row r="231" spans="1:24" ht="14.25" customHeight="1" x14ac:dyDescent="0.3">
      <c r="A231" s="1" t="s">
        <v>354</v>
      </c>
      <c r="B231" s="1">
        <v>10152</v>
      </c>
      <c r="C231" s="1" t="s">
        <v>22</v>
      </c>
      <c r="D231" s="2">
        <v>30986</v>
      </c>
      <c r="E231" s="4">
        <f ca="1">YEAR(TODAY())-YEAR(LegacyData[[#This Row],[DOB]])</f>
        <v>40</v>
      </c>
      <c r="F231" s="4" t="str">
        <f ca="1">IF(LegacyData[[#This Row],[Actual Age]]&lt;=41,"Adults",IF(LegacyData[[#This Row],[Actual Age]]&lt;=52,"Gen Z",IF(LegacyData[[#This Row],[Actual Age]]&lt;=63,"Millenials",IF(LegacyData[[#This Row],[Actual Age]]&lt;=74,"Gen X","Baby Boomers"))))</f>
        <v>Adults</v>
      </c>
      <c r="G231" s="1" t="s">
        <v>23</v>
      </c>
      <c r="H231" s="1" t="s">
        <v>51</v>
      </c>
      <c r="I231" s="1" t="s">
        <v>25</v>
      </c>
      <c r="J231" s="1" t="s">
        <v>26</v>
      </c>
      <c r="K231" s="2">
        <v>40812</v>
      </c>
      <c r="L231" s="2">
        <v>43197</v>
      </c>
      <c r="M231" s="4">
        <f ca="1">IFERROR(YEAR(LegacyData[[#This Row],[DateofTermination]])-YEAR(LegacyData[[#This Row],[DateofHire]]),YEAR(TODAY())-YEAR(LegacyData[[#This Row],[DateofHire]]))</f>
        <v>7</v>
      </c>
      <c r="N231" s="1" t="s">
        <v>171</v>
      </c>
      <c r="O231" s="1" t="s">
        <v>38</v>
      </c>
      <c r="P231" s="1" t="s">
        <v>30</v>
      </c>
      <c r="Q231" s="1" t="s">
        <v>31</v>
      </c>
      <c r="R231" s="1">
        <v>22</v>
      </c>
      <c r="S231" s="1" t="s">
        <v>41</v>
      </c>
      <c r="T231" s="1" t="s">
        <v>42</v>
      </c>
      <c r="U231" s="1">
        <v>3.8</v>
      </c>
      <c r="V231" s="1">
        <v>5</v>
      </c>
      <c r="W231" s="2">
        <v>43135</v>
      </c>
      <c r="X231" s="1">
        <v>19</v>
      </c>
    </row>
    <row r="232" spans="1:24" ht="14.25" customHeight="1" x14ac:dyDescent="0.3">
      <c r="A232" s="1" t="s">
        <v>355</v>
      </c>
      <c r="B232" s="1">
        <v>10140</v>
      </c>
      <c r="C232" s="1" t="s">
        <v>120</v>
      </c>
      <c r="D232" s="2">
        <v>20009</v>
      </c>
      <c r="E232" s="4">
        <f ca="1">YEAR(TODAY())-YEAR(LegacyData[[#This Row],[DOB]])</f>
        <v>70</v>
      </c>
      <c r="F232" s="4" t="str">
        <f ca="1">IF(LegacyData[[#This Row],[Actual Age]]&lt;=41,"Adults",IF(LegacyData[[#This Row],[Actual Age]]&lt;=52,"Gen Z",IF(LegacyData[[#This Row],[Actual Age]]&lt;=63,"Millenials",IF(LegacyData[[#This Row],[Actual Age]]&lt;=74,"Gen X","Baby Boomers"))))</f>
        <v>Gen X</v>
      </c>
      <c r="G232" s="1" t="s">
        <v>23</v>
      </c>
      <c r="H232" s="1" t="s">
        <v>36</v>
      </c>
      <c r="I232" s="1" t="s">
        <v>25</v>
      </c>
      <c r="J232" s="1" t="s">
        <v>26</v>
      </c>
      <c r="K232" s="2">
        <v>41771</v>
      </c>
      <c r="L232" s="2" t="s">
        <v>27</v>
      </c>
      <c r="M232" s="4">
        <f ca="1">IFERROR(YEAR(LegacyData[[#This Row],[DateofTermination]])-YEAR(LegacyData[[#This Row],[DateofHire]]),YEAR(TODAY())-YEAR(LegacyData[[#This Row],[DateofHire]]))</f>
        <v>10</v>
      </c>
      <c r="N232" s="1" t="s">
        <v>28</v>
      </c>
      <c r="O232" s="1" t="s">
        <v>29</v>
      </c>
      <c r="P232" s="1" t="s">
        <v>121</v>
      </c>
      <c r="Q232" s="1" t="s">
        <v>122</v>
      </c>
      <c r="R232" s="1">
        <v>17</v>
      </c>
      <c r="S232" s="1" t="s">
        <v>99</v>
      </c>
      <c r="T232" s="1" t="s">
        <v>42</v>
      </c>
      <c r="U232" s="1">
        <v>3.98</v>
      </c>
      <c r="V232" s="1">
        <v>3</v>
      </c>
      <c r="W232" s="2">
        <v>43493</v>
      </c>
      <c r="X232" s="1">
        <v>4</v>
      </c>
    </row>
    <row r="233" spans="1:24" ht="14.25" customHeight="1" x14ac:dyDescent="0.3">
      <c r="A233" s="1" t="s">
        <v>356</v>
      </c>
      <c r="B233" s="1">
        <v>10058</v>
      </c>
      <c r="C233" s="1" t="s">
        <v>22</v>
      </c>
      <c r="D233" s="2">
        <v>30154</v>
      </c>
      <c r="E233" s="4">
        <f ca="1">YEAR(TODAY())-YEAR(LegacyData[[#This Row],[DOB]])</f>
        <v>42</v>
      </c>
      <c r="F233" s="4" t="str">
        <f ca="1">IF(LegacyData[[#This Row],[Actual Age]]&lt;=41,"Adults",IF(LegacyData[[#This Row],[Actual Age]]&lt;=52,"Gen Z",IF(LegacyData[[#This Row],[Actual Age]]&lt;=63,"Millenials",IF(LegacyData[[#This Row],[Actual Age]]&lt;=74,"Gen X","Baby Boomers"))))</f>
        <v>Gen Z</v>
      </c>
      <c r="G233" s="1" t="s">
        <v>23</v>
      </c>
      <c r="H233" s="1" t="s">
        <v>51</v>
      </c>
      <c r="I233" s="1" t="s">
        <v>25</v>
      </c>
      <c r="J233" s="1" t="s">
        <v>26</v>
      </c>
      <c r="K233" s="2">
        <v>40679</v>
      </c>
      <c r="L233" s="2">
        <v>42384</v>
      </c>
      <c r="M233" s="4">
        <f ca="1">IFERROR(YEAR(LegacyData[[#This Row],[DateofTermination]])-YEAR(LegacyData[[#This Row],[DateofHire]]),YEAR(TODAY())-YEAR(LegacyData[[#This Row],[DateofHire]]))</f>
        <v>5</v>
      </c>
      <c r="N233" s="1" t="s">
        <v>111</v>
      </c>
      <c r="O233" s="1" t="s">
        <v>38</v>
      </c>
      <c r="P233" s="1" t="s">
        <v>30</v>
      </c>
      <c r="Q233" s="1" t="s">
        <v>49</v>
      </c>
      <c r="R233" s="1">
        <v>16</v>
      </c>
      <c r="S233" s="1" t="s">
        <v>32</v>
      </c>
      <c r="T233" s="1" t="s">
        <v>42</v>
      </c>
      <c r="U233" s="1">
        <v>5</v>
      </c>
      <c r="V233" s="1">
        <v>4</v>
      </c>
      <c r="W233" s="2">
        <v>42093</v>
      </c>
      <c r="X233" s="1">
        <v>11</v>
      </c>
    </row>
    <row r="234" spans="1:24" ht="14.25" customHeight="1" x14ac:dyDescent="0.3">
      <c r="A234" s="1" t="s">
        <v>357</v>
      </c>
      <c r="B234" s="1">
        <v>10011</v>
      </c>
      <c r="C234" s="1" t="s">
        <v>22</v>
      </c>
      <c r="D234" s="2">
        <v>26676</v>
      </c>
      <c r="E234" s="4">
        <f ca="1">YEAR(TODAY())-YEAR(LegacyData[[#This Row],[DOB]])</f>
        <v>51</v>
      </c>
      <c r="F234" s="4" t="str">
        <f ca="1">IF(LegacyData[[#This Row],[Actual Age]]&lt;=41,"Adults",IF(LegacyData[[#This Row],[Actual Age]]&lt;=52,"Gen Z",IF(LegacyData[[#This Row],[Actual Age]]&lt;=63,"Millenials",IF(LegacyData[[#This Row],[Actual Age]]&lt;=74,"Gen X","Baby Boomers"))))</f>
        <v>Gen Z</v>
      </c>
      <c r="G234" s="1" t="s">
        <v>45</v>
      </c>
      <c r="H234" s="1" t="s">
        <v>36</v>
      </c>
      <c r="I234" s="1" t="s">
        <v>25</v>
      </c>
      <c r="J234" s="1" t="s">
        <v>94</v>
      </c>
      <c r="K234" s="2">
        <v>40571</v>
      </c>
      <c r="L234" s="2" t="s">
        <v>27</v>
      </c>
      <c r="M234" s="4">
        <f ca="1">IFERROR(YEAR(LegacyData[[#This Row],[DateofTermination]])-YEAR(LegacyData[[#This Row],[DateofHire]]),YEAR(TODAY())-YEAR(LegacyData[[#This Row],[DateofHire]]))</f>
        <v>13</v>
      </c>
      <c r="N234" s="1" t="s">
        <v>28</v>
      </c>
      <c r="O234" s="1" t="s">
        <v>29</v>
      </c>
      <c r="P234" s="1" t="s">
        <v>30</v>
      </c>
      <c r="Q234" s="1" t="s">
        <v>53</v>
      </c>
      <c r="S234" s="1" t="s">
        <v>54</v>
      </c>
      <c r="T234" s="1" t="s">
        <v>33</v>
      </c>
      <c r="U234" s="1">
        <v>4.3600000000000003</v>
      </c>
      <c r="V234" s="1">
        <v>5</v>
      </c>
      <c r="W234" s="2">
        <v>43507</v>
      </c>
      <c r="X234" s="1">
        <v>16</v>
      </c>
    </row>
    <row r="235" spans="1:24" ht="14.25" customHeight="1" x14ac:dyDescent="0.3">
      <c r="A235" s="1" t="s">
        <v>358</v>
      </c>
      <c r="B235" s="1">
        <v>10230</v>
      </c>
      <c r="C235" s="1" t="s">
        <v>44</v>
      </c>
      <c r="D235" s="2">
        <v>29834</v>
      </c>
      <c r="E235" s="4">
        <f ca="1">YEAR(TODAY())-YEAR(LegacyData[[#This Row],[DOB]])</f>
        <v>43</v>
      </c>
      <c r="F235" s="4" t="str">
        <f ca="1">IF(LegacyData[[#This Row],[Actual Age]]&lt;=41,"Adults",IF(LegacyData[[#This Row],[Actual Age]]&lt;=52,"Gen Z",IF(LegacyData[[#This Row],[Actual Age]]&lt;=63,"Millenials",IF(LegacyData[[#This Row],[Actual Age]]&lt;=74,"Gen X","Baby Boomers"))))</f>
        <v>Gen Z</v>
      </c>
      <c r="G235" s="1" t="s">
        <v>45</v>
      </c>
      <c r="H235" s="1" t="s">
        <v>51</v>
      </c>
      <c r="I235" s="1" t="s">
        <v>89</v>
      </c>
      <c r="J235" s="1" t="s">
        <v>66</v>
      </c>
      <c r="K235" s="2">
        <v>40812</v>
      </c>
      <c r="L235" s="2">
        <v>40838</v>
      </c>
      <c r="M235" s="4">
        <f ca="1">IFERROR(YEAR(LegacyData[[#This Row],[DateofTermination]])-YEAR(LegacyData[[#This Row],[DateofHire]]),YEAR(TODAY())-YEAR(LegacyData[[#This Row],[DateofHire]]))</f>
        <v>0</v>
      </c>
      <c r="N235" s="1" t="s">
        <v>52</v>
      </c>
      <c r="O235" s="1" t="s">
        <v>38</v>
      </c>
      <c r="P235" s="1" t="s">
        <v>30</v>
      </c>
      <c r="Q235" s="1" t="s">
        <v>74</v>
      </c>
      <c r="R235" s="1">
        <v>14</v>
      </c>
      <c r="S235" s="1" t="s">
        <v>54</v>
      </c>
      <c r="T235" s="1" t="s">
        <v>42</v>
      </c>
      <c r="U235" s="1">
        <v>4.5</v>
      </c>
      <c r="V235" s="1">
        <v>4</v>
      </c>
      <c r="W235" s="2">
        <v>40838</v>
      </c>
      <c r="X235" s="1">
        <v>10</v>
      </c>
    </row>
    <row r="236" spans="1:24" ht="14.25" customHeight="1" x14ac:dyDescent="0.3">
      <c r="A236" s="1" t="s">
        <v>359</v>
      </c>
      <c r="B236" s="1">
        <v>10224</v>
      </c>
      <c r="C236" s="1" t="s">
        <v>44</v>
      </c>
      <c r="D236" s="2">
        <v>26483</v>
      </c>
      <c r="E236" s="4">
        <f ca="1">YEAR(TODAY())-YEAR(LegacyData[[#This Row],[DOB]])</f>
        <v>52</v>
      </c>
      <c r="F236" s="4" t="str">
        <f ca="1">IF(LegacyData[[#This Row],[Actual Age]]&lt;=41,"Adults",IF(LegacyData[[#This Row],[Actual Age]]&lt;=52,"Gen Z",IF(LegacyData[[#This Row],[Actual Age]]&lt;=63,"Millenials",IF(LegacyData[[#This Row],[Actual Age]]&lt;=74,"Gen X","Baby Boomers"))))</f>
        <v>Gen Z</v>
      </c>
      <c r="G236" s="1" t="s">
        <v>23</v>
      </c>
      <c r="H236" s="1" t="s">
        <v>36</v>
      </c>
      <c r="I236" s="1" t="s">
        <v>25</v>
      </c>
      <c r="J236" s="1" t="s">
        <v>26</v>
      </c>
      <c r="K236" s="2">
        <v>40729</v>
      </c>
      <c r="L236" s="2">
        <v>40947</v>
      </c>
      <c r="M236" s="4">
        <f ca="1">IFERROR(YEAR(LegacyData[[#This Row],[DateofTermination]])-YEAR(LegacyData[[#This Row],[DateofHire]]),YEAR(TODAY())-YEAR(LegacyData[[#This Row],[DateofHire]]))</f>
        <v>1</v>
      </c>
      <c r="N236" s="1" t="s">
        <v>73</v>
      </c>
      <c r="O236" s="1" t="s">
        <v>38</v>
      </c>
      <c r="P236" s="1" t="s">
        <v>30</v>
      </c>
      <c r="Q236" s="1" t="s">
        <v>47</v>
      </c>
      <c r="R236" s="1">
        <v>20</v>
      </c>
      <c r="S236" s="1" t="s">
        <v>41</v>
      </c>
      <c r="T236" s="1" t="s">
        <v>42</v>
      </c>
      <c r="U236" s="1">
        <v>4.2</v>
      </c>
      <c r="V236" s="1">
        <v>5</v>
      </c>
      <c r="W236" s="2">
        <v>40914</v>
      </c>
      <c r="X236" s="1">
        <v>13</v>
      </c>
    </row>
    <row r="237" spans="1:24" ht="14.25" customHeight="1" x14ac:dyDescent="0.3">
      <c r="A237" s="1" t="s">
        <v>360</v>
      </c>
      <c r="B237" s="1">
        <v>10047</v>
      </c>
      <c r="C237" s="1" t="s">
        <v>22</v>
      </c>
      <c r="D237" s="2">
        <v>27036</v>
      </c>
      <c r="E237" s="4">
        <f ca="1">YEAR(TODAY())-YEAR(LegacyData[[#This Row],[DOB]])</f>
        <v>50</v>
      </c>
      <c r="F237" s="4" t="str">
        <f ca="1">IF(LegacyData[[#This Row],[Actual Age]]&lt;=41,"Adults",IF(LegacyData[[#This Row],[Actual Age]]&lt;=52,"Gen Z",IF(LegacyData[[#This Row],[Actual Age]]&lt;=63,"Millenials",IF(LegacyData[[#This Row],[Actual Age]]&lt;=74,"Gen X","Baby Boomers"))))</f>
        <v>Gen Z</v>
      </c>
      <c r="G237" s="1" t="s">
        <v>23</v>
      </c>
      <c r="H237" s="1" t="s">
        <v>36</v>
      </c>
      <c r="I237" s="1" t="s">
        <v>25</v>
      </c>
      <c r="J237" s="1" t="s">
        <v>66</v>
      </c>
      <c r="K237" s="2">
        <v>40553</v>
      </c>
      <c r="L237" s="2">
        <v>42395</v>
      </c>
      <c r="M237" s="4">
        <f ca="1">IFERROR(YEAR(LegacyData[[#This Row],[DateofTermination]])-YEAR(LegacyData[[#This Row],[DateofHire]]),YEAR(TODAY())-YEAR(LegacyData[[#This Row],[DateofHire]]))</f>
        <v>5</v>
      </c>
      <c r="N237" s="1" t="s">
        <v>85</v>
      </c>
      <c r="O237" s="1" t="s">
        <v>38</v>
      </c>
      <c r="P237" s="1" t="s">
        <v>30</v>
      </c>
      <c r="Q237" s="1" t="s">
        <v>56</v>
      </c>
      <c r="R237" s="1">
        <v>11</v>
      </c>
      <c r="S237" s="1" t="s">
        <v>41</v>
      </c>
      <c r="T237" s="1" t="s">
        <v>42</v>
      </c>
      <c r="U237" s="1">
        <v>5</v>
      </c>
      <c r="V237" s="1">
        <v>3</v>
      </c>
      <c r="W237" s="2">
        <v>42014</v>
      </c>
      <c r="X237" s="1">
        <v>11</v>
      </c>
    </row>
    <row r="238" spans="1:24" ht="14.25" customHeight="1" x14ac:dyDescent="0.3">
      <c r="A238" s="1" t="s">
        <v>361</v>
      </c>
      <c r="B238" s="1">
        <v>10285</v>
      </c>
      <c r="C238" s="1" t="s">
        <v>22</v>
      </c>
      <c r="D238" s="2">
        <v>31054</v>
      </c>
      <c r="E238" s="4">
        <f ca="1">YEAR(TODAY())-YEAR(LegacyData[[#This Row],[DOB]])</f>
        <v>39</v>
      </c>
      <c r="F238" s="4" t="str">
        <f ca="1">IF(LegacyData[[#This Row],[Actual Age]]&lt;=41,"Adults",IF(LegacyData[[#This Row],[Actual Age]]&lt;=52,"Gen Z",IF(LegacyData[[#This Row],[Actual Age]]&lt;=63,"Millenials",IF(LegacyData[[#This Row],[Actual Age]]&lt;=74,"Gen X","Baby Boomers"))))</f>
        <v>Adults</v>
      </c>
      <c r="G238" s="1" t="s">
        <v>45</v>
      </c>
      <c r="H238" s="1" t="s">
        <v>36</v>
      </c>
      <c r="I238" s="1" t="s">
        <v>25</v>
      </c>
      <c r="J238" s="1" t="s">
        <v>26</v>
      </c>
      <c r="K238" s="2">
        <v>40553</v>
      </c>
      <c r="L238" s="2">
        <v>42507</v>
      </c>
      <c r="M238" s="4">
        <f ca="1">IFERROR(YEAR(LegacyData[[#This Row],[DateofTermination]])-YEAR(LegacyData[[#This Row],[DateofHire]]),YEAR(TODAY())-YEAR(LegacyData[[#This Row],[DateofHire]]))</f>
        <v>5</v>
      </c>
      <c r="N238" s="1" t="s">
        <v>85</v>
      </c>
      <c r="O238" s="1" t="s">
        <v>86</v>
      </c>
      <c r="P238" s="1" t="s">
        <v>30</v>
      </c>
      <c r="Q238" s="1" t="s">
        <v>63</v>
      </c>
      <c r="R238" s="1">
        <v>19</v>
      </c>
      <c r="S238" s="1" t="s">
        <v>41</v>
      </c>
      <c r="T238" s="1" t="s">
        <v>100</v>
      </c>
      <c r="U238" s="1">
        <v>3.6</v>
      </c>
      <c r="V238" s="1">
        <v>3</v>
      </c>
      <c r="W238" s="2">
        <v>42465</v>
      </c>
      <c r="X238" s="1">
        <v>16</v>
      </c>
    </row>
    <row r="239" spans="1:24" ht="14.25" customHeight="1" x14ac:dyDescent="0.3">
      <c r="A239" s="1" t="s">
        <v>362</v>
      </c>
      <c r="B239" s="1">
        <v>10020</v>
      </c>
      <c r="C239" s="1" t="s">
        <v>22</v>
      </c>
      <c r="D239" s="2">
        <v>31075</v>
      </c>
      <c r="E239" s="4">
        <f ca="1">YEAR(TODAY())-YEAR(LegacyData[[#This Row],[DOB]])</f>
        <v>39</v>
      </c>
      <c r="F239" s="4" t="str">
        <f ca="1">IF(LegacyData[[#This Row],[Actual Age]]&lt;=41,"Adults",IF(LegacyData[[#This Row],[Actual Age]]&lt;=52,"Gen Z",IF(LegacyData[[#This Row],[Actual Age]]&lt;=63,"Millenials",IF(LegacyData[[#This Row],[Actual Age]]&lt;=74,"Gen X","Baby Boomers"))))</f>
        <v>Adults</v>
      </c>
      <c r="G239" s="1" t="s">
        <v>23</v>
      </c>
      <c r="H239" s="1" t="s">
        <v>62</v>
      </c>
      <c r="I239" s="1" t="s">
        <v>25</v>
      </c>
      <c r="J239" s="1" t="s">
        <v>26</v>
      </c>
      <c r="K239" s="2">
        <v>41463</v>
      </c>
      <c r="L239" s="2" t="s">
        <v>27</v>
      </c>
      <c r="M239" s="4">
        <f ca="1">IFERROR(YEAR(LegacyData[[#This Row],[DateofTermination]])-YEAR(LegacyData[[#This Row],[DateofHire]]),YEAR(TODAY())-YEAR(LegacyData[[#This Row],[DateofHire]]))</f>
        <v>11</v>
      </c>
      <c r="N239" s="1" t="s">
        <v>28</v>
      </c>
      <c r="O239" s="1" t="s">
        <v>29</v>
      </c>
      <c r="P239" s="1" t="s">
        <v>30</v>
      </c>
      <c r="Q239" s="1" t="s">
        <v>67</v>
      </c>
      <c r="R239" s="1">
        <v>12</v>
      </c>
      <c r="S239" s="1" t="s">
        <v>64</v>
      </c>
      <c r="T239" s="1" t="s">
        <v>33</v>
      </c>
      <c r="U239" s="1">
        <v>3.6</v>
      </c>
      <c r="V239" s="1">
        <v>5</v>
      </c>
      <c r="W239" s="2">
        <v>43507</v>
      </c>
      <c r="X239" s="1">
        <v>4</v>
      </c>
    </row>
    <row r="240" spans="1:24" ht="14.25" customHeight="1" x14ac:dyDescent="0.3">
      <c r="A240" s="1" t="s">
        <v>363</v>
      </c>
      <c r="B240" s="1">
        <v>10162</v>
      </c>
      <c r="C240" s="1" t="s">
        <v>78</v>
      </c>
      <c r="D240" s="2">
        <v>29870</v>
      </c>
      <c r="E240" s="4">
        <f ca="1">YEAR(TODAY())-YEAR(LegacyData[[#This Row],[DOB]])</f>
        <v>43</v>
      </c>
      <c r="F240" s="4" t="str">
        <f ca="1">IF(LegacyData[[#This Row],[Actual Age]]&lt;=41,"Adults",IF(LegacyData[[#This Row],[Actual Age]]&lt;=52,"Gen Z",IF(LegacyData[[#This Row],[Actual Age]]&lt;=63,"Millenials",IF(LegacyData[[#This Row],[Actual Age]]&lt;=74,"Gen X","Baby Boomers"))))</f>
        <v>Gen Z</v>
      </c>
      <c r="G240" s="1" t="s">
        <v>45</v>
      </c>
      <c r="H240" s="1" t="s">
        <v>36</v>
      </c>
      <c r="I240" s="1" t="s">
        <v>25</v>
      </c>
      <c r="J240" s="1" t="s">
        <v>26</v>
      </c>
      <c r="K240" s="2">
        <v>42051</v>
      </c>
      <c r="L240" s="2" t="s">
        <v>27</v>
      </c>
      <c r="M240" s="4">
        <f ca="1">IFERROR(YEAR(LegacyData[[#This Row],[DateofTermination]])-YEAR(LegacyData[[#This Row],[DateofHire]]),YEAR(TODAY())-YEAR(LegacyData[[#This Row],[DateofHire]]))</f>
        <v>9</v>
      </c>
      <c r="N240" s="1" t="s">
        <v>28</v>
      </c>
      <c r="O240" s="1" t="s">
        <v>29</v>
      </c>
      <c r="P240" s="1" t="s">
        <v>39</v>
      </c>
      <c r="Q240" s="1" t="s">
        <v>40</v>
      </c>
      <c r="R240" s="1">
        <v>4</v>
      </c>
      <c r="S240" s="1" t="s">
        <v>64</v>
      </c>
      <c r="T240" s="1" t="s">
        <v>42</v>
      </c>
      <c r="U240" s="1">
        <v>3.69</v>
      </c>
      <c r="V240" s="1">
        <v>5</v>
      </c>
      <c r="W240" s="2">
        <v>43510</v>
      </c>
      <c r="X240" s="1">
        <v>15</v>
      </c>
    </row>
    <row r="241" spans="1:24" ht="14.25" customHeight="1" x14ac:dyDescent="0.3">
      <c r="A241" s="1" t="s">
        <v>364</v>
      </c>
      <c r="B241" s="1">
        <v>10149</v>
      </c>
      <c r="C241" s="1" t="s">
        <v>365</v>
      </c>
      <c r="D241" s="2">
        <v>26811</v>
      </c>
      <c r="E241" s="4">
        <f ca="1">YEAR(TODAY())-YEAR(LegacyData[[#This Row],[DOB]])</f>
        <v>51</v>
      </c>
      <c r="F241" s="4" t="str">
        <f ca="1">IF(LegacyData[[#This Row],[Actual Age]]&lt;=41,"Adults",IF(LegacyData[[#This Row],[Actual Age]]&lt;=52,"Gen Z",IF(LegacyData[[#This Row],[Actual Age]]&lt;=63,"Millenials",IF(LegacyData[[#This Row],[Actual Age]]&lt;=74,"Gen X","Baby Boomers"))))</f>
        <v>Gen Z</v>
      </c>
      <c r="G241" s="1" t="s">
        <v>45</v>
      </c>
      <c r="H241" s="1" t="s">
        <v>24</v>
      </c>
      <c r="I241" s="1" t="s">
        <v>25</v>
      </c>
      <c r="J241" s="1" t="s">
        <v>26</v>
      </c>
      <c r="K241" s="2">
        <v>42009</v>
      </c>
      <c r="L241" s="2">
        <v>43414</v>
      </c>
      <c r="M241" s="4">
        <f ca="1">IFERROR(YEAR(LegacyData[[#This Row],[DateofTermination]])-YEAR(LegacyData[[#This Row],[DateofHire]]),YEAR(TODAY())-YEAR(LegacyData[[#This Row],[DateofHire]]))</f>
        <v>3</v>
      </c>
      <c r="N241" s="1" t="s">
        <v>73</v>
      </c>
      <c r="O241" s="1" t="s">
        <v>38</v>
      </c>
      <c r="P241" s="1" t="s">
        <v>39</v>
      </c>
      <c r="Q241" s="1" t="s">
        <v>40</v>
      </c>
      <c r="R241" s="1">
        <v>4</v>
      </c>
      <c r="S241" s="1" t="s">
        <v>32</v>
      </c>
      <c r="T241" s="1" t="s">
        <v>42</v>
      </c>
      <c r="U241" s="1">
        <v>3.88</v>
      </c>
      <c r="V241" s="1">
        <v>3</v>
      </c>
      <c r="W241" s="2">
        <v>43144</v>
      </c>
      <c r="X241" s="1">
        <v>12</v>
      </c>
    </row>
    <row r="242" spans="1:24" ht="14.25" customHeight="1" x14ac:dyDescent="0.3">
      <c r="A242" s="1" t="s">
        <v>366</v>
      </c>
      <c r="B242" s="1">
        <v>10086</v>
      </c>
      <c r="C242" s="1" t="s">
        <v>367</v>
      </c>
      <c r="D242" s="2">
        <v>26319</v>
      </c>
      <c r="E242" s="4">
        <f ca="1">YEAR(TODAY())-YEAR(LegacyData[[#This Row],[DOB]])</f>
        <v>52</v>
      </c>
      <c r="F242" s="4" t="str">
        <f ca="1">IF(LegacyData[[#This Row],[Actual Age]]&lt;=41,"Adults",IF(LegacyData[[#This Row],[Actual Age]]&lt;=52,"Gen Z",IF(LegacyData[[#This Row],[Actual Age]]&lt;=63,"Millenials",IF(LegacyData[[#This Row],[Actual Age]]&lt;=74,"Gen X","Baby Boomers"))))</f>
        <v>Gen Z</v>
      </c>
      <c r="G242" s="1" t="s">
        <v>45</v>
      </c>
      <c r="H242" s="1" t="s">
        <v>24</v>
      </c>
      <c r="I242" s="1" t="s">
        <v>25</v>
      </c>
      <c r="J242" s="1" t="s">
        <v>66</v>
      </c>
      <c r="K242" s="2">
        <v>42742</v>
      </c>
      <c r="L242" s="2" t="s">
        <v>27</v>
      </c>
      <c r="M242" s="4">
        <f ca="1">IFERROR(YEAR(LegacyData[[#This Row],[DateofTermination]])-YEAR(LegacyData[[#This Row],[DateofHire]]),YEAR(TODAY())-YEAR(LegacyData[[#This Row],[DateofHire]]))</f>
        <v>7</v>
      </c>
      <c r="N242" s="1" t="s">
        <v>28</v>
      </c>
      <c r="O242" s="1" t="s">
        <v>29</v>
      </c>
      <c r="P242" s="1" t="s">
        <v>39</v>
      </c>
      <c r="Q242" s="1" t="s">
        <v>175</v>
      </c>
      <c r="R242" s="1">
        <v>13</v>
      </c>
      <c r="S242" s="1" t="s">
        <v>41</v>
      </c>
      <c r="T242" s="1" t="s">
        <v>42</v>
      </c>
      <c r="U242" s="1">
        <v>4.9400000000000004</v>
      </c>
      <c r="V242" s="1">
        <v>3</v>
      </c>
      <c r="W242" s="2">
        <v>43502</v>
      </c>
      <c r="X242" s="1">
        <v>17</v>
      </c>
    </row>
    <row r="243" spans="1:24" ht="14.25" customHeight="1" x14ac:dyDescent="0.3">
      <c r="A243" s="1" t="s">
        <v>368</v>
      </c>
      <c r="B243" s="1">
        <v>10054</v>
      </c>
      <c r="C243" s="1" t="s">
        <v>22</v>
      </c>
      <c r="D243" s="2">
        <v>27065</v>
      </c>
      <c r="E243" s="4">
        <f ca="1">YEAR(TODAY())-YEAR(LegacyData[[#This Row],[DOB]])</f>
        <v>50</v>
      </c>
      <c r="F243" s="4" t="str">
        <f ca="1">IF(LegacyData[[#This Row],[Actual Age]]&lt;=41,"Adults",IF(LegacyData[[#This Row],[Actual Age]]&lt;=52,"Gen Z",IF(LegacyData[[#This Row],[Actual Age]]&lt;=63,"Millenials",IF(LegacyData[[#This Row],[Actual Age]]&lt;=74,"Gen X","Baby Boomers"))))</f>
        <v>Gen Z</v>
      </c>
      <c r="G243" s="1" t="s">
        <v>45</v>
      </c>
      <c r="H243" s="1" t="s">
        <v>118</v>
      </c>
      <c r="I243" s="1" t="s">
        <v>25</v>
      </c>
      <c r="J243" s="1" t="s">
        <v>26</v>
      </c>
      <c r="K243" s="2">
        <v>41645</v>
      </c>
      <c r="L243" s="2" t="s">
        <v>27</v>
      </c>
      <c r="M243" s="4">
        <f ca="1">IFERROR(YEAR(LegacyData[[#This Row],[DateofTermination]])-YEAR(LegacyData[[#This Row],[DateofHire]]),YEAR(TODAY())-YEAR(LegacyData[[#This Row],[DateofHire]]))</f>
        <v>10</v>
      </c>
      <c r="N243" s="1" t="s">
        <v>28</v>
      </c>
      <c r="O243" s="1" t="s">
        <v>29</v>
      </c>
      <c r="P243" s="1" t="s">
        <v>30</v>
      </c>
      <c r="Q243" s="1" t="s">
        <v>74</v>
      </c>
      <c r="R243" s="1">
        <v>14</v>
      </c>
      <c r="S243" s="1" t="s">
        <v>178</v>
      </c>
      <c r="T243" s="1" t="s">
        <v>42</v>
      </c>
      <c r="U243" s="1">
        <v>5</v>
      </c>
      <c r="V243" s="1">
        <v>4</v>
      </c>
      <c r="W243" s="2">
        <v>43496</v>
      </c>
      <c r="X243" s="1">
        <v>8</v>
      </c>
    </row>
    <row r="244" spans="1:24" ht="14.25" customHeight="1" x14ac:dyDescent="0.3">
      <c r="A244" s="1" t="s">
        <v>369</v>
      </c>
      <c r="B244" s="1">
        <v>10065</v>
      </c>
      <c r="C244" s="1" t="s">
        <v>22</v>
      </c>
      <c r="D244" s="2">
        <v>31854</v>
      </c>
      <c r="E244" s="4">
        <f ca="1">YEAR(TODAY())-YEAR(LegacyData[[#This Row],[DOB]])</f>
        <v>37</v>
      </c>
      <c r="F244" s="4" t="str">
        <f ca="1">IF(LegacyData[[#This Row],[Actual Age]]&lt;=41,"Adults",IF(LegacyData[[#This Row],[Actual Age]]&lt;=52,"Gen Z",IF(LegacyData[[#This Row],[Actual Age]]&lt;=63,"Millenials",IF(LegacyData[[#This Row],[Actual Age]]&lt;=74,"Gen X","Baby Boomers"))))</f>
        <v>Adults</v>
      </c>
      <c r="G244" s="1" t="s">
        <v>23</v>
      </c>
      <c r="H244" s="1" t="s">
        <v>24</v>
      </c>
      <c r="I244" s="1" t="s">
        <v>25</v>
      </c>
      <c r="J244" s="1" t="s">
        <v>26</v>
      </c>
      <c r="K244" s="2">
        <v>40637</v>
      </c>
      <c r="L244" s="2">
        <v>43325</v>
      </c>
      <c r="M244" s="4">
        <f ca="1">IFERROR(YEAR(LegacyData[[#This Row],[DateofTermination]])-YEAR(LegacyData[[#This Row],[DateofHire]]),YEAR(TODAY())-YEAR(LegacyData[[#This Row],[DateofHire]]))</f>
        <v>7</v>
      </c>
      <c r="N244" s="1" t="s">
        <v>73</v>
      </c>
      <c r="O244" s="1" t="s">
        <v>38</v>
      </c>
      <c r="P244" s="1" t="s">
        <v>30</v>
      </c>
      <c r="Q244" s="1" t="s">
        <v>47</v>
      </c>
      <c r="R244" s="1">
        <v>20</v>
      </c>
      <c r="S244" s="1" t="s">
        <v>54</v>
      </c>
      <c r="T244" s="1" t="s">
        <v>42</v>
      </c>
      <c r="U244" s="1">
        <v>5</v>
      </c>
      <c r="V244" s="1">
        <v>5</v>
      </c>
      <c r="W244" s="2">
        <v>43283</v>
      </c>
      <c r="X244" s="1">
        <v>4</v>
      </c>
    </row>
    <row r="245" spans="1:24" ht="14.25" customHeight="1" x14ac:dyDescent="0.3">
      <c r="A245" s="1" t="s">
        <v>370</v>
      </c>
      <c r="B245" s="1">
        <v>10198</v>
      </c>
      <c r="C245" s="1" t="s">
        <v>371</v>
      </c>
      <c r="D245" s="2">
        <v>26759</v>
      </c>
      <c r="E245" s="4">
        <f ca="1">YEAR(TODAY())-YEAR(LegacyData[[#This Row],[DOB]])</f>
        <v>51</v>
      </c>
      <c r="F245" s="4" t="str">
        <f ca="1">IF(LegacyData[[#This Row],[Actual Age]]&lt;=41,"Adults",IF(LegacyData[[#This Row],[Actual Age]]&lt;=52,"Gen Z",IF(LegacyData[[#This Row],[Actual Age]]&lt;=63,"Millenials",IF(LegacyData[[#This Row],[Actual Age]]&lt;=74,"Gen X","Baby Boomers"))))</f>
        <v>Gen Z</v>
      </c>
      <c r="G245" s="1" t="s">
        <v>23</v>
      </c>
      <c r="H245" s="1" t="s">
        <v>24</v>
      </c>
      <c r="I245" s="1" t="s">
        <v>25</v>
      </c>
      <c r="J245" s="1" t="s">
        <v>26</v>
      </c>
      <c r="K245" s="2">
        <v>41294</v>
      </c>
      <c r="L245" s="2" t="s">
        <v>27</v>
      </c>
      <c r="M245" s="4">
        <f ca="1">IFERROR(YEAR(LegacyData[[#This Row],[DateofTermination]])-YEAR(LegacyData[[#This Row],[DateofHire]]),YEAR(TODAY())-YEAR(LegacyData[[#This Row],[DateofHire]]))</f>
        <v>11</v>
      </c>
      <c r="N245" s="1" t="s">
        <v>28</v>
      </c>
      <c r="O245" s="1" t="s">
        <v>29</v>
      </c>
      <c r="P245" s="1" t="s">
        <v>39</v>
      </c>
      <c r="Q245" s="1" t="s">
        <v>127</v>
      </c>
      <c r="R245" s="1">
        <v>5</v>
      </c>
      <c r="S245" s="1" t="s">
        <v>41</v>
      </c>
      <c r="T245" s="1" t="s">
        <v>42</v>
      </c>
      <c r="U245" s="1">
        <v>3.6</v>
      </c>
      <c r="V245" s="1">
        <v>5</v>
      </c>
      <c r="W245" s="2">
        <v>43514</v>
      </c>
      <c r="X245" s="1">
        <v>13</v>
      </c>
    </row>
    <row r="246" spans="1:24" ht="14.25" customHeight="1" x14ac:dyDescent="0.3">
      <c r="A246" s="1" t="s">
        <v>372</v>
      </c>
      <c r="B246" s="1">
        <v>10222</v>
      </c>
      <c r="C246" s="1" t="s">
        <v>371</v>
      </c>
      <c r="D246" s="2">
        <v>23380</v>
      </c>
      <c r="E246" s="4">
        <f ca="1">YEAR(TODAY())-YEAR(LegacyData[[#This Row],[DOB]])</f>
        <v>60</v>
      </c>
      <c r="F246" s="4" t="str">
        <f ca="1">IF(LegacyData[[#This Row],[Actual Age]]&lt;=41,"Adults",IF(LegacyData[[#This Row],[Actual Age]]&lt;=52,"Gen Z",IF(LegacyData[[#This Row],[Actual Age]]&lt;=63,"Millenials",IF(LegacyData[[#This Row],[Actual Age]]&lt;=74,"Gen X","Baby Boomers"))))</f>
        <v>Millenials</v>
      </c>
      <c r="G246" s="1" t="s">
        <v>23</v>
      </c>
      <c r="H246" s="1" t="s">
        <v>51</v>
      </c>
      <c r="I246" s="1" t="s">
        <v>25</v>
      </c>
      <c r="J246" s="1" t="s">
        <v>66</v>
      </c>
      <c r="K246" s="2">
        <v>40917</v>
      </c>
      <c r="L246" s="2">
        <v>42312</v>
      </c>
      <c r="M246" s="4">
        <f ca="1">IFERROR(YEAR(LegacyData[[#This Row],[DateofTermination]])-YEAR(LegacyData[[#This Row],[DateofHire]]),YEAR(TODAY())-YEAR(LegacyData[[#This Row],[DateofHire]]))</f>
        <v>3</v>
      </c>
      <c r="N246" s="1" t="s">
        <v>46</v>
      </c>
      <c r="O246" s="1" t="s">
        <v>38</v>
      </c>
      <c r="P246" s="1" t="s">
        <v>39</v>
      </c>
      <c r="Q246" s="1" t="s">
        <v>127</v>
      </c>
      <c r="R246" s="1">
        <v>5</v>
      </c>
      <c r="S246" s="1" t="s">
        <v>68</v>
      </c>
      <c r="T246" s="1" t="s">
        <v>42</v>
      </c>
      <c r="U246" s="1">
        <v>4.3</v>
      </c>
      <c r="V246" s="1">
        <v>4</v>
      </c>
      <c r="W246" s="2">
        <v>42008</v>
      </c>
      <c r="X246" s="1">
        <v>8</v>
      </c>
    </row>
    <row r="247" spans="1:24" ht="14.25" customHeight="1" x14ac:dyDescent="0.3">
      <c r="A247" s="1" t="s">
        <v>373</v>
      </c>
      <c r="B247" s="1">
        <v>10126</v>
      </c>
      <c r="C247" s="1" t="s">
        <v>58</v>
      </c>
      <c r="D247" s="2">
        <v>31617</v>
      </c>
      <c r="E247" s="4">
        <f ca="1">YEAR(TODAY())-YEAR(LegacyData[[#This Row],[DOB]])</f>
        <v>38</v>
      </c>
      <c r="F247" s="4" t="str">
        <f ca="1">IF(LegacyData[[#This Row],[Actual Age]]&lt;=41,"Adults",IF(LegacyData[[#This Row],[Actual Age]]&lt;=52,"Gen Z",IF(LegacyData[[#This Row],[Actual Age]]&lt;=63,"Millenials",IF(LegacyData[[#This Row],[Actual Age]]&lt;=74,"Gen X","Baby Boomers"))))</f>
        <v>Adults</v>
      </c>
      <c r="G247" s="1" t="s">
        <v>45</v>
      </c>
      <c r="H247" s="1" t="s">
        <v>36</v>
      </c>
      <c r="I247" s="1" t="s">
        <v>25</v>
      </c>
      <c r="J247" s="1" t="s">
        <v>26</v>
      </c>
      <c r="K247" s="2">
        <v>40913</v>
      </c>
      <c r="L247" s="2" t="s">
        <v>27</v>
      </c>
      <c r="M247" s="4">
        <f ca="1">IFERROR(YEAR(LegacyData[[#This Row],[DateofTermination]])-YEAR(LegacyData[[#This Row],[DateofHire]]),YEAR(TODAY())-YEAR(LegacyData[[#This Row],[DateofHire]]))</f>
        <v>12</v>
      </c>
      <c r="N247" s="1" t="s">
        <v>28</v>
      </c>
      <c r="O247" s="1" t="s">
        <v>29</v>
      </c>
      <c r="P247" s="1" t="s">
        <v>59</v>
      </c>
      <c r="Q247" s="1" t="s">
        <v>60</v>
      </c>
      <c r="R247" s="1">
        <v>10</v>
      </c>
      <c r="S247" s="1" t="s">
        <v>41</v>
      </c>
      <c r="T247" s="1" t="s">
        <v>42</v>
      </c>
      <c r="U247" s="1">
        <v>4.2</v>
      </c>
      <c r="V247" s="1">
        <v>3</v>
      </c>
      <c r="W247" s="2">
        <v>43509</v>
      </c>
      <c r="X247" s="1">
        <v>2</v>
      </c>
    </row>
    <row r="248" spans="1:24" ht="14.25" customHeight="1" x14ac:dyDescent="0.3">
      <c r="A248" s="1" t="s">
        <v>374</v>
      </c>
      <c r="B248" s="1">
        <v>10295</v>
      </c>
      <c r="C248" s="1" t="s">
        <v>22</v>
      </c>
      <c r="D248" s="2">
        <v>24995</v>
      </c>
      <c r="E248" s="4">
        <f ca="1">YEAR(TODAY())-YEAR(LegacyData[[#This Row],[DOB]])</f>
        <v>56</v>
      </c>
      <c r="F248" s="4" t="str">
        <f ca="1">IF(LegacyData[[#This Row],[Actual Age]]&lt;=41,"Adults",IF(LegacyData[[#This Row],[Actual Age]]&lt;=52,"Gen Z",IF(LegacyData[[#This Row],[Actual Age]]&lt;=63,"Millenials",IF(LegacyData[[#This Row],[Actual Age]]&lt;=74,"Gen X","Baby Boomers"))))</f>
        <v>Millenials</v>
      </c>
      <c r="G248" s="1" t="s">
        <v>45</v>
      </c>
      <c r="H248" s="1" t="s">
        <v>24</v>
      </c>
      <c r="I248" s="1" t="s">
        <v>25</v>
      </c>
      <c r="J248" s="1" t="s">
        <v>66</v>
      </c>
      <c r="K248" s="2">
        <v>42555</v>
      </c>
      <c r="L248" s="2" t="s">
        <v>27</v>
      </c>
      <c r="M248" s="4">
        <f ca="1">IFERROR(YEAR(LegacyData[[#This Row],[DateofTermination]])-YEAR(LegacyData[[#This Row],[DateofHire]]),YEAR(TODAY())-YEAR(LegacyData[[#This Row],[DateofHire]]))</f>
        <v>8</v>
      </c>
      <c r="N248" s="1" t="s">
        <v>28</v>
      </c>
      <c r="O248" s="1" t="s">
        <v>29</v>
      </c>
      <c r="P248" s="1" t="s">
        <v>30</v>
      </c>
      <c r="Q248" s="1" t="s">
        <v>81</v>
      </c>
      <c r="R248" s="1">
        <v>18</v>
      </c>
      <c r="S248" s="1" t="s">
        <v>68</v>
      </c>
      <c r="T248" s="1" t="s">
        <v>100</v>
      </c>
      <c r="U248" s="1">
        <v>2.6</v>
      </c>
      <c r="V248" s="1">
        <v>4</v>
      </c>
      <c r="W248" s="2">
        <v>43514</v>
      </c>
      <c r="X248" s="1">
        <v>4</v>
      </c>
    </row>
    <row r="249" spans="1:24" ht="14.25" customHeight="1" x14ac:dyDescent="0.3">
      <c r="A249" s="1" t="s">
        <v>375</v>
      </c>
      <c r="B249" s="1">
        <v>10260</v>
      </c>
      <c r="C249" s="1" t="s">
        <v>22</v>
      </c>
      <c r="D249" s="2">
        <v>27081</v>
      </c>
      <c r="E249" s="4">
        <f ca="1">YEAR(TODAY())-YEAR(LegacyData[[#This Row],[DOB]])</f>
        <v>50</v>
      </c>
      <c r="F249" s="4" t="str">
        <f ca="1">IF(LegacyData[[#This Row],[Actual Age]]&lt;=41,"Adults",IF(LegacyData[[#This Row],[Actual Age]]&lt;=52,"Gen Z",IF(LegacyData[[#This Row],[Actual Age]]&lt;=63,"Millenials",IF(LegacyData[[#This Row],[Actual Age]]&lt;=74,"Gen X","Baby Boomers"))))</f>
        <v>Gen Z</v>
      </c>
      <c r="G249" s="1" t="s">
        <v>23</v>
      </c>
      <c r="H249" s="1" t="s">
        <v>24</v>
      </c>
      <c r="I249" s="1" t="s">
        <v>25</v>
      </c>
      <c r="J249" s="1" t="s">
        <v>26</v>
      </c>
      <c r="K249" s="2">
        <v>39818</v>
      </c>
      <c r="L249" s="2">
        <v>43311</v>
      </c>
      <c r="M249" s="4">
        <f ca="1">IFERROR(YEAR(LegacyData[[#This Row],[DateofTermination]])-YEAR(LegacyData[[#This Row],[DateofHire]]),YEAR(TODAY())-YEAR(LegacyData[[#This Row],[DateofHire]]))</f>
        <v>9</v>
      </c>
      <c r="N249" s="1" t="s">
        <v>141</v>
      </c>
      <c r="O249" s="1" t="s">
        <v>38</v>
      </c>
      <c r="P249" s="1" t="s">
        <v>30</v>
      </c>
      <c r="Q249" s="1" t="s">
        <v>31</v>
      </c>
      <c r="R249" s="1">
        <v>22</v>
      </c>
      <c r="S249" s="1" t="s">
        <v>54</v>
      </c>
      <c r="T249" s="1" t="s">
        <v>42</v>
      </c>
      <c r="U249" s="1">
        <v>4.5999999999999996</v>
      </c>
      <c r="V249" s="1">
        <v>5</v>
      </c>
      <c r="W249" s="2">
        <v>43136</v>
      </c>
      <c r="X249" s="1">
        <v>7</v>
      </c>
    </row>
    <row r="250" spans="1:24" ht="14.25" customHeight="1" x14ac:dyDescent="0.3">
      <c r="A250" s="1" t="s">
        <v>376</v>
      </c>
      <c r="B250" s="1">
        <v>10233</v>
      </c>
      <c r="C250" s="1" t="s">
        <v>44</v>
      </c>
      <c r="D250" s="2">
        <v>31528</v>
      </c>
      <c r="E250" s="4">
        <f ca="1">YEAR(TODAY())-YEAR(LegacyData[[#This Row],[DOB]])</f>
        <v>38</v>
      </c>
      <c r="F250" s="4" t="str">
        <f ca="1">IF(LegacyData[[#This Row],[Actual Age]]&lt;=41,"Adults",IF(LegacyData[[#This Row],[Actual Age]]&lt;=52,"Gen Z",IF(LegacyData[[#This Row],[Actual Age]]&lt;=63,"Millenials",IF(LegacyData[[#This Row],[Actual Age]]&lt;=74,"Gen X","Baby Boomers"))))</f>
        <v>Adults</v>
      </c>
      <c r="G250" s="1" t="s">
        <v>23</v>
      </c>
      <c r="H250" s="1" t="s">
        <v>36</v>
      </c>
      <c r="I250" s="1" t="s">
        <v>25</v>
      </c>
      <c r="J250" s="1" t="s">
        <v>26</v>
      </c>
      <c r="K250" s="2">
        <v>40420</v>
      </c>
      <c r="L250" s="2" t="s">
        <v>27</v>
      </c>
      <c r="M250" s="4">
        <f ca="1">IFERROR(YEAR(LegacyData[[#This Row],[DateofTermination]])-YEAR(LegacyData[[#This Row],[DateofHire]]),YEAR(TODAY())-YEAR(LegacyData[[#This Row],[DateofHire]]))</f>
        <v>14</v>
      </c>
      <c r="N250" s="1" t="s">
        <v>28</v>
      </c>
      <c r="O250" s="1" t="s">
        <v>29</v>
      </c>
      <c r="P250" s="1" t="s">
        <v>30</v>
      </c>
      <c r="Q250" s="1" t="s">
        <v>81</v>
      </c>
      <c r="R250" s="1">
        <v>18</v>
      </c>
      <c r="S250" s="1" t="s">
        <v>99</v>
      </c>
      <c r="T250" s="1" t="s">
        <v>42</v>
      </c>
      <c r="U250" s="1">
        <v>4.0999999999999996</v>
      </c>
      <c r="V250" s="1">
        <v>3</v>
      </c>
      <c r="W250" s="2">
        <v>43475</v>
      </c>
      <c r="X250" s="1">
        <v>13</v>
      </c>
    </row>
    <row r="251" spans="1:24" ht="14.25" customHeight="1" x14ac:dyDescent="0.3">
      <c r="A251" s="1" t="s">
        <v>377</v>
      </c>
      <c r="B251" s="1">
        <v>10229</v>
      </c>
      <c r="C251" s="1" t="s">
        <v>378</v>
      </c>
      <c r="D251" s="2">
        <v>31825</v>
      </c>
      <c r="E251" s="4">
        <f ca="1">YEAR(TODAY())-YEAR(LegacyData[[#This Row],[DOB]])</f>
        <v>37</v>
      </c>
      <c r="F251" s="4" t="str">
        <f ca="1">IF(LegacyData[[#This Row],[Actual Age]]&lt;=41,"Adults",IF(LegacyData[[#This Row],[Actual Age]]&lt;=52,"Gen Z",IF(LegacyData[[#This Row],[Actual Age]]&lt;=63,"Millenials",IF(LegacyData[[#This Row],[Actual Age]]&lt;=74,"Gen X","Baby Boomers"))))</f>
        <v>Adults</v>
      </c>
      <c r="G251" s="1" t="s">
        <v>23</v>
      </c>
      <c r="H251" s="1" t="s">
        <v>51</v>
      </c>
      <c r="I251" s="1" t="s">
        <v>25</v>
      </c>
      <c r="J251" s="1" t="s">
        <v>66</v>
      </c>
      <c r="K251" s="2">
        <v>42009</v>
      </c>
      <c r="L251" s="2">
        <v>42308</v>
      </c>
      <c r="M251" s="4">
        <f ca="1">IFERROR(YEAR(LegacyData[[#This Row],[DateofTermination]])-YEAR(LegacyData[[#This Row],[DateofHire]]),YEAR(TODAY())-YEAR(LegacyData[[#This Row],[DateofHire]]))</f>
        <v>0</v>
      </c>
      <c r="N251" s="1" t="s">
        <v>46</v>
      </c>
      <c r="O251" s="1" t="s">
        <v>38</v>
      </c>
      <c r="P251" s="1" t="s">
        <v>39</v>
      </c>
      <c r="Q251" s="1" t="s">
        <v>40</v>
      </c>
      <c r="R251" s="1">
        <v>4</v>
      </c>
      <c r="S251" s="1" t="s">
        <v>32</v>
      </c>
      <c r="T251" s="1" t="s">
        <v>42</v>
      </c>
      <c r="U251" s="1">
        <v>4.2</v>
      </c>
      <c r="V251" s="1">
        <v>3</v>
      </c>
      <c r="W251" s="2">
        <v>42114</v>
      </c>
      <c r="X251" s="1">
        <v>2</v>
      </c>
    </row>
    <row r="252" spans="1:24" ht="14.25" customHeight="1" x14ac:dyDescent="0.3">
      <c r="A252" s="1" t="s">
        <v>379</v>
      </c>
      <c r="B252" s="1">
        <v>10169</v>
      </c>
      <c r="C252" s="1" t="s">
        <v>22</v>
      </c>
      <c r="D252" s="2">
        <v>32334</v>
      </c>
      <c r="E252" s="4">
        <f ca="1">YEAR(TODAY())-YEAR(LegacyData[[#This Row],[DOB]])</f>
        <v>36</v>
      </c>
      <c r="F252" s="4" t="str">
        <f ca="1">IF(LegacyData[[#This Row],[Actual Age]]&lt;=41,"Adults",IF(LegacyData[[#This Row],[Actual Age]]&lt;=52,"Gen Z",IF(LegacyData[[#This Row],[Actual Age]]&lt;=63,"Millenials",IF(LegacyData[[#This Row],[Actual Age]]&lt;=74,"Gen X","Baby Boomers"))))</f>
        <v>Adults</v>
      </c>
      <c r="G252" s="1" t="s">
        <v>45</v>
      </c>
      <c r="H252" s="1" t="s">
        <v>36</v>
      </c>
      <c r="I252" s="1" t="s">
        <v>25</v>
      </c>
      <c r="J252" s="1" t="s">
        <v>66</v>
      </c>
      <c r="K252" s="2">
        <v>41911</v>
      </c>
      <c r="L252" s="2" t="s">
        <v>27</v>
      </c>
      <c r="M252" s="4">
        <f ca="1">IFERROR(YEAR(LegacyData[[#This Row],[DateofTermination]])-YEAR(LegacyData[[#This Row],[DateofHire]]),YEAR(TODAY())-YEAR(LegacyData[[#This Row],[DateofHire]]))</f>
        <v>10</v>
      </c>
      <c r="N252" s="1" t="s">
        <v>28</v>
      </c>
      <c r="O252" s="1" t="s">
        <v>29</v>
      </c>
      <c r="P252" s="1" t="s">
        <v>30</v>
      </c>
      <c r="Q252" s="1" t="s">
        <v>49</v>
      </c>
      <c r="R252" s="1">
        <v>16</v>
      </c>
      <c r="S252" s="1" t="s">
        <v>32</v>
      </c>
      <c r="T252" s="1" t="s">
        <v>42</v>
      </c>
      <c r="U252" s="1">
        <v>3.51</v>
      </c>
      <c r="V252" s="1">
        <v>3</v>
      </c>
      <c r="W252" s="2">
        <v>43514</v>
      </c>
      <c r="X252" s="1">
        <v>2</v>
      </c>
    </row>
    <row r="253" spans="1:24" ht="14.25" customHeight="1" x14ac:dyDescent="0.3">
      <c r="A253" s="1" t="s">
        <v>380</v>
      </c>
      <c r="B253" s="1">
        <v>10071</v>
      </c>
      <c r="C253" s="1" t="s">
        <v>22</v>
      </c>
      <c r="D253" s="2">
        <v>27463</v>
      </c>
      <c r="E253" s="4">
        <f ca="1">YEAR(TODAY())-YEAR(LegacyData[[#This Row],[DOB]])</f>
        <v>49</v>
      </c>
      <c r="F253" s="4" t="str">
        <f ca="1">IF(LegacyData[[#This Row],[Actual Age]]&lt;=41,"Adults",IF(LegacyData[[#This Row],[Actual Age]]&lt;=52,"Gen Z",IF(LegacyData[[#This Row],[Actual Age]]&lt;=63,"Millenials",IF(LegacyData[[#This Row],[Actual Age]]&lt;=74,"Gen X","Baby Boomers"))))</f>
        <v>Gen Z</v>
      </c>
      <c r="G253" s="1" t="s">
        <v>45</v>
      </c>
      <c r="H253" s="1" t="s">
        <v>24</v>
      </c>
      <c r="I253" s="1" t="s">
        <v>25</v>
      </c>
      <c r="J253" s="1" t="s">
        <v>94</v>
      </c>
      <c r="K253" s="2">
        <v>41547</v>
      </c>
      <c r="L253" s="2" t="s">
        <v>27</v>
      </c>
      <c r="M253" s="4">
        <f ca="1">IFERROR(YEAR(LegacyData[[#This Row],[DateofTermination]])-YEAR(LegacyData[[#This Row],[DateofHire]]),YEAR(TODAY())-YEAR(LegacyData[[#This Row],[DateofHire]]))</f>
        <v>11</v>
      </c>
      <c r="N253" s="1" t="s">
        <v>28</v>
      </c>
      <c r="O253" s="1" t="s">
        <v>29</v>
      </c>
      <c r="P253" s="1" t="s">
        <v>30</v>
      </c>
      <c r="Q253" s="1" t="s">
        <v>53</v>
      </c>
      <c r="S253" s="1" t="s">
        <v>54</v>
      </c>
      <c r="T253" s="1" t="s">
        <v>42</v>
      </c>
      <c r="U253" s="1">
        <v>5</v>
      </c>
      <c r="V253" s="1">
        <v>5</v>
      </c>
      <c r="W253" s="2">
        <v>43502</v>
      </c>
      <c r="X253" s="1">
        <v>14</v>
      </c>
    </row>
    <row r="254" spans="1:24" ht="14.25" customHeight="1" x14ac:dyDescent="0.3">
      <c r="A254" s="1" t="s">
        <v>381</v>
      </c>
      <c r="B254" s="1">
        <v>10179</v>
      </c>
      <c r="C254" s="1" t="s">
        <v>201</v>
      </c>
      <c r="D254" s="2">
        <v>29690</v>
      </c>
      <c r="E254" s="4">
        <f ca="1">YEAR(TODAY())-YEAR(LegacyData[[#This Row],[DOB]])</f>
        <v>43</v>
      </c>
      <c r="F254" s="4" t="str">
        <f ca="1">IF(LegacyData[[#This Row],[Actual Age]]&lt;=41,"Adults",IF(LegacyData[[#This Row],[Actual Age]]&lt;=52,"Gen Z",IF(LegacyData[[#This Row],[Actual Age]]&lt;=63,"Millenials",IF(LegacyData[[#This Row],[Actual Age]]&lt;=74,"Gen X","Baby Boomers"))))</f>
        <v>Gen Z</v>
      </c>
      <c r="G254" s="1" t="s">
        <v>45</v>
      </c>
      <c r="H254" s="1" t="s">
        <v>36</v>
      </c>
      <c r="I254" s="1" t="s">
        <v>25</v>
      </c>
      <c r="J254" s="1" t="s">
        <v>26</v>
      </c>
      <c r="K254" s="2">
        <v>41912</v>
      </c>
      <c r="L254" s="2" t="s">
        <v>27</v>
      </c>
      <c r="M254" s="4">
        <f ca="1">IFERROR(YEAR(LegacyData[[#This Row],[DateofTermination]])-YEAR(LegacyData[[#This Row],[DateofHire]]),YEAR(TODAY())-YEAR(LegacyData[[#This Row],[DateofHire]]))</f>
        <v>10</v>
      </c>
      <c r="N254" s="1" t="s">
        <v>28</v>
      </c>
      <c r="O254" s="1" t="s">
        <v>29</v>
      </c>
      <c r="P254" s="1" t="s">
        <v>39</v>
      </c>
      <c r="Q254" s="1" t="s">
        <v>71</v>
      </c>
      <c r="R254" s="1">
        <v>7</v>
      </c>
      <c r="S254" s="1" t="s">
        <v>32</v>
      </c>
      <c r="T254" s="1" t="s">
        <v>42</v>
      </c>
      <c r="U254" s="1">
        <v>3.31</v>
      </c>
      <c r="V254" s="1">
        <v>3</v>
      </c>
      <c r="W254" s="2">
        <v>43472</v>
      </c>
      <c r="X254" s="1">
        <v>7</v>
      </c>
    </row>
    <row r="255" spans="1:24" ht="14.25" customHeight="1" x14ac:dyDescent="0.3">
      <c r="A255" s="1" t="s">
        <v>382</v>
      </c>
      <c r="B255" s="1">
        <v>10091</v>
      </c>
      <c r="C255" s="1" t="s">
        <v>22</v>
      </c>
      <c r="D255" s="2">
        <v>31283</v>
      </c>
      <c r="E255" s="4">
        <f ca="1">YEAR(TODAY())-YEAR(LegacyData[[#This Row],[DOB]])</f>
        <v>39</v>
      </c>
      <c r="F255" s="4" t="str">
        <f ca="1">IF(LegacyData[[#This Row],[Actual Age]]&lt;=41,"Adults",IF(LegacyData[[#This Row],[Actual Age]]&lt;=52,"Gen Z",IF(LegacyData[[#This Row],[Actual Age]]&lt;=63,"Millenials",IF(LegacyData[[#This Row],[Actual Age]]&lt;=74,"Gen X","Baby Boomers"))))</f>
        <v>Adults</v>
      </c>
      <c r="G255" s="1" t="s">
        <v>45</v>
      </c>
      <c r="H255" s="1" t="s">
        <v>36</v>
      </c>
      <c r="I255" s="1" t="s">
        <v>25</v>
      </c>
      <c r="J255" s="1" t="s">
        <v>26</v>
      </c>
      <c r="K255" s="2">
        <v>41505</v>
      </c>
      <c r="L255" s="2" t="s">
        <v>27</v>
      </c>
      <c r="M255" s="4">
        <f ca="1">IFERROR(YEAR(LegacyData[[#This Row],[DateofTermination]])-YEAR(LegacyData[[#This Row],[DateofHire]]),YEAR(TODAY())-YEAR(LegacyData[[#This Row],[DateofHire]]))</f>
        <v>11</v>
      </c>
      <c r="N255" s="1" t="s">
        <v>28</v>
      </c>
      <c r="O255" s="1" t="s">
        <v>29</v>
      </c>
      <c r="P255" s="1" t="s">
        <v>30</v>
      </c>
      <c r="Q255" s="1" t="s">
        <v>56</v>
      </c>
      <c r="R255" s="1">
        <v>11</v>
      </c>
      <c r="S255" s="1" t="s">
        <v>32</v>
      </c>
      <c r="T255" s="1" t="s">
        <v>42</v>
      </c>
      <c r="U255" s="1">
        <v>4.8099999999999996</v>
      </c>
      <c r="V255" s="1">
        <v>4</v>
      </c>
      <c r="W255" s="2">
        <v>43511</v>
      </c>
      <c r="X255" s="1">
        <v>15</v>
      </c>
    </row>
    <row r="256" spans="1:24" ht="14.25" customHeight="1" x14ac:dyDescent="0.3">
      <c r="A256" s="1" t="s">
        <v>383</v>
      </c>
      <c r="B256" s="1">
        <v>10178</v>
      </c>
      <c r="C256" s="1" t="s">
        <v>78</v>
      </c>
      <c r="D256" s="2">
        <v>25607</v>
      </c>
      <c r="E256" s="4">
        <f ca="1">YEAR(TODAY())-YEAR(LegacyData[[#This Row],[DOB]])</f>
        <v>54</v>
      </c>
      <c r="F256" s="4" t="str">
        <f ca="1">IF(LegacyData[[#This Row],[Actual Age]]&lt;=41,"Adults",IF(LegacyData[[#This Row],[Actual Age]]&lt;=52,"Gen Z",IF(LegacyData[[#This Row],[Actual Age]]&lt;=63,"Millenials",IF(LegacyData[[#This Row],[Actual Age]]&lt;=74,"Gen X","Baby Boomers"))))</f>
        <v>Millenials</v>
      </c>
      <c r="G256" s="1" t="s">
        <v>23</v>
      </c>
      <c r="H256" s="1" t="s">
        <v>36</v>
      </c>
      <c r="I256" s="1" t="s">
        <v>25</v>
      </c>
      <c r="J256" s="1" t="s">
        <v>26</v>
      </c>
      <c r="K256" s="2">
        <v>42009</v>
      </c>
      <c r="L256" s="2" t="s">
        <v>27</v>
      </c>
      <c r="M256" s="4">
        <f ca="1">IFERROR(YEAR(LegacyData[[#This Row],[DateofTermination]])-YEAR(LegacyData[[#This Row],[DateofHire]]),YEAR(TODAY())-YEAR(LegacyData[[#This Row],[DateofHire]]))</f>
        <v>9</v>
      </c>
      <c r="N256" s="1" t="s">
        <v>28</v>
      </c>
      <c r="O256" s="1" t="s">
        <v>29</v>
      </c>
      <c r="P256" s="1" t="s">
        <v>39</v>
      </c>
      <c r="Q256" s="1" t="s">
        <v>40</v>
      </c>
      <c r="R256" s="1">
        <v>4</v>
      </c>
      <c r="S256" s="1" t="s">
        <v>64</v>
      </c>
      <c r="T256" s="1" t="s">
        <v>42</v>
      </c>
      <c r="U256" s="1">
        <v>3.32</v>
      </c>
      <c r="V256" s="1">
        <v>3</v>
      </c>
      <c r="W256" s="2">
        <v>43479</v>
      </c>
      <c r="X256" s="1">
        <v>16</v>
      </c>
    </row>
    <row r="257" spans="1:24" ht="14.25" customHeight="1" x14ac:dyDescent="0.3">
      <c r="A257" s="1" t="s">
        <v>384</v>
      </c>
      <c r="B257" s="1">
        <v>10039</v>
      </c>
      <c r="C257" s="1" t="s">
        <v>249</v>
      </c>
      <c r="D257" s="2">
        <v>32282</v>
      </c>
      <c r="E257" s="4">
        <f ca="1">YEAR(TODAY())-YEAR(LegacyData[[#This Row],[DOB]])</f>
        <v>36</v>
      </c>
      <c r="F257" s="4" t="str">
        <f ca="1">IF(LegacyData[[#This Row],[Actual Age]]&lt;=41,"Adults",IF(LegacyData[[#This Row],[Actual Age]]&lt;=52,"Gen Z",IF(LegacyData[[#This Row],[Actual Age]]&lt;=63,"Millenials",IF(LegacyData[[#This Row],[Actual Age]]&lt;=74,"Gen X","Baby Boomers"))))</f>
        <v>Adults</v>
      </c>
      <c r="G257" s="1" t="s">
        <v>45</v>
      </c>
      <c r="H257" s="1" t="s">
        <v>24</v>
      </c>
      <c r="I257" s="1" t="s">
        <v>25</v>
      </c>
      <c r="J257" s="1" t="s">
        <v>26</v>
      </c>
      <c r="K257" s="2">
        <v>42125</v>
      </c>
      <c r="L257" s="2" t="s">
        <v>27</v>
      </c>
      <c r="M257" s="4">
        <f ca="1">IFERROR(YEAR(LegacyData[[#This Row],[DateofTermination]])-YEAR(LegacyData[[#This Row],[DateofHire]]),YEAR(TODAY())-YEAR(LegacyData[[#This Row],[DateofHire]]))</f>
        <v>9</v>
      </c>
      <c r="N257" s="1" t="s">
        <v>28</v>
      </c>
      <c r="O257" s="1" t="s">
        <v>29</v>
      </c>
      <c r="P257" s="1" t="s">
        <v>107</v>
      </c>
      <c r="Q257" s="1" t="s">
        <v>108</v>
      </c>
      <c r="R257" s="1">
        <v>1</v>
      </c>
      <c r="S257" s="1" t="s">
        <v>178</v>
      </c>
      <c r="T257" s="1" t="s">
        <v>42</v>
      </c>
      <c r="U257" s="1">
        <v>5</v>
      </c>
      <c r="V257" s="1">
        <v>3</v>
      </c>
      <c r="W257" s="2">
        <v>43480</v>
      </c>
      <c r="X257" s="1">
        <v>2</v>
      </c>
    </row>
    <row r="258" spans="1:24" ht="14.25" customHeight="1" x14ac:dyDescent="0.3">
      <c r="A258" s="1" t="s">
        <v>385</v>
      </c>
      <c r="B258" s="1">
        <v>10095</v>
      </c>
      <c r="C258" s="1" t="s">
        <v>44</v>
      </c>
      <c r="D258" s="2">
        <v>31802</v>
      </c>
      <c r="E258" s="4">
        <f ca="1">YEAR(TODAY())-YEAR(LegacyData[[#This Row],[DOB]])</f>
        <v>37</v>
      </c>
      <c r="F258" s="4" t="str">
        <f ca="1">IF(LegacyData[[#This Row],[Actual Age]]&lt;=41,"Adults",IF(LegacyData[[#This Row],[Actual Age]]&lt;=52,"Gen Z",IF(LegacyData[[#This Row],[Actual Age]]&lt;=63,"Millenials",IF(LegacyData[[#This Row],[Actual Age]]&lt;=74,"Gen X","Baby Boomers"))))</f>
        <v>Adults</v>
      </c>
      <c r="G258" s="1" t="s">
        <v>45</v>
      </c>
      <c r="H258" s="1" t="s">
        <v>24</v>
      </c>
      <c r="I258" s="1" t="s">
        <v>25</v>
      </c>
      <c r="J258" s="1" t="s">
        <v>26</v>
      </c>
      <c r="K258" s="2">
        <v>40112</v>
      </c>
      <c r="L258" s="2">
        <v>42102</v>
      </c>
      <c r="M258" s="4">
        <f ca="1">IFERROR(YEAR(LegacyData[[#This Row],[DateofTermination]])-YEAR(LegacyData[[#This Row],[DateofHire]]),YEAR(TODAY())-YEAR(LegacyData[[#This Row],[DateofHire]]))</f>
        <v>6</v>
      </c>
      <c r="N258" s="1" t="s">
        <v>265</v>
      </c>
      <c r="O258" s="1" t="s">
        <v>38</v>
      </c>
      <c r="P258" s="1" t="s">
        <v>30</v>
      </c>
      <c r="Q258" s="1" t="s">
        <v>31</v>
      </c>
      <c r="R258" s="1">
        <v>22</v>
      </c>
      <c r="S258" s="1" t="s">
        <v>99</v>
      </c>
      <c r="T258" s="1" t="s">
        <v>42</v>
      </c>
      <c r="U258" s="1">
        <v>4.68</v>
      </c>
      <c r="V258" s="1">
        <v>4</v>
      </c>
      <c r="W258" s="2">
        <v>42096</v>
      </c>
      <c r="X258" s="1">
        <v>20</v>
      </c>
    </row>
    <row r="259" spans="1:24" ht="14.25" customHeight="1" x14ac:dyDescent="0.3">
      <c r="A259" s="1" t="s">
        <v>386</v>
      </c>
      <c r="B259" s="1">
        <v>10027</v>
      </c>
      <c r="C259" s="1" t="s">
        <v>44</v>
      </c>
      <c r="D259" s="2">
        <v>23314</v>
      </c>
      <c r="E259" s="4">
        <f ca="1">YEAR(TODAY())-YEAR(LegacyData[[#This Row],[DOB]])</f>
        <v>61</v>
      </c>
      <c r="F259" s="4" t="str">
        <f ca="1">IF(LegacyData[[#This Row],[Actual Age]]&lt;=41,"Adults",IF(LegacyData[[#This Row],[Actual Age]]&lt;=52,"Gen Z",IF(LegacyData[[#This Row],[Actual Age]]&lt;=63,"Millenials",IF(LegacyData[[#This Row],[Actual Age]]&lt;=74,"Gen X","Baby Boomers"))))</f>
        <v>Millenials</v>
      </c>
      <c r="G259" s="1" t="s">
        <v>23</v>
      </c>
      <c r="H259" s="1" t="s">
        <v>24</v>
      </c>
      <c r="I259" s="1" t="s">
        <v>25</v>
      </c>
      <c r="J259" s="1" t="s">
        <v>26</v>
      </c>
      <c r="K259" s="2">
        <v>41911</v>
      </c>
      <c r="L259" s="2" t="s">
        <v>27</v>
      </c>
      <c r="M259" s="4">
        <f ca="1">IFERROR(YEAR(LegacyData[[#This Row],[DateofTermination]])-YEAR(LegacyData[[#This Row],[DateofHire]]),YEAR(TODAY())-YEAR(LegacyData[[#This Row],[DateofHire]]))</f>
        <v>10</v>
      </c>
      <c r="N259" s="1" t="s">
        <v>28</v>
      </c>
      <c r="O259" s="1" t="s">
        <v>29</v>
      </c>
      <c r="P259" s="1" t="s">
        <v>30</v>
      </c>
      <c r="Q259" s="1" t="s">
        <v>49</v>
      </c>
      <c r="R259" s="1">
        <v>16</v>
      </c>
      <c r="S259" s="1" t="s">
        <v>41</v>
      </c>
      <c r="T259" s="1" t="s">
        <v>33</v>
      </c>
      <c r="U259" s="1">
        <v>4.3</v>
      </c>
      <c r="V259" s="1">
        <v>3</v>
      </c>
      <c r="W259" s="2">
        <v>43493</v>
      </c>
      <c r="X259" s="1">
        <v>4</v>
      </c>
    </row>
    <row r="260" spans="1:24" ht="14.25" customHeight="1" x14ac:dyDescent="0.3">
      <c r="A260" s="1" t="s">
        <v>387</v>
      </c>
      <c r="B260" s="1">
        <v>10291</v>
      </c>
      <c r="C260" s="1" t="s">
        <v>160</v>
      </c>
      <c r="D260" s="2">
        <v>30910</v>
      </c>
      <c r="E260" s="4">
        <f ca="1">YEAR(TODAY())-YEAR(LegacyData[[#This Row],[DOB]])</f>
        <v>40</v>
      </c>
      <c r="F260" s="4" t="str">
        <f ca="1">IF(LegacyData[[#This Row],[Actual Age]]&lt;=41,"Adults",IF(LegacyData[[#This Row],[Actual Age]]&lt;=52,"Gen Z",IF(LegacyData[[#This Row],[Actual Age]]&lt;=63,"Millenials",IF(LegacyData[[#This Row],[Actual Age]]&lt;=74,"Gen X","Baby Boomers"))))</f>
        <v>Adults</v>
      </c>
      <c r="G260" s="1" t="s">
        <v>23</v>
      </c>
      <c r="H260" s="1" t="s">
        <v>51</v>
      </c>
      <c r="I260" s="1" t="s">
        <v>25</v>
      </c>
      <c r="J260" s="1" t="s">
        <v>66</v>
      </c>
      <c r="K260" s="2">
        <v>41777</v>
      </c>
      <c r="L260" s="2" t="s">
        <v>27</v>
      </c>
      <c r="M260" s="4">
        <f ca="1">IFERROR(YEAR(LegacyData[[#This Row],[DateofTermination]])-YEAR(LegacyData[[#This Row],[DateofHire]]),YEAR(TODAY())-YEAR(LegacyData[[#This Row],[DateofHire]]))</f>
        <v>10</v>
      </c>
      <c r="N260" s="1" t="s">
        <v>28</v>
      </c>
      <c r="O260" s="1" t="s">
        <v>29</v>
      </c>
      <c r="P260" s="1" t="s">
        <v>121</v>
      </c>
      <c r="Q260" s="1" t="s">
        <v>161</v>
      </c>
      <c r="R260" s="1">
        <v>15</v>
      </c>
      <c r="S260" s="1" t="s">
        <v>68</v>
      </c>
      <c r="T260" s="1" t="s">
        <v>100</v>
      </c>
      <c r="U260" s="1">
        <v>2.4</v>
      </c>
      <c r="V260" s="1">
        <v>4</v>
      </c>
      <c r="W260" s="2">
        <v>43481</v>
      </c>
      <c r="X260" s="1">
        <v>16</v>
      </c>
    </row>
    <row r="261" spans="1:24" ht="14.25" customHeight="1" x14ac:dyDescent="0.3">
      <c r="A261" s="1" t="s">
        <v>388</v>
      </c>
      <c r="B261" s="1">
        <v>10153</v>
      </c>
      <c r="C261" s="1" t="s">
        <v>249</v>
      </c>
      <c r="D261" s="2">
        <v>31942</v>
      </c>
      <c r="E261" s="4">
        <f ca="1">YEAR(TODAY())-YEAR(LegacyData[[#This Row],[DOB]])</f>
        <v>37</v>
      </c>
      <c r="F261" s="4" t="str">
        <f ca="1">IF(LegacyData[[#This Row],[Actual Age]]&lt;=41,"Adults",IF(LegacyData[[#This Row],[Actual Age]]&lt;=52,"Gen Z",IF(LegacyData[[#This Row],[Actual Age]]&lt;=63,"Millenials",IF(LegacyData[[#This Row],[Actual Age]]&lt;=74,"Gen X","Baby Boomers"))))</f>
        <v>Adults</v>
      </c>
      <c r="G261" s="1" t="s">
        <v>45</v>
      </c>
      <c r="H261" s="1" t="s">
        <v>36</v>
      </c>
      <c r="I261" s="1" t="s">
        <v>25</v>
      </c>
      <c r="J261" s="1" t="s">
        <v>66</v>
      </c>
      <c r="K261" s="2">
        <v>40812</v>
      </c>
      <c r="L261" s="2">
        <v>41542</v>
      </c>
      <c r="M261" s="4">
        <f ca="1">IFERROR(YEAR(LegacyData[[#This Row],[DateofTermination]])-YEAR(LegacyData[[#This Row],[DateofHire]]),YEAR(TODAY())-YEAR(LegacyData[[#This Row],[DateofHire]]))</f>
        <v>2</v>
      </c>
      <c r="N261" s="1" t="s">
        <v>37</v>
      </c>
      <c r="O261" s="1" t="s">
        <v>38</v>
      </c>
      <c r="P261" s="1" t="s">
        <v>107</v>
      </c>
      <c r="Q261" s="1" t="s">
        <v>108</v>
      </c>
      <c r="R261" s="1">
        <v>1</v>
      </c>
      <c r="S261" s="1" t="s">
        <v>68</v>
      </c>
      <c r="T261" s="1" t="s">
        <v>42</v>
      </c>
      <c r="U261" s="1">
        <v>3.8</v>
      </c>
      <c r="V261" s="1">
        <v>4</v>
      </c>
      <c r="W261" s="2">
        <v>41501</v>
      </c>
      <c r="X261" s="1">
        <v>17</v>
      </c>
    </row>
    <row r="262" spans="1:24" ht="14.25" customHeight="1" x14ac:dyDescent="0.3">
      <c r="A262" s="1" t="s">
        <v>389</v>
      </c>
      <c r="B262" s="1">
        <v>10157</v>
      </c>
      <c r="C262" s="1" t="s">
        <v>22</v>
      </c>
      <c r="D262" s="2">
        <v>23775</v>
      </c>
      <c r="E262" s="4">
        <f ca="1">YEAR(TODAY())-YEAR(LegacyData[[#This Row],[DOB]])</f>
        <v>59</v>
      </c>
      <c r="F262" s="4" t="str">
        <f ca="1">IF(LegacyData[[#This Row],[Actual Age]]&lt;=41,"Adults",IF(LegacyData[[#This Row],[Actual Age]]&lt;=52,"Gen Z",IF(LegacyData[[#This Row],[Actual Age]]&lt;=63,"Millenials",IF(LegacyData[[#This Row],[Actual Age]]&lt;=74,"Gen X","Baby Boomers"))))</f>
        <v>Millenials</v>
      </c>
      <c r="G262" s="1" t="s">
        <v>45</v>
      </c>
      <c r="H262" s="1" t="s">
        <v>24</v>
      </c>
      <c r="I262" s="1" t="s">
        <v>25</v>
      </c>
      <c r="J262" s="1" t="s">
        <v>26</v>
      </c>
      <c r="K262" s="2">
        <v>41285</v>
      </c>
      <c r="L262" s="2" t="s">
        <v>27</v>
      </c>
      <c r="M262" s="4">
        <f ca="1">IFERROR(YEAR(LegacyData[[#This Row],[DateofTermination]])-YEAR(LegacyData[[#This Row],[DateofHire]]),YEAR(TODAY())-YEAR(LegacyData[[#This Row],[DateofHire]]))</f>
        <v>11</v>
      </c>
      <c r="N262" s="1" t="s">
        <v>28</v>
      </c>
      <c r="O262" s="1" t="s">
        <v>29</v>
      </c>
      <c r="P262" s="1" t="s">
        <v>30</v>
      </c>
      <c r="Q262" s="1" t="s">
        <v>63</v>
      </c>
      <c r="R262" s="1">
        <v>19</v>
      </c>
      <c r="S262" s="1" t="s">
        <v>64</v>
      </c>
      <c r="T262" s="1" t="s">
        <v>42</v>
      </c>
      <c r="U262" s="1">
        <v>3.73</v>
      </c>
      <c r="V262" s="1">
        <v>3</v>
      </c>
      <c r="W262" s="2">
        <v>43489</v>
      </c>
      <c r="X262" s="1">
        <v>16</v>
      </c>
    </row>
    <row r="263" spans="1:24" ht="14.25" customHeight="1" x14ac:dyDescent="0.3">
      <c r="A263" s="1" t="s">
        <v>390</v>
      </c>
      <c r="B263" s="1">
        <v>10119</v>
      </c>
      <c r="C263" s="1" t="s">
        <v>70</v>
      </c>
      <c r="D263" s="2">
        <v>26735</v>
      </c>
      <c r="E263" s="4">
        <f ca="1">YEAR(TODAY())-YEAR(LegacyData[[#This Row],[DOB]])</f>
        <v>51</v>
      </c>
      <c r="F263" s="4" t="str">
        <f ca="1">IF(LegacyData[[#This Row],[Actual Age]]&lt;=41,"Adults",IF(LegacyData[[#This Row],[Actual Age]]&lt;=52,"Gen Z",IF(LegacyData[[#This Row],[Actual Age]]&lt;=63,"Millenials",IF(LegacyData[[#This Row],[Actual Age]]&lt;=74,"Gen X","Baby Boomers"))))</f>
        <v>Gen Z</v>
      </c>
      <c r="G263" s="1" t="s">
        <v>45</v>
      </c>
      <c r="H263" s="1" t="s">
        <v>36</v>
      </c>
      <c r="I263" s="1" t="s">
        <v>25</v>
      </c>
      <c r="J263" s="1" t="s">
        <v>66</v>
      </c>
      <c r="K263" s="2">
        <v>40704</v>
      </c>
      <c r="L263" s="2" t="s">
        <v>27</v>
      </c>
      <c r="M263" s="4">
        <f ca="1">IFERROR(YEAR(LegacyData[[#This Row],[DateofTermination]])-YEAR(LegacyData[[#This Row],[DateofHire]]),YEAR(TODAY())-YEAR(LegacyData[[#This Row],[DateofHire]]))</f>
        <v>13</v>
      </c>
      <c r="N263" s="1" t="s">
        <v>28</v>
      </c>
      <c r="O263" s="1" t="s">
        <v>29</v>
      </c>
      <c r="P263" s="1" t="s">
        <v>39</v>
      </c>
      <c r="Q263" s="1" t="s">
        <v>145</v>
      </c>
      <c r="R263" s="1">
        <v>6</v>
      </c>
      <c r="S263" s="1" t="s">
        <v>32</v>
      </c>
      <c r="T263" s="1" t="s">
        <v>42</v>
      </c>
      <c r="U263" s="1">
        <v>4.3</v>
      </c>
      <c r="V263" s="1">
        <v>3</v>
      </c>
      <c r="W263" s="2">
        <v>43504</v>
      </c>
      <c r="X263" s="1">
        <v>19</v>
      </c>
    </row>
    <row r="264" spans="1:24" ht="14.25" customHeight="1" x14ac:dyDescent="0.3">
      <c r="A264" s="1" t="s">
        <v>391</v>
      </c>
      <c r="B264" s="1">
        <v>10180</v>
      </c>
      <c r="C264" s="1" t="s">
        <v>158</v>
      </c>
      <c r="D264" s="2">
        <v>30356</v>
      </c>
      <c r="E264" s="4">
        <f ca="1">YEAR(TODAY())-YEAR(LegacyData[[#This Row],[DOB]])</f>
        <v>41</v>
      </c>
      <c r="F264" s="4" t="str">
        <f ca="1">IF(LegacyData[[#This Row],[Actual Age]]&lt;=41,"Adults",IF(LegacyData[[#This Row],[Actual Age]]&lt;=52,"Gen Z",IF(LegacyData[[#This Row],[Actual Age]]&lt;=63,"Millenials",IF(LegacyData[[#This Row],[Actual Age]]&lt;=74,"Gen X","Baby Boomers"))))</f>
        <v>Adults</v>
      </c>
      <c r="G264" s="1" t="s">
        <v>23</v>
      </c>
      <c r="H264" s="1" t="s">
        <v>36</v>
      </c>
      <c r="I264" s="1" t="s">
        <v>25</v>
      </c>
      <c r="J264" s="1" t="s">
        <v>94</v>
      </c>
      <c r="K264" s="2">
        <v>42551</v>
      </c>
      <c r="L264" s="2" t="s">
        <v>27</v>
      </c>
      <c r="M264" s="4">
        <f ca="1">IFERROR(YEAR(LegacyData[[#This Row],[DateofTermination]])-YEAR(LegacyData[[#This Row],[DateofHire]]),YEAR(TODAY())-YEAR(LegacyData[[#This Row],[DateofHire]]))</f>
        <v>8</v>
      </c>
      <c r="N264" s="1" t="s">
        <v>28</v>
      </c>
      <c r="O264" s="1" t="s">
        <v>29</v>
      </c>
      <c r="P264" s="1" t="s">
        <v>39</v>
      </c>
      <c r="Q264" s="1" t="s">
        <v>71</v>
      </c>
      <c r="R264" s="1">
        <v>7</v>
      </c>
      <c r="S264" s="1" t="s">
        <v>32</v>
      </c>
      <c r="T264" s="1" t="s">
        <v>42</v>
      </c>
      <c r="U264" s="1">
        <v>3.27</v>
      </c>
      <c r="V264" s="1">
        <v>4</v>
      </c>
      <c r="W264" s="2">
        <v>43479</v>
      </c>
      <c r="X264" s="1">
        <v>13</v>
      </c>
    </row>
    <row r="265" spans="1:24" ht="14.25" customHeight="1" x14ac:dyDescent="0.3">
      <c r="A265" s="1" t="s">
        <v>392</v>
      </c>
      <c r="B265" s="1">
        <v>10302</v>
      </c>
      <c r="C265" s="1" t="s">
        <v>22</v>
      </c>
      <c r="D265" s="2">
        <v>25039</v>
      </c>
      <c r="E265" s="4">
        <f ca="1">YEAR(TODAY())-YEAR(LegacyData[[#This Row],[DOB]])</f>
        <v>56</v>
      </c>
      <c r="F265" s="4" t="str">
        <f ca="1">IF(LegacyData[[#This Row],[Actual Age]]&lt;=41,"Adults",IF(LegacyData[[#This Row],[Actual Age]]&lt;=52,"Gen Z",IF(LegacyData[[#This Row],[Actual Age]]&lt;=63,"Millenials",IF(LegacyData[[#This Row],[Actual Age]]&lt;=74,"Gen X","Baby Boomers"))))</f>
        <v>Millenials</v>
      </c>
      <c r="G265" s="1" t="s">
        <v>45</v>
      </c>
      <c r="H265" s="1" t="s">
        <v>36</v>
      </c>
      <c r="I265" s="1" t="s">
        <v>25</v>
      </c>
      <c r="J265" s="1" t="s">
        <v>26</v>
      </c>
      <c r="K265" s="2">
        <v>40959</v>
      </c>
      <c r="L265" s="2" t="s">
        <v>27</v>
      </c>
      <c r="M265" s="4">
        <f ca="1">IFERROR(YEAR(LegacyData[[#This Row],[DateofTermination]])-YEAR(LegacyData[[#This Row],[DateofHire]]),YEAR(TODAY())-YEAR(LegacyData[[#This Row],[DateofHire]]))</f>
        <v>12</v>
      </c>
      <c r="N265" s="1" t="s">
        <v>28</v>
      </c>
      <c r="O265" s="1" t="s">
        <v>29</v>
      </c>
      <c r="P265" s="1" t="s">
        <v>30</v>
      </c>
      <c r="Q265" s="1" t="s">
        <v>67</v>
      </c>
      <c r="R265" s="1">
        <v>12</v>
      </c>
      <c r="S265" s="1" t="s">
        <v>41</v>
      </c>
      <c r="T265" s="1" t="s">
        <v>169</v>
      </c>
      <c r="U265" s="1">
        <v>2.4</v>
      </c>
      <c r="V265" s="1">
        <v>2</v>
      </c>
      <c r="W265" s="2">
        <v>43521</v>
      </c>
      <c r="X265" s="1">
        <v>20</v>
      </c>
    </row>
    <row r="266" spans="1:24" ht="14.25" customHeight="1" x14ac:dyDescent="0.3">
      <c r="A266" s="1" t="s">
        <v>393</v>
      </c>
      <c r="B266" s="1">
        <v>10090</v>
      </c>
      <c r="C266" s="1" t="s">
        <v>110</v>
      </c>
      <c r="D266" s="2">
        <v>27667</v>
      </c>
      <c r="E266" s="4">
        <f ca="1">YEAR(TODAY())-YEAR(LegacyData[[#This Row],[DOB]])</f>
        <v>49</v>
      </c>
      <c r="F266" s="4" t="str">
        <f ca="1">IF(LegacyData[[#This Row],[Actual Age]]&lt;=41,"Adults",IF(LegacyData[[#This Row],[Actual Age]]&lt;=52,"Gen Z",IF(LegacyData[[#This Row],[Actual Age]]&lt;=63,"Millenials",IF(LegacyData[[#This Row],[Actual Age]]&lt;=74,"Gen X","Baby Boomers"))))</f>
        <v>Gen Z</v>
      </c>
      <c r="G266" s="1" t="s">
        <v>45</v>
      </c>
      <c r="H266" s="1" t="s">
        <v>36</v>
      </c>
      <c r="I266" s="1" t="s">
        <v>25</v>
      </c>
      <c r="J266" s="1" t="s">
        <v>26</v>
      </c>
      <c r="K266" s="2">
        <v>41184</v>
      </c>
      <c r="L266" s="2" t="s">
        <v>27</v>
      </c>
      <c r="M266" s="4">
        <f ca="1">IFERROR(YEAR(LegacyData[[#This Row],[DateofTermination]])-YEAR(LegacyData[[#This Row],[DateofHire]]),YEAR(TODAY())-YEAR(LegacyData[[#This Row],[DateofHire]]))</f>
        <v>12</v>
      </c>
      <c r="N266" s="1" t="s">
        <v>28</v>
      </c>
      <c r="O266" s="1" t="s">
        <v>29</v>
      </c>
      <c r="P266" s="1" t="s">
        <v>30</v>
      </c>
      <c r="Q266" s="1" t="s">
        <v>112</v>
      </c>
      <c r="R266" s="1">
        <v>2</v>
      </c>
      <c r="S266" s="1" t="s">
        <v>32</v>
      </c>
      <c r="T266" s="1" t="s">
        <v>42</v>
      </c>
      <c r="U266" s="1">
        <v>4.83</v>
      </c>
      <c r="V266" s="1">
        <v>5</v>
      </c>
      <c r="W266" s="2">
        <v>43510</v>
      </c>
      <c r="X266" s="1">
        <v>15</v>
      </c>
    </row>
    <row r="267" spans="1:24" ht="14.25" customHeight="1" x14ac:dyDescent="0.3">
      <c r="A267" s="1" t="s">
        <v>394</v>
      </c>
      <c r="B267" s="1">
        <v>10030</v>
      </c>
      <c r="C267" s="1" t="s">
        <v>22</v>
      </c>
      <c r="D267" s="2">
        <v>26749</v>
      </c>
      <c r="E267" s="4">
        <f ca="1">YEAR(TODAY())-YEAR(LegacyData[[#This Row],[DOB]])</f>
        <v>51</v>
      </c>
      <c r="F267" s="4" t="str">
        <f ca="1">IF(LegacyData[[#This Row],[Actual Age]]&lt;=41,"Adults",IF(LegacyData[[#This Row],[Actual Age]]&lt;=52,"Gen Z",IF(LegacyData[[#This Row],[Actual Age]]&lt;=63,"Millenials",IF(LegacyData[[#This Row],[Actual Age]]&lt;=74,"Gen X","Baby Boomers"))))</f>
        <v>Gen Z</v>
      </c>
      <c r="G267" s="1" t="s">
        <v>45</v>
      </c>
      <c r="H267" s="1" t="s">
        <v>51</v>
      </c>
      <c r="I267" s="1" t="s">
        <v>25</v>
      </c>
      <c r="J267" s="1" t="s">
        <v>26</v>
      </c>
      <c r="K267" s="2">
        <v>41407</v>
      </c>
      <c r="L267" s="2">
        <v>42184</v>
      </c>
      <c r="M267" s="4">
        <f ca="1">IFERROR(YEAR(LegacyData[[#This Row],[DateofTermination]])-YEAR(LegacyData[[#This Row],[DateofHire]]),YEAR(TODAY())-YEAR(LegacyData[[#This Row],[DateofHire]]))</f>
        <v>2</v>
      </c>
      <c r="N267" s="1" t="s">
        <v>76</v>
      </c>
      <c r="O267" s="1" t="s">
        <v>38</v>
      </c>
      <c r="P267" s="1" t="s">
        <v>30</v>
      </c>
      <c r="Q267" s="1" t="s">
        <v>74</v>
      </c>
      <c r="R267" s="1">
        <v>14</v>
      </c>
      <c r="S267" s="1" t="s">
        <v>32</v>
      </c>
      <c r="T267" s="1" t="s">
        <v>33</v>
      </c>
      <c r="U267" s="1">
        <v>4.0999999999999996</v>
      </c>
      <c r="V267" s="1">
        <v>4</v>
      </c>
      <c r="W267" s="2">
        <v>42065</v>
      </c>
      <c r="X267" s="1">
        <v>16</v>
      </c>
    </row>
    <row r="268" spans="1:24" ht="14.25" customHeight="1" x14ac:dyDescent="0.3">
      <c r="A268" s="1" t="s">
        <v>395</v>
      </c>
      <c r="B268" s="1">
        <v>10278</v>
      </c>
      <c r="C268" s="1" t="s">
        <v>22</v>
      </c>
      <c r="D268" s="2">
        <v>30188</v>
      </c>
      <c r="E268" s="4">
        <f ca="1">YEAR(TODAY())-YEAR(LegacyData[[#This Row],[DOB]])</f>
        <v>42</v>
      </c>
      <c r="F268" s="4" t="str">
        <f ca="1">IF(LegacyData[[#This Row],[Actual Age]]&lt;=41,"Adults",IF(LegacyData[[#This Row],[Actual Age]]&lt;=52,"Gen Z",IF(LegacyData[[#This Row],[Actual Age]]&lt;=63,"Millenials",IF(LegacyData[[#This Row],[Actual Age]]&lt;=74,"Gen X","Baby Boomers"))))</f>
        <v>Gen Z</v>
      </c>
      <c r="G268" s="1" t="s">
        <v>45</v>
      </c>
      <c r="H268" s="1" t="s">
        <v>51</v>
      </c>
      <c r="I268" s="1" t="s">
        <v>25</v>
      </c>
      <c r="J268" s="1" t="s">
        <v>80</v>
      </c>
      <c r="K268" s="2">
        <v>40553</v>
      </c>
      <c r="L268" s="2" t="s">
        <v>27</v>
      </c>
      <c r="M268" s="4">
        <f ca="1">IFERROR(YEAR(LegacyData[[#This Row],[DateofTermination]])-YEAR(LegacyData[[#This Row],[DateofHire]]),YEAR(TODAY())-YEAR(LegacyData[[#This Row],[DateofHire]]))</f>
        <v>13</v>
      </c>
      <c r="N268" s="1" t="s">
        <v>28</v>
      </c>
      <c r="O268" s="1" t="s">
        <v>29</v>
      </c>
      <c r="P268" s="1" t="s">
        <v>30</v>
      </c>
      <c r="Q268" s="1" t="s">
        <v>47</v>
      </c>
      <c r="R268" s="1">
        <v>20</v>
      </c>
      <c r="S268" s="1" t="s">
        <v>54</v>
      </c>
      <c r="T268" s="1" t="s">
        <v>42</v>
      </c>
      <c r="U268" s="1">
        <v>4.0999999999999996</v>
      </c>
      <c r="V268" s="1">
        <v>4</v>
      </c>
      <c r="W268" s="2">
        <v>43503</v>
      </c>
      <c r="X268" s="1">
        <v>9</v>
      </c>
    </row>
    <row r="269" spans="1:24" ht="14.25" customHeight="1" x14ac:dyDescent="0.3">
      <c r="A269" s="1" t="s">
        <v>396</v>
      </c>
      <c r="B269" s="1">
        <v>10307</v>
      </c>
      <c r="C269" s="1" t="s">
        <v>120</v>
      </c>
      <c r="D269" s="2">
        <v>27158</v>
      </c>
      <c r="E269" s="4">
        <f ca="1">YEAR(TODAY())-YEAR(LegacyData[[#This Row],[DOB]])</f>
        <v>50</v>
      </c>
      <c r="F269" s="4" t="str">
        <f ca="1">IF(LegacyData[[#This Row],[Actual Age]]&lt;=41,"Adults",IF(LegacyData[[#This Row],[Actual Age]]&lt;=52,"Gen Z",IF(LegacyData[[#This Row],[Actual Age]]&lt;=63,"Millenials",IF(LegacyData[[#This Row],[Actual Age]]&lt;=74,"Gen X","Baby Boomers"))))</f>
        <v>Gen Z</v>
      </c>
      <c r="G269" s="1" t="s">
        <v>23</v>
      </c>
      <c r="H269" s="1" t="s">
        <v>36</v>
      </c>
      <c r="I269" s="1" t="s">
        <v>25</v>
      </c>
      <c r="J269" s="1" t="s">
        <v>26</v>
      </c>
      <c r="K269" s="2">
        <v>41771</v>
      </c>
      <c r="L269" s="2" t="s">
        <v>27</v>
      </c>
      <c r="M269" s="4">
        <f ca="1">IFERROR(YEAR(LegacyData[[#This Row],[DateofTermination]])-YEAR(LegacyData[[#This Row],[DateofHire]]),YEAR(TODAY())-YEAR(LegacyData[[#This Row],[DateofHire]]))</f>
        <v>10</v>
      </c>
      <c r="N269" s="1" t="s">
        <v>28</v>
      </c>
      <c r="O269" s="1" t="s">
        <v>29</v>
      </c>
      <c r="P269" s="1" t="s">
        <v>121</v>
      </c>
      <c r="Q269" s="1" t="s">
        <v>139</v>
      </c>
      <c r="R269" s="1">
        <v>21</v>
      </c>
      <c r="S269" s="1" t="s">
        <v>178</v>
      </c>
      <c r="T269" s="1" t="s">
        <v>169</v>
      </c>
      <c r="U269" s="1">
        <v>1.81</v>
      </c>
      <c r="V269" s="1">
        <v>2</v>
      </c>
      <c r="W269" s="2">
        <v>43482</v>
      </c>
      <c r="X269" s="1">
        <v>5</v>
      </c>
    </row>
    <row r="270" spans="1:24" ht="14.25" customHeight="1" x14ac:dyDescent="0.3">
      <c r="A270" s="1" t="s">
        <v>397</v>
      </c>
      <c r="B270" s="1">
        <v>10147</v>
      </c>
      <c r="C270" s="1" t="s">
        <v>115</v>
      </c>
      <c r="D270" s="2">
        <v>31656</v>
      </c>
      <c r="E270" s="4">
        <f ca="1">YEAR(TODAY())-YEAR(LegacyData[[#This Row],[DOB]])</f>
        <v>38</v>
      </c>
      <c r="F270" s="4" t="str">
        <f ca="1">IF(LegacyData[[#This Row],[Actual Age]]&lt;=41,"Adults",IF(LegacyData[[#This Row],[Actual Age]]&lt;=52,"Gen Z",IF(LegacyData[[#This Row],[Actual Age]]&lt;=63,"Millenials",IF(LegacyData[[#This Row],[Actual Age]]&lt;=74,"Gen X","Baby Boomers"))))</f>
        <v>Adults</v>
      </c>
      <c r="G270" s="1" t="s">
        <v>23</v>
      </c>
      <c r="H270" s="1" t="s">
        <v>24</v>
      </c>
      <c r="I270" s="1" t="s">
        <v>25</v>
      </c>
      <c r="J270" s="1" t="s">
        <v>26</v>
      </c>
      <c r="K270" s="2">
        <v>41911</v>
      </c>
      <c r="L270" s="2" t="s">
        <v>27</v>
      </c>
      <c r="M270" s="4">
        <f ca="1">IFERROR(YEAR(LegacyData[[#This Row],[DateofTermination]])-YEAR(LegacyData[[#This Row],[DateofHire]]),YEAR(TODAY())-YEAR(LegacyData[[#This Row],[DateofHire]]))</f>
        <v>10</v>
      </c>
      <c r="N270" s="1" t="s">
        <v>28</v>
      </c>
      <c r="O270" s="1" t="s">
        <v>29</v>
      </c>
      <c r="P270" s="1" t="s">
        <v>107</v>
      </c>
      <c r="Q270" s="1" t="s">
        <v>108</v>
      </c>
      <c r="R270" s="1">
        <v>1</v>
      </c>
      <c r="S270" s="1" t="s">
        <v>41</v>
      </c>
      <c r="T270" s="1" t="s">
        <v>42</v>
      </c>
      <c r="U270" s="1">
        <v>3.9</v>
      </c>
      <c r="V270" s="1">
        <v>5</v>
      </c>
      <c r="W270" s="2">
        <v>43483</v>
      </c>
      <c r="X270" s="1">
        <v>9</v>
      </c>
    </row>
    <row r="271" spans="1:24" ht="14.25" customHeight="1" x14ac:dyDescent="0.3">
      <c r="A271" s="1" t="s">
        <v>398</v>
      </c>
      <c r="B271" s="1">
        <v>10266</v>
      </c>
      <c r="C271" s="1" t="s">
        <v>22</v>
      </c>
      <c r="D271" s="2">
        <v>31120</v>
      </c>
      <c r="E271" s="4">
        <f ca="1">YEAR(TODAY())-YEAR(LegacyData[[#This Row],[DOB]])</f>
        <v>39</v>
      </c>
      <c r="F271" s="4" t="str">
        <f ca="1">IF(LegacyData[[#This Row],[Actual Age]]&lt;=41,"Adults",IF(LegacyData[[#This Row],[Actual Age]]&lt;=52,"Gen Z",IF(LegacyData[[#This Row],[Actual Age]]&lt;=63,"Millenials",IF(LegacyData[[#This Row],[Actual Age]]&lt;=74,"Gen X","Baby Boomers"))))</f>
        <v>Adults</v>
      </c>
      <c r="G271" s="1" t="s">
        <v>23</v>
      </c>
      <c r="H271" s="1" t="s">
        <v>36</v>
      </c>
      <c r="I271" s="1" t="s">
        <v>25</v>
      </c>
      <c r="J271" s="1" t="s">
        <v>94</v>
      </c>
      <c r="K271" s="2">
        <v>41687</v>
      </c>
      <c r="L271" s="2" t="s">
        <v>27</v>
      </c>
      <c r="M271" s="4">
        <f ca="1">IFERROR(YEAR(LegacyData[[#This Row],[DateofTermination]])-YEAR(LegacyData[[#This Row],[DateofHire]]),YEAR(TODAY())-YEAR(LegacyData[[#This Row],[DateofHire]]))</f>
        <v>10</v>
      </c>
      <c r="N271" s="1" t="s">
        <v>28</v>
      </c>
      <c r="O271" s="1" t="s">
        <v>29</v>
      </c>
      <c r="P271" s="1" t="s">
        <v>30</v>
      </c>
      <c r="Q271" s="1" t="s">
        <v>81</v>
      </c>
      <c r="R271" s="1">
        <v>18</v>
      </c>
      <c r="S271" s="1" t="s">
        <v>32</v>
      </c>
      <c r="T271" s="1" t="s">
        <v>42</v>
      </c>
      <c r="U271" s="1">
        <v>4.7</v>
      </c>
      <c r="V271" s="1">
        <v>3</v>
      </c>
      <c r="W271" s="2">
        <v>43476</v>
      </c>
      <c r="X271" s="1">
        <v>4</v>
      </c>
    </row>
    <row r="272" spans="1:24" ht="14.25" customHeight="1" x14ac:dyDescent="0.3">
      <c r="A272" s="1" t="s">
        <v>399</v>
      </c>
      <c r="B272" s="1">
        <v>10241</v>
      </c>
      <c r="C272" s="1" t="s">
        <v>120</v>
      </c>
      <c r="D272" s="2">
        <v>32640</v>
      </c>
      <c r="E272" s="4">
        <f ca="1">YEAR(TODAY())-YEAR(LegacyData[[#This Row],[DOB]])</f>
        <v>35</v>
      </c>
      <c r="F272" s="4" t="str">
        <f ca="1">IF(LegacyData[[#This Row],[Actual Age]]&lt;=41,"Adults",IF(LegacyData[[#This Row],[Actual Age]]&lt;=52,"Gen Z",IF(LegacyData[[#This Row],[Actual Age]]&lt;=63,"Millenials",IF(LegacyData[[#This Row],[Actual Age]]&lt;=74,"Gen X","Baby Boomers"))))</f>
        <v>Adults</v>
      </c>
      <c r="G272" s="1" t="s">
        <v>45</v>
      </c>
      <c r="H272" s="1" t="s">
        <v>36</v>
      </c>
      <c r="I272" s="1" t="s">
        <v>25</v>
      </c>
      <c r="J272" s="1" t="s">
        <v>66</v>
      </c>
      <c r="K272" s="2">
        <v>40448</v>
      </c>
      <c r="L272" s="2" t="s">
        <v>27</v>
      </c>
      <c r="M272" s="4">
        <f ca="1">IFERROR(YEAR(LegacyData[[#This Row],[DateofTermination]])-YEAR(LegacyData[[#This Row],[DateofHire]]),YEAR(TODAY())-YEAR(LegacyData[[#This Row],[DateofHire]]))</f>
        <v>14</v>
      </c>
      <c r="N272" s="1" t="s">
        <v>28</v>
      </c>
      <c r="O272" s="1" t="s">
        <v>29</v>
      </c>
      <c r="P272" s="1" t="s">
        <v>121</v>
      </c>
      <c r="Q272" s="1" t="s">
        <v>122</v>
      </c>
      <c r="R272" s="1">
        <v>17</v>
      </c>
      <c r="S272" s="1" t="s">
        <v>41</v>
      </c>
      <c r="T272" s="1" t="s">
        <v>42</v>
      </c>
      <c r="U272" s="1">
        <v>4.0999999999999996</v>
      </c>
      <c r="V272" s="1">
        <v>4</v>
      </c>
      <c r="W272" s="2">
        <v>43496</v>
      </c>
      <c r="X272" s="1">
        <v>18</v>
      </c>
    </row>
    <row r="273" spans="1:24" ht="14.25" customHeight="1" x14ac:dyDescent="0.3">
      <c r="A273" s="1" t="s">
        <v>400</v>
      </c>
      <c r="B273" s="1">
        <v>10158</v>
      </c>
      <c r="C273" s="1" t="s">
        <v>110</v>
      </c>
      <c r="D273" s="2">
        <v>28577</v>
      </c>
      <c r="E273" s="4">
        <f ca="1">YEAR(TODAY())-YEAR(LegacyData[[#This Row],[DOB]])</f>
        <v>46</v>
      </c>
      <c r="F273" s="4" t="str">
        <f ca="1">IF(LegacyData[[#This Row],[Actual Age]]&lt;=41,"Adults",IF(LegacyData[[#This Row],[Actual Age]]&lt;=52,"Gen Z",IF(LegacyData[[#This Row],[Actual Age]]&lt;=63,"Millenials",IF(LegacyData[[#This Row],[Actual Age]]&lt;=74,"Gen X","Baby Boomers"))))</f>
        <v>Gen Z</v>
      </c>
      <c r="G273" s="1" t="s">
        <v>45</v>
      </c>
      <c r="H273" s="1" t="s">
        <v>36</v>
      </c>
      <c r="I273" s="1" t="s">
        <v>25</v>
      </c>
      <c r="J273" s="1" t="s">
        <v>66</v>
      </c>
      <c r="K273" s="2">
        <v>39821</v>
      </c>
      <c r="L273" s="2" t="s">
        <v>27</v>
      </c>
      <c r="M273" s="4">
        <f ca="1">IFERROR(YEAR(LegacyData[[#This Row],[DateofTermination]])-YEAR(LegacyData[[#This Row],[DateofHire]]),YEAR(TODAY())-YEAR(LegacyData[[#This Row],[DateofHire]]))</f>
        <v>15</v>
      </c>
      <c r="N273" s="1" t="s">
        <v>28</v>
      </c>
      <c r="O273" s="1" t="s">
        <v>29</v>
      </c>
      <c r="P273" s="1" t="s">
        <v>30</v>
      </c>
      <c r="Q273" s="1" t="s">
        <v>112</v>
      </c>
      <c r="R273" s="1">
        <v>2</v>
      </c>
      <c r="S273" s="1" t="s">
        <v>41</v>
      </c>
      <c r="T273" s="1" t="s">
        <v>42</v>
      </c>
      <c r="U273" s="1">
        <v>3.73</v>
      </c>
      <c r="V273" s="1">
        <v>4</v>
      </c>
      <c r="W273" s="2">
        <v>43489</v>
      </c>
      <c r="X273" s="1">
        <v>12</v>
      </c>
    </row>
    <row r="274" spans="1:24" ht="14.25" customHeight="1" x14ac:dyDescent="0.3">
      <c r="A274" s="1" t="s">
        <v>401</v>
      </c>
      <c r="B274" s="1">
        <v>10117</v>
      </c>
      <c r="C274" s="1" t="s">
        <v>22</v>
      </c>
      <c r="D274" s="2">
        <v>30231</v>
      </c>
      <c r="E274" s="4">
        <f ca="1">YEAR(TODAY())-YEAR(LegacyData[[#This Row],[DOB]])</f>
        <v>42</v>
      </c>
      <c r="F274" s="4" t="str">
        <f ca="1">IF(LegacyData[[#This Row],[Actual Age]]&lt;=41,"Adults",IF(LegacyData[[#This Row],[Actual Age]]&lt;=52,"Gen Z",IF(LegacyData[[#This Row],[Actual Age]]&lt;=63,"Millenials",IF(LegacyData[[#This Row],[Actual Age]]&lt;=74,"Gen X","Baby Boomers"))))</f>
        <v>Gen Z</v>
      </c>
      <c r="G274" s="1" t="s">
        <v>23</v>
      </c>
      <c r="H274" s="1" t="s">
        <v>36</v>
      </c>
      <c r="I274" s="1" t="s">
        <v>25</v>
      </c>
      <c r="J274" s="1" t="s">
        <v>26</v>
      </c>
      <c r="K274" s="2">
        <v>42009</v>
      </c>
      <c r="L274" s="2" t="s">
        <v>27</v>
      </c>
      <c r="M274" s="4">
        <f ca="1">IFERROR(YEAR(LegacyData[[#This Row],[DateofTermination]])-YEAR(LegacyData[[#This Row],[DateofHire]]),YEAR(TODAY())-YEAR(LegacyData[[#This Row],[DateofHire]]))</f>
        <v>9</v>
      </c>
      <c r="N274" s="1" t="s">
        <v>28</v>
      </c>
      <c r="O274" s="1" t="s">
        <v>29</v>
      </c>
      <c r="P274" s="1" t="s">
        <v>30</v>
      </c>
      <c r="Q274" s="1" t="s">
        <v>31</v>
      </c>
      <c r="R274" s="1">
        <v>22</v>
      </c>
      <c r="S274" s="1" t="s">
        <v>54</v>
      </c>
      <c r="T274" s="1" t="s">
        <v>42</v>
      </c>
      <c r="U274" s="1">
        <v>4.3600000000000003</v>
      </c>
      <c r="V274" s="1">
        <v>5</v>
      </c>
      <c r="W274" s="2">
        <v>43489</v>
      </c>
      <c r="X274" s="1">
        <v>10</v>
      </c>
    </row>
    <row r="275" spans="1:24" ht="14.25" customHeight="1" x14ac:dyDescent="0.3">
      <c r="A275" s="1" t="s">
        <v>402</v>
      </c>
      <c r="B275" s="1">
        <v>10209</v>
      </c>
      <c r="C275" s="1" t="s">
        <v>22</v>
      </c>
      <c r="D275" s="2">
        <v>25065</v>
      </c>
      <c r="E275" s="4">
        <f ca="1">YEAR(TODAY())-YEAR(LegacyData[[#This Row],[DOB]])</f>
        <v>56</v>
      </c>
      <c r="F275" s="4" t="str">
        <f ca="1">IF(LegacyData[[#This Row],[Actual Age]]&lt;=41,"Adults",IF(LegacyData[[#This Row],[Actual Age]]&lt;=52,"Gen Z",IF(LegacyData[[#This Row],[Actual Age]]&lt;=63,"Millenials",IF(LegacyData[[#This Row],[Actual Age]]&lt;=74,"Gen X","Baby Boomers"))))</f>
        <v>Millenials</v>
      </c>
      <c r="G275" s="1" t="s">
        <v>45</v>
      </c>
      <c r="H275" s="1" t="s">
        <v>24</v>
      </c>
      <c r="I275" s="1" t="s">
        <v>89</v>
      </c>
      <c r="J275" s="1" t="s">
        <v>94</v>
      </c>
      <c r="K275" s="2">
        <v>41043</v>
      </c>
      <c r="L275" s="2" t="s">
        <v>27</v>
      </c>
      <c r="M275" s="4">
        <f ca="1">IFERROR(YEAR(LegacyData[[#This Row],[DateofTermination]])-YEAR(LegacyData[[#This Row],[DateofHire]]),YEAR(TODAY())-YEAR(LegacyData[[#This Row],[DateofHire]]))</f>
        <v>12</v>
      </c>
      <c r="N275" s="1" t="s">
        <v>28</v>
      </c>
      <c r="O275" s="1" t="s">
        <v>29</v>
      </c>
      <c r="P275" s="1" t="s">
        <v>30</v>
      </c>
      <c r="Q275" s="1" t="s">
        <v>49</v>
      </c>
      <c r="R275" s="1">
        <v>16</v>
      </c>
      <c r="S275" s="1" t="s">
        <v>41</v>
      </c>
      <c r="T275" s="1" t="s">
        <v>42</v>
      </c>
      <c r="U275" s="1">
        <v>3.4</v>
      </c>
      <c r="V275" s="1">
        <v>5</v>
      </c>
      <c r="W275" s="2">
        <v>43496</v>
      </c>
      <c r="X275" s="1">
        <v>13</v>
      </c>
    </row>
    <row r="276" spans="1:24" ht="14.25" customHeight="1" x14ac:dyDescent="0.3">
      <c r="A276" s="1" t="s">
        <v>403</v>
      </c>
      <c r="B276" s="1">
        <v>10024</v>
      </c>
      <c r="C276" s="1" t="s">
        <v>58</v>
      </c>
      <c r="D276" s="2">
        <v>30442</v>
      </c>
      <c r="E276" s="4">
        <f ca="1">YEAR(TODAY())-YEAR(LegacyData[[#This Row],[DOB]])</f>
        <v>41</v>
      </c>
      <c r="F276" s="4" t="str">
        <f ca="1">IF(LegacyData[[#This Row],[Actual Age]]&lt;=41,"Adults",IF(LegacyData[[#This Row],[Actual Age]]&lt;=52,"Gen Z",IF(LegacyData[[#This Row],[Actual Age]]&lt;=63,"Millenials",IF(LegacyData[[#This Row],[Actual Age]]&lt;=74,"Gen X","Baby Boomers"))))</f>
        <v>Adults</v>
      </c>
      <c r="G276" s="1" t="s">
        <v>23</v>
      </c>
      <c r="H276" s="1" t="s">
        <v>24</v>
      </c>
      <c r="I276" s="1" t="s">
        <v>25</v>
      </c>
      <c r="J276" s="1" t="s">
        <v>26</v>
      </c>
      <c r="K276" s="2">
        <v>41827</v>
      </c>
      <c r="L276" s="2" t="s">
        <v>27</v>
      </c>
      <c r="M276" s="4">
        <f ca="1">IFERROR(YEAR(LegacyData[[#This Row],[DateofTermination]])-YEAR(LegacyData[[#This Row],[DateofHire]]),YEAR(TODAY())-YEAR(LegacyData[[#This Row],[DateofHire]]))</f>
        <v>10</v>
      </c>
      <c r="N276" s="1" t="s">
        <v>28</v>
      </c>
      <c r="O276" s="1" t="s">
        <v>29</v>
      </c>
      <c r="P276" s="1" t="s">
        <v>59</v>
      </c>
      <c r="Q276" s="1" t="s">
        <v>60</v>
      </c>
      <c r="R276" s="1">
        <v>10</v>
      </c>
      <c r="S276" s="1" t="s">
        <v>32</v>
      </c>
      <c r="T276" s="1" t="s">
        <v>33</v>
      </c>
      <c r="U276" s="1">
        <v>4.5</v>
      </c>
      <c r="V276" s="1">
        <v>5</v>
      </c>
      <c r="W276" s="2">
        <v>43514</v>
      </c>
      <c r="X276" s="1">
        <v>1</v>
      </c>
    </row>
    <row r="277" spans="1:24" ht="14.25" customHeight="1" x14ac:dyDescent="0.3">
      <c r="A277" s="1" t="s">
        <v>404</v>
      </c>
      <c r="B277" s="1">
        <v>10173</v>
      </c>
      <c r="C277" s="1" t="s">
        <v>174</v>
      </c>
      <c r="D277" s="2">
        <v>32074</v>
      </c>
      <c r="E277" s="4">
        <f ca="1">YEAR(TODAY())-YEAR(LegacyData[[#This Row],[DOB]])</f>
        <v>37</v>
      </c>
      <c r="F277" s="4" t="str">
        <f ca="1">IF(LegacyData[[#This Row],[Actual Age]]&lt;=41,"Adults",IF(LegacyData[[#This Row],[Actual Age]]&lt;=52,"Gen Z",IF(LegacyData[[#This Row],[Actual Age]]&lt;=63,"Millenials",IF(LegacyData[[#This Row],[Actual Age]]&lt;=74,"Gen X","Baby Boomers"))))</f>
        <v>Adults</v>
      </c>
      <c r="G277" s="1" t="s">
        <v>23</v>
      </c>
      <c r="H277" s="1" t="s">
        <v>36</v>
      </c>
      <c r="I277" s="1" t="s">
        <v>25</v>
      </c>
      <c r="J277" s="1" t="s">
        <v>26</v>
      </c>
      <c r="K277" s="2">
        <v>42845</v>
      </c>
      <c r="L277" s="2" t="s">
        <v>27</v>
      </c>
      <c r="M277" s="4">
        <f ca="1">IFERROR(YEAR(LegacyData[[#This Row],[DateofTermination]])-YEAR(LegacyData[[#This Row],[DateofHire]]),YEAR(TODAY())-YEAR(LegacyData[[#This Row],[DateofHire]]))</f>
        <v>7</v>
      </c>
      <c r="N277" s="1" t="s">
        <v>28</v>
      </c>
      <c r="O277" s="1" t="s">
        <v>29</v>
      </c>
      <c r="P277" s="1" t="s">
        <v>39</v>
      </c>
      <c r="Q277" s="1" t="s">
        <v>175</v>
      </c>
      <c r="R277" s="1">
        <v>13</v>
      </c>
      <c r="S277" s="1" t="s">
        <v>41</v>
      </c>
      <c r="T277" s="1" t="s">
        <v>42</v>
      </c>
      <c r="U277" s="1">
        <v>3.4</v>
      </c>
      <c r="V277" s="1">
        <v>3</v>
      </c>
      <c r="W277" s="2">
        <v>43467</v>
      </c>
      <c r="X277" s="1">
        <v>14</v>
      </c>
    </row>
    <row r="278" spans="1:24" ht="14.25" customHeight="1" x14ac:dyDescent="0.3">
      <c r="A278" s="1" t="s">
        <v>405</v>
      </c>
      <c r="B278" s="1">
        <v>10221</v>
      </c>
      <c r="C278" s="1" t="s">
        <v>22</v>
      </c>
      <c r="D278" s="2">
        <v>27487</v>
      </c>
      <c r="E278" s="4">
        <f ca="1">YEAR(TODAY())-YEAR(LegacyData[[#This Row],[DOB]])</f>
        <v>49</v>
      </c>
      <c r="F278" s="4" t="str">
        <f ca="1">IF(LegacyData[[#This Row],[Actual Age]]&lt;=41,"Adults",IF(LegacyData[[#This Row],[Actual Age]]&lt;=52,"Gen Z",IF(LegacyData[[#This Row],[Actual Age]]&lt;=63,"Millenials",IF(LegacyData[[#This Row],[Actual Age]]&lt;=74,"Gen X","Baby Boomers"))))</f>
        <v>Gen Z</v>
      </c>
      <c r="G278" s="1" t="s">
        <v>45</v>
      </c>
      <c r="H278" s="1" t="s">
        <v>36</v>
      </c>
      <c r="I278" s="1" t="s">
        <v>143</v>
      </c>
      <c r="J278" s="1" t="s">
        <v>66</v>
      </c>
      <c r="K278" s="2">
        <v>39930</v>
      </c>
      <c r="L278" s="2">
        <v>41365</v>
      </c>
      <c r="M278" s="4">
        <f ca="1">IFERROR(YEAR(LegacyData[[#This Row],[DateofTermination]])-YEAR(LegacyData[[#This Row],[DateofHire]]),YEAR(TODAY())-YEAR(LegacyData[[#This Row],[DateofHire]]))</f>
        <v>4</v>
      </c>
      <c r="N278" s="1" t="s">
        <v>73</v>
      </c>
      <c r="O278" s="1" t="s">
        <v>38</v>
      </c>
      <c r="P278" s="1" t="s">
        <v>30</v>
      </c>
      <c r="Q278" s="1" t="s">
        <v>53</v>
      </c>
      <c r="R278" s="1">
        <v>39</v>
      </c>
      <c r="S278" s="1" t="s">
        <v>68</v>
      </c>
      <c r="T278" s="1" t="s">
        <v>42</v>
      </c>
      <c r="U278" s="1">
        <v>4.5</v>
      </c>
      <c r="V278" s="1">
        <v>5</v>
      </c>
      <c r="W278" s="2">
        <v>40954</v>
      </c>
      <c r="X278" s="1">
        <v>11</v>
      </c>
    </row>
    <row r="279" spans="1:24" ht="14.25" customHeight="1" x14ac:dyDescent="0.3">
      <c r="A279" s="1" t="s">
        <v>406</v>
      </c>
      <c r="B279" s="1">
        <v>10146</v>
      </c>
      <c r="C279" s="1" t="s">
        <v>44</v>
      </c>
      <c r="D279" s="2">
        <v>19503</v>
      </c>
      <c r="E279" s="4">
        <f ca="1">YEAR(TODAY())-YEAR(LegacyData[[#This Row],[DOB]])</f>
        <v>71</v>
      </c>
      <c r="F279" s="4" t="str">
        <f ca="1">IF(LegacyData[[#This Row],[Actual Age]]&lt;=41,"Adults",IF(LegacyData[[#This Row],[Actual Age]]&lt;=52,"Gen Z",IF(LegacyData[[#This Row],[Actual Age]]&lt;=63,"Millenials",IF(LegacyData[[#This Row],[Actual Age]]&lt;=74,"Gen X","Baby Boomers"))))</f>
        <v>Gen X</v>
      </c>
      <c r="G279" s="1" t="s">
        <v>45</v>
      </c>
      <c r="H279" s="1" t="s">
        <v>36</v>
      </c>
      <c r="I279" s="1" t="s">
        <v>25</v>
      </c>
      <c r="J279" s="1" t="s">
        <v>26</v>
      </c>
      <c r="K279" s="2">
        <v>40679</v>
      </c>
      <c r="L279" s="2">
        <v>42924</v>
      </c>
      <c r="M279" s="4">
        <f ca="1">IFERROR(YEAR(LegacyData[[#This Row],[DateofTermination]])-YEAR(LegacyData[[#This Row],[DateofHire]]),YEAR(TODAY())-YEAR(LegacyData[[#This Row],[DateofHire]]))</f>
        <v>6</v>
      </c>
      <c r="N279" s="1" t="s">
        <v>73</v>
      </c>
      <c r="O279" s="1" t="s">
        <v>38</v>
      </c>
      <c r="P279" s="1" t="s">
        <v>30</v>
      </c>
      <c r="Q279" s="1" t="s">
        <v>49</v>
      </c>
      <c r="R279" s="1">
        <v>16</v>
      </c>
      <c r="S279" s="1" t="s">
        <v>54</v>
      </c>
      <c r="T279" s="1" t="s">
        <v>42</v>
      </c>
      <c r="U279" s="1">
        <v>3.93</v>
      </c>
      <c r="V279" s="1">
        <v>3</v>
      </c>
      <c r="W279" s="2">
        <v>42843</v>
      </c>
      <c r="X279" s="1">
        <v>3</v>
      </c>
    </row>
    <row r="280" spans="1:24" ht="14.25" customHeight="1" x14ac:dyDescent="0.3">
      <c r="A280" s="1" t="s">
        <v>407</v>
      </c>
      <c r="B280" s="1">
        <v>10161</v>
      </c>
      <c r="C280" s="1" t="s">
        <v>120</v>
      </c>
      <c r="D280" s="2">
        <v>23869</v>
      </c>
      <c r="E280" s="4">
        <f ca="1">YEAR(TODAY())-YEAR(LegacyData[[#This Row],[DOB]])</f>
        <v>59</v>
      </c>
      <c r="F280" s="4" t="str">
        <f ca="1">IF(LegacyData[[#This Row],[Actual Age]]&lt;=41,"Adults",IF(LegacyData[[#This Row],[Actual Age]]&lt;=52,"Gen Z",IF(LegacyData[[#This Row],[Actual Age]]&lt;=63,"Millenials",IF(LegacyData[[#This Row],[Actual Age]]&lt;=74,"Gen X","Baby Boomers"))))</f>
        <v>Millenials</v>
      </c>
      <c r="G280" s="1" t="s">
        <v>45</v>
      </c>
      <c r="H280" s="1" t="s">
        <v>24</v>
      </c>
      <c r="I280" s="1" t="s">
        <v>25</v>
      </c>
      <c r="J280" s="1" t="s">
        <v>66</v>
      </c>
      <c r="K280" s="2">
        <v>41911</v>
      </c>
      <c r="L280" s="2" t="s">
        <v>27</v>
      </c>
      <c r="M280" s="4">
        <f ca="1">IFERROR(YEAR(LegacyData[[#This Row],[DateofTermination]])-YEAR(LegacyData[[#This Row],[DateofHire]]),YEAR(TODAY())-YEAR(LegacyData[[#This Row],[DateofHire]]))</f>
        <v>10</v>
      </c>
      <c r="N280" s="1" t="s">
        <v>28</v>
      </c>
      <c r="O280" s="1" t="s">
        <v>29</v>
      </c>
      <c r="P280" s="1" t="s">
        <v>121</v>
      </c>
      <c r="Q280" s="1" t="s">
        <v>139</v>
      </c>
      <c r="R280" s="1">
        <v>21</v>
      </c>
      <c r="S280" s="1" t="s">
        <v>41</v>
      </c>
      <c r="T280" s="1" t="s">
        <v>42</v>
      </c>
      <c r="U280" s="1">
        <v>3.69</v>
      </c>
      <c r="V280" s="1">
        <v>3</v>
      </c>
      <c r="W280" s="2">
        <v>43493</v>
      </c>
      <c r="X280" s="1">
        <v>18</v>
      </c>
    </row>
    <row r="281" spans="1:24" ht="14.25" customHeight="1" x14ac:dyDescent="0.3">
      <c r="A281" s="1" t="s">
        <v>408</v>
      </c>
      <c r="B281" s="1">
        <v>10141</v>
      </c>
      <c r="C281" s="1" t="s">
        <v>22</v>
      </c>
      <c r="D281" s="2">
        <v>23871</v>
      </c>
      <c r="E281" s="4">
        <f ca="1">YEAR(TODAY())-YEAR(LegacyData[[#This Row],[DOB]])</f>
        <v>59</v>
      </c>
      <c r="F281" s="4" t="str">
        <f ca="1">IF(LegacyData[[#This Row],[Actual Age]]&lt;=41,"Adults",IF(LegacyData[[#This Row],[Actual Age]]&lt;=52,"Gen Z",IF(LegacyData[[#This Row],[Actual Age]]&lt;=63,"Millenials",IF(LegacyData[[#This Row],[Actual Age]]&lt;=74,"Gen X","Baby Boomers"))))</f>
        <v>Millenials</v>
      </c>
      <c r="G281" s="1" t="s">
        <v>45</v>
      </c>
      <c r="H281" s="1" t="s">
        <v>24</v>
      </c>
      <c r="I281" s="1" t="s">
        <v>25</v>
      </c>
      <c r="J281" s="1" t="s">
        <v>26</v>
      </c>
      <c r="K281" s="2">
        <v>40729</v>
      </c>
      <c r="L281" s="2">
        <v>42618</v>
      </c>
      <c r="M281" s="4">
        <f ca="1">IFERROR(YEAR(LegacyData[[#This Row],[DateofTermination]])-YEAR(LegacyData[[#This Row],[DateofHire]]),YEAR(TODAY())-YEAR(LegacyData[[#This Row],[DateofHire]]))</f>
        <v>5</v>
      </c>
      <c r="N281" s="1" t="s">
        <v>52</v>
      </c>
      <c r="O281" s="1" t="s">
        <v>38</v>
      </c>
      <c r="P281" s="1" t="s">
        <v>30</v>
      </c>
      <c r="Q281" s="1" t="s">
        <v>56</v>
      </c>
      <c r="R281" s="1">
        <v>11</v>
      </c>
      <c r="S281" s="1" t="s">
        <v>41</v>
      </c>
      <c r="T281" s="1" t="s">
        <v>42</v>
      </c>
      <c r="U281" s="1">
        <v>3.98</v>
      </c>
      <c r="V281" s="1">
        <v>4</v>
      </c>
      <c r="W281" s="2">
        <v>42431</v>
      </c>
      <c r="X281" s="1">
        <v>1</v>
      </c>
    </row>
    <row r="282" spans="1:24" ht="14.25" customHeight="1" x14ac:dyDescent="0.3">
      <c r="A282" s="1" t="s">
        <v>409</v>
      </c>
      <c r="B282" s="1">
        <v>10268</v>
      </c>
      <c r="C282" s="1" t="s">
        <v>44</v>
      </c>
      <c r="D282" s="2">
        <v>27653</v>
      </c>
      <c r="E282" s="4">
        <f ca="1">YEAR(TODAY())-YEAR(LegacyData[[#This Row],[DOB]])</f>
        <v>49</v>
      </c>
      <c r="F282" s="4" t="str">
        <f ca="1">IF(LegacyData[[#This Row],[Actual Age]]&lt;=41,"Adults",IF(LegacyData[[#This Row],[Actual Age]]&lt;=52,"Gen Z",IF(LegacyData[[#This Row],[Actual Age]]&lt;=63,"Millenials",IF(LegacyData[[#This Row],[Actual Age]]&lt;=74,"Gen X","Baby Boomers"))))</f>
        <v>Gen Z</v>
      </c>
      <c r="G282" s="1" t="s">
        <v>23</v>
      </c>
      <c r="H282" s="1" t="s">
        <v>62</v>
      </c>
      <c r="I282" s="1" t="s">
        <v>25</v>
      </c>
      <c r="J282" s="1" t="s">
        <v>26</v>
      </c>
      <c r="K282" s="2">
        <v>39258</v>
      </c>
      <c r="L282" s="2">
        <v>40420</v>
      </c>
      <c r="M282" s="4">
        <f ca="1">IFERROR(YEAR(LegacyData[[#This Row],[DateofTermination]])-YEAR(LegacyData[[#This Row],[DateofHire]]),YEAR(TODAY())-YEAR(LegacyData[[#This Row],[DateofHire]]))</f>
        <v>3</v>
      </c>
      <c r="N282" s="1" t="s">
        <v>188</v>
      </c>
      <c r="O282" s="1" t="s">
        <v>38</v>
      </c>
      <c r="P282" s="1" t="s">
        <v>30</v>
      </c>
      <c r="Q282" s="1" t="s">
        <v>53</v>
      </c>
      <c r="R282" s="1">
        <v>39</v>
      </c>
      <c r="S282" s="1" t="s">
        <v>211</v>
      </c>
      <c r="T282" s="1" t="s">
        <v>42</v>
      </c>
      <c r="U282" s="1">
        <v>4.0999999999999996</v>
      </c>
      <c r="V282" s="1">
        <v>4</v>
      </c>
      <c r="W282" s="2">
        <v>40373</v>
      </c>
      <c r="X282" s="1">
        <v>15</v>
      </c>
    </row>
    <row r="283" spans="1:24" ht="14.25" customHeight="1" x14ac:dyDescent="0.3">
      <c r="A283" s="1" t="s">
        <v>410</v>
      </c>
      <c r="B283" s="1">
        <v>10123</v>
      </c>
      <c r="C283" s="1" t="s">
        <v>22</v>
      </c>
      <c r="D283" s="2">
        <v>24628</v>
      </c>
      <c r="E283" s="4">
        <f ca="1">YEAR(TODAY())-YEAR(LegacyData[[#This Row],[DOB]])</f>
        <v>57</v>
      </c>
      <c r="F283" s="4" t="str">
        <f ca="1">IF(LegacyData[[#This Row],[Actual Age]]&lt;=41,"Adults",IF(LegacyData[[#This Row],[Actual Age]]&lt;=52,"Gen Z",IF(LegacyData[[#This Row],[Actual Age]]&lt;=63,"Millenials",IF(LegacyData[[#This Row],[Actual Age]]&lt;=74,"Gen X","Baby Boomers"))))</f>
        <v>Millenials</v>
      </c>
      <c r="G283" s="1" t="s">
        <v>45</v>
      </c>
      <c r="H283" s="1" t="s">
        <v>51</v>
      </c>
      <c r="I283" s="1" t="s">
        <v>25</v>
      </c>
      <c r="J283" s="1" t="s">
        <v>66</v>
      </c>
      <c r="K283" s="2">
        <v>41323</v>
      </c>
      <c r="L283" s="2" t="s">
        <v>27</v>
      </c>
      <c r="M283" s="4">
        <f ca="1">IFERROR(YEAR(LegacyData[[#This Row],[DateofTermination]])-YEAR(LegacyData[[#This Row],[DateofHire]]),YEAR(TODAY())-YEAR(LegacyData[[#This Row],[DateofHire]]))</f>
        <v>11</v>
      </c>
      <c r="N283" s="1" t="s">
        <v>28</v>
      </c>
      <c r="O283" s="1" t="s">
        <v>29</v>
      </c>
      <c r="P283" s="1" t="s">
        <v>30</v>
      </c>
      <c r="Q283" s="1" t="s">
        <v>67</v>
      </c>
      <c r="R283" s="1">
        <v>12</v>
      </c>
      <c r="S283" s="1" t="s">
        <v>41</v>
      </c>
      <c r="T283" s="1" t="s">
        <v>42</v>
      </c>
      <c r="U283" s="1">
        <v>4.21</v>
      </c>
      <c r="V283" s="1">
        <v>5</v>
      </c>
      <c r="W283" s="2">
        <v>43479</v>
      </c>
      <c r="X283" s="1">
        <v>4</v>
      </c>
    </row>
    <row r="284" spans="1:24" ht="14.25" customHeight="1" x14ac:dyDescent="0.3">
      <c r="A284" s="1" t="s">
        <v>411</v>
      </c>
      <c r="B284" s="1">
        <v>10013</v>
      </c>
      <c r="C284" s="1" t="s">
        <v>120</v>
      </c>
      <c r="D284" s="2">
        <v>24852</v>
      </c>
      <c r="E284" s="4">
        <f ca="1">YEAR(TODAY())-YEAR(LegacyData[[#This Row],[DOB]])</f>
        <v>56</v>
      </c>
      <c r="F284" s="4" t="str">
        <f ca="1">IF(LegacyData[[#This Row],[Actual Age]]&lt;=41,"Adults",IF(LegacyData[[#This Row],[Actual Age]]&lt;=52,"Gen Z",IF(LegacyData[[#This Row],[Actual Age]]&lt;=63,"Millenials",IF(LegacyData[[#This Row],[Actual Age]]&lt;=74,"Gen X","Baby Boomers"))))</f>
        <v>Millenials</v>
      </c>
      <c r="G284" s="1" t="s">
        <v>23</v>
      </c>
      <c r="H284" s="1" t="s">
        <v>118</v>
      </c>
      <c r="I284" s="1" t="s">
        <v>25</v>
      </c>
      <c r="J284" s="1" t="s">
        <v>26</v>
      </c>
      <c r="K284" s="2">
        <v>38726</v>
      </c>
      <c r="L284" s="2" t="s">
        <v>27</v>
      </c>
      <c r="M284" s="4">
        <f ca="1">IFERROR(YEAR(LegacyData[[#This Row],[DateofTermination]])-YEAR(LegacyData[[#This Row],[DateofHire]]),YEAR(TODAY())-YEAR(LegacyData[[#This Row],[DateofHire]]))</f>
        <v>18</v>
      </c>
      <c r="N284" s="1" t="s">
        <v>28</v>
      </c>
      <c r="O284" s="1" t="s">
        <v>29</v>
      </c>
      <c r="P284" s="1" t="s">
        <v>121</v>
      </c>
      <c r="Q284" s="1" t="s">
        <v>139</v>
      </c>
      <c r="R284" s="1">
        <v>21</v>
      </c>
      <c r="S284" s="1" t="s">
        <v>41</v>
      </c>
      <c r="T284" s="1" t="s">
        <v>33</v>
      </c>
      <c r="U284" s="1">
        <v>4.0999999999999996</v>
      </c>
      <c r="V284" s="1">
        <v>3</v>
      </c>
      <c r="W284" s="2">
        <v>43469</v>
      </c>
      <c r="X284" s="1">
        <v>6</v>
      </c>
    </row>
    <row r="285" spans="1:24" ht="14.25" customHeight="1" x14ac:dyDescent="0.3">
      <c r="A285" s="1" t="s">
        <v>412</v>
      </c>
      <c r="B285" s="1">
        <v>10287</v>
      </c>
      <c r="C285" s="1" t="s">
        <v>22</v>
      </c>
      <c r="D285" s="2">
        <v>30452</v>
      </c>
      <c r="E285" s="4">
        <f ca="1">YEAR(TODAY())-YEAR(LegacyData[[#This Row],[DOB]])</f>
        <v>41</v>
      </c>
      <c r="F285" s="4" t="str">
        <f ca="1">IF(LegacyData[[#This Row],[Actual Age]]&lt;=41,"Adults",IF(LegacyData[[#This Row],[Actual Age]]&lt;=52,"Gen Z",IF(LegacyData[[#This Row],[Actual Age]]&lt;=63,"Millenials",IF(LegacyData[[#This Row],[Actual Age]]&lt;=74,"Gen X","Baby Boomers"))))</f>
        <v>Adults</v>
      </c>
      <c r="G285" s="1" t="s">
        <v>45</v>
      </c>
      <c r="H285" s="1" t="s">
        <v>24</v>
      </c>
      <c r="I285" s="1" t="s">
        <v>25</v>
      </c>
      <c r="J285" s="1" t="s">
        <v>26</v>
      </c>
      <c r="K285" s="2">
        <v>41687</v>
      </c>
      <c r="L285" s="2" t="s">
        <v>27</v>
      </c>
      <c r="M285" s="4">
        <f ca="1">IFERROR(YEAR(LegacyData[[#This Row],[DateofTermination]])-YEAR(LegacyData[[#This Row],[DateofHire]]),YEAR(TODAY())-YEAR(LegacyData[[#This Row],[DateofHire]]))</f>
        <v>10</v>
      </c>
      <c r="N285" s="1" t="s">
        <v>28</v>
      </c>
      <c r="O285" s="1" t="s">
        <v>29</v>
      </c>
      <c r="P285" s="1" t="s">
        <v>30</v>
      </c>
      <c r="Q285" s="1" t="s">
        <v>74</v>
      </c>
      <c r="R285" s="1">
        <v>14</v>
      </c>
      <c r="S285" s="1" t="s">
        <v>32</v>
      </c>
      <c r="T285" s="1" t="s">
        <v>100</v>
      </c>
      <c r="U285" s="1">
        <v>2.44</v>
      </c>
      <c r="V285" s="1">
        <v>5</v>
      </c>
      <c r="W285" s="2">
        <v>43507</v>
      </c>
      <c r="X285" s="1">
        <v>18</v>
      </c>
    </row>
    <row r="286" spans="1:24" ht="14.25" customHeight="1" x14ac:dyDescent="0.3">
      <c r="A286" s="1" t="s">
        <v>413</v>
      </c>
      <c r="B286" s="1">
        <v>10044</v>
      </c>
      <c r="C286" s="1" t="s">
        <v>201</v>
      </c>
      <c r="D286" s="2">
        <v>32268</v>
      </c>
      <c r="E286" s="4">
        <f ca="1">YEAR(TODAY())-YEAR(LegacyData[[#This Row],[DOB]])</f>
        <v>36</v>
      </c>
      <c r="F286" s="4" t="str">
        <f ca="1">IF(LegacyData[[#This Row],[Actual Age]]&lt;=41,"Adults",IF(LegacyData[[#This Row],[Actual Age]]&lt;=52,"Gen Z",IF(LegacyData[[#This Row],[Actual Age]]&lt;=63,"Millenials",IF(LegacyData[[#This Row],[Actual Age]]&lt;=74,"Gen X","Baby Boomers"))))</f>
        <v>Adults</v>
      </c>
      <c r="G286" s="1" t="s">
        <v>23</v>
      </c>
      <c r="H286" s="1" t="s">
        <v>36</v>
      </c>
      <c r="I286" s="1" t="s">
        <v>25</v>
      </c>
      <c r="J286" s="1" t="s">
        <v>26</v>
      </c>
      <c r="K286" s="2">
        <v>42009</v>
      </c>
      <c r="L286" s="2">
        <v>42412</v>
      </c>
      <c r="M286" s="4">
        <f ca="1">IFERROR(YEAR(LegacyData[[#This Row],[DateofTermination]])-YEAR(LegacyData[[#This Row],[DateofHire]]),YEAR(TODAY())-YEAR(LegacyData[[#This Row],[DateofHire]]))</f>
        <v>1</v>
      </c>
      <c r="N286" s="1" t="s">
        <v>341</v>
      </c>
      <c r="O286" s="1" t="s">
        <v>38</v>
      </c>
      <c r="P286" s="1" t="s">
        <v>39</v>
      </c>
      <c r="Q286" s="1" t="s">
        <v>71</v>
      </c>
      <c r="R286" s="1">
        <v>7</v>
      </c>
      <c r="S286" s="1" t="s">
        <v>99</v>
      </c>
      <c r="T286" s="1" t="s">
        <v>42</v>
      </c>
      <c r="U286" s="1">
        <v>5</v>
      </c>
      <c r="V286" s="1">
        <v>3</v>
      </c>
      <c r="W286" s="2">
        <v>42109</v>
      </c>
      <c r="X286" s="1">
        <v>11</v>
      </c>
    </row>
    <row r="287" spans="1:24" ht="14.25" customHeight="1" x14ac:dyDescent="0.3">
      <c r="A287" s="1" t="s">
        <v>414</v>
      </c>
      <c r="B287" s="1">
        <v>10102</v>
      </c>
      <c r="C287" s="1" t="s">
        <v>58</v>
      </c>
      <c r="D287" s="2">
        <v>30481</v>
      </c>
      <c r="E287" s="4">
        <f ca="1">YEAR(TODAY())-YEAR(LegacyData[[#This Row],[DOB]])</f>
        <v>41</v>
      </c>
      <c r="F287" s="4" t="str">
        <f ca="1">IF(LegacyData[[#This Row],[Actual Age]]&lt;=41,"Adults",IF(LegacyData[[#This Row],[Actual Age]]&lt;=52,"Gen Z",IF(LegacyData[[#This Row],[Actual Age]]&lt;=63,"Millenials",IF(LegacyData[[#This Row],[Actual Age]]&lt;=74,"Gen X","Baby Boomers"))))</f>
        <v>Adults</v>
      </c>
      <c r="G287" s="1" t="s">
        <v>23</v>
      </c>
      <c r="H287" s="1" t="s">
        <v>24</v>
      </c>
      <c r="I287" s="1" t="s">
        <v>143</v>
      </c>
      <c r="J287" s="1" t="s">
        <v>66</v>
      </c>
      <c r="K287" s="2">
        <v>41323</v>
      </c>
      <c r="L287" s="2">
        <v>43205</v>
      </c>
      <c r="M287" s="4">
        <f ca="1">IFERROR(YEAR(LegacyData[[#This Row],[DateofTermination]])-YEAR(LegacyData[[#This Row],[DateofHire]]),YEAR(TODAY())-YEAR(LegacyData[[#This Row],[DateofHire]]))</f>
        <v>5</v>
      </c>
      <c r="N287" s="1" t="s">
        <v>341</v>
      </c>
      <c r="O287" s="1" t="s">
        <v>38</v>
      </c>
      <c r="P287" s="1" t="s">
        <v>59</v>
      </c>
      <c r="Q287" s="1" t="s">
        <v>60</v>
      </c>
      <c r="R287" s="1">
        <v>10</v>
      </c>
      <c r="S287" s="1" t="s">
        <v>68</v>
      </c>
      <c r="T287" s="1" t="s">
        <v>42</v>
      </c>
      <c r="U287" s="1">
        <v>4.5999999999999996</v>
      </c>
      <c r="V287" s="1">
        <v>3</v>
      </c>
      <c r="W287" s="2">
        <v>42778</v>
      </c>
      <c r="X287" s="1">
        <v>9</v>
      </c>
    </row>
    <row r="288" spans="1:24" ht="14.25" customHeight="1" x14ac:dyDescent="0.3">
      <c r="A288" s="1" t="s">
        <v>415</v>
      </c>
      <c r="B288" s="1">
        <v>10270</v>
      </c>
      <c r="C288" s="1" t="s">
        <v>44</v>
      </c>
      <c r="D288" s="2">
        <v>31121</v>
      </c>
      <c r="E288" s="4">
        <f ca="1">YEAR(TODAY())-YEAR(LegacyData[[#This Row],[DOB]])</f>
        <v>39</v>
      </c>
      <c r="F288" s="4" t="str">
        <f ca="1">IF(LegacyData[[#This Row],[Actual Age]]&lt;=41,"Adults",IF(LegacyData[[#This Row],[Actual Age]]&lt;=52,"Gen Z",IF(LegacyData[[#This Row],[Actual Age]]&lt;=63,"Millenials",IF(LegacyData[[#This Row],[Actual Age]]&lt;=74,"Gen X","Baby Boomers"))))</f>
        <v>Adults</v>
      </c>
      <c r="G288" s="1" t="s">
        <v>45</v>
      </c>
      <c r="H288" s="1" t="s">
        <v>24</v>
      </c>
      <c r="I288" s="1" t="s">
        <v>25</v>
      </c>
      <c r="J288" s="1" t="s">
        <v>26</v>
      </c>
      <c r="K288" s="2">
        <v>40553</v>
      </c>
      <c r="L288" s="2">
        <v>41822</v>
      </c>
      <c r="M288" s="4">
        <f ca="1">IFERROR(YEAR(LegacyData[[#This Row],[DateofTermination]])-YEAR(LegacyData[[#This Row],[DateofHire]]),YEAR(TODAY())-YEAR(LegacyData[[#This Row],[DateofHire]]))</f>
        <v>3</v>
      </c>
      <c r="N288" s="1" t="s">
        <v>76</v>
      </c>
      <c r="O288" s="1" t="s">
        <v>38</v>
      </c>
      <c r="P288" s="1" t="s">
        <v>30</v>
      </c>
      <c r="Q288" s="1" t="s">
        <v>56</v>
      </c>
      <c r="R288" s="1">
        <v>11</v>
      </c>
      <c r="S288" s="1" t="s">
        <v>32</v>
      </c>
      <c r="T288" s="1" t="s">
        <v>42</v>
      </c>
      <c r="U288" s="1">
        <v>4.4000000000000004</v>
      </c>
      <c r="V288" s="1">
        <v>3</v>
      </c>
      <c r="W288" s="2">
        <v>41644</v>
      </c>
      <c r="X288" s="1">
        <v>5</v>
      </c>
    </row>
    <row r="289" spans="1:24" ht="14.25" customHeight="1" x14ac:dyDescent="0.3">
      <c r="A289" s="1" t="s">
        <v>416</v>
      </c>
      <c r="B289" s="1">
        <v>10045</v>
      </c>
      <c r="C289" s="1" t="s">
        <v>201</v>
      </c>
      <c r="D289" s="2">
        <v>25293</v>
      </c>
      <c r="E289" s="4">
        <f ca="1">YEAR(TODAY())-YEAR(LegacyData[[#This Row],[DOB]])</f>
        <v>55</v>
      </c>
      <c r="F289" s="4" t="str">
        <f ca="1">IF(LegacyData[[#This Row],[Actual Age]]&lt;=41,"Adults",IF(LegacyData[[#This Row],[Actual Age]]&lt;=52,"Gen Z",IF(LegacyData[[#This Row],[Actual Age]]&lt;=63,"Millenials",IF(LegacyData[[#This Row],[Actual Age]]&lt;=74,"Gen X","Baby Boomers"))))</f>
        <v>Millenials</v>
      </c>
      <c r="G289" s="1" t="s">
        <v>23</v>
      </c>
      <c r="H289" s="1" t="s">
        <v>36</v>
      </c>
      <c r="I289" s="1" t="s">
        <v>89</v>
      </c>
      <c r="J289" s="1" t="s">
        <v>26</v>
      </c>
      <c r="K289" s="2">
        <v>42093</v>
      </c>
      <c r="L289" s="2" t="s">
        <v>27</v>
      </c>
      <c r="M289" s="4">
        <f ca="1">IFERROR(YEAR(LegacyData[[#This Row],[DateofTermination]])-YEAR(LegacyData[[#This Row],[DateofHire]]),YEAR(TODAY())-YEAR(LegacyData[[#This Row],[DateofHire]]))</f>
        <v>9</v>
      </c>
      <c r="N289" s="1" t="s">
        <v>28</v>
      </c>
      <c r="O289" s="1" t="s">
        <v>29</v>
      </c>
      <c r="P289" s="1" t="s">
        <v>39</v>
      </c>
      <c r="Q289" s="1" t="s">
        <v>71</v>
      </c>
      <c r="R289" s="1">
        <v>7</v>
      </c>
      <c r="S289" s="1" t="s">
        <v>64</v>
      </c>
      <c r="T289" s="1" t="s">
        <v>42</v>
      </c>
      <c r="U289" s="1">
        <v>5</v>
      </c>
      <c r="V289" s="1">
        <v>4</v>
      </c>
      <c r="W289" s="2">
        <v>43479</v>
      </c>
      <c r="X289" s="1">
        <v>8</v>
      </c>
    </row>
    <row r="290" spans="1:24" ht="14.25" customHeight="1" x14ac:dyDescent="0.3">
      <c r="A290" s="1" t="s">
        <v>417</v>
      </c>
      <c r="B290" s="1">
        <v>10205</v>
      </c>
      <c r="C290" s="1" t="s">
        <v>120</v>
      </c>
      <c r="D290" s="2">
        <v>33381</v>
      </c>
      <c r="E290" s="4">
        <f ca="1">YEAR(TODAY())-YEAR(LegacyData[[#This Row],[DOB]])</f>
        <v>33</v>
      </c>
      <c r="F290" s="4" t="str">
        <f ca="1">IF(LegacyData[[#This Row],[Actual Age]]&lt;=41,"Adults",IF(LegacyData[[#This Row],[Actual Age]]&lt;=52,"Gen Z",IF(LegacyData[[#This Row],[Actual Age]]&lt;=63,"Millenials",IF(LegacyData[[#This Row],[Actual Age]]&lt;=74,"Gen X","Baby Boomers"))))</f>
        <v>Adults</v>
      </c>
      <c r="G290" s="1" t="s">
        <v>45</v>
      </c>
      <c r="H290" s="1" t="s">
        <v>36</v>
      </c>
      <c r="I290" s="1" t="s">
        <v>25</v>
      </c>
      <c r="J290" s="1" t="s">
        <v>80</v>
      </c>
      <c r="K290" s="2">
        <v>40729</v>
      </c>
      <c r="L290" s="2" t="s">
        <v>27</v>
      </c>
      <c r="M290" s="4">
        <f ca="1">IFERROR(YEAR(LegacyData[[#This Row],[DateofTermination]])-YEAR(LegacyData[[#This Row],[DateofHire]]),YEAR(TODAY())-YEAR(LegacyData[[#This Row],[DateofHire]]))</f>
        <v>13</v>
      </c>
      <c r="N290" s="1" t="s">
        <v>28</v>
      </c>
      <c r="O290" s="1" t="s">
        <v>29</v>
      </c>
      <c r="P290" s="1" t="s">
        <v>121</v>
      </c>
      <c r="Q290" s="1" t="s">
        <v>122</v>
      </c>
      <c r="R290" s="1">
        <v>17</v>
      </c>
      <c r="S290" s="1" t="s">
        <v>41</v>
      </c>
      <c r="T290" s="1" t="s">
        <v>42</v>
      </c>
      <c r="U290" s="1">
        <v>2.81</v>
      </c>
      <c r="V290" s="1">
        <v>3</v>
      </c>
      <c r="W290" s="2">
        <v>43482</v>
      </c>
      <c r="X290" s="1">
        <v>16</v>
      </c>
    </row>
    <row r="291" spans="1:24" ht="14.25" customHeight="1" x14ac:dyDescent="0.3">
      <c r="A291" s="1" t="s">
        <v>418</v>
      </c>
      <c r="B291" s="1">
        <v>10014</v>
      </c>
      <c r="C291" s="1" t="s">
        <v>22</v>
      </c>
      <c r="D291" s="2">
        <v>31808</v>
      </c>
      <c r="E291" s="4">
        <f ca="1">YEAR(TODAY())-YEAR(LegacyData[[#This Row],[DOB]])</f>
        <v>37</v>
      </c>
      <c r="F291" s="4" t="str">
        <f ca="1">IF(LegacyData[[#This Row],[Actual Age]]&lt;=41,"Adults",IF(LegacyData[[#This Row],[Actual Age]]&lt;=52,"Gen Z",IF(LegacyData[[#This Row],[Actual Age]]&lt;=63,"Millenials",IF(LegacyData[[#This Row],[Actual Age]]&lt;=74,"Gen X","Baby Boomers"))))</f>
        <v>Adults</v>
      </c>
      <c r="G291" s="1" t="s">
        <v>23</v>
      </c>
      <c r="H291" s="1" t="s">
        <v>51</v>
      </c>
      <c r="I291" s="1" t="s">
        <v>25</v>
      </c>
      <c r="J291" s="1" t="s">
        <v>26</v>
      </c>
      <c r="K291" s="2">
        <v>41134</v>
      </c>
      <c r="L291" s="2">
        <v>42405</v>
      </c>
      <c r="M291" s="4">
        <f ca="1">IFERROR(YEAR(LegacyData[[#This Row],[DateofTermination]])-YEAR(LegacyData[[#This Row],[DateofHire]]),YEAR(TODAY())-YEAR(LegacyData[[#This Row],[DateofHire]]))</f>
        <v>4</v>
      </c>
      <c r="N291" s="1" t="s">
        <v>265</v>
      </c>
      <c r="O291" s="1" t="s">
        <v>38</v>
      </c>
      <c r="P291" s="1" t="s">
        <v>30</v>
      </c>
      <c r="Q291" s="1" t="s">
        <v>47</v>
      </c>
      <c r="R291" s="1">
        <v>20</v>
      </c>
      <c r="S291" s="1" t="s">
        <v>32</v>
      </c>
      <c r="T291" s="1" t="s">
        <v>33</v>
      </c>
      <c r="U291" s="1">
        <v>4.5</v>
      </c>
      <c r="V291" s="1">
        <v>5</v>
      </c>
      <c r="W291" s="2">
        <v>42401</v>
      </c>
      <c r="X291" s="1">
        <v>15</v>
      </c>
    </row>
    <row r="292" spans="1:24" ht="14.25" customHeight="1" x14ac:dyDescent="0.3">
      <c r="A292" s="1" t="s">
        <v>419</v>
      </c>
      <c r="B292" s="1">
        <v>10144</v>
      </c>
      <c r="C292" s="1" t="s">
        <v>110</v>
      </c>
      <c r="D292" s="2">
        <v>25121</v>
      </c>
      <c r="E292" s="4">
        <f ca="1">YEAR(TODAY())-YEAR(LegacyData[[#This Row],[DOB]])</f>
        <v>56</v>
      </c>
      <c r="F292" s="4" t="str">
        <f ca="1">IF(LegacyData[[#This Row],[Actual Age]]&lt;=41,"Adults",IF(LegacyData[[#This Row],[Actual Age]]&lt;=52,"Gen Z",IF(LegacyData[[#This Row],[Actual Age]]&lt;=63,"Millenials",IF(LegacyData[[#This Row],[Actual Age]]&lt;=74,"Gen X","Baby Boomers"))))</f>
        <v>Millenials</v>
      </c>
      <c r="G292" s="1" t="s">
        <v>23</v>
      </c>
      <c r="H292" s="1" t="s">
        <v>51</v>
      </c>
      <c r="I292" s="1" t="s">
        <v>25</v>
      </c>
      <c r="J292" s="1" t="s">
        <v>26</v>
      </c>
      <c r="K292" s="2">
        <v>40756</v>
      </c>
      <c r="L292" s="2" t="s">
        <v>27</v>
      </c>
      <c r="M292" s="4">
        <f ca="1">IFERROR(YEAR(LegacyData[[#This Row],[DateofTermination]])-YEAR(LegacyData[[#This Row],[DateofHire]]),YEAR(TODAY())-YEAR(LegacyData[[#This Row],[DateofHire]]))</f>
        <v>13</v>
      </c>
      <c r="N292" s="1" t="s">
        <v>28</v>
      </c>
      <c r="O292" s="1" t="s">
        <v>29</v>
      </c>
      <c r="P292" s="1" t="s">
        <v>30</v>
      </c>
      <c r="Q292" s="1" t="s">
        <v>112</v>
      </c>
      <c r="R292" s="1">
        <v>2</v>
      </c>
      <c r="S292" s="1" t="s">
        <v>64</v>
      </c>
      <c r="T292" s="1" t="s">
        <v>42</v>
      </c>
      <c r="U292" s="1">
        <v>3.93</v>
      </c>
      <c r="V292" s="1">
        <v>3</v>
      </c>
      <c r="W292" s="2">
        <v>43523</v>
      </c>
      <c r="X292" s="1">
        <v>19</v>
      </c>
    </row>
    <row r="293" spans="1:24" ht="14.25" customHeight="1" x14ac:dyDescent="0.3">
      <c r="A293" s="1" t="s">
        <v>420</v>
      </c>
      <c r="B293" s="1">
        <v>10253</v>
      </c>
      <c r="C293" s="1" t="s">
        <v>120</v>
      </c>
      <c r="D293" s="2">
        <v>32700</v>
      </c>
      <c r="E293" s="4">
        <f ca="1">YEAR(TODAY())-YEAR(LegacyData[[#This Row],[DOB]])</f>
        <v>35</v>
      </c>
      <c r="F293" s="4" t="str">
        <f ca="1">IF(LegacyData[[#This Row],[Actual Age]]&lt;=41,"Adults",IF(LegacyData[[#This Row],[Actual Age]]&lt;=52,"Gen Z",IF(LegacyData[[#This Row],[Actual Age]]&lt;=63,"Millenials",IF(LegacyData[[#This Row],[Actual Age]]&lt;=74,"Gen X","Baby Boomers"))))</f>
        <v>Adults</v>
      </c>
      <c r="G293" s="1" t="s">
        <v>23</v>
      </c>
      <c r="H293" s="1" t="s">
        <v>24</v>
      </c>
      <c r="I293" s="1" t="s">
        <v>25</v>
      </c>
      <c r="J293" s="1" t="s">
        <v>94</v>
      </c>
      <c r="K293" s="2">
        <v>40973</v>
      </c>
      <c r="L293" s="2" t="s">
        <v>27</v>
      </c>
      <c r="M293" s="4">
        <f ca="1">IFERROR(YEAR(LegacyData[[#This Row],[DateofTermination]])-YEAR(LegacyData[[#This Row],[DateofHire]]),YEAR(TODAY())-YEAR(LegacyData[[#This Row],[DateofHire]]))</f>
        <v>12</v>
      </c>
      <c r="N293" s="1" t="s">
        <v>28</v>
      </c>
      <c r="O293" s="1" t="s">
        <v>29</v>
      </c>
      <c r="P293" s="1" t="s">
        <v>121</v>
      </c>
      <c r="Q293" s="1" t="s">
        <v>122</v>
      </c>
      <c r="R293" s="1">
        <v>17</v>
      </c>
      <c r="S293" s="1" t="s">
        <v>178</v>
      </c>
      <c r="T293" s="1" t="s">
        <v>42</v>
      </c>
      <c r="U293" s="1">
        <v>4.5</v>
      </c>
      <c r="V293" s="1">
        <v>4</v>
      </c>
      <c r="W293" s="2">
        <v>43483</v>
      </c>
      <c r="X293" s="1">
        <v>11</v>
      </c>
    </row>
    <row r="294" spans="1:24" ht="14.25" customHeight="1" x14ac:dyDescent="0.3">
      <c r="A294" s="1" t="s">
        <v>421</v>
      </c>
      <c r="B294" s="1">
        <v>10118</v>
      </c>
      <c r="C294" s="1" t="s">
        <v>91</v>
      </c>
      <c r="D294" s="2">
        <v>31631</v>
      </c>
      <c r="E294" s="4">
        <f ca="1">YEAR(TODAY())-YEAR(LegacyData[[#This Row],[DOB]])</f>
        <v>38</v>
      </c>
      <c r="F294" s="4" t="str">
        <f ca="1">IF(LegacyData[[#This Row],[Actual Age]]&lt;=41,"Adults",IF(LegacyData[[#This Row],[Actual Age]]&lt;=52,"Gen Z",IF(LegacyData[[#This Row],[Actual Age]]&lt;=63,"Millenials",IF(LegacyData[[#This Row],[Actual Age]]&lt;=74,"Gen X","Baby Boomers"))))</f>
        <v>Adults</v>
      </c>
      <c r="G294" s="1" t="s">
        <v>23</v>
      </c>
      <c r="H294" s="1" t="s">
        <v>36</v>
      </c>
      <c r="I294" s="1" t="s">
        <v>25</v>
      </c>
      <c r="J294" s="1" t="s">
        <v>66</v>
      </c>
      <c r="K294" s="2">
        <v>42051</v>
      </c>
      <c r="L294" s="2">
        <v>42788</v>
      </c>
      <c r="M294" s="4">
        <f ca="1">IFERROR(YEAR(LegacyData[[#This Row],[DateofTermination]])-YEAR(LegacyData[[#This Row],[DateofHire]]),YEAR(TODAY())-YEAR(LegacyData[[#This Row],[DateofHire]]))</f>
        <v>2</v>
      </c>
      <c r="N294" s="1" t="s">
        <v>194</v>
      </c>
      <c r="O294" s="1" t="s">
        <v>86</v>
      </c>
      <c r="P294" s="1" t="s">
        <v>39</v>
      </c>
      <c r="Q294" s="1" t="s">
        <v>40</v>
      </c>
      <c r="R294" s="1">
        <v>4</v>
      </c>
      <c r="S294" s="1" t="s">
        <v>64</v>
      </c>
      <c r="T294" s="1" t="s">
        <v>42</v>
      </c>
      <c r="U294" s="1">
        <v>4.33</v>
      </c>
      <c r="V294" s="1">
        <v>3</v>
      </c>
      <c r="W294" s="2">
        <v>42781</v>
      </c>
      <c r="X294" s="1">
        <v>9</v>
      </c>
    </row>
    <row r="295" spans="1:24" ht="14.25" customHeight="1" x14ac:dyDescent="0.3">
      <c r="A295" s="1" t="s">
        <v>422</v>
      </c>
      <c r="B295" s="1">
        <v>10022</v>
      </c>
      <c r="C295" s="1" t="s">
        <v>22</v>
      </c>
      <c r="D295" s="2">
        <v>31566</v>
      </c>
      <c r="E295" s="4">
        <f ca="1">YEAR(TODAY())-YEAR(LegacyData[[#This Row],[DOB]])</f>
        <v>38</v>
      </c>
      <c r="F295" s="4" t="str">
        <f ca="1">IF(LegacyData[[#This Row],[Actual Age]]&lt;=41,"Adults",IF(LegacyData[[#This Row],[Actual Age]]&lt;=52,"Gen Z",IF(LegacyData[[#This Row],[Actual Age]]&lt;=63,"Millenials",IF(LegacyData[[#This Row],[Actual Age]]&lt;=74,"Gen X","Baby Boomers"))))</f>
        <v>Adults</v>
      </c>
      <c r="G295" s="1" t="s">
        <v>45</v>
      </c>
      <c r="H295" s="1" t="s">
        <v>36</v>
      </c>
      <c r="I295" s="1" t="s">
        <v>25</v>
      </c>
      <c r="J295" s="1" t="s">
        <v>26</v>
      </c>
      <c r="K295" s="2">
        <v>40812</v>
      </c>
      <c r="L295" s="2">
        <v>42408</v>
      </c>
      <c r="M295" s="4">
        <f ca="1">IFERROR(YEAR(LegacyData[[#This Row],[DateofTermination]])-YEAR(LegacyData[[#This Row],[DateofHire]]),YEAR(TODAY())-YEAR(LegacyData[[#This Row],[DateofHire]]))</f>
        <v>5</v>
      </c>
      <c r="N295" s="1" t="s">
        <v>423</v>
      </c>
      <c r="O295" s="1" t="s">
        <v>86</v>
      </c>
      <c r="P295" s="1" t="s">
        <v>30</v>
      </c>
      <c r="Q295" s="1" t="s">
        <v>81</v>
      </c>
      <c r="R295" s="1">
        <v>18</v>
      </c>
      <c r="S295" s="1" t="s">
        <v>54</v>
      </c>
      <c r="T295" s="1" t="s">
        <v>33</v>
      </c>
      <c r="U295" s="1">
        <v>4.3</v>
      </c>
      <c r="V295" s="1">
        <v>5</v>
      </c>
      <c r="W295" s="2">
        <v>42036</v>
      </c>
      <c r="X295" s="1">
        <v>18</v>
      </c>
    </row>
    <row r="296" spans="1:24" ht="14.25" customHeight="1" x14ac:dyDescent="0.3">
      <c r="A296" s="1" t="s">
        <v>424</v>
      </c>
      <c r="B296" s="1">
        <v>10183</v>
      </c>
      <c r="C296" s="1" t="s">
        <v>22</v>
      </c>
      <c r="D296" s="2">
        <v>31143</v>
      </c>
      <c r="E296" s="4">
        <f ca="1">YEAR(TODAY())-YEAR(LegacyData[[#This Row],[DOB]])</f>
        <v>39</v>
      </c>
      <c r="F296" s="4" t="str">
        <f ca="1">IF(LegacyData[[#This Row],[Actual Age]]&lt;=41,"Adults",IF(LegacyData[[#This Row],[Actual Age]]&lt;=52,"Gen Z",IF(LegacyData[[#This Row],[Actual Age]]&lt;=63,"Millenials",IF(LegacyData[[#This Row],[Actual Age]]&lt;=74,"Gen X","Baby Boomers"))))</f>
        <v>Adults</v>
      </c>
      <c r="G296" s="1" t="s">
        <v>45</v>
      </c>
      <c r="H296" s="1" t="s">
        <v>24</v>
      </c>
      <c r="I296" s="1" t="s">
        <v>25</v>
      </c>
      <c r="J296" s="1" t="s">
        <v>26</v>
      </c>
      <c r="K296" s="2">
        <v>42190</v>
      </c>
      <c r="L296" s="2" t="s">
        <v>27</v>
      </c>
      <c r="M296" s="4">
        <f ca="1">IFERROR(YEAR(LegacyData[[#This Row],[DateofTermination]])-YEAR(LegacyData[[#This Row],[DateofHire]]),YEAR(TODAY())-YEAR(LegacyData[[#This Row],[DateofHire]]))</f>
        <v>9</v>
      </c>
      <c r="N296" s="1" t="s">
        <v>28</v>
      </c>
      <c r="O296" s="1" t="s">
        <v>29</v>
      </c>
      <c r="P296" s="1" t="s">
        <v>30</v>
      </c>
      <c r="Q296" s="1" t="s">
        <v>31</v>
      </c>
      <c r="R296" s="1">
        <v>22</v>
      </c>
      <c r="S296" s="1" t="s">
        <v>32</v>
      </c>
      <c r="T296" s="1" t="s">
        <v>42</v>
      </c>
      <c r="U296" s="1">
        <v>3.21</v>
      </c>
      <c r="V296" s="1">
        <v>3</v>
      </c>
      <c r="W296" s="2">
        <v>43494</v>
      </c>
      <c r="X296" s="1">
        <v>7</v>
      </c>
    </row>
    <row r="297" spans="1:24" ht="14.25" customHeight="1" x14ac:dyDescent="0.3">
      <c r="A297" s="1" t="s">
        <v>425</v>
      </c>
      <c r="B297" s="1">
        <v>10190</v>
      </c>
      <c r="C297" s="1" t="s">
        <v>44</v>
      </c>
      <c r="D297" s="2">
        <v>27800</v>
      </c>
      <c r="E297" s="4">
        <f ca="1">YEAR(TODAY())-YEAR(LegacyData[[#This Row],[DOB]])</f>
        <v>48</v>
      </c>
      <c r="F297" s="4" t="str">
        <f ca="1">IF(LegacyData[[#This Row],[Actual Age]]&lt;=41,"Adults",IF(LegacyData[[#This Row],[Actual Age]]&lt;=52,"Gen Z",IF(LegacyData[[#This Row],[Actual Age]]&lt;=63,"Millenials",IF(LegacyData[[#This Row],[Actual Age]]&lt;=74,"Gen X","Baby Boomers"))))</f>
        <v>Gen Z</v>
      </c>
      <c r="G297" s="1" t="s">
        <v>23</v>
      </c>
      <c r="H297" s="1" t="s">
        <v>24</v>
      </c>
      <c r="I297" s="1" t="s">
        <v>25</v>
      </c>
      <c r="J297" s="1" t="s">
        <v>66</v>
      </c>
      <c r="K297" s="2">
        <v>41869</v>
      </c>
      <c r="L297" s="2" t="s">
        <v>27</v>
      </c>
      <c r="M297" s="4">
        <f ca="1">IFERROR(YEAR(LegacyData[[#This Row],[DateofTermination]])-YEAR(LegacyData[[#This Row],[DateofHire]]),YEAR(TODAY())-YEAR(LegacyData[[#This Row],[DateofHire]]))</f>
        <v>10</v>
      </c>
      <c r="N297" s="1" t="s">
        <v>28</v>
      </c>
      <c r="O297" s="1" t="s">
        <v>29</v>
      </c>
      <c r="P297" s="1" t="s">
        <v>30</v>
      </c>
      <c r="Q297" s="1" t="s">
        <v>63</v>
      </c>
      <c r="R297" s="1">
        <v>19</v>
      </c>
      <c r="S297" s="1" t="s">
        <v>64</v>
      </c>
      <c r="T297" s="1" t="s">
        <v>42</v>
      </c>
      <c r="U297" s="1">
        <v>3.11</v>
      </c>
      <c r="V297" s="1">
        <v>5</v>
      </c>
      <c r="W297" s="2">
        <v>43508</v>
      </c>
      <c r="X297" s="1">
        <v>4</v>
      </c>
    </row>
    <row r="298" spans="1:24" ht="14.25" customHeight="1" x14ac:dyDescent="0.3">
      <c r="A298" s="1" t="s">
        <v>426</v>
      </c>
      <c r="B298" s="1">
        <v>10274</v>
      </c>
      <c r="C298" s="1" t="s">
        <v>110</v>
      </c>
      <c r="D298" s="2">
        <v>20103</v>
      </c>
      <c r="E298" s="4">
        <f ca="1">YEAR(TODAY())-YEAR(LegacyData[[#This Row],[DOB]])</f>
        <v>69</v>
      </c>
      <c r="F298" s="4" t="str">
        <f ca="1">IF(LegacyData[[#This Row],[Actual Age]]&lt;=41,"Adults",IF(LegacyData[[#This Row],[Actual Age]]&lt;=52,"Gen Z",IF(LegacyData[[#This Row],[Actual Age]]&lt;=63,"Millenials",IF(LegacyData[[#This Row],[Actual Age]]&lt;=74,"Gen X","Baby Boomers"))))</f>
        <v>Gen X</v>
      </c>
      <c r="G298" s="1" t="s">
        <v>45</v>
      </c>
      <c r="H298" s="1" t="s">
        <v>36</v>
      </c>
      <c r="I298" s="1" t="s">
        <v>25</v>
      </c>
      <c r="J298" s="1" t="s">
        <v>66</v>
      </c>
      <c r="K298" s="2">
        <v>40812</v>
      </c>
      <c r="L298" s="2">
        <v>40910</v>
      </c>
      <c r="M298" s="4">
        <f ca="1">IFERROR(YEAR(LegacyData[[#This Row],[DateofTermination]])-YEAR(LegacyData[[#This Row],[DateofHire]]),YEAR(TODAY())-YEAR(LegacyData[[#This Row],[DateofHire]]))</f>
        <v>1</v>
      </c>
      <c r="N298" s="1" t="s">
        <v>73</v>
      </c>
      <c r="O298" s="1" t="s">
        <v>38</v>
      </c>
      <c r="P298" s="1" t="s">
        <v>30</v>
      </c>
      <c r="Q298" s="1" t="s">
        <v>112</v>
      </c>
      <c r="R298" s="1">
        <v>2</v>
      </c>
      <c r="S298" s="1" t="s">
        <v>68</v>
      </c>
      <c r="T298" s="1" t="s">
        <v>42</v>
      </c>
      <c r="U298" s="1">
        <v>4.5</v>
      </c>
      <c r="V298" s="1">
        <v>3</v>
      </c>
      <c r="W298" s="2">
        <v>40910</v>
      </c>
      <c r="X298" s="1">
        <v>5</v>
      </c>
    </row>
    <row r="299" spans="1:24" ht="14.25" customHeight="1" x14ac:dyDescent="0.3">
      <c r="A299" s="1" t="s">
        <v>427</v>
      </c>
      <c r="B299" s="1">
        <v>10293</v>
      </c>
      <c r="C299" s="1" t="s">
        <v>22</v>
      </c>
      <c r="D299" s="2">
        <v>29435</v>
      </c>
      <c r="E299" s="4">
        <f ca="1">YEAR(TODAY())-YEAR(LegacyData[[#This Row],[DOB]])</f>
        <v>44</v>
      </c>
      <c r="F299" s="4" t="str">
        <f ca="1">IF(LegacyData[[#This Row],[Actual Age]]&lt;=41,"Adults",IF(LegacyData[[#This Row],[Actual Age]]&lt;=52,"Gen Z",IF(LegacyData[[#This Row],[Actual Age]]&lt;=63,"Millenials",IF(LegacyData[[#This Row],[Actual Age]]&lt;=74,"Gen X","Baby Boomers"))))</f>
        <v>Gen Z</v>
      </c>
      <c r="G299" s="1" t="s">
        <v>45</v>
      </c>
      <c r="H299" s="1" t="s">
        <v>24</v>
      </c>
      <c r="I299" s="1" t="s">
        <v>25</v>
      </c>
      <c r="J299" s="1" t="s">
        <v>26</v>
      </c>
      <c r="K299" s="2">
        <v>41134</v>
      </c>
      <c r="L299" s="2">
        <v>42248</v>
      </c>
      <c r="M299" s="4">
        <f ca="1">IFERROR(YEAR(LegacyData[[#This Row],[DateofTermination]])-YEAR(LegacyData[[#This Row],[DateofHire]]),YEAR(TODAY())-YEAR(LegacyData[[#This Row],[DateofHire]]))</f>
        <v>3</v>
      </c>
      <c r="N299" s="1" t="s">
        <v>37</v>
      </c>
      <c r="O299" s="1" t="s">
        <v>38</v>
      </c>
      <c r="P299" s="1" t="s">
        <v>30</v>
      </c>
      <c r="Q299" s="1" t="s">
        <v>49</v>
      </c>
      <c r="R299" s="1">
        <v>16</v>
      </c>
      <c r="S299" s="1" t="s">
        <v>99</v>
      </c>
      <c r="T299" s="1" t="s">
        <v>100</v>
      </c>
      <c r="U299" s="1">
        <v>2.5</v>
      </c>
      <c r="V299" s="1">
        <v>3</v>
      </c>
      <c r="W299" s="2">
        <v>41887</v>
      </c>
      <c r="X299" s="1">
        <v>13</v>
      </c>
    </row>
    <row r="300" spans="1:24" ht="14.25" customHeight="1" x14ac:dyDescent="0.3">
      <c r="A300" s="1" t="s">
        <v>428</v>
      </c>
      <c r="B300" s="1">
        <v>10172</v>
      </c>
      <c r="C300" s="1" t="s">
        <v>283</v>
      </c>
      <c r="D300" s="2">
        <v>29775</v>
      </c>
      <c r="E300" s="4">
        <f ca="1">YEAR(TODAY())-YEAR(LegacyData[[#This Row],[DOB]])</f>
        <v>43</v>
      </c>
      <c r="F300" s="4" t="str">
        <f ca="1">IF(LegacyData[[#This Row],[Actual Age]]&lt;=41,"Adults",IF(LegacyData[[#This Row],[Actual Age]]&lt;=52,"Gen Z",IF(LegacyData[[#This Row],[Actual Age]]&lt;=63,"Millenials",IF(LegacyData[[#This Row],[Actual Age]]&lt;=74,"Gen X","Baby Boomers"))))</f>
        <v>Gen Z</v>
      </c>
      <c r="G300" s="1" t="s">
        <v>23</v>
      </c>
      <c r="H300" s="1" t="s">
        <v>24</v>
      </c>
      <c r="I300" s="1" t="s">
        <v>25</v>
      </c>
      <c r="J300" s="1" t="s">
        <v>94</v>
      </c>
      <c r="K300" s="2">
        <v>42781</v>
      </c>
      <c r="L300" s="2" t="s">
        <v>27</v>
      </c>
      <c r="M300" s="4">
        <f ca="1">IFERROR(YEAR(LegacyData[[#This Row],[DateofTermination]])-YEAR(LegacyData[[#This Row],[DateofHire]]),YEAR(TODAY())-YEAR(LegacyData[[#This Row],[DateofHire]]))</f>
        <v>7</v>
      </c>
      <c r="N300" s="1" t="s">
        <v>28</v>
      </c>
      <c r="O300" s="1" t="s">
        <v>29</v>
      </c>
      <c r="P300" s="1" t="s">
        <v>39</v>
      </c>
      <c r="Q300" s="1" t="s">
        <v>175</v>
      </c>
      <c r="R300" s="1">
        <v>13</v>
      </c>
      <c r="S300" s="1" t="s">
        <v>41</v>
      </c>
      <c r="T300" s="1" t="s">
        <v>42</v>
      </c>
      <c r="U300" s="1">
        <v>3.42</v>
      </c>
      <c r="V300" s="1">
        <v>4</v>
      </c>
      <c r="W300" s="2">
        <v>43469</v>
      </c>
      <c r="X300" s="1">
        <v>17</v>
      </c>
    </row>
    <row r="301" spans="1:24" ht="14.25" customHeight="1" x14ac:dyDescent="0.3">
      <c r="A301" s="1" t="s">
        <v>429</v>
      </c>
      <c r="B301" s="1">
        <v>10127</v>
      </c>
      <c r="C301" s="1" t="s">
        <v>158</v>
      </c>
      <c r="D301" s="2">
        <v>28612</v>
      </c>
      <c r="E301" s="4">
        <f ca="1">YEAR(TODAY())-YEAR(LegacyData[[#This Row],[DOB]])</f>
        <v>46</v>
      </c>
      <c r="F301" s="4" t="str">
        <f ca="1">IF(LegacyData[[#This Row],[Actual Age]]&lt;=41,"Adults",IF(LegacyData[[#This Row],[Actual Age]]&lt;=52,"Gen Z",IF(LegacyData[[#This Row],[Actual Age]]&lt;=63,"Millenials",IF(LegacyData[[#This Row],[Actual Age]]&lt;=74,"Gen X","Baby Boomers"))))</f>
        <v>Gen Z</v>
      </c>
      <c r="G301" s="1" t="s">
        <v>45</v>
      </c>
      <c r="H301" s="1" t="s">
        <v>62</v>
      </c>
      <c r="I301" s="1" t="s">
        <v>25</v>
      </c>
      <c r="J301" s="1" t="s">
        <v>94</v>
      </c>
      <c r="K301" s="2">
        <v>42093</v>
      </c>
      <c r="L301" s="2" t="s">
        <v>27</v>
      </c>
      <c r="M301" s="4">
        <f ca="1">IFERROR(YEAR(LegacyData[[#This Row],[DateofTermination]])-YEAR(LegacyData[[#This Row],[DateofHire]]),YEAR(TODAY())-YEAR(LegacyData[[#This Row],[DateofHire]]))</f>
        <v>9</v>
      </c>
      <c r="N301" s="1" t="s">
        <v>28</v>
      </c>
      <c r="O301" s="1" t="s">
        <v>29</v>
      </c>
      <c r="P301" s="1" t="s">
        <v>39</v>
      </c>
      <c r="Q301" s="1" t="s">
        <v>71</v>
      </c>
      <c r="R301" s="1">
        <v>7</v>
      </c>
      <c r="S301" s="1" t="s">
        <v>64</v>
      </c>
      <c r="T301" s="1" t="s">
        <v>42</v>
      </c>
      <c r="U301" s="1">
        <v>4.2</v>
      </c>
      <c r="V301" s="1">
        <v>4</v>
      </c>
      <c r="W301" s="2">
        <v>43501</v>
      </c>
      <c r="X301" s="1">
        <v>7</v>
      </c>
    </row>
    <row r="302" spans="1:24" ht="14.25" customHeight="1" x14ac:dyDescent="0.3">
      <c r="A302" s="1" t="s">
        <v>430</v>
      </c>
      <c r="B302" s="1">
        <v>10072</v>
      </c>
      <c r="C302" s="1" t="s">
        <v>22</v>
      </c>
      <c r="D302" s="2">
        <v>31921</v>
      </c>
      <c r="E302" s="4">
        <f ca="1">YEAR(TODAY())-YEAR(LegacyData[[#This Row],[DOB]])</f>
        <v>37</v>
      </c>
      <c r="F302" s="4" t="str">
        <f ca="1">IF(LegacyData[[#This Row],[Actual Age]]&lt;=41,"Adults",IF(LegacyData[[#This Row],[Actual Age]]&lt;=52,"Gen Z",IF(LegacyData[[#This Row],[Actual Age]]&lt;=63,"Millenials",IF(LegacyData[[#This Row],[Actual Age]]&lt;=74,"Gen X","Baby Boomers"))))</f>
        <v>Adults</v>
      </c>
      <c r="G302" s="1" t="s">
        <v>23</v>
      </c>
      <c r="H302" s="1" t="s">
        <v>24</v>
      </c>
      <c r="I302" s="1" t="s">
        <v>25</v>
      </c>
      <c r="J302" s="1" t="s">
        <v>26</v>
      </c>
      <c r="K302" s="2">
        <v>40553</v>
      </c>
      <c r="L302" s="2">
        <v>41774</v>
      </c>
      <c r="M302" s="4">
        <f ca="1">IFERROR(YEAR(LegacyData[[#This Row],[DateofTermination]])-YEAR(LegacyData[[#This Row],[DateofHire]]),YEAR(TODAY())-YEAR(LegacyData[[#This Row],[DateofHire]]))</f>
        <v>3</v>
      </c>
      <c r="N302" s="1" t="s">
        <v>46</v>
      </c>
      <c r="O302" s="1" t="s">
        <v>38</v>
      </c>
      <c r="P302" s="1" t="s">
        <v>30</v>
      </c>
      <c r="Q302" s="1" t="s">
        <v>53</v>
      </c>
      <c r="R302" s="1">
        <v>39</v>
      </c>
      <c r="S302" s="1" t="s">
        <v>32</v>
      </c>
      <c r="T302" s="1" t="s">
        <v>42</v>
      </c>
      <c r="U302" s="1">
        <v>5</v>
      </c>
      <c r="V302" s="1">
        <v>5</v>
      </c>
      <c r="W302" s="2">
        <v>41774</v>
      </c>
      <c r="X302" s="1">
        <v>11</v>
      </c>
    </row>
    <row r="303" spans="1:24" ht="14.25" customHeight="1" x14ac:dyDescent="0.3">
      <c r="A303" s="1" t="s">
        <v>431</v>
      </c>
      <c r="B303" s="1">
        <v>10048</v>
      </c>
      <c r="C303" s="1" t="s">
        <v>22</v>
      </c>
      <c r="D303" s="2">
        <v>23994</v>
      </c>
      <c r="E303" s="4">
        <f ca="1">YEAR(TODAY())-YEAR(LegacyData[[#This Row],[DOB]])</f>
        <v>59</v>
      </c>
      <c r="F303" s="4" t="str">
        <f ca="1">IF(LegacyData[[#This Row],[Actual Age]]&lt;=41,"Adults",IF(LegacyData[[#This Row],[Actual Age]]&lt;=52,"Gen Z",IF(LegacyData[[#This Row],[Actual Age]]&lt;=63,"Millenials",IF(LegacyData[[#This Row],[Actual Age]]&lt;=74,"Gen X","Baby Boomers"))))</f>
        <v>Millenials</v>
      </c>
      <c r="G303" s="1" t="s">
        <v>23</v>
      </c>
      <c r="H303" s="1" t="s">
        <v>36</v>
      </c>
      <c r="I303" s="1" t="s">
        <v>89</v>
      </c>
      <c r="J303" s="1" t="s">
        <v>26</v>
      </c>
      <c r="K303" s="2">
        <v>40679</v>
      </c>
      <c r="L303" s="2">
        <v>42254</v>
      </c>
      <c r="M303" s="4">
        <f ca="1">IFERROR(YEAR(LegacyData[[#This Row],[DateofTermination]])-YEAR(LegacyData[[#This Row],[DateofHire]]),YEAR(TODAY())-YEAR(LegacyData[[#This Row],[DateofHire]]))</f>
        <v>4</v>
      </c>
      <c r="N303" s="1" t="s">
        <v>76</v>
      </c>
      <c r="O303" s="1" t="s">
        <v>38</v>
      </c>
      <c r="P303" s="1" t="s">
        <v>30</v>
      </c>
      <c r="Q303" s="1" t="s">
        <v>56</v>
      </c>
      <c r="R303" s="1">
        <v>11</v>
      </c>
      <c r="S303" s="1" t="s">
        <v>178</v>
      </c>
      <c r="T303" s="1" t="s">
        <v>42</v>
      </c>
      <c r="U303" s="1">
        <v>5</v>
      </c>
      <c r="V303" s="1">
        <v>3</v>
      </c>
      <c r="W303" s="2">
        <v>42050</v>
      </c>
      <c r="X303" s="1">
        <v>7</v>
      </c>
    </row>
    <row r="304" spans="1:24" ht="14.25" customHeight="1" x14ac:dyDescent="0.3">
      <c r="A304" s="1" t="s">
        <v>432</v>
      </c>
      <c r="B304" s="1">
        <v>10204</v>
      </c>
      <c r="C304" s="1" t="s">
        <v>22</v>
      </c>
      <c r="D304" s="2">
        <v>30527</v>
      </c>
      <c r="E304" s="4">
        <f ca="1">YEAR(TODAY())-YEAR(LegacyData[[#This Row],[DOB]])</f>
        <v>41</v>
      </c>
      <c r="F304" s="4" t="str">
        <f ca="1">IF(LegacyData[[#This Row],[Actual Age]]&lt;=41,"Adults",IF(LegacyData[[#This Row],[Actual Age]]&lt;=52,"Gen Z",IF(LegacyData[[#This Row],[Actual Age]]&lt;=63,"Millenials",IF(LegacyData[[#This Row],[Actual Age]]&lt;=74,"Gen X","Baby Boomers"))))</f>
        <v>Adults</v>
      </c>
      <c r="G304" s="1" t="s">
        <v>45</v>
      </c>
      <c r="H304" s="1" t="s">
        <v>51</v>
      </c>
      <c r="I304" s="1" t="s">
        <v>25</v>
      </c>
      <c r="J304" s="1" t="s">
        <v>26</v>
      </c>
      <c r="K304" s="2">
        <v>40553</v>
      </c>
      <c r="L304" s="2">
        <v>41043</v>
      </c>
      <c r="M304" s="4">
        <f ca="1">IFERROR(YEAR(LegacyData[[#This Row],[DateofTermination]])-YEAR(LegacyData[[#This Row],[DateofHire]]),YEAR(TODAY())-YEAR(LegacyData[[#This Row],[DateofHire]]))</f>
        <v>1</v>
      </c>
      <c r="N304" s="1" t="s">
        <v>73</v>
      </c>
      <c r="O304" s="1" t="s">
        <v>38</v>
      </c>
      <c r="P304" s="1" t="s">
        <v>30</v>
      </c>
      <c r="Q304" s="1" t="s">
        <v>63</v>
      </c>
      <c r="R304" s="1">
        <v>19</v>
      </c>
      <c r="S304" s="1" t="s">
        <v>54</v>
      </c>
      <c r="T304" s="1" t="s">
        <v>42</v>
      </c>
      <c r="U304" s="1">
        <v>3.6</v>
      </c>
      <c r="V304" s="1">
        <v>5</v>
      </c>
      <c r="W304" s="2">
        <v>40580</v>
      </c>
      <c r="X304" s="1">
        <v>9</v>
      </c>
    </row>
    <row r="305" spans="1:24" ht="14.25" customHeight="1" x14ac:dyDescent="0.3">
      <c r="A305" s="1" t="s">
        <v>433</v>
      </c>
      <c r="B305" s="1">
        <v>10264</v>
      </c>
      <c r="C305" s="1" t="s">
        <v>22</v>
      </c>
      <c r="D305" s="2">
        <v>25478</v>
      </c>
      <c r="E305" s="4">
        <f ca="1">YEAR(TODAY())-YEAR(LegacyData[[#This Row],[DOB]])</f>
        <v>55</v>
      </c>
      <c r="F305" s="4" t="str">
        <f ca="1">IF(LegacyData[[#This Row],[Actual Age]]&lt;=41,"Adults",IF(LegacyData[[#This Row],[Actual Age]]&lt;=52,"Gen Z",IF(LegacyData[[#This Row],[Actual Age]]&lt;=63,"Millenials",IF(LegacyData[[#This Row],[Actual Age]]&lt;=74,"Gen X","Baby Boomers"))))</f>
        <v>Millenials</v>
      </c>
      <c r="G305" s="1" t="s">
        <v>45</v>
      </c>
      <c r="H305" s="1" t="s">
        <v>24</v>
      </c>
      <c r="I305" s="1" t="s">
        <v>25</v>
      </c>
      <c r="J305" s="1" t="s">
        <v>66</v>
      </c>
      <c r="K305" s="2">
        <v>40917</v>
      </c>
      <c r="L305" s="2">
        <v>42182</v>
      </c>
      <c r="M305" s="4">
        <f ca="1">IFERROR(YEAR(LegacyData[[#This Row],[DateofTermination]])-YEAR(LegacyData[[#This Row],[DateofHire]]),YEAR(TODAY())-YEAR(LegacyData[[#This Row],[DateofHire]]))</f>
        <v>3</v>
      </c>
      <c r="N305" s="1" t="s">
        <v>141</v>
      </c>
      <c r="O305" s="1" t="s">
        <v>38</v>
      </c>
      <c r="P305" s="1" t="s">
        <v>30</v>
      </c>
      <c r="Q305" s="1" t="s">
        <v>63</v>
      </c>
      <c r="R305" s="1">
        <v>19</v>
      </c>
      <c r="S305" s="1" t="s">
        <v>68</v>
      </c>
      <c r="T305" s="1" t="s">
        <v>42</v>
      </c>
      <c r="U305" s="1">
        <v>4.3</v>
      </c>
      <c r="V305" s="1">
        <v>4</v>
      </c>
      <c r="W305" s="2">
        <v>41792</v>
      </c>
      <c r="X305" s="1">
        <v>16</v>
      </c>
    </row>
    <row r="306" spans="1:24" ht="14.25" customHeight="1" x14ac:dyDescent="0.3">
      <c r="A306" s="1" t="s">
        <v>434</v>
      </c>
      <c r="B306" s="1">
        <v>10033</v>
      </c>
      <c r="C306" s="1" t="s">
        <v>44</v>
      </c>
      <c r="D306" s="2">
        <v>21192</v>
      </c>
      <c r="E306" s="4">
        <f ca="1">YEAR(TODAY())-YEAR(LegacyData[[#This Row],[DOB]])</f>
        <v>66</v>
      </c>
      <c r="F306" s="4" t="str">
        <f ca="1">IF(LegacyData[[#This Row],[Actual Age]]&lt;=41,"Adults",IF(LegacyData[[#This Row],[Actual Age]]&lt;=52,"Gen Z",IF(LegacyData[[#This Row],[Actual Age]]&lt;=63,"Millenials",IF(LegacyData[[#This Row],[Actual Age]]&lt;=74,"Gen X","Baby Boomers"))))</f>
        <v>Gen X</v>
      </c>
      <c r="G306" s="1" t="s">
        <v>23</v>
      </c>
      <c r="H306" s="1" t="s">
        <v>24</v>
      </c>
      <c r="I306" s="1" t="s">
        <v>25</v>
      </c>
      <c r="J306" s="1" t="s">
        <v>26</v>
      </c>
      <c r="K306" s="2">
        <v>41281</v>
      </c>
      <c r="L306" s="2">
        <v>42421</v>
      </c>
      <c r="M306" s="4">
        <f ca="1">IFERROR(YEAR(LegacyData[[#This Row],[DateofTermination]])-YEAR(LegacyData[[#This Row],[DateofHire]]),YEAR(TODAY())-YEAR(LegacyData[[#This Row],[DateofHire]]))</f>
        <v>3</v>
      </c>
      <c r="N306" s="1" t="s">
        <v>111</v>
      </c>
      <c r="O306" s="1" t="s">
        <v>38</v>
      </c>
      <c r="P306" s="1" t="s">
        <v>30</v>
      </c>
      <c r="Q306" s="1" t="s">
        <v>67</v>
      </c>
      <c r="R306" s="1">
        <v>12</v>
      </c>
      <c r="S306" s="1" t="s">
        <v>32</v>
      </c>
      <c r="T306" s="1" t="s">
        <v>33</v>
      </c>
      <c r="U306" s="1">
        <v>5</v>
      </c>
      <c r="V306" s="1">
        <v>3</v>
      </c>
      <c r="W306" s="2">
        <v>42388</v>
      </c>
      <c r="X306" s="1">
        <v>7</v>
      </c>
    </row>
    <row r="307" spans="1:24" ht="14.25" customHeight="1" x14ac:dyDescent="0.3">
      <c r="A307" s="1" t="s">
        <v>435</v>
      </c>
      <c r="B307" s="1">
        <v>10174</v>
      </c>
      <c r="C307" s="1" t="s">
        <v>44</v>
      </c>
      <c r="D307" s="2">
        <v>31157</v>
      </c>
      <c r="E307" s="4">
        <f ca="1">YEAR(TODAY())-YEAR(LegacyData[[#This Row],[DOB]])</f>
        <v>39</v>
      </c>
      <c r="F307" s="4" t="str">
        <f ca="1">IF(LegacyData[[#This Row],[Actual Age]]&lt;=41,"Adults",IF(LegacyData[[#This Row],[Actual Age]]&lt;=52,"Gen Z",IF(LegacyData[[#This Row],[Actual Age]]&lt;=63,"Millenials",IF(LegacyData[[#This Row],[Actual Age]]&lt;=74,"Gen X","Baby Boomers"))))</f>
        <v>Adults</v>
      </c>
      <c r="G307" s="1" t="s">
        <v>45</v>
      </c>
      <c r="H307" s="1" t="s">
        <v>24</v>
      </c>
      <c r="I307" s="1" t="s">
        <v>25</v>
      </c>
      <c r="J307" s="1" t="s">
        <v>26</v>
      </c>
      <c r="K307" s="2">
        <v>41911</v>
      </c>
      <c r="L307" s="2" t="s">
        <v>27</v>
      </c>
      <c r="M307" s="4">
        <f ca="1">IFERROR(YEAR(LegacyData[[#This Row],[DateofTermination]])-YEAR(LegacyData[[#This Row],[DateofHire]]),YEAR(TODAY())-YEAR(LegacyData[[#This Row],[DateofHire]]))</f>
        <v>10</v>
      </c>
      <c r="N307" s="1" t="s">
        <v>28</v>
      </c>
      <c r="O307" s="1" t="s">
        <v>29</v>
      </c>
      <c r="P307" s="1" t="s">
        <v>30</v>
      </c>
      <c r="Q307" s="1" t="s">
        <v>74</v>
      </c>
      <c r="R307" s="1">
        <v>14</v>
      </c>
      <c r="S307" s="1" t="s">
        <v>32</v>
      </c>
      <c r="T307" s="1" t="s">
        <v>42</v>
      </c>
      <c r="U307" s="1">
        <v>3.4</v>
      </c>
      <c r="V307" s="1">
        <v>4</v>
      </c>
      <c r="W307" s="2">
        <v>43517</v>
      </c>
      <c r="X307" s="1">
        <v>14</v>
      </c>
    </row>
    <row r="308" spans="1:24" ht="14.25" customHeight="1" x14ac:dyDescent="0.3">
      <c r="A308" s="1" t="s">
        <v>436</v>
      </c>
      <c r="B308" s="1">
        <v>10135</v>
      </c>
      <c r="C308" s="1" t="s">
        <v>44</v>
      </c>
      <c r="D308" s="2">
        <v>31178</v>
      </c>
      <c r="E308" s="4">
        <f ca="1">YEAR(TODAY())-YEAR(LegacyData[[#This Row],[DOB]])</f>
        <v>39</v>
      </c>
      <c r="F308" s="4" t="str">
        <f ca="1">IF(LegacyData[[#This Row],[Actual Age]]&lt;=41,"Adults",IF(LegacyData[[#This Row],[Actual Age]]&lt;=52,"Gen Z",IF(LegacyData[[#This Row],[Actual Age]]&lt;=63,"Millenials",IF(LegacyData[[#This Row],[Actual Age]]&lt;=74,"Gen X","Baby Boomers"))))</f>
        <v>Adults</v>
      </c>
      <c r="G308" s="1" t="s">
        <v>23</v>
      </c>
      <c r="H308" s="1" t="s">
        <v>24</v>
      </c>
      <c r="I308" s="1" t="s">
        <v>25</v>
      </c>
      <c r="J308" s="1" t="s">
        <v>26</v>
      </c>
      <c r="K308" s="2">
        <v>41827</v>
      </c>
      <c r="L308" s="2" t="s">
        <v>27</v>
      </c>
      <c r="M308" s="4">
        <f ca="1">IFERROR(YEAR(LegacyData[[#This Row],[DateofTermination]])-YEAR(LegacyData[[#This Row],[DateofHire]]),YEAR(TODAY())-YEAR(LegacyData[[#This Row],[DateofHire]]))</f>
        <v>10</v>
      </c>
      <c r="N308" s="1" t="s">
        <v>28</v>
      </c>
      <c r="O308" s="1" t="s">
        <v>29</v>
      </c>
      <c r="P308" s="1" t="s">
        <v>30</v>
      </c>
      <c r="Q308" s="1" t="s">
        <v>47</v>
      </c>
      <c r="R308" s="1">
        <v>20</v>
      </c>
      <c r="S308" s="1" t="s">
        <v>32</v>
      </c>
      <c r="T308" s="1" t="s">
        <v>42</v>
      </c>
      <c r="U308" s="1">
        <v>4.07</v>
      </c>
      <c r="V308" s="1">
        <v>4</v>
      </c>
      <c r="W308" s="2">
        <v>43524</v>
      </c>
      <c r="X308" s="1">
        <v>13</v>
      </c>
    </row>
    <row r="309" spans="1:24" ht="14.25" customHeight="1" x14ac:dyDescent="0.3">
      <c r="A309" s="1" t="s">
        <v>437</v>
      </c>
      <c r="B309" s="1">
        <v>10301</v>
      </c>
      <c r="C309" s="1" t="s">
        <v>22</v>
      </c>
      <c r="D309" s="2">
        <v>30075</v>
      </c>
      <c r="E309" s="4">
        <f ca="1">YEAR(TODAY())-YEAR(LegacyData[[#This Row],[DOB]])</f>
        <v>42</v>
      </c>
      <c r="F309" s="4" t="str">
        <f ca="1">IF(LegacyData[[#This Row],[Actual Age]]&lt;=41,"Adults",IF(LegacyData[[#This Row],[Actual Age]]&lt;=52,"Gen Z",IF(LegacyData[[#This Row],[Actual Age]]&lt;=63,"Millenials",IF(LegacyData[[#This Row],[Actual Age]]&lt;=74,"Gen X","Baby Boomers"))))</f>
        <v>Gen Z</v>
      </c>
      <c r="G309" s="1" t="s">
        <v>45</v>
      </c>
      <c r="H309" s="1" t="s">
        <v>24</v>
      </c>
      <c r="I309" s="1" t="s">
        <v>25</v>
      </c>
      <c r="J309" s="1" t="s">
        <v>94</v>
      </c>
      <c r="K309" s="2">
        <v>39693</v>
      </c>
      <c r="L309" s="2">
        <v>42276</v>
      </c>
      <c r="M309" s="4">
        <f ca="1">IFERROR(YEAR(LegacyData[[#This Row],[DateofTermination]])-YEAR(LegacyData[[#This Row],[DateofHire]]),YEAR(TODAY())-YEAR(LegacyData[[#This Row],[DateofHire]]))</f>
        <v>7</v>
      </c>
      <c r="N309" s="1" t="s">
        <v>73</v>
      </c>
      <c r="O309" s="1" t="s">
        <v>38</v>
      </c>
      <c r="P309" s="1" t="s">
        <v>30</v>
      </c>
      <c r="Q309" s="1" t="s">
        <v>67</v>
      </c>
      <c r="R309" s="1">
        <v>12</v>
      </c>
      <c r="S309" s="1" t="s">
        <v>54</v>
      </c>
      <c r="T309" s="1" t="s">
        <v>169</v>
      </c>
      <c r="U309" s="1">
        <v>3.2</v>
      </c>
      <c r="V309" s="1">
        <v>2</v>
      </c>
      <c r="W309" s="2">
        <v>42249</v>
      </c>
      <c r="X309" s="1">
        <v>4</v>
      </c>
    </row>
    <row r="310" spans="1:24" ht="14.25" customHeight="1" x14ac:dyDescent="0.3">
      <c r="A310" s="1" t="s">
        <v>438</v>
      </c>
      <c r="B310" s="1">
        <v>10010</v>
      </c>
      <c r="C310" s="1" t="s">
        <v>439</v>
      </c>
      <c r="D310" s="2">
        <v>29097</v>
      </c>
      <c r="E310" s="4">
        <f ca="1">YEAR(TODAY())-YEAR(LegacyData[[#This Row],[DOB]])</f>
        <v>45</v>
      </c>
      <c r="F310" s="4" t="str">
        <f ca="1">IF(LegacyData[[#This Row],[Actual Age]]&lt;=41,"Adults",IF(LegacyData[[#This Row],[Actual Age]]&lt;=52,"Gen Z",IF(LegacyData[[#This Row],[Actual Age]]&lt;=63,"Millenials",IF(LegacyData[[#This Row],[Actual Age]]&lt;=74,"Gen X","Baby Boomers"))))</f>
        <v>Gen Z</v>
      </c>
      <c r="G310" s="1" t="s">
        <v>45</v>
      </c>
      <c r="H310" s="1" t="s">
        <v>24</v>
      </c>
      <c r="I310" s="1" t="s">
        <v>25</v>
      </c>
      <c r="J310" s="1" t="s">
        <v>26</v>
      </c>
      <c r="K310" s="2">
        <v>40278</v>
      </c>
      <c r="L310" s="2" t="s">
        <v>27</v>
      </c>
      <c r="M310" s="4">
        <f ca="1">IFERROR(YEAR(LegacyData[[#This Row],[DateofTermination]])-YEAR(LegacyData[[#This Row],[DateofHire]]),YEAR(TODAY())-YEAR(LegacyData[[#This Row],[DateofHire]]))</f>
        <v>14</v>
      </c>
      <c r="N310" s="1" t="s">
        <v>28</v>
      </c>
      <c r="O310" s="1" t="s">
        <v>29</v>
      </c>
      <c r="P310" s="1" t="s">
        <v>39</v>
      </c>
      <c r="Q310" s="1" t="s">
        <v>112</v>
      </c>
      <c r="R310" s="1">
        <v>2</v>
      </c>
      <c r="S310" s="1" t="s">
        <v>64</v>
      </c>
      <c r="T310" s="1" t="s">
        <v>33</v>
      </c>
      <c r="U310" s="1">
        <v>4.5999999999999996</v>
      </c>
      <c r="V310" s="1">
        <v>5</v>
      </c>
      <c r="W310" s="2">
        <v>43517</v>
      </c>
      <c r="X310" s="1">
        <v>16</v>
      </c>
    </row>
    <row r="311" spans="1:24" ht="14.25" customHeight="1" x14ac:dyDescent="0.3">
      <c r="A311" s="1" t="s">
        <v>440</v>
      </c>
      <c r="B311" s="1">
        <v>10043</v>
      </c>
      <c r="C311" s="1" t="s">
        <v>78</v>
      </c>
      <c r="D311" s="2">
        <v>28910</v>
      </c>
      <c r="E311" s="4">
        <f ca="1">YEAR(TODAY())-YEAR(LegacyData[[#This Row],[DOB]])</f>
        <v>45</v>
      </c>
      <c r="F311" s="4" t="str">
        <f ca="1">IF(LegacyData[[#This Row],[Actual Age]]&lt;=41,"Adults",IF(LegacyData[[#This Row],[Actual Age]]&lt;=52,"Gen Z",IF(LegacyData[[#This Row],[Actual Age]]&lt;=63,"Millenials",IF(LegacyData[[#This Row],[Actual Age]]&lt;=74,"Gen X","Baby Boomers"))))</f>
        <v>Gen Z</v>
      </c>
      <c r="G311" s="1" t="s">
        <v>45</v>
      </c>
      <c r="H311" s="1" t="s">
        <v>24</v>
      </c>
      <c r="I311" s="1" t="s">
        <v>25</v>
      </c>
      <c r="J311" s="1" t="s">
        <v>26</v>
      </c>
      <c r="K311" s="2">
        <v>42093</v>
      </c>
      <c r="L311" s="2" t="s">
        <v>27</v>
      </c>
      <c r="M311" s="4">
        <f ca="1">IFERROR(YEAR(LegacyData[[#This Row],[DateofTermination]])-YEAR(LegacyData[[#This Row],[DateofHire]]),YEAR(TODAY())-YEAR(LegacyData[[#This Row],[DateofHire]]))</f>
        <v>9</v>
      </c>
      <c r="N311" s="1" t="s">
        <v>28</v>
      </c>
      <c r="O311" s="1" t="s">
        <v>29</v>
      </c>
      <c r="P311" s="1" t="s">
        <v>39</v>
      </c>
      <c r="Q311" s="1" t="s">
        <v>40</v>
      </c>
      <c r="R311" s="1">
        <v>4</v>
      </c>
      <c r="S311" s="1" t="s">
        <v>64</v>
      </c>
      <c r="T311" s="1" t="s">
        <v>42</v>
      </c>
      <c r="U311" s="1">
        <v>5</v>
      </c>
      <c r="V311" s="1">
        <v>3</v>
      </c>
      <c r="W311" s="2">
        <v>43497</v>
      </c>
      <c r="X311" s="1">
        <v>11</v>
      </c>
    </row>
    <row r="312" spans="1:24" ht="14.25" customHeight="1" x14ac:dyDescent="0.3">
      <c r="A312" s="1" t="s">
        <v>441</v>
      </c>
      <c r="B312" s="1">
        <v>10271</v>
      </c>
      <c r="C312" s="1" t="s">
        <v>22</v>
      </c>
      <c r="D312" s="2">
        <v>28719</v>
      </c>
      <c r="E312" s="4">
        <f ca="1">YEAR(TODAY())-YEAR(LegacyData[[#This Row],[DOB]])</f>
        <v>46</v>
      </c>
      <c r="F312" s="4" t="str">
        <f ca="1">IF(LegacyData[[#This Row],[Actual Age]]&lt;=41,"Adults",IF(LegacyData[[#This Row],[Actual Age]]&lt;=52,"Gen Z",IF(LegacyData[[#This Row],[Actual Age]]&lt;=63,"Millenials",IF(LegacyData[[#This Row],[Actual Age]]&lt;=74,"Gen X","Baby Boomers"))))</f>
        <v>Gen Z</v>
      </c>
      <c r="G312" s="1" t="s">
        <v>45</v>
      </c>
      <c r="H312" s="1" t="s">
        <v>62</v>
      </c>
      <c r="I312" s="1" t="s">
        <v>25</v>
      </c>
      <c r="J312" s="1" t="s">
        <v>94</v>
      </c>
      <c r="K312" s="2">
        <v>41911</v>
      </c>
      <c r="L312" s="2" t="s">
        <v>27</v>
      </c>
      <c r="M312" s="4">
        <f ca="1">IFERROR(YEAR(LegacyData[[#This Row],[DateofTermination]])-YEAR(LegacyData[[#This Row],[DateofHire]]),YEAR(TODAY())-YEAR(LegacyData[[#This Row],[DateofHire]]))</f>
        <v>10</v>
      </c>
      <c r="N312" s="1" t="s">
        <v>28</v>
      </c>
      <c r="O312" s="1" t="s">
        <v>29</v>
      </c>
      <c r="P312" s="1" t="s">
        <v>30</v>
      </c>
      <c r="Q312" s="1" t="s">
        <v>74</v>
      </c>
      <c r="R312" s="1">
        <v>14</v>
      </c>
      <c r="S312" s="1" t="s">
        <v>32</v>
      </c>
      <c r="T312" s="1" t="s">
        <v>42</v>
      </c>
      <c r="U312" s="1">
        <v>4.5</v>
      </c>
      <c r="V312" s="1">
        <v>5</v>
      </c>
      <c r="W312" s="2">
        <v>43495</v>
      </c>
      <c r="X312" s="1">
        <v>2</v>
      </c>
    </row>
    <row r="313" spans="1:24" ht="14.25" customHeight="1" x14ac:dyDescent="0.3">
      <c r="L313" s="2"/>
    </row>
    <row r="314" spans="1:24" ht="14.25" customHeight="1" x14ac:dyDescent="0.3"/>
    <row r="315" spans="1:24" ht="14.25" customHeight="1" x14ac:dyDescent="0.3"/>
    <row r="316" spans="1:24" ht="14.25" customHeight="1" x14ac:dyDescent="0.3"/>
    <row r="317" spans="1:24" ht="14.25" customHeight="1" x14ac:dyDescent="0.3"/>
    <row r="318" spans="1:24" ht="14.25" customHeight="1" x14ac:dyDescent="0.3"/>
    <row r="319" spans="1:24" ht="14.25" customHeight="1" x14ac:dyDescent="0.3"/>
    <row r="320" spans="1:24"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6BF1-1D9D-4FD0-93E3-3570CB14919F}">
  <dimension ref="A1:N51"/>
  <sheetViews>
    <sheetView tabSelected="1" workbookViewId="0">
      <selection activeCell="G2" sqref="G2"/>
    </sheetView>
  </sheetViews>
  <sheetFormatPr defaultRowHeight="14.4" x14ac:dyDescent="0.3"/>
  <cols>
    <col min="1" max="2" width="14.44140625" bestFit="1" customWidth="1"/>
    <col min="3" max="3" width="15.5546875" bestFit="1" customWidth="1"/>
    <col min="4" max="4" width="4" bestFit="1" customWidth="1"/>
    <col min="5" max="5" width="10.77734375" bestFit="1" customWidth="1"/>
    <col min="6" max="6" width="14.44140625" bestFit="1" customWidth="1"/>
    <col min="7" max="7" width="24.44140625" bestFit="1" customWidth="1"/>
    <col min="8" max="8" width="15.5546875" bestFit="1" customWidth="1"/>
    <col min="9" max="9" width="5" bestFit="1" customWidth="1"/>
    <col min="10" max="10" width="10.77734375" bestFit="1" customWidth="1"/>
    <col min="11" max="11" width="4" bestFit="1" customWidth="1"/>
    <col min="12" max="12" width="12.5546875" bestFit="1" customWidth="1"/>
    <col min="13" max="13" width="15.44140625" bestFit="1" customWidth="1"/>
    <col min="14" max="14" width="14.44140625" bestFit="1" customWidth="1"/>
    <col min="15" max="17" width="4" bestFit="1" customWidth="1"/>
    <col min="18" max="18" width="10.77734375" bestFit="1" customWidth="1"/>
    <col min="19" max="22" width="3" bestFit="1" customWidth="1"/>
    <col min="23" max="23" width="10.77734375" bestFit="1" customWidth="1"/>
    <col min="24" max="35" width="3" bestFit="1" customWidth="1"/>
    <col min="36" max="36" width="7" bestFit="1" customWidth="1"/>
    <col min="37" max="37" width="10.77734375" bestFit="1" customWidth="1"/>
  </cols>
  <sheetData>
    <row r="1" spans="1:13" x14ac:dyDescent="0.3">
      <c r="A1" t="s">
        <v>515</v>
      </c>
      <c r="C1" t="s">
        <v>516</v>
      </c>
      <c r="E1" t="s">
        <v>517</v>
      </c>
      <c r="G1" t="s">
        <v>518</v>
      </c>
      <c r="I1" t="s">
        <v>520</v>
      </c>
    </row>
    <row r="2" spans="1:13" x14ac:dyDescent="0.3">
      <c r="A2" s="10">
        <v>311</v>
      </c>
      <c r="C2" s="5">
        <v>44.40836012861736</v>
      </c>
      <c r="E2" s="11">
        <v>7.627009646302251</v>
      </c>
      <c r="G2" s="11">
        <v>3.8906752411575565</v>
      </c>
      <c r="I2" s="5">
        <v>10.237942122186496</v>
      </c>
    </row>
    <row r="3" spans="1:13" x14ac:dyDescent="0.3">
      <c r="A3" t="s">
        <v>528</v>
      </c>
    </row>
    <row r="4" spans="1:13" x14ac:dyDescent="0.3">
      <c r="A4" s="12" t="s">
        <v>521</v>
      </c>
      <c r="B4" t="s">
        <v>515</v>
      </c>
    </row>
    <row r="5" spans="1:13" x14ac:dyDescent="0.3">
      <c r="A5" s="13" t="s">
        <v>45</v>
      </c>
      <c r="B5" s="10">
        <v>176</v>
      </c>
    </row>
    <row r="6" spans="1:13" x14ac:dyDescent="0.3">
      <c r="A6" s="13" t="s">
        <v>23</v>
      </c>
      <c r="B6" s="10">
        <v>135</v>
      </c>
    </row>
    <row r="7" spans="1:13" x14ac:dyDescent="0.3">
      <c r="A7" s="13" t="s">
        <v>522</v>
      </c>
      <c r="B7" s="10">
        <v>311</v>
      </c>
    </row>
    <row r="14" spans="1:13" x14ac:dyDescent="0.3">
      <c r="B14" t="s">
        <v>525</v>
      </c>
      <c r="G14" t="s">
        <v>524</v>
      </c>
      <c r="L14" t="s">
        <v>526</v>
      </c>
    </row>
    <row r="15" spans="1:13" x14ac:dyDescent="0.3">
      <c r="B15" s="12" t="s">
        <v>515</v>
      </c>
      <c r="C15" s="12" t="s">
        <v>523</v>
      </c>
      <c r="G15" s="12" t="s">
        <v>519</v>
      </c>
      <c r="H15" s="12" t="s">
        <v>523</v>
      </c>
      <c r="L15" s="12" t="s">
        <v>521</v>
      </c>
      <c r="M15" t="s">
        <v>519</v>
      </c>
    </row>
    <row r="16" spans="1:13" x14ac:dyDescent="0.3">
      <c r="B16" s="12" t="s">
        <v>521</v>
      </c>
      <c r="C16" t="s">
        <v>45</v>
      </c>
      <c r="D16" t="s">
        <v>23</v>
      </c>
      <c r="E16" t="s">
        <v>522</v>
      </c>
      <c r="G16" s="12" t="s">
        <v>521</v>
      </c>
      <c r="H16" t="s">
        <v>45</v>
      </c>
      <c r="I16" t="s">
        <v>23</v>
      </c>
      <c r="J16" t="s">
        <v>522</v>
      </c>
      <c r="L16" s="13" t="s">
        <v>63</v>
      </c>
      <c r="M16" s="5">
        <v>192</v>
      </c>
    </row>
    <row r="17" spans="2:14" x14ac:dyDescent="0.3">
      <c r="B17" s="13" t="s">
        <v>509</v>
      </c>
      <c r="C17" s="10">
        <v>10</v>
      </c>
      <c r="D17" s="10">
        <v>3</v>
      </c>
      <c r="E17" s="10">
        <v>13</v>
      </c>
      <c r="G17" s="13" t="s">
        <v>509</v>
      </c>
      <c r="H17" s="10">
        <v>92</v>
      </c>
      <c r="I17" s="10">
        <v>20</v>
      </c>
      <c r="J17" s="10">
        <v>112</v>
      </c>
      <c r="L17" s="13" t="s">
        <v>112</v>
      </c>
      <c r="M17" s="5">
        <v>194</v>
      </c>
    </row>
    <row r="18" spans="2:14" x14ac:dyDescent="0.3">
      <c r="B18" s="13" t="s">
        <v>511</v>
      </c>
      <c r="C18" s="10">
        <v>26</v>
      </c>
      <c r="D18" s="10">
        <v>22</v>
      </c>
      <c r="E18" s="10">
        <v>48</v>
      </c>
      <c r="G18" s="13" t="s">
        <v>511</v>
      </c>
      <c r="H18" s="10">
        <v>263</v>
      </c>
      <c r="I18" s="10">
        <v>225</v>
      </c>
      <c r="J18" s="10">
        <v>488</v>
      </c>
      <c r="L18" s="13" t="s">
        <v>56</v>
      </c>
      <c r="M18" s="5">
        <v>200</v>
      </c>
    </row>
    <row r="19" spans="2:14" x14ac:dyDescent="0.3">
      <c r="B19" s="13" t="s">
        <v>512</v>
      </c>
      <c r="C19" s="10">
        <v>61</v>
      </c>
      <c r="D19" s="10">
        <v>48</v>
      </c>
      <c r="E19" s="10">
        <v>109</v>
      </c>
      <c r="G19" s="13" t="s">
        <v>512</v>
      </c>
      <c r="H19" s="10">
        <v>649</v>
      </c>
      <c r="I19" s="10">
        <v>481</v>
      </c>
      <c r="J19" s="10">
        <v>1130</v>
      </c>
      <c r="L19" s="13" t="s">
        <v>49</v>
      </c>
      <c r="M19" s="5">
        <v>201</v>
      </c>
    </row>
    <row r="20" spans="2:14" x14ac:dyDescent="0.3">
      <c r="B20" s="13" t="s">
        <v>508</v>
      </c>
      <c r="C20" s="10">
        <v>79</v>
      </c>
      <c r="D20" s="10">
        <v>62</v>
      </c>
      <c r="E20" s="10">
        <v>141</v>
      </c>
      <c r="G20" s="13" t="s">
        <v>508</v>
      </c>
      <c r="H20" s="10">
        <v>802</v>
      </c>
      <c r="I20" s="10">
        <v>652</v>
      </c>
      <c r="J20" s="10">
        <v>1454</v>
      </c>
      <c r="L20" s="13" t="s">
        <v>67</v>
      </c>
      <c r="M20" s="5">
        <v>202</v>
      </c>
    </row>
    <row r="21" spans="2:14" x14ac:dyDescent="0.3">
      <c r="B21" s="13" t="s">
        <v>522</v>
      </c>
      <c r="C21" s="10">
        <v>176</v>
      </c>
      <c r="D21" s="10">
        <v>135</v>
      </c>
      <c r="E21" s="10">
        <v>311</v>
      </c>
      <c r="G21" s="13" t="s">
        <v>522</v>
      </c>
      <c r="H21" s="10">
        <v>1806</v>
      </c>
      <c r="I21" s="10">
        <v>1378</v>
      </c>
      <c r="J21" s="10">
        <v>3184</v>
      </c>
      <c r="L21" s="13" t="s">
        <v>74</v>
      </c>
      <c r="M21" s="5">
        <v>218</v>
      </c>
    </row>
    <row r="22" spans="2:14" x14ac:dyDescent="0.3">
      <c r="L22" s="13" t="s">
        <v>47</v>
      </c>
      <c r="M22" s="5">
        <v>233</v>
      </c>
    </row>
    <row r="23" spans="2:14" x14ac:dyDescent="0.3">
      <c r="L23" s="13" t="s">
        <v>31</v>
      </c>
      <c r="M23" s="5">
        <v>240</v>
      </c>
    </row>
    <row r="24" spans="2:14" x14ac:dyDescent="0.3">
      <c r="L24" s="13" t="s">
        <v>53</v>
      </c>
      <c r="M24" s="5">
        <v>249</v>
      </c>
    </row>
    <row r="25" spans="2:14" x14ac:dyDescent="0.3">
      <c r="L25" s="13" t="s">
        <v>81</v>
      </c>
      <c r="M25" s="5">
        <v>250</v>
      </c>
    </row>
    <row r="26" spans="2:14" x14ac:dyDescent="0.3">
      <c r="L26" s="13" t="s">
        <v>522</v>
      </c>
      <c r="M26" s="5">
        <v>2179</v>
      </c>
    </row>
    <row r="30" spans="2:14" x14ac:dyDescent="0.3">
      <c r="G30" t="s">
        <v>527</v>
      </c>
      <c r="L30" t="s">
        <v>529</v>
      </c>
    </row>
    <row r="31" spans="2:14" x14ac:dyDescent="0.3">
      <c r="G31" s="12" t="s">
        <v>521</v>
      </c>
      <c r="H31" t="s">
        <v>519</v>
      </c>
      <c r="I31" t="s">
        <v>515</v>
      </c>
      <c r="L31" s="12" t="s">
        <v>521</v>
      </c>
      <c r="M31" t="s">
        <v>519</v>
      </c>
      <c r="N31" t="s">
        <v>515</v>
      </c>
    </row>
    <row r="32" spans="2:14" x14ac:dyDescent="0.3">
      <c r="G32" s="13" t="s">
        <v>270</v>
      </c>
      <c r="H32" s="10">
        <v>10</v>
      </c>
      <c r="I32" s="10">
        <v>1</v>
      </c>
      <c r="L32" s="13">
        <v>3.73</v>
      </c>
      <c r="M32" s="10">
        <v>47</v>
      </c>
      <c r="N32" s="10">
        <v>3</v>
      </c>
    </row>
    <row r="33" spans="3:14" x14ac:dyDescent="0.3">
      <c r="G33" s="13" t="s">
        <v>107</v>
      </c>
      <c r="H33" s="10">
        <v>78</v>
      </c>
      <c r="I33" s="10">
        <v>9</v>
      </c>
      <c r="L33" s="13">
        <v>3.4</v>
      </c>
      <c r="M33" s="10">
        <v>63</v>
      </c>
      <c r="N33" s="10">
        <v>5</v>
      </c>
    </row>
    <row r="34" spans="3:14" x14ac:dyDescent="0.3">
      <c r="G34" s="13" t="s">
        <v>59</v>
      </c>
      <c r="H34" s="10">
        <v>96</v>
      </c>
      <c r="I34" s="10">
        <v>11</v>
      </c>
      <c r="L34" s="13">
        <v>4.4000000000000004</v>
      </c>
      <c r="M34" s="10">
        <v>70</v>
      </c>
      <c r="N34" s="10">
        <v>7</v>
      </c>
    </row>
    <row r="35" spans="3:14" x14ac:dyDescent="0.3">
      <c r="G35" s="13" t="s">
        <v>121</v>
      </c>
      <c r="H35" s="10">
        <v>358</v>
      </c>
      <c r="I35" s="10">
        <v>31</v>
      </c>
      <c r="L35" s="13">
        <v>3.6</v>
      </c>
      <c r="M35" s="10">
        <v>71</v>
      </c>
      <c r="N35" s="10">
        <v>7</v>
      </c>
    </row>
    <row r="36" spans="3:14" x14ac:dyDescent="0.3">
      <c r="G36" s="13" t="s">
        <v>39</v>
      </c>
      <c r="H36" s="10">
        <v>522</v>
      </c>
      <c r="I36" s="10">
        <v>50</v>
      </c>
      <c r="L36" s="13">
        <v>4.5999999999999996</v>
      </c>
      <c r="M36" s="10">
        <v>111</v>
      </c>
      <c r="N36" s="10">
        <v>10</v>
      </c>
    </row>
    <row r="37" spans="3:14" x14ac:dyDescent="0.3">
      <c r="G37" s="13" t="s">
        <v>30</v>
      </c>
      <c r="H37" s="10">
        <v>2120</v>
      </c>
      <c r="I37" s="10">
        <v>209</v>
      </c>
      <c r="L37" s="13">
        <v>4.2</v>
      </c>
      <c r="M37" s="10">
        <v>157</v>
      </c>
      <c r="N37" s="10">
        <v>17</v>
      </c>
    </row>
    <row r="38" spans="3:14" x14ac:dyDescent="0.3">
      <c r="G38" s="13" t="s">
        <v>522</v>
      </c>
      <c r="H38" s="10">
        <v>3184</v>
      </c>
      <c r="I38" s="10">
        <v>311</v>
      </c>
      <c r="L38" s="13">
        <v>4.3</v>
      </c>
      <c r="M38" s="10">
        <v>163</v>
      </c>
      <c r="N38" s="10">
        <v>17</v>
      </c>
    </row>
    <row r="39" spans="3:14" x14ac:dyDescent="0.3">
      <c r="L39" s="13">
        <v>4.0999999999999996</v>
      </c>
      <c r="M39" s="10">
        <v>171</v>
      </c>
      <c r="N39" s="10">
        <v>16</v>
      </c>
    </row>
    <row r="40" spans="3:14" x14ac:dyDescent="0.3">
      <c r="L40" s="13">
        <v>4.5</v>
      </c>
      <c r="M40" s="10">
        <v>188</v>
      </c>
      <c r="N40" s="10">
        <v>19</v>
      </c>
    </row>
    <row r="41" spans="3:14" x14ac:dyDescent="0.3">
      <c r="L41" s="13">
        <v>5</v>
      </c>
      <c r="M41" s="10">
        <v>605</v>
      </c>
      <c r="N41" s="10">
        <v>56</v>
      </c>
    </row>
    <row r="42" spans="3:14" x14ac:dyDescent="0.3">
      <c r="L42" s="13" t="s">
        <v>522</v>
      </c>
      <c r="M42" s="10">
        <v>1646</v>
      </c>
      <c r="N42" s="10">
        <v>157</v>
      </c>
    </row>
    <row r="44" spans="3:14" x14ac:dyDescent="0.3">
      <c r="C44" t="s">
        <v>530</v>
      </c>
    </row>
    <row r="45" spans="3:14" x14ac:dyDescent="0.3">
      <c r="C45" s="12" t="s">
        <v>521</v>
      </c>
      <c r="D45" t="s">
        <v>515</v>
      </c>
      <c r="E45" t="s">
        <v>519</v>
      </c>
    </row>
    <row r="46" spans="3:14" x14ac:dyDescent="0.3">
      <c r="C46" s="13" t="s">
        <v>62</v>
      </c>
      <c r="D46" s="10">
        <v>8</v>
      </c>
      <c r="E46" s="10">
        <v>87</v>
      </c>
    </row>
    <row r="47" spans="3:14" x14ac:dyDescent="0.3">
      <c r="C47" s="13" t="s">
        <v>118</v>
      </c>
      <c r="D47" s="10">
        <v>12</v>
      </c>
      <c r="E47" s="10">
        <v>103</v>
      </c>
    </row>
    <row r="48" spans="3:14" x14ac:dyDescent="0.3">
      <c r="C48" s="13" t="s">
        <v>51</v>
      </c>
      <c r="D48" s="10">
        <v>30</v>
      </c>
      <c r="E48" s="10">
        <v>300</v>
      </c>
    </row>
    <row r="49" spans="3:5" x14ac:dyDescent="0.3">
      <c r="C49" s="13" t="s">
        <v>36</v>
      </c>
      <c r="D49" s="10">
        <v>124</v>
      </c>
      <c r="E49" s="10">
        <v>1355</v>
      </c>
    </row>
    <row r="50" spans="3:5" x14ac:dyDescent="0.3">
      <c r="C50" s="13" t="s">
        <v>24</v>
      </c>
      <c r="D50" s="10">
        <v>137</v>
      </c>
      <c r="E50" s="10">
        <v>1339</v>
      </c>
    </row>
    <row r="51" spans="3:5" x14ac:dyDescent="0.3">
      <c r="C51" s="13" t="s">
        <v>522</v>
      </c>
      <c r="D51" s="10">
        <v>311</v>
      </c>
      <c r="E51" s="10">
        <v>3184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38B8-2F87-4602-8C12-D9E8AC871BDD}">
  <dimension ref="A1"/>
  <sheetViews>
    <sheetView showGridLines="0" showRowColHeaders="0" workbookViewId="0">
      <selection activeCell="O33" sqref="O33"/>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275F-3853-436C-928E-D8D1823B9341}">
  <dimension ref="C2:L12"/>
  <sheetViews>
    <sheetView workbookViewId="0">
      <selection activeCell="L17" sqref="L17"/>
    </sheetView>
  </sheetViews>
  <sheetFormatPr defaultRowHeight="14.4" x14ac:dyDescent="0.3"/>
  <cols>
    <col min="7" max="7" width="12.77734375" bestFit="1" customWidth="1"/>
    <col min="11" max="11" width="10.5546875" bestFit="1" customWidth="1"/>
    <col min="12" max="12" width="17.88671875" customWidth="1"/>
    <col min="13" max="13" width="16.5546875" bestFit="1" customWidth="1"/>
  </cols>
  <sheetData>
    <row r="2" spans="3:12" x14ac:dyDescent="0.3">
      <c r="G2" t="s">
        <v>506</v>
      </c>
      <c r="H2">
        <v>5</v>
      </c>
      <c r="I2" t="s">
        <v>507</v>
      </c>
      <c r="J2">
        <v>10</v>
      </c>
    </row>
    <row r="5" spans="3:12" x14ac:dyDescent="0.3">
      <c r="D5" t="s">
        <v>504</v>
      </c>
      <c r="E5" s="5">
        <f ca="1">MIN('Lagacies Group - HR Data'!E:E)</f>
        <v>32</v>
      </c>
    </row>
    <row r="6" spans="3:12" x14ac:dyDescent="0.3">
      <c r="D6" t="s">
        <v>505</v>
      </c>
      <c r="E6" s="5">
        <f ca="1">MAX('Lagacies Group - HR Data'!E:E)</f>
        <v>73</v>
      </c>
      <c r="K6" s="7"/>
      <c r="L6" s="8"/>
    </row>
    <row r="8" spans="3:12" x14ac:dyDescent="0.3">
      <c r="C8">
        <v>1</v>
      </c>
      <c r="D8" s="6">
        <v>31</v>
      </c>
      <c r="E8" s="6">
        <f>D8+J2</f>
        <v>41</v>
      </c>
      <c r="G8" t="s">
        <v>508</v>
      </c>
      <c r="K8" s="7"/>
      <c r="L8" s="7"/>
    </row>
    <row r="9" spans="3:12" x14ac:dyDescent="0.3">
      <c r="C9">
        <v>2</v>
      </c>
      <c r="D9" s="6">
        <f>E8+1</f>
        <v>42</v>
      </c>
      <c r="E9" s="6">
        <f>D9+$J$2</f>
        <v>52</v>
      </c>
      <c r="G9" t="s">
        <v>512</v>
      </c>
    </row>
    <row r="10" spans="3:12" x14ac:dyDescent="0.3">
      <c r="C10">
        <v>3</v>
      </c>
      <c r="D10" s="6">
        <f>E9+1</f>
        <v>53</v>
      </c>
      <c r="E10" s="6">
        <f>D10+$J$2</f>
        <v>63</v>
      </c>
      <c r="G10" t="s">
        <v>511</v>
      </c>
    </row>
    <row r="11" spans="3:12" x14ac:dyDescent="0.3">
      <c r="C11">
        <v>4</v>
      </c>
      <c r="D11" s="6">
        <f>E10+1</f>
        <v>64</v>
      </c>
      <c r="E11" s="6">
        <f>D11+$J$2</f>
        <v>74</v>
      </c>
      <c r="G11" t="s">
        <v>509</v>
      </c>
    </row>
    <row r="12" spans="3:12" x14ac:dyDescent="0.3">
      <c r="C12">
        <v>5</v>
      </c>
      <c r="D12" s="6">
        <f>E11+1</f>
        <v>75</v>
      </c>
      <c r="E12" s="6">
        <f>D12+$J$2</f>
        <v>85</v>
      </c>
      <c r="G12"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1000"/>
  <sheetViews>
    <sheetView workbookViewId="0"/>
  </sheetViews>
  <sheetFormatPr defaultColWidth="14.44140625" defaultRowHeight="15" customHeight="1" x14ac:dyDescent="0.3"/>
  <cols>
    <col min="1" max="4" width="8.6640625" customWidth="1"/>
    <col min="5" max="5" width="32" customWidth="1"/>
    <col min="6" max="9" width="8.6640625" customWidth="1"/>
    <col min="10" max="10" width="18.109375" customWidth="1"/>
    <col min="11" max="11" width="20.44140625" customWidth="1"/>
    <col min="12" max="12" width="12.44140625" customWidth="1"/>
    <col min="13" max="13" width="12.6640625" customWidth="1"/>
    <col min="14" max="26" width="8.6640625" customWidth="1"/>
  </cols>
  <sheetData>
    <row r="1" spans="5:13" ht="14.25" customHeight="1" x14ac:dyDescent="0.3">
      <c r="E1" s="2" t="s">
        <v>19</v>
      </c>
      <c r="F1" s="1" t="s">
        <v>442</v>
      </c>
      <c r="G1" s="1" t="s">
        <v>442</v>
      </c>
      <c r="H1" s="1" t="s">
        <v>443</v>
      </c>
      <c r="K1" s="2"/>
    </row>
    <row r="2" spans="5:13" ht="14.25" customHeight="1" x14ac:dyDescent="0.3">
      <c r="E2" s="2" t="s">
        <v>444</v>
      </c>
      <c r="F2" s="1">
        <v>1</v>
      </c>
      <c r="G2" s="1">
        <v>17</v>
      </c>
      <c r="H2" s="1">
        <v>2019</v>
      </c>
      <c r="J2" s="1" t="str">
        <f t="shared" ref="J2:J65" si="0">G2&amp;"/"&amp;F2&amp;"/"&amp;H2</f>
        <v>17/1/2019</v>
      </c>
      <c r="K2" s="2">
        <v>43482</v>
      </c>
      <c r="M2" s="2"/>
    </row>
    <row r="3" spans="5:13" ht="14.25" customHeight="1" x14ac:dyDescent="0.3">
      <c r="E3" s="2" t="s">
        <v>445</v>
      </c>
      <c r="F3" s="1">
        <v>2</v>
      </c>
      <c r="G3" s="1">
        <v>24</v>
      </c>
      <c r="H3" s="1">
        <v>2016</v>
      </c>
      <c r="J3" s="1" t="str">
        <f t="shared" si="0"/>
        <v>24/2/2016</v>
      </c>
      <c r="K3" s="2">
        <v>42424</v>
      </c>
      <c r="M3" s="2"/>
    </row>
    <row r="4" spans="5:13" ht="14.25" customHeight="1" x14ac:dyDescent="0.3">
      <c r="E4" s="2" t="s">
        <v>446</v>
      </c>
      <c r="F4" s="1">
        <v>5</v>
      </c>
      <c r="G4" s="1">
        <v>15</v>
      </c>
      <c r="H4" s="1">
        <v>2012</v>
      </c>
      <c r="J4" s="1" t="str">
        <f t="shared" si="0"/>
        <v>15/5/2012</v>
      </c>
      <c r="K4" s="2">
        <v>41044</v>
      </c>
      <c r="M4" s="2"/>
    </row>
    <row r="5" spans="5:13" ht="14.25" customHeight="1" x14ac:dyDescent="0.3">
      <c r="E5" s="2">
        <v>43525</v>
      </c>
      <c r="F5" s="1">
        <v>1</v>
      </c>
      <c r="G5" s="1">
        <v>3</v>
      </c>
      <c r="H5" s="1">
        <v>2019</v>
      </c>
      <c r="J5" s="1" t="str">
        <f t="shared" si="0"/>
        <v>3/1/2019</v>
      </c>
      <c r="K5" s="2">
        <v>43468</v>
      </c>
      <c r="M5" s="2"/>
    </row>
    <row r="6" spans="5:13" ht="14.25" customHeight="1" x14ac:dyDescent="0.3">
      <c r="E6" s="2">
        <v>42371</v>
      </c>
      <c r="F6" s="1">
        <v>2</v>
      </c>
      <c r="G6" s="1">
        <v>1</v>
      </c>
      <c r="H6" s="1">
        <v>2016</v>
      </c>
      <c r="J6" s="1" t="str">
        <f t="shared" si="0"/>
        <v>1/2/2016</v>
      </c>
      <c r="K6" s="2">
        <v>42401</v>
      </c>
      <c r="M6" s="2"/>
    </row>
    <row r="7" spans="5:13" ht="14.25" customHeight="1" x14ac:dyDescent="0.3">
      <c r="E7" s="2">
        <v>43647</v>
      </c>
      <c r="F7" s="1">
        <v>1</v>
      </c>
      <c r="G7" s="1">
        <v>7</v>
      </c>
      <c r="H7" s="1">
        <v>2019</v>
      </c>
      <c r="J7" s="1" t="str">
        <f t="shared" si="0"/>
        <v>7/1/2019</v>
      </c>
      <c r="K7" s="2">
        <v>43472</v>
      </c>
      <c r="M7" s="2"/>
    </row>
    <row r="8" spans="5:13" ht="14.25" customHeight="1" x14ac:dyDescent="0.3">
      <c r="E8" s="2">
        <v>43497</v>
      </c>
      <c r="F8" s="1">
        <v>1</v>
      </c>
      <c r="G8" s="1">
        <v>2</v>
      </c>
      <c r="H8" s="1">
        <v>2019</v>
      </c>
      <c r="J8" s="1" t="str">
        <f t="shared" si="0"/>
        <v>2/1/2019</v>
      </c>
      <c r="K8" s="2">
        <v>43467</v>
      </c>
      <c r="M8" s="2"/>
    </row>
    <row r="9" spans="5:13" ht="14.25" customHeight="1" x14ac:dyDescent="0.3">
      <c r="E9" s="2" t="s">
        <v>447</v>
      </c>
      <c r="F9" s="1">
        <v>2</v>
      </c>
      <c r="G9" s="1">
        <v>25</v>
      </c>
      <c r="H9" s="1">
        <v>2019</v>
      </c>
      <c r="J9" s="1" t="str">
        <f t="shared" si="0"/>
        <v>25/2/2019</v>
      </c>
      <c r="K9" s="2">
        <v>43521</v>
      </c>
      <c r="M9" s="2"/>
    </row>
    <row r="10" spans="5:13" ht="14.25" customHeight="1" x14ac:dyDescent="0.3">
      <c r="E10" s="2" t="s">
        <v>448</v>
      </c>
      <c r="F10" s="1">
        <v>1</v>
      </c>
      <c r="G10" s="1">
        <v>25</v>
      </c>
      <c r="H10" s="1">
        <v>2019</v>
      </c>
      <c r="J10" s="1" t="str">
        <f t="shared" si="0"/>
        <v>25/1/2019</v>
      </c>
      <c r="K10" s="2">
        <v>43490</v>
      </c>
      <c r="M10" s="2"/>
    </row>
    <row r="11" spans="5:13" ht="14.25" customHeight="1" x14ac:dyDescent="0.3">
      <c r="E11" s="2" t="s">
        <v>449</v>
      </c>
      <c r="F11" s="1">
        <v>2</v>
      </c>
      <c r="G11" s="1">
        <v>18</v>
      </c>
      <c r="H11" s="1">
        <v>2019</v>
      </c>
      <c r="J11" s="1" t="str">
        <f t="shared" si="0"/>
        <v>18/2/2019</v>
      </c>
      <c r="K11" s="2">
        <v>43514</v>
      </c>
      <c r="M11" s="2"/>
    </row>
    <row r="12" spans="5:13" ht="14.25" customHeight="1" x14ac:dyDescent="0.3">
      <c r="E12" s="2" t="s">
        <v>450</v>
      </c>
      <c r="F12" s="1">
        <v>1</v>
      </c>
      <c r="G12" s="1">
        <v>30</v>
      </c>
      <c r="H12" s="1">
        <v>2016</v>
      </c>
      <c r="J12" s="1" t="str">
        <f t="shared" si="0"/>
        <v>30/1/2016</v>
      </c>
      <c r="K12" s="2">
        <v>42399</v>
      </c>
      <c r="M12" s="2"/>
    </row>
    <row r="13" spans="5:13" ht="14.25" customHeight="1" x14ac:dyDescent="0.3">
      <c r="E13" s="2">
        <v>42526</v>
      </c>
      <c r="F13" s="1">
        <v>5</v>
      </c>
      <c r="G13" s="1">
        <v>6</v>
      </c>
      <c r="H13" s="1">
        <v>2016</v>
      </c>
      <c r="J13" s="1" t="str">
        <f t="shared" si="0"/>
        <v>6/5/2016</v>
      </c>
      <c r="K13" s="2">
        <v>42496</v>
      </c>
      <c r="M13" s="2"/>
    </row>
    <row r="14" spans="5:13" ht="14.25" customHeight="1" x14ac:dyDescent="0.3">
      <c r="E14" s="2" t="s">
        <v>447</v>
      </c>
      <c r="F14" s="1">
        <v>2</v>
      </c>
      <c r="G14" s="1">
        <v>25</v>
      </c>
      <c r="H14" s="1">
        <v>2019</v>
      </c>
      <c r="J14" s="1" t="str">
        <f t="shared" si="0"/>
        <v>25/2/2019</v>
      </c>
      <c r="K14" s="2">
        <v>43521</v>
      </c>
      <c r="M14" s="2"/>
    </row>
    <row r="15" spans="5:13" ht="14.25" customHeight="1" x14ac:dyDescent="0.3">
      <c r="E15" s="2" t="s">
        <v>451</v>
      </c>
      <c r="F15" s="1">
        <v>2</v>
      </c>
      <c r="G15" s="1">
        <v>14</v>
      </c>
      <c r="H15" s="1">
        <v>2019</v>
      </c>
      <c r="J15" s="1" t="str">
        <f t="shared" si="0"/>
        <v>14/2/2019</v>
      </c>
      <c r="K15" s="2">
        <v>43510</v>
      </c>
      <c r="M15" s="2"/>
    </row>
    <row r="16" spans="5:13" ht="14.25" customHeight="1" x14ac:dyDescent="0.3">
      <c r="E16" s="2">
        <v>42769</v>
      </c>
      <c r="F16" s="1">
        <v>3</v>
      </c>
      <c r="G16" s="1">
        <v>2</v>
      </c>
      <c r="H16" s="1">
        <v>2017</v>
      </c>
      <c r="J16" s="1" t="str">
        <f t="shared" si="0"/>
        <v>2/3/2017</v>
      </c>
      <c r="K16" s="2">
        <v>42796</v>
      </c>
      <c r="M16" s="2"/>
    </row>
    <row r="17" spans="5:13" ht="14.25" customHeight="1" x14ac:dyDescent="0.3">
      <c r="E17" s="2">
        <v>42859</v>
      </c>
      <c r="F17" s="1">
        <v>4</v>
      </c>
      <c r="G17" s="1">
        <v>5</v>
      </c>
      <c r="H17" s="1">
        <v>2017</v>
      </c>
      <c r="J17" s="1" t="str">
        <f t="shared" si="0"/>
        <v>5/4/2017</v>
      </c>
      <c r="K17" s="2">
        <v>42830</v>
      </c>
      <c r="M17" s="2"/>
    </row>
    <row r="18" spans="5:13" ht="14.25" customHeight="1" x14ac:dyDescent="0.3">
      <c r="E18" s="2" t="s">
        <v>452</v>
      </c>
      <c r="F18" s="1">
        <v>1</v>
      </c>
      <c r="G18" s="1">
        <v>14</v>
      </c>
      <c r="H18" s="1">
        <v>2019</v>
      </c>
      <c r="J18" s="1" t="str">
        <f t="shared" si="0"/>
        <v>14/1/2019</v>
      </c>
      <c r="K18" s="2">
        <v>43479</v>
      </c>
      <c r="M18" s="2"/>
    </row>
    <row r="19" spans="5:13" ht="14.25" customHeight="1" x14ac:dyDescent="0.3">
      <c r="E19" s="2" t="s">
        <v>452</v>
      </c>
      <c r="F19" s="1">
        <v>1</v>
      </c>
      <c r="G19" s="1">
        <v>14</v>
      </c>
      <c r="H19" s="1">
        <v>2019</v>
      </c>
      <c r="J19" s="1" t="str">
        <f t="shared" si="0"/>
        <v>14/1/2019</v>
      </c>
      <c r="K19" s="2">
        <v>43479</v>
      </c>
      <c r="M19" s="2"/>
    </row>
    <row r="20" spans="5:13" ht="14.25" customHeight="1" x14ac:dyDescent="0.3">
      <c r="E20" s="2" t="s">
        <v>453</v>
      </c>
      <c r="F20" s="1">
        <v>1</v>
      </c>
      <c r="G20" s="1">
        <v>15</v>
      </c>
      <c r="H20" s="1">
        <v>2015</v>
      </c>
      <c r="J20" s="1" t="str">
        <f t="shared" si="0"/>
        <v>15/1/2015</v>
      </c>
      <c r="K20" s="2">
        <v>42019</v>
      </c>
      <c r="M20" s="2"/>
    </row>
    <row r="21" spans="5:13" ht="14.25" customHeight="1" x14ac:dyDescent="0.3">
      <c r="E21" s="2">
        <v>43770</v>
      </c>
      <c r="F21" s="1">
        <v>1</v>
      </c>
      <c r="G21" s="1">
        <v>11</v>
      </c>
      <c r="H21" s="1">
        <v>2019</v>
      </c>
      <c r="J21" s="1" t="str">
        <f t="shared" si="0"/>
        <v>11/1/2019</v>
      </c>
      <c r="K21" s="2">
        <v>43476</v>
      </c>
      <c r="M21" s="2"/>
    </row>
    <row r="22" spans="5:13" ht="14.25" customHeight="1" x14ac:dyDescent="0.3">
      <c r="E22" s="2" t="s">
        <v>452</v>
      </c>
      <c r="F22" s="1">
        <v>1</v>
      </c>
      <c r="G22" s="1">
        <v>14</v>
      </c>
      <c r="H22" s="1">
        <v>2019</v>
      </c>
      <c r="J22" s="1" t="str">
        <f t="shared" si="0"/>
        <v>14/1/2019</v>
      </c>
      <c r="K22" s="2">
        <v>43479</v>
      </c>
      <c r="M22" s="2"/>
    </row>
    <row r="23" spans="5:13" ht="14.25" customHeight="1" x14ac:dyDescent="0.3">
      <c r="E23" s="2">
        <v>43739</v>
      </c>
      <c r="F23" s="1">
        <v>1</v>
      </c>
      <c r="G23" s="1">
        <v>10</v>
      </c>
      <c r="H23" s="1">
        <v>2019</v>
      </c>
      <c r="J23" s="1" t="str">
        <f t="shared" si="0"/>
        <v>10/1/2019</v>
      </c>
      <c r="K23" s="2">
        <v>43475</v>
      </c>
      <c r="M23" s="2"/>
    </row>
    <row r="24" spans="5:13" ht="14.25" customHeight="1" x14ac:dyDescent="0.3">
      <c r="E24" s="2" t="s">
        <v>454</v>
      </c>
      <c r="F24" s="1">
        <v>2</v>
      </c>
      <c r="G24" s="1">
        <v>27</v>
      </c>
      <c r="H24" s="1">
        <v>2019</v>
      </c>
      <c r="J24" s="1" t="str">
        <f t="shared" si="0"/>
        <v>27/2/2019</v>
      </c>
      <c r="K24" s="2">
        <v>43523</v>
      </c>
      <c r="M24" s="2"/>
    </row>
    <row r="25" spans="5:13" ht="14.25" customHeight="1" x14ac:dyDescent="0.3">
      <c r="E25" s="2" t="s">
        <v>454</v>
      </c>
      <c r="F25" s="1">
        <v>2</v>
      </c>
      <c r="G25" s="1">
        <v>27</v>
      </c>
      <c r="H25" s="1">
        <v>2019</v>
      </c>
      <c r="J25" s="1" t="str">
        <f t="shared" si="0"/>
        <v>27/2/2019</v>
      </c>
      <c r="K25" s="2">
        <v>43523</v>
      </c>
      <c r="M25" s="2"/>
    </row>
    <row r="26" spans="5:13" ht="14.25" customHeight="1" x14ac:dyDescent="0.3">
      <c r="E26" s="2">
        <v>41732</v>
      </c>
      <c r="F26" s="1">
        <v>3</v>
      </c>
      <c r="G26" s="1">
        <v>4</v>
      </c>
      <c r="H26" s="1">
        <v>2014</v>
      </c>
      <c r="J26" s="1" t="str">
        <f t="shared" si="0"/>
        <v>4/3/2014</v>
      </c>
      <c r="K26" s="2">
        <v>41702</v>
      </c>
      <c r="M26" s="2"/>
    </row>
    <row r="27" spans="5:13" ht="14.25" customHeight="1" x14ac:dyDescent="0.3">
      <c r="E27" s="2">
        <v>42644</v>
      </c>
      <c r="F27" s="1">
        <v>1</v>
      </c>
      <c r="G27" s="1">
        <v>10</v>
      </c>
      <c r="H27" s="1">
        <v>2016</v>
      </c>
      <c r="J27" s="1" t="str">
        <f t="shared" si="0"/>
        <v>10/1/2016</v>
      </c>
      <c r="K27" s="2">
        <v>42379</v>
      </c>
      <c r="M27" s="2"/>
    </row>
    <row r="28" spans="5:13" ht="14.25" customHeight="1" x14ac:dyDescent="0.3">
      <c r="E28" s="2" t="s">
        <v>449</v>
      </c>
      <c r="F28" s="1">
        <v>2</v>
      </c>
      <c r="G28" s="1">
        <v>18</v>
      </c>
      <c r="H28" s="1">
        <v>2019</v>
      </c>
      <c r="J28" s="1" t="str">
        <f t="shared" si="0"/>
        <v>18/2/2019</v>
      </c>
      <c r="K28" s="2">
        <v>43514</v>
      </c>
      <c r="M28" s="2"/>
    </row>
    <row r="29" spans="5:13" ht="14.25" customHeight="1" x14ac:dyDescent="0.3">
      <c r="E29" s="2" t="s">
        <v>455</v>
      </c>
      <c r="F29" s="1">
        <v>2</v>
      </c>
      <c r="G29" s="1">
        <v>20</v>
      </c>
      <c r="H29" s="1">
        <v>2014</v>
      </c>
      <c r="J29" s="1" t="str">
        <f t="shared" si="0"/>
        <v>20/2/2014</v>
      </c>
      <c r="K29" s="2">
        <v>41690</v>
      </c>
      <c r="M29" s="2"/>
    </row>
    <row r="30" spans="5:13" ht="14.25" customHeight="1" x14ac:dyDescent="0.3">
      <c r="E30" s="2">
        <v>41367</v>
      </c>
      <c r="F30" s="1">
        <v>3</v>
      </c>
      <c r="G30" s="1">
        <v>4</v>
      </c>
      <c r="H30" s="1">
        <v>2013</v>
      </c>
      <c r="J30" s="1" t="str">
        <f t="shared" si="0"/>
        <v>4/3/2013</v>
      </c>
      <c r="K30" s="2">
        <v>41337</v>
      </c>
      <c r="M30" s="2"/>
    </row>
    <row r="31" spans="5:13" ht="14.25" customHeight="1" x14ac:dyDescent="0.3">
      <c r="E31" s="2" t="s">
        <v>456</v>
      </c>
      <c r="F31" s="1">
        <v>1</v>
      </c>
      <c r="G31" s="1">
        <v>15</v>
      </c>
      <c r="H31" s="1">
        <v>2019</v>
      </c>
      <c r="J31" s="1" t="str">
        <f t="shared" si="0"/>
        <v>15/1/2019</v>
      </c>
      <c r="K31" s="2">
        <v>43480</v>
      </c>
      <c r="M31" s="2"/>
    </row>
    <row r="32" spans="5:13" ht="14.25" customHeight="1" x14ac:dyDescent="0.3">
      <c r="E32" s="2">
        <v>43467</v>
      </c>
      <c r="F32" s="1">
        <v>2</v>
      </c>
      <c r="G32" s="1">
        <v>1</v>
      </c>
      <c r="H32" s="1">
        <v>2019</v>
      </c>
      <c r="J32" s="1" t="str">
        <f t="shared" si="0"/>
        <v>1/2/2019</v>
      </c>
      <c r="K32" s="2">
        <v>43497</v>
      </c>
      <c r="M32" s="2"/>
    </row>
    <row r="33" spans="5:13" ht="14.25" customHeight="1" x14ac:dyDescent="0.3">
      <c r="E33" s="2" t="s">
        <v>457</v>
      </c>
      <c r="F33" s="1">
        <v>1</v>
      </c>
      <c r="G33" s="1">
        <v>21</v>
      </c>
      <c r="H33" s="1">
        <v>2019</v>
      </c>
      <c r="J33" s="1" t="str">
        <f t="shared" si="0"/>
        <v>21/1/2019</v>
      </c>
      <c r="K33" s="2">
        <v>43486</v>
      </c>
      <c r="M33" s="2"/>
    </row>
    <row r="34" spans="5:13" ht="14.25" customHeight="1" x14ac:dyDescent="0.3">
      <c r="E34" s="2">
        <v>41549</v>
      </c>
      <c r="F34" s="1">
        <v>2</v>
      </c>
      <c r="G34" s="1">
        <v>10</v>
      </c>
      <c r="H34" s="1">
        <v>2013</v>
      </c>
      <c r="J34" s="1" t="str">
        <f t="shared" si="0"/>
        <v>10/2/2013</v>
      </c>
      <c r="K34" s="2">
        <v>41315</v>
      </c>
      <c r="M34" s="2"/>
    </row>
    <row r="35" spans="5:13" ht="14.25" customHeight="1" x14ac:dyDescent="0.3">
      <c r="E35" s="2" t="s">
        <v>458</v>
      </c>
      <c r="F35" s="1">
        <v>2</v>
      </c>
      <c r="G35" s="1">
        <v>21</v>
      </c>
      <c r="H35" s="1">
        <v>2019</v>
      </c>
      <c r="J35" s="1" t="str">
        <f t="shared" si="0"/>
        <v>21/2/2019</v>
      </c>
      <c r="K35" s="2">
        <v>43517</v>
      </c>
      <c r="M35" s="2"/>
    </row>
    <row r="36" spans="5:13" ht="14.25" customHeight="1" x14ac:dyDescent="0.3">
      <c r="E36" s="2" t="s">
        <v>452</v>
      </c>
      <c r="F36" s="1">
        <v>1</v>
      </c>
      <c r="G36" s="1">
        <v>14</v>
      </c>
      <c r="H36" s="1">
        <v>2019</v>
      </c>
      <c r="J36" s="1" t="str">
        <f t="shared" si="0"/>
        <v>14/1/2019</v>
      </c>
      <c r="K36" s="2">
        <v>43479</v>
      </c>
      <c r="M36" s="2"/>
    </row>
    <row r="37" spans="5:13" ht="14.25" customHeight="1" x14ac:dyDescent="0.3">
      <c r="E37" s="2" t="s">
        <v>457</v>
      </c>
      <c r="F37" s="1">
        <v>1</v>
      </c>
      <c r="G37" s="1">
        <v>21</v>
      </c>
      <c r="H37" s="1">
        <v>2019</v>
      </c>
      <c r="J37" s="1" t="str">
        <f t="shared" si="0"/>
        <v>21/1/2019</v>
      </c>
      <c r="K37" s="2">
        <v>43486</v>
      </c>
      <c r="M37" s="2"/>
    </row>
    <row r="38" spans="5:13" ht="14.25" customHeight="1" x14ac:dyDescent="0.3">
      <c r="E38" s="2" t="s">
        <v>459</v>
      </c>
      <c r="F38" s="1">
        <v>2</v>
      </c>
      <c r="G38" s="1">
        <v>22</v>
      </c>
      <c r="H38" s="1">
        <v>2019</v>
      </c>
      <c r="J38" s="1" t="str">
        <f t="shared" si="0"/>
        <v>22/2/2019</v>
      </c>
      <c r="K38" s="2">
        <v>43518</v>
      </c>
      <c r="M38" s="2"/>
    </row>
    <row r="39" spans="5:13" ht="14.25" customHeight="1" x14ac:dyDescent="0.3">
      <c r="E39" s="2" t="s">
        <v>460</v>
      </c>
      <c r="F39" s="1">
        <v>1</v>
      </c>
      <c r="G39" s="1">
        <v>30</v>
      </c>
      <c r="H39" s="1">
        <v>2019</v>
      </c>
      <c r="J39" s="1" t="str">
        <f t="shared" si="0"/>
        <v>30/1/2019</v>
      </c>
      <c r="K39" s="2">
        <v>43495</v>
      </c>
      <c r="M39" s="2"/>
    </row>
    <row r="40" spans="5:13" ht="14.25" customHeight="1" x14ac:dyDescent="0.3">
      <c r="E40" s="2">
        <v>43467</v>
      </c>
      <c r="F40" s="1">
        <v>2</v>
      </c>
      <c r="G40" s="1">
        <v>1</v>
      </c>
      <c r="H40" s="1">
        <v>2019</v>
      </c>
      <c r="J40" s="1" t="str">
        <f t="shared" si="0"/>
        <v>1/2/2019</v>
      </c>
      <c r="K40" s="2">
        <v>43497</v>
      </c>
      <c r="M40" s="2"/>
    </row>
    <row r="41" spans="5:13" ht="14.25" customHeight="1" x14ac:dyDescent="0.3">
      <c r="E41" s="2" t="s">
        <v>449</v>
      </c>
      <c r="F41" s="1">
        <v>2</v>
      </c>
      <c r="G41" s="1">
        <v>18</v>
      </c>
      <c r="H41" s="1">
        <v>2019</v>
      </c>
      <c r="J41" s="1" t="str">
        <f t="shared" si="0"/>
        <v>18/2/2019</v>
      </c>
      <c r="K41" s="2">
        <v>43514</v>
      </c>
      <c r="M41" s="2"/>
    </row>
    <row r="42" spans="5:13" ht="14.25" customHeight="1" x14ac:dyDescent="0.3">
      <c r="E42" s="2" t="s">
        <v>457</v>
      </c>
      <c r="F42" s="1">
        <v>1</v>
      </c>
      <c r="G42" s="1">
        <v>21</v>
      </c>
      <c r="H42" s="1">
        <v>2019</v>
      </c>
      <c r="J42" s="1" t="str">
        <f t="shared" si="0"/>
        <v>21/1/2019</v>
      </c>
      <c r="K42" s="2">
        <v>43486</v>
      </c>
      <c r="M42" s="2"/>
    </row>
    <row r="43" spans="5:13" ht="14.25" customHeight="1" x14ac:dyDescent="0.3">
      <c r="E43" s="2">
        <v>43801</v>
      </c>
      <c r="F43" s="1">
        <v>2</v>
      </c>
      <c r="G43" s="1">
        <v>12</v>
      </c>
      <c r="H43" s="1">
        <v>2019</v>
      </c>
      <c r="J43" s="1" t="str">
        <f t="shared" si="0"/>
        <v>12/2/2019</v>
      </c>
      <c r="K43" s="2">
        <v>43508</v>
      </c>
      <c r="M43" s="2"/>
    </row>
    <row r="44" spans="5:13" ht="14.25" customHeight="1" x14ac:dyDescent="0.3">
      <c r="E44" s="2" t="s">
        <v>456</v>
      </c>
      <c r="F44" s="1">
        <v>1</v>
      </c>
      <c r="G44" s="1">
        <v>15</v>
      </c>
      <c r="H44" s="1">
        <v>2019</v>
      </c>
      <c r="J44" s="1" t="str">
        <f t="shared" si="0"/>
        <v>15/1/2019</v>
      </c>
      <c r="K44" s="2">
        <v>43480</v>
      </c>
      <c r="M44" s="2"/>
    </row>
    <row r="45" spans="5:13" ht="14.25" customHeight="1" x14ac:dyDescent="0.3">
      <c r="E45" s="2" t="s">
        <v>461</v>
      </c>
      <c r="F45" s="1">
        <v>2</v>
      </c>
      <c r="G45" s="1">
        <v>19</v>
      </c>
      <c r="H45" s="1">
        <v>2019</v>
      </c>
      <c r="J45" s="1" t="str">
        <f t="shared" si="0"/>
        <v>19/2/2019</v>
      </c>
      <c r="K45" s="2">
        <v>43515</v>
      </c>
      <c r="M45" s="2"/>
    </row>
    <row r="46" spans="5:13" ht="14.25" customHeight="1" x14ac:dyDescent="0.3">
      <c r="E46" s="2" t="s">
        <v>452</v>
      </c>
      <c r="F46" s="1">
        <v>1</v>
      </c>
      <c r="G46" s="1">
        <v>14</v>
      </c>
      <c r="H46" s="1">
        <v>2019</v>
      </c>
      <c r="J46" s="1" t="str">
        <f t="shared" si="0"/>
        <v>14/1/2019</v>
      </c>
      <c r="K46" s="2">
        <v>43479</v>
      </c>
      <c r="M46" s="2"/>
    </row>
    <row r="47" spans="5:13" ht="14.25" customHeight="1" x14ac:dyDescent="0.3">
      <c r="E47" s="2" t="s">
        <v>462</v>
      </c>
      <c r="F47" s="1">
        <v>1</v>
      </c>
      <c r="G47" s="1">
        <v>19</v>
      </c>
      <c r="H47" s="1">
        <v>2019</v>
      </c>
      <c r="J47" s="1" t="str">
        <f t="shared" si="0"/>
        <v>19/1/2019</v>
      </c>
      <c r="K47" s="2">
        <v>43484</v>
      </c>
      <c r="M47" s="2"/>
    </row>
    <row r="48" spans="5:13" ht="14.25" customHeight="1" x14ac:dyDescent="0.3">
      <c r="E48" s="2">
        <v>42280</v>
      </c>
      <c r="F48" s="1">
        <v>3</v>
      </c>
      <c r="G48" s="1">
        <v>10</v>
      </c>
      <c r="H48" s="1">
        <v>2015</v>
      </c>
      <c r="J48" s="1" t="str">
        <f t="shared" si="0"/>
        <v>10/3/2015</v>
      </c>
      <c r="K48" s="2">
        <v>42073</v>
      </c>
      <c r="M48" s="2"/>
    </row>
    <row r="49" spans="5:13" ht="14.25" customHeight="1" x14ac:dyDescent="0.3">
      <c r="E49" s="2" t="s">
        <v>460</v>
      </c>
      <c r="F49" s="1">
        <v>1</v>
      </c>
      <c r="G49" s="1">
        <v>30</v>
      </c>
      <c r="H49" s="1">
        <v>2019</v>
      </c>
      <c r="J49" s="1" t="str">
        <f t="shared" si="0"/>
        <v>30/1/2019</v>
      </c>
      <c r="K49" s="2">
        <v>43495</v>
      </c>
      <c r="M49" s="2"/>
    </row>
    <row r="50" spans="5:13" ht="14.25" customHeight="1" x14ac:dyDescent="0.3">
      <c r="E50" s="2" t="s">
        <v>454</v>
      </c>
      <c r="F50" s="1">
        <v>2</v>
      </c>
      <c r="G50" s="1">
        <v>27</v>
      </c>
      <c r="H50" s="1">
        <v>2019</v>
      </c>
      <c r="J50" s="1" t="str">
        <f t="shared" si="0"/>
        <v>27/2/2019</v>
      </c>
      <c r="K50" s="2">
        <v>43523</v>
      </c>
      <c r="M50" s="2"/>
    </row>
    <row r="51" spans="5:13" ht="14.25" customHeight="1" x14ac:dyDescent="0.3">
      <c r="E51" s="2">
        <v>40973</v>
      </c>
      <c r="F51" s="1">
        <v>5</v>
      </c>
      <c r="G51" s="1">
        <v>3</v>
      </c>
      <c r="H51" s="1">
        <v>2012</v>
      </c>
      <c r="J51" s="1" t="str">
        <f t="shared" si="0"/>
        <v>3/5/2012</v>
      </c>
      <c r="K51" s="2">
        <v>41032</v>
      </c>
      <c r="M51" s="2"/>
    </row>
    <row r="52" spans="5:13" ht="14.25" customHeight="1" x14ac:dyDescent="0.3">
      <c r="E52" s="2">
        <v>40638</v>
      </c>
      <c r="F52" s="1">
        <v>5</v>
      </c>
      <c r="G52" s="1">
        <v>4</v>
      </c>
      <c r="H52" s="1">
        <v>2011</v>
      </c>
      <c r="J52" s="1" t="str">
        <f t="shared" si="0"/>
        <v>4/5/2011</v>
      </c>
      <c r="K52" s="2">
        <v>40667</v>
      </c>
      <c r="M52" s="2"/>
    </row>
    <row r="53" spans="5:13" ht="14.25" customHeight="1" x14ac:dyDescent="0.3">
      <c r="E53" s="2" t="s">
        <v>463</v>
      </c>
      <c r="F53" s="1">
        <v>2</v>
      </c>
      <c r="G53" s="1">
        <v>28</v>
      </c>
      <c r="H53" s="1">
        <v>2019</v>
      </c>
      <c r="J53" s="1" t="str">
        <f t="shared" si="0"/>
        <v>28/2/2019</v>
      </c>
      <c r="K53" s="2">
        <v>43524</v>
      </c>
      <c r="M53" s="2"/>
    </row>
    <row r="54" spans="5:13" ht="14.25" customHeight="1" x14ac:dyDescent="0.3">
      <c r="E54" s="2" t="s">
        <v>452</v>
      </c>
      <c r="F54" s="1">
        <v>1</v>
      </c>
      <c r="G54" s="1">
        <v>14</v>
      </c>
      <c r="H54" s="1">
        <v>2019</v>
      </c>
      <c r="J54" s="1" t="str">
        <f t="shared" si="0"/>
        <v>14/1/2019</v>
      </c>
      <c r="K54" s="2">
        <v>43479</v>
      </c>
      <c r="M54" s="2"/>
    </row>
    <row r="55" spans="5:13" ht="14.25" customHeight="1" x14ac:dyDescent="0.3">
      <c r="E55" s="2">
        <v>42374</v>
      </c>
      <c r="F55" s="1">
        <v>5</v>
      </c>
      <c r="G55" s="1">
        <v>1</v>
      </c>
      <c r="H55" s="1">
        <v>2016</v>
      </c>
      <c r="J55" s="1" t="str">
        <f t="shared" si="0"/>
        <v>1/5/2016</v>
      </c>
      <c r="K55" s="2">
        <v>42491</v>
      </c>
      <c r="M55" s="2"/>
    </row>
    <row r="56" spans="5:13" ht="14.25" customHeight="1" x14ac:dyDescent="0.3">
      <c r="E56" s="2" t="s">
        <v>452</v>
      </c>
      <c r="F56" s="1">
        <v>1</v>
      </c>
      <c r="G56" s="1">
        <v>14</v>
      </c>
      <c r="H56" s="1">
        <v>2019</v>
      </c>
      <c r="J56" s="1" t="str">
        <f t="shared" si="0"/>
        <v>14/1/2019</v>
      </c>
      <c r="K56" s="2">
        <v>43479</v>
      </c>
      <c r="M56" s="2"/>
    </row>
    <row r="57" spans="5:13" ht="14.25" customHeight="1" x14ac:dyDescent="0.3">
      <c r="E57" s="2">
        <v>43557</v>
      </c>
      <c r="F57" s="1">
        <v>2</v>
      </c>
      <c r="G57" s="1">
        <v>4</v>
      </c>
      <c r="H57" s="1">
        <v>2019</v>
      </c>
      <c r="J57" s="1" t="str">
        <f t="shared" si="0"/>
        <v>4/2/2019</v>
      </c>
      <c r="K57" s="2">
        <v>43500</v>
      </c>
      <c r="M57" s="2"/>
    </row>
    <row r="58" spans="5:13" ht="14.25" customHeight="1" x14ac:dyDescent="0.3">
      <c r="E58" s="2" t="s">
        <v>451</v>
      </c>
      <c r="F58" s="1">
        <v>2</v>
      </c>
      <c r="G58" s="1">
        <v>14</v>
      </c>
      <c r="H58" s="1">
        <v>2019</v>
      </c>
      <c r="J58" s="1" t="str">
        <f t="shared" si="0"/>
        <v>14/2/2019</v>
      </c>
      <c r="K58" s="2">
        <v>43510</v>
      </c>
      <c r="M58" s="2"/>
    </row>
    <row r="59" spans="5:13" ht="14.25" customHeight="1" x14ac:dyDescent="0.3">
      <c r="E59" s="2" t="s">
        <v>464</v>
      </c>
      <c r="F59" s="1">
        <v>1</v>
      </c>
      <c r="G59" s="1">
        <v>22</v>
      </c>
      <c r="H59" s="1">
        <v>2019</v>
      </c>
      <c r="J59" s="1" t="str">
        <f t="shared" si="0"/>
        <v>22/1/2019</v>
      </c>
      <c r="K59" s="2">
        <v>43487</v>
      </c>
      <c r="M59" s="2"/>
    </row>
    <row r="60" spans="5:13" ht="14.25" customHeight="1" x14ac:dyDescent="0.3">
      <c r="E60" s="2" t="s">
        <v>465</v>
      </c>
      <c r="F60" s="1">
        <v>1</v>
      </c>
      <c r="G60" s="1">
        <v>28</v>
      </c>
      <c r="H60" s="1">
        <v>2019</v>
      </c>
      <c r="J60" s="1" t="str">
        <f t="shared" si="0"/>
        <v>28/1/2019</v>
      </c>
      <c r="K60" s="2">
        <v>43493</v>
      </c>
      <c r="M60" s="2"/>
    </row>
    <row r="61" spans="5:13" ht="14.25" customHeight="1" x14ac:dyDescent="0.3">
      <c r="E61" s="2">
        <v>43497</v>
      </c>
      <c r="F61" s="1">
        <v>1</v>
      </c>
      <c r="G61" s="1">
        <v>2</v>
      </c>
      <c r="H61" s="1">
        <v>2019</v>
      </c>
      <c r="J61" s="1" t="str">
        <f t="shared" si="0"/>
        <v>2/1/2019</v>
      </c>
      <c r="K61" s="2">
        <v>43467</v>
      </c>
      <c r="M61" s="2"/>
    </row>
    <row r="62" spans="5:13" ht="14.25" customHeight="1" x14ac:dyDescent="0.3">
      <c r="E62" s="2" t="s">
        <v>466</v>
      </c>
      <c r="F62" s="1">
        <v>1</v>
      </c>
      <c r="G62" s="1">
        <v>24</v>
      </c>
      <c r="H62" s="1">
        <v>2019</v>
      </c>
      <c r="J62" s="1" t="str">
        <f t="shared" si="0"/>
        <v>24/1/2019</v>
      </c>
      <c r="K62" s="2">
        <v>43489</v>
      </c>
      <c r="M62" s="2"/>
    </row>
    <row r="63" spans="5:13" ht="14.25" customHeight="1" x14ac:dyDescent="0.3">
      <c r="E63" s="2">
        <v>43801</v>
      </c>
      <c r="F63" s="1">
        <v>2</v>
      </c>
      <c r="G63" s="1">
        <v>12</v>
      </c>
      <c r="H63" s="1">
        <v>2019</v>
      </c>
      <c r="J63" s="1" t="str">
        <f t="shared" si="0"/>
        <v>12/2/2019</v>
      </c>
      <c r="K63" s="2">
        <v>43508</v>
      </c>
      <c r="M63" s="2"/>
    </row>
    <row r="64" spans="5:13" ht="14.25" customHeight="1" x14ac:dyDescent="0.3">
      <c r="E64" s="2" t="s">
        <v>447</v>
      </c>
      <c r="F64" s="1">
        <v>2</v>
      </c>
      <c r="G64" s="1">
        <v>25</v>
      </c>
      <c r="H64" s="1">
        <v>2019</v>
      </c>
      <c r="J64" s="1" t="str">
        <f t="shared" si="0"/>
        <v>25/2/2019</v>
      </c>
      <c r="K64" s="2">
        <v>43521</v>
      </c>
      <c r="M64" s="2"/>
    </row>
    <row r="65" spans="5:13" ht="14.25" customHeight="1" x14ac:dyDescent="0.3">
      <c r="E65" s="2" t="s">
        <v>454</v>
      </c>
      <c r="F65" s="1">
        <v>2</v>
      </c>
      <c r="G65" s="1">
        <v>27</v>
      </c>
      <c r="H65" s="1">
        <v>2019</v>
      </c>
      <c r="J65" s="1" t="str">
        <f t="shared" si="0"/>
        <v>27/2/2019</v>
      </c>
      <c r="K65" s="2">
        <v>43523</v>
      </c>
      <c r="M65" s="2"/>
    </row>
    <row r="66" spans="5:13" ht="14.25" customHeight="1" x14ac:dyDescent="0.3">
      <c r="E66" s="2" t="s">
        <v>467</v>
      </c>
      <c r="F66" s="1">
        <v>1</v>
      </c>
      <c r="G66" s="1">
        <v>31</v>
      </c>
      <c r="H66" s="1">
        <v>2019</v>
      </c>
      <c r="J66" s="1" t="str">
        <f t="shared" ref="J66:J129" si="1">G66&amp;"/"&amp;F66&amp;"/"&amp;H66</f>
        <v>31/1/2019</v>
      </c>
      <c r="K66" s="2">
        <v>43496</v>
      </c>
      <c r="M66" s="2"/>
    </row>
    <row r="67" spans="5:13" ht="14.25" customHeight="1" x14ac:dyDescent="0.3">
      <c r="E67" s="2">
        <v>42404</v>
      </c>
      <c r="F67" s="1">
        <v>4</v>
      </c>
      <c r="G67" s="1">
        <v>2</v>
      </c>
      <c r="H67" s="1">
        <v>2016</v>
      </c>
      <c r="J67" s="1" t="str">
        <f t="shared" si="1"/>
        <v>2/4/2016</v>
      </c>
      <c r="K67" s="2">
        <v>42462</v>
      </c>
      <c r="M67" s="2"/>
    </row>
    <row r="68" spans="5:13" ht="14.25" customHeight="1" x14ac:dyDescent="0.3">
      <c r="E68" s="2" t="s">
        <v>448</v>
      </c>
      <c r="F68" s="1">
        <v>1</v>
      </c>
      <c r="G68" s="1">
        <v>25</v>
      </c>
      <c r="H68" s="1">
        <v>2019</v>
      </c>
      <c r="J68" s="1" t="str">
        <f t="shared" si="1"/>
        <v>25/1/2019</v>
      </c>
      <c r="K68" s="2">
        <v>43490</v>
      </c>
      <c r="M68" s="2"/>
    </row>
    <row r="69" spans="5:13" ht="14.25" customHeight="1" x14ac:dyDescent="0.3">
      <c r="E69" s="2" t="s">
        <v>460</v>
      </c>
      <c r="F69" s="1">
        <v>1</v>
      </c>
      <c r="G69" s="1">
        <v>30</v>
      </c>
      <c r="H69" s="1">
        <v>2019</v>
      </c>
      <c r="J69" s="1" t="str">
        <f t="shared" si="1"/>
        <v>30/1/2019</v>
      </c>
      <c r="K69" s="2">
        <v>43495</v>
      </c>
      <c r="M69" s="2"/>
    </row>
    <row r="70" spans="5:13" ht="14.25" customHeight="1" x14ac:dyDescent="0.3">
      <c r="E70" s="2">
        <v>42160</v>
      </c>
      <c r="F70" s="1">
        <v>5</v>
      </c>
      <c r="G70" s="1">
        <v>6</v>
      </c>
      <c r="H70" s="1">
        <v>2015</v>
      </c>
      <c r="J70" s="1" t="str">
        <f t="shared" si="1"/>
        <v>6/5/2015</v>
      </c>
      <c r="K70" s="2">
        <v>42130</v>
      </c>
      <c r="M70" s="2"/>
    </row>
    <row r="71" spans="5:13" ht="14.25" customHeight="1" x14ac:dyDescent="0.3">
      <c r="E71" s="2" t="s">
        <v>467</v>
      </c>
      <c r="F71" s="1">
        <v>1</v>
      </c>
      <c r="G71" s="1">
        <v>31</v>
      </c>
      <c r="H71" s="1">
        <v>2019</v>
      </c>
      <c r="J71" s="1" t="str">
        <f t="shared" si="1"/>
        <v>31/1/2019</v>
      </c>
      <c r="K71" s="2">
        <v>43496</v>
      </c>
      <c r="M71" s="2"/>
    </row>
    <row r="72" spans="5:13" ht="14.25" customHeight="1" x14ac:dyDescent="0.3">
      <c r="E72" s="2" t="s">
        <v>468</v>
      </c>
      <c r="F72" s="1">
        <v>1</v>
      </c>
      <c r="G72" s="1">
        <v>23</v>
      </c>
      <c r="H72" s="1">
        <v>2019</v>
      </c>
      <c r="J72" s="1" t="str">
        <f t="shared" si="1"/>
        <v>23/1/2019</v>
      </c>
      <c r="K72" s="2">
        <v>43488</v>
      </c>
      <c r="M72" s="2"/>
    </row>
    <row r="73" spans="5:13" ht="14.25" customHeight="1" x14ac:dyDescent="0.3">
      <c r="E73" s="2" t="s">
        <v>461</v>
      </c>
      <c r="F73" s="1">
        <v>2</v>
      </c>
      <c r="G73" s="1">
        <v>19</v>
      </c>
      <c r="H73" s="1">
        <v>2019</v>
      </c>
      <c r="J73" s="1" t="str">
        <f t="shared" si="1"/>
        <v>19/2/2019</v>
      </c>
      <c r="K73" s="2">
        <v>43515</v>
      </c>
      <c r="M73" s="2"/>
    </row>
    <row r="74" spans="5:13" ht="14.25" customHeight="1" x14ac:dyDescent="0.3">
      <c r="E74" s="2" t="s">
        <v>469</v>
      </c>
      <c r="F74" s="1">
        <v>1</v>
      </c>
      <c r="G74" s="1">
        <v>29</v>
      </c>
      <c r="H74" s="1">
        <v>2019</v>
      </c>
      <c r="J74" s="1" t="str">
        <f t="shared" si="1"/>
        <v>29/1/2019</v>
      </c>
      <c r="K74" s="2">
        <v>43494</v>
      </c>
      <c r="M74" s="2"/>
    </row>
    <row r="75" spans="5:13" ht="14.25" customHeight="1" x14ac:dyDescent="0.3">
      <c r="E75" s="2" t="s">
        <v>470</v>
      </c>
      <c r="F75" s="1">
        <v>1</v>
      </c>
      <c r="G75" s="1">
        <v>18</v>
      </c>
      <c r="H75" s="1">
        <v>2019</v>
      </c>
      <c r="J75" s="1" t="str">
        <f t="shared" si="1"/>
        <v>18/1/2019</v>
      </c>
      <c r="K75" s="2">
        <v>43483</v>
      </c>
      <c r="M75" s="2"/>
    </row>
    <row r="76" spans="5:13" ht="14.25" customHeight="1" x14ac:dyDescent="0.3">
      <c r="E76" s="2" t="s">
        <v>461</v>
      </c>
      <c r="F76" s="1">
        <v>2</v>
      </c>
      <c r="G76" s="1">
        <v>19</v>
      </c>
      <c r="H76" s="1">
        <v>2019</v>
      </c>
      <c r="J76" s="1" t="str">
        <f t="shared" si="1"/>
        <v>19/2/2019</v>
      </c>
      <c r="K76" s="2">
        <v>43515</v>
      </c>
      <c r="M76" s="2"/>
    </row>
    <row r="77" spans="5:13" ht="14.25" customHeight="1" x14ac:dyDescent="0.3">
      <c r="E77" s="2" t="s">
        <v>447</v>
      </c>
      <c r="F77" s="1">
        <v>2</v>
      </c>
      <c r="G77" s="1">
        <v>25</v>
      </c>
      <c r="H77" s="1">
        <v>2019</v>
      </c>
      <c r="J77" s="1" t="str">
        <f t="shared" si="1"/>
        <v>25/2/2019</v>
      </c>
      <c r="K77" s="2">
        <v>43521</v>
      </c>
      <c r="M77" s="2"/>
    </row>
    <row r="78" spans="5:13" ht="14.25" customHeight="1" x14ac:dyDescent="0.3">
      <c r="E78" s="2">
        <v>43556</v>
      </c>
      <c r="F78" s="1">
        <v>1</v>
      </c>
      <c r="G78" s="1">
        <v>4</v>
      </c>
      <c r="H78" s="1">
        <v>2019</v>
      </c>
      <c r="J78" s="1" t="str">
        <f t="shared" si="1"/>
        <v>4/1/2019</v>
      </c>
      <c r="K78" s="2">
        <v>43469</v>
      </c>
      <c r="M78" s="2"/>
    </row>
    <row r="79" spans="5:13" ht="14.25" customHeight="1" x14ac:dyDescent="0.3">
      <c r="E79" s="2" t="s">
        <v>471</v>
      </c>
      <c r="F79" s="1">
        <v>1</v>
      </c>
      <c r="G79" s="1">
        <v>27</v>
      </c>
      <c r="H79" s="1">
        <v>2019</v>
      </c>
      <c r="J79" s="1" t="str">
        <f t="shared" si="1"/>
        <v>27/1/2019</v>
      </c>
      <c r="K79" s="2">
        <v>43492</v>
      </c>
      <c r="M79" s="2"/>
    </row>
    <row r="80" spans="5:13" ht="14.25" customHeight="1" x14ac:dyDescent="0.3">
      <c r="E80" s="2" t="s">
        <v>456</v>
      </c>
      <c r="F80" s="1">
        <v>1</v>
      </c>
      <c r="G80" s="1">
        <v>15</v>
      </c>
      <c r="H80" s="1">
        <v>2019</v>
      </c>
      <c r="J80" s="1" t="str">
        <f t="shared" si="1"/>
        <v>15/1/2019</v>
      </c>
      <c r="K80" s="2">
        <v>43480</v>
      </c>
      <c r="M80" s="2"/>
    </row>
    <row r="81" spans="5:13" ht="14.25" customHeight="1" x14ac:dyDescent="0.3">
      <c r="E81" s="2" t="s">
        <v>457</v>
      </c>
      <c r="F81" s="1">
        <v>1</v>
      </c>
      <c r="G81" s="1">
        <v>21</v>
      </c>
      <c r="H81" s="1">
        <v>2019</v>
      </c>
      <c r="J81" s="1" t="str">
        <f t="shared" si="1"/>
        <v>21/1/2019</v>
      </c>
      <c r="K81" s="2">
        <v>43486</v>
      </c>
      <c r="M81" s="2"/>
    </row>
    <row r="82" spans="5:13" ht="14.25" customHeight="1" x14ac:dyDescent="0.3">
      <c r="E82" s="2">
        <v>42982</v>
      </c>
      <c r="F82" s="1">
        <v>4</v>
      </c>
      <c r="G82" s="1">
        <v>9</v>
      </c>
      <c r="H82" s="1">
        <v>2017</v>
      </c>
      <c r="J82" s="1" t="str">
        <f t="shared" si="1"/>
        <v>9/4/2017</v>
      </c>
      <c r="K82" s="2">
        <v>42834</v>
      </c>
      <c r="M82" s="2"/>
    </row>
    <row r="83" spans="5:13" ht="14.25" customHeight="1" x14ac:dyDescent="0.3">
      <c r="E83" s="2" t="s">
        <v>472</v>
      </c>
      <c r="F83" s="1">
        <v>2</v>
      </c>
      <c r="G83" s="1">
        <v>13</v>
      </c>
      <c r="H83" s="1">
        <v>2019</v>
      </c>
      <c r="J83" s="1" t="str">
        <f t="shared" si="1"/>
        <v>13/2/2019</v>
      </c>
      <c r="K83" s="2">
        <v>43509</v>
      </c>
      <c r="M83" s="2"/>
    </row>
    <row r="84" spans="5:13" ht="14.25" customHeight="1" x14ac:dyDescent="0.3">
      <c r="E84" s="2">
        <v>43770</v>
      </c>
      <c r="F84" s="1">
        <v>1</v>
      </c>
      <c r="G84" s="1">
        <v>11</v>
      </c>
      <c r="H84" s="1">
        <v>2019</v>
      </c>
      <c r="J84" s="1" t="str">
        <f t="shared" si="1"/>
        <v>11/1/2019</v>
      </c>
      <c r="K84" s="2">
        <v>43476</v>
      </c>
      <c r="M84" s="2"/>
    </row>
    <row r="85" spans="5:13" ht="14.25" customHeight="1" x14ac:dyDescent="0.3">
      <c r="E85" s="2" t="s">
        <v>447</v>
      </c>
      <c r="F85" s="1">
        <v>2</v>
      </c>
      <c r="G85" s="1">
        <v>25</v>
      </c>
      <c r="H85" s="1">
        <v>2019</v>
      </c>
      <c r="J85" s="1" t="str">
        <f t="shared" si="1"/>
        <v>25/2/2019</v>
      </c>
      <c r="K85" s="2">
        <v>43521</v>
      </c>
      <c r="M85" s="2"/>
    </row>
    <row r="86" spans="5:13" ht="14.25" customHeight="1" x14ac:dyDescent="0.3">
      <c r="E86" s="2">
        <v>43438</v>
      </c>
      <c r="F86" s="1">
        <v>4</v>
      </c>
      <c r="G86" s="1">
        <v>12</v>
      </c>
      <c r="H86" s="1">
        <v>2018</v>
      </c>
      <c r="J86" s="1" t="str">
        <f t="shared" si="1"/>
        <v>12/4/2018</v>
      </c>
      <c r="K86" s="2">
        <v>43202</v>
      </c>
      <c r="M86" s="2"/>
    </row>
    <row r="87" spans="5:13" ht="14.25" customHeight="1" x14ac:dyDescent="0.3">
      <c r="E87" s="2" t="s">
        <v>473</v>
      </c>
      <c r="F87" s="1">
        <v>1</v>
      </c>
      <c r="G87" s="1">
        <v>15</v>
      </c>
      <c r="H87" s="1">
        <v>2017</v>
      </c>
      <c r="J87" s="1" t="str">
        <f t="shared" si="1"/>
        <v>15/1/2017</v>
      </c>
      <c r="K87" s="2">
        <v>42750</v>
      </c>
      <c r="M87" s="2"/>
    </row>
    <row r="88" spans="5:13" ht="14.25" customHeight="1" x14ac:dyDescent="0.3">
      <c r="E88" s="2">
        <v>41190</v>
      </c>
      <c r="F88" s="1">
        <v>8</v>
      </c>
      <c r="G88" s="1">
        <v>10</v>
      </c>
      <c r="H88" s="1">
        <v>2012</v>
      </c>
      <c r="J88" s="1" t="str">
        <f t="shared" si="1"/>
        <v>10/8/2012</v>
      </c>
      <c r="K88" s="2">
        <v>41131</v>
      </c>
      <c r="M88" s="2"/>
    </row>
    <row r="89" spans="5:13" ht="14.25" customHeight="1" x14ac:dyDescent="0.3">
      <c r="E89" s="2" t="s">
        <v>459</v>
      </c>
      <c r="F89" s="1">
        <v>2</v>
      </c>
      <c r="G89" s="1">
        <v>22</v>
      </c>
      <c r="H89" s="1">
        <v>2019</v>
      </c>
      <c r="J89" s="1" t="str">
        <f t="shared" si="1"/>
        <v>22/2/2019</v>
      </c>
      <c r="K89" s="2">
        <v>43518</v>
      </c>
      <c r="M89" s="2"/>
    </row>
    <row r="90" spans="5:13" ht="14.25" customHeight="1" x14ac:dyDescent="0.3">
      <c r="E90" s="2">
        <v>43647</v>
      </c>
      <c r="F90" s="1">
        <v>1</v>
      </c>
      <c r="G90" s="1">
        <v>7</v>
      </c>
      <c r="H90" s="1">
        <v>2019</v>
      </c>
      <c r="J90" s="1" t="str">
        <f t="shared" si="1"/>
        <v>7/1/2019</v>
      </c>
      <c r="K90" s="2">
        <v>43472</v>
      </c>
      <c r="M90" s="2"/>
    </row>
    <row r="91" spans="5:13" ht="14.25" customHeight="1" x14ac:dyDescent="0.3">
      <c r="E91" s="2">
        <v>42462</v>
      </c>
      <c r="F91" s="1">
        <v>2</v>
      </c>
      <c r="G91" s="1">
        <v>4</v>
      </c>
      <c r="H91" s="1">
        <v>2016</v>
      </c>
      <c r="J91" s="1" t="str">
        <f t="shared" si="1"/>
        <v>4/2/2016</v>
      </c>
      <c r="K91" s="2">
        <v>42404</v>
      </c>
      <c r="M91" s="2"/>
    </row>
    <row r="92" spans="5:13" ht="14.25" customHeight="1" x14ac:dyDescent="0.3">
      <c r="E92" s="2">
        <v>43525</v>
      </c>
      <c r="F92" s="1">
        <v>1</v>
      </c>
      <c r="G92" s="1">
        <v>3</v>
      </c>
      <c r="H92" s="1">
        <v>2019</v>
      </c>
      <c r="J92" s="1" t="str">
        <f t="shared" si="1"/>
        <v>3/1/2019</v>
      </c>
      <c r="K92" s="2">
        <v>43468</v>
      </c>
      <c r="M92" s="2"/>
    </row>
    <row r="93" spans="5:13" ht="14.25" customHeight="1" x14ac:dyDescent="0.3">
      <c r="E93" s="2">
        <v>43557</v>
      </c>
      <c r="F93" s="1">
        <v>2</v>
      </c>
      <c r="G93" s="1">
        <v>4</v>
      </c>
      <c r="H93" s="1">
        <v>2019</v>
      </c>
      <c r="J93" s="1" t="str">
        <f t="shared" si="1"/>
        <v>4/2/2019</v>
      </c>
      <c r="K93" s="2">
        <v>43500</v>
      </c>
      <c r="M93" s="2"/>
    </row>
    <row r="94" spans="5:13" ht="14.25" customHeight="1" x14ac:dyDescent="0.3">
      <c r="E94" s="2" t="s">
        <v>469</v>
      </c>
      <c r="F94" s="1">
        <v>1</v>
      </c>
      <c r="G94" s="1">
        <v>29</v>
      </c>
      <c r="H94" s="1">
        <v>2019</v>
      </c>
      <c r="J94" s="1" t="str">
        <f t="shared" si="1"/>
        <v>29/1/2019</v>
      </c>
      <c r="K94" s="2">
        <v>43494</v>
      </c>
      <c r="M94" s="2"/>
    </row>
    <row r="95" spans="5:13" ht="14.25" customHeight="1" x14ac:dyDescent="0.3">
      <c r="E95" s="2">
        <v>41398</v>
      </c>
      <c r="F95" s="1">
        <v>4</v>
      </c>
      <c r="G95" s="1">
        <v>5</v>
      </c>
      <c r="H95" s="1">
        <v>2013</v>
      </c>
      <c r="J95" s="1" t="str">
        <f t="shared" si="1"/>
        <v>5/4/2013</v>
      </c>
      <c r="K95" s="2">
        <v>41369</v>
      </c>
      <c r="M95" s="2"/>
    </row>
    <row r="96" spans="5:13" ht="14.25" customHeight="1" x14ac:dyDescent="0.3">
      <c r="E96" s="2">
        <v>41091</v>
      </c>
      <c r="F96" s="1">
        <v>1</v>
      </c>
      <c r="G96" s="1">
        <v>7</v>
      </c>
      <c r="H96" s="1">
        <v>2012</v>
      </c>
      <c r="J96" s="1" t="str">
        <f t="shared" si="1"/>
        <v>7/1/2012</v>
      </c>
      <c r="K96" s="2">
        <v>40915</v>
      </c>
      <c r="M96" s="2"/>
    </row>
    <row r="97" spans="5:13" ht="14.25" customHeight="1" x14ac:dyDescent="0.3">
      <c r="E97" s="2" t="s">
        <v>465</v>
      </c>
      <c r="F97" s="1">
        <v>1</v>
      </c>
      <c r="G97" s="1">
        <v>28</v>
      </c>
      <c r="H97" s="1">
        <v>2019</v>
      </c>
      <c r="J97" s="1" t="str">
        <f t="shared" si="1"/>
        <v>28/1/2019</v>
      </c>
      <c r="K97" s="2">
        <v>43493</v>
      </c>
      <c r="M97" s="2"/>
    </row>
    <row r="98" spans="5:13" ht="14.25" customHeight="1" x14ac:dyDescent="0.3">
      <c r="E98" s="2">
        <v>43647</v>
      </c>
      <c r="F98" s="1">
        <v>1</v>
      </c>
      <c r="G98" s="1">
        <v>7</v>
      </c>
      <c r="H98" s="1">
        <v>2019</v>
      </c>
      <c r="J98" s="1" t="str">
        <f t="shared" si="1"/>
        <v>7/1/2019</v>
      </c>
      <c r="K98" s="2">
        <v>43472</v>
      </c>
      <c r="M98" s="2"/>
    </row>
    <row r="99" spans="5:13" ht="14.25" customHeight="1" x14ac:dyDescent="0.3">
      <c r="E99" s="2">
        <v>43679</v>
      </c>
      <c r="F99" s="1">
        <v>2</v>
      </c>
      <c r="G99" s="1">
        <v>8</v>
      </c>
      <c r="H99" s="1">
        <v>2019</v>
      </c>
      <c r="J99" s="1" t="str">
        <f t="shared" si="1"/>
        <v>8/2/2019</v>
      </c>
      <c r="K99" s="2">
        <v>43504</v>
      </c>
      <c r="M99" s="2"/>
    </row>
    <row r="100" spans="5:13" ht="14.25" customHeight="1" x14ac:dyDescent="0.3">
      <c r="E100" s="2" t="s">
        <v>471</v>
      </c>
      <c r="F100" s="1">
        <v>1</v>
      </c>
      <c r="G100" s="1">
        <v>27</v>
      </c>
      <c r="H100" s="1">
        <v>2019</v>
      </c>
      <c r="J100" s="1" t="str">
        <f t="shared" si="1"/>
        <v>27/1/2019</v>
      </c>
      <c r="K100" s="2">
        <v>43492</v>
      </c>
      <c r="M100" s="2"/>
    </row>
    <row r="101" spans="5:13" ht="14.25" customHeight="1" x14ac:dyDescent="0.3">
      <c r="E101" s="2">
        <v>43467</v>
      </c>
      <c r="F101" s="1">
        <v>2</v>
      </c>
      <c r="G101" s="1">
        <v>1</v>
      </c>
      <c r="H101" s="1">
        <v>2019</v>
      </c>
      <c r="J101" s="1" t="str">
        <f t="shared" si="1"/>
        <v>1/2/2019</v>
      </c>
      <c r="K101" s="2">
        <v>43497</v>
      </c>
      <c r="M101" s="2"/>
    </row>
    <row r="102" spans="5:13" ht="14.25" customHeight="1" x14ac:dyDescent="0.3">
      <c r="E102" s="2" t="s">
        <v>449</v>
      </c>
      <c r="F102" s="1">
        <v>2</v>
      </c>
      <c r="G102" s="1">
        <v>18</v>
      </c>
      <c r="H102" s="1">
        <v>2019</v>
      </c>
      <c r="J102" s="1" t="str">
        <f t="shared" si="1"/>
        <v>18/2/2019</v>
      </c>
      <c r="K102" s="2">
        <v>43514</v>
      </c>
      <c r="M102" s="2"/>
    </row>
    <row r="103" spans="5:13" ht="14.25" customHeight="1" x14ac:dyDescent="0.3">
      <c r="E103" s="2" t="s">
        <v>474</v>
      </c>
      <c r="F103" s="1">
        <v>2</v>
      </c>
      <c r="G103" s="1">
        <v>26</v>
      </c>
      <c r="H103" s="1">
        <v>2019</v>
      </c>
      <c r="J103" s="1" t="str">
        <f t="shared" si="1"/>
        <v>26/2/2019</v>
      </c>
      <c r="K103" s="2">
        <v>43522</v>
      </c>
      <c r="M103" s="2"/>
    </row>
    <row r="104" spans="5:13" ht="14.25" customHeight="1" x14ac:dyDescent="0.3">
      <c r="E104" s="2" t="s">
        <v>475</v>
      </c>
      <c r="F104" s="1">
        <v>1</v>
      </c>
      <c r="G104" s="1">
        <v>16</v>
      </c>
      <c r="H104" s="1">
        <v>2019</v>
      </c>
      <c r="J104" s="1" t="str">
        <f t="shared" si="1"/>
        <v>16/1/2019</v>
      </c>
      <c r="K104" s="2">
        <v>43481</v>
      </c>
      <c r="M104" s="2"/>
    </row>
    <row r="105" spans="5:13" ht="14.25" customHeight="1" x14ac:dyDescent="0.3">
      <c r="E105" s="2" t="s">
        <v>476</v>
      </c>
      <c r="F105" s="1">
        <v>4</v>
      </c>
      <c r="G105" s="1">
        <v>29</v>
      </c>
      <c r="H105" s="1">
        <v>2016</v>
      </c>
      <c r="J105" s="1" t="str">
        <f t="shared" si="1"/>
        <v>29/4/2016</v>
      </c>
      <c r="K105" s="2">
        <v>42489</v>
      </c>
      <c r="M105" s="2"/>
    </row>
    <row r="106" spans="5:13" ht="14.25" customHeight="1" x14ac:dyDescent="0.3">
      <c r="E106" s="2" t="s">
        <v>477</v>
      </c>
      <c r="F106" s="1">
        <v>1</v>
      </c>
      <c r="G106" s="1">
        <v>15</v>
      </c>
      <c r="H106" s="1">
        <v>2014</v>
      </c>
      <c r="J106" s="1" t="str">
        <f t="shared" si="1"/>
        <v>15/1/2014</v>
      </c>
      <c r="K106" s="2">
        <v>41654</v>
      </c>
      <c r="M106" s="2"/>
    </row>
    <row r="107" spans="5:13" ht="14.25" customHeight="1" x14ac:dyDescent="0.3">
      <c r="E107" s="2" t="s">
        <v>478</v>
      </c>
      <c r="F107" s="1">
        <v>1</v>
      </c>
      <c r="G107" s="1">
        <v>20</v>
      </c>
      <c r="H107" s="1">
        <v>2015</v>
      </c>
      <c r="J107" s="1" t="str">
        <f t="shared" si="1"/>
        <v>20/1/2015</v>
      </c>
      <c r="K107" s="2">
        <v>42024</v>
      </c>
      <c r="M107" s="2"/>
    </row>
    <row r="108" spans="5:13" ht="14.25" customHeight="1" x14ac:dyDescent="0.3">
      <c r="E108" s="2">
        <v>43648</v>
      </c>
      <c r="F108" s="1">
        <v>2</v>
      </c>
      <c r="G108" s="1">
        <v>7</v>
      </c>
      <c r="H108" s="1">
        <v>2019</v>
      </c>
      <c r="J108" s="1" t="str">
        <f t="shared" si="1"/>
        <v>7/2/2019</v>
      </c>
      <c r="K108" s="2">
        <v>43503</v>
      </c>
      <c r="M108" s="2"/>
    </row>
    <row r="109" spans="5:13" ht="14.25" customHeight="1" x14ac:dyDescent="0.3">
      <c r="E109" s="2" t="s">
        <v>448</v>
      </c>
      <c r="F109" s="1">
        <v>1</v>
      </c>
      <c r="G109" s="1">
        <v>25</v>
      </c>
      <c r="H109" s="1">
        <v>2019</v>
      </c>
      <c r="J109" s="1" t="str">
        <f t="shared" si="1"/>
        <v>25/1/2019</v>
      </c>
      <c r="K109" s="2">
        <v>43490</v>
      </c>
      <c r="M109" s="2"/>
    </row>
    <row r="110" spans="5:13" ht="14.25" customHeight="1" x14ac:dyDescent="0.3">
      <c r="E110" s="2" t="s">
        <v>478</v>
      </c>
      <c r="F110" s="1">
        <v>1</v>
      </c>
      <c r="G110" s="1">
        <v>20</v>
      </c>
      <c r="H110" s="1">
        <v>2015</v>
      </c>
      <c r="J110" s="1" t="str">
        <f t="shared" si="1"/>
        <v>20/1/2015</v>
      </c>
      <c r="K110" s="2">
        <v>42024</v>
      </c>
      <c r="M110" s="2"/>
    </row>
    <row r="111" spans="5:13" ht="14.25" customHeight="1" x14ac:dyDescent="0.3">
      <c r="E111" s="2">
        <v>43739</v>
      </c>
      <c r="F111" s="1">
        <v>1</v>
      </c>
      <c r="G111" s="1">
        <v>10</v>
      </c>
      <c r="H111" s="1">
        <v>2019</v>
      </c>
      <c r="J111" s="1" t="str">
        <f t="shared" si="1"/>
        <v>10/1/2019</v>
      </c>
      <c r="K111" s="2">
        <v>43475</v>
      </c>
      <c r="M111" s="2"/>
    </row>
    <row r="112" spans="5:13" ht="14.25" customHeight="1" x14ac:dyDescent="0.3">
      <c r="E112" s="2" t="s">
        <v>449</v>
      </c>
      <c r="F112" s="1">
        <v>2</v>
      </c>
      <c r="G112" s="1">
        <v>18</v>
      </c>
      <c r="H112" s="1">
        <v>2019</v>
      </c>
      <c r="J112" s="1" t="str">
        <f t="shared" si="1"/>
        <v>18/2/2019</v>
      </c>
      <c r="K112" s="2">
        <v>43514</v>
      </c>
      <c r="M112" s="2"/>
    </row>
    <row r="113" spans="5:13" ht="14.25" customHeight="1" x14ac:dyDescent="0.3">
      <c r="E113" s="2" t="s">
        <v>449</v>
      </c>
      <c r="F113" s="1">
        <v>2</v>
      </c>
      <c r="G113" s="1">
        <v>18</v>
      </c>
      <c r="H113" s="1">
        <v>2019</v>
      </c>
      <c r="J113" s="1" t="str">
        <f t="shared" si="1"/>
        <v>18/2/2019</v>
      </c>
      <c r="K113" s="2">
        <v>43514</v>
      </c>
      <c r="M113" s="2"/>
    </row>
    <row r="114" spans="5:13" ht="14.25" customHeight="1" x14ac:dyDescent="0.3">
      <c r="E114" s="2">
        <v>40697</v>
      </c>
      <c r="F114" s="1">
        <v>3</v>
      </c>
      <c r="G114" s="1">
        <v>6</v>
      </c>
      <c r="H114" s="1">
        <v>2011</v>
      </c>
      <c r="J114" s="1" t="str">
        <f t="shared" si="1"/>
        <v>6/3/2011</v>
      </c>
      <c r="K114" s="2">
        <v>40608</v>
      </c>
      <c r="M114" s="2"/>
    </row>
    <row r="115" spans="5:13" ht="14.25" customHeight="1" x14ac:dyDescent="0.3">
      <c r="E115" s="2" t="s">
        <v>465</v>
      </c>
      <c r="F115" s="1">
        <v>1</v>
      </c>
      <c r="G115" s="1">
        <v>28</v>
      </c>
      <c r="H115" s="1">
        <v>2019</v>
      </c>
      <c r="J115" s="1" t="str">
        <f t="shared" si="1"/>
        <v>28/1/2019</v>
      </c>
      <c r="K115" s="2">
        <v>43493</v>
      </c>
      <c r="M115" s="2"/>
    </row>
    <row r="116" spans="5:13" ht="14.25" customHeight="1" x14ac:dyDescent="0.3">
      <c r="E116" s="2">
        <v>43648</v>
      </c>
      <c r="F116" s="1">
        <v>2</v>
      </c>
      <c r="G116" s="1">
        <v>7</v>
      </c>
      <c r="H116" s="1">
        <v>2019</v>
      </c>
      <c r="J116" s="1" t="str">
        <f t="shared" si="1"/>
        <v>7/2/2019</v>
      </c>
      <c r="K116" s="2">
        <v>43503</v>
      </c>
      <c r="M116" s="2"/>
    </row>
    <row r="117" spans="5:13" ht="14.25" customHeight="1" x14ac:dyDescent="0.3">
      <c r="E117" s="2" t="s">
        <v>452</v>
      </c>
      <c r="F117" s="1">
        <v>1</v>
      </c>
      <c r="G117" s="1">
        <v>14</v>
      </c>
      <c r="H117" s="1">
        <v>2019</v>
      </c>
      <c r="J117" s="1" t="str">
        <f t="shared" si="1"/>
        <v>14/1/2019</v>
      </c>
      <c r="K117" s="2">
        <v>43479</v>
      </c>
      <c r="M117" s="2"/>
    </row>
    <row r="118" spans="5:13" ht="14.25" customHeight="1" x14ac:dyDescent="0.3">
      <c r="E118" s="2" t="s">
        <v>458</v>
      </c>
      <c r="F118" s="1">
        <v>2</v>
      </c>
      <c r="G118" s="1">
        <v>21</v>
      </c>
      <c r="H118" s="1">
        <v>2019</v>
      </c>
      <c r="J118" s="1" t="str">
        <f t="shared" si="1"/>
        <v>21/2/2019</v>
      </c>
      <c r="K118" s="2">
        <v>43517</v>
      </c>
      <c r="M118" s="2"/>
    </row>
    <row r="119" spans="5:13" ht="14.25" customHeight="1" x14ac:dyDescent="0.3">
      <c r="E119" s="2" t="s">
        <v>479</v>
      </c>
      <c r="F119" s="1">
        <v>2</v>
      </c>
      <c r="G119" s="1">
        <v>15</v>
      </c>
      <c r="H119" s="1">
        <v>2019</v>
      </c>
      <c r="J119" s="1" t="str">
        <f t="shared" si="1"/>
        <v>15/2/2019</v>
      </c>
      <c r="K119" s="2">
        <v>43511</v>
      </c>
      <c r="M119" s="2"/>
    </row>
    <row r="120" spans="5:13" ht="14.25" customHeight="1" x14ac:dyDescent="0.3">
      <c r="E120" s="2">
        <v>43556</v>
      </c>
      <c r="F120" s="1">
        <v>1</v>
      </c>
      <c r="G120" s="1">
        <v>4</v>
      </c>
      <c r="H120" s="1">
        <v>2019</v>
      </c>
      <c r="J120" s="1" t="str">
        <f t="shared" si="1"/>
        <v>4/1/2019</v>
      </c>
      <c r="K120" s="2">
        <v>43469</v>
      </c>
      <c r="M120" s="2"/>
    </row>
    <row r="121" spans="5:13" ht="14.25" customHeight="1" x14ac:dyDescent="0.3">
      <c r="E121" s="2">
        <v>41339</v>
      </c>
      <c r="F121" s="1">
        <v>6</v>
      </c>
      <c r="G121" s="1">
        <v>3</v>
      </c>
      <c r="H121" s="1">
        <v>2013</v>
      </c>
      <c r="J121" s="1" t="str">
        <f t="shared" si="1"/>
        <v>3/6/2013</v>
      </c>
      <c r="K121" s="2">
        <v>41428</v>
      </c>
      <c r="M121" s="2"/>
    </row>
    <row r="122" spans="5:13" ht="14.25" customHeight="1" x14ac:dyDescent="0.3">
      <c r="E122" s="2" t="s">
        <v>465</v>
      </c>
      <c r="F122" s="1">
        <v>1</v>
      </c>
      <c r="G122" s="1">
        <v>28</v>
      </c>
      <c r="H122" s="1">
        <v>2019</v>
      </c>
      <c r="J122" s="1" t="str">
        <f t="shared" si="1"/>
        <v>28/1/2019</v>
      </c>
      <c r="K122" s="2">
        <v>43493</v>
      </c>
      <c r="M122" s="2"/>
    </row>
    <row r="123" spans="5:13" ht="14.25" customHeight="1" x14ac:dyDescent="0.3">
      <c r="E123" s="2">
        <v>41276</v>
      </c>
      <c r="F123" s="1">
        <v>2</v>
      </c>
      <c r="G123" s="1">
        <v>1</v>
      </c>
      <c r="H123" s="1">
        <v>2013</v>
      </c>
      <c r="J123" s="1" t="str">
        <f t="shared" si="1"/>
        <v>1/2/2013</v>
      </c>
      <c r="K123" s="2">
        <v>41306</v>
      </c>
      <c r="M123" s="2"/>
    </row>
    <row r="124" spans="5:13" ht="14.25" customHeight="1" x14ac:dyDescent="0.3">
      <c r="E124" s="2" t="s">
        <v>459</v>
      </c>
      <c r="F124" s="1">
        <v>2</v>
      </c>
      <c r="G124" s="1">
        <v>22</v>
      </c>
      <c r="H124" s="1">
        <v>2019</v>
      </c>
      <c r="J124" s="1" t="str">
        <f t="shared" si="1"/>
        <v>22/2/2019</v>
      </c>
      <c r="K124" s="2">
        <v>43518</v>
      </c>
      <c r="M124" s="2"/>
    </row>
    <row r="125" spans="5:13" ht="14.25" customHeight="1" x14ac:dyDescent="0.3">
      <c r="E125" s="2">
        <v>43678</v>
      </c>
      <c r="F125" s="1">
        <v>1</v>
      </c>
      <c r="G125" s="1">
        <v>8</v>
      </c>
      <c r="H125" s="1">
        <v>2019</v>
      </c>
      <c r="J125" s="1" t="str">
        <f t="shared" si="1"/>
        <v>8/1/2019</v>
      </c>
      <c r="K125" s="2">
        <v>43473</v>
      </c>
      <c r="M125" s="2"/>
    </row>
    <row r="126" spans="5:13" ht="14.25" customHeight="1" x14ac:dyDescent="0.3">
      <c r="E126" s="2">
        <v>42040</v>
      </c>
      <c r="F126" s="1">
        <v>5</v>
      </c>
      <c r="G126" s="1">
        <v>2</v>
      </c>
      <c r="H126" s="1">
        <v>2015</v>
      </c>
      <c r="J126" s="1" t="str">
        <f t="shared" si="1"/>
        <v>2/5/2015</v>
      </c>
      <c r="K126" s="2">
        <v>42126</v>
      </c>
      <c r="M126" s="2"/>
    </row>
    <row r="127" spans="5:13" ht="14.25" customHeight="1" x14ac:dyDescent="0.3">
      <c r="E127" s="2" t="s">
        <v>479</v>
      </c>
      <c r="F127" s="1">
        <v>2</v>
      </c>
      <c r="G127" s="1">
        <v>15</v>
      </c>
      <c r="H127" s="1">
        <v>2019</v>
      </c>
      <c r="J127" s="1" t="str">
        <f t="shared" si="1"/>
        <v>15/2/2019</v>
      </c>
      <c r="K127" s="2">
        <v>43511</v>
      </c>
      <c r="M127" s="2"/>
    </row>
    <row r="128" spans="5:13" ht="14.25" customHeight="1" x14ac:dyDescent="0.3">
      <c r="E128" s="2">
        <v>43771</v>
      </c>
      <c r="F128" s="1">
        <v>2</v>
      </c>
      <c r="G128" s="1">
        <v>11</v>
      </c>
      <c r="H128" s="1">
        <v>2019</v>
      </c>
      <c r="J128" s="1" t="str">
        <f t="shared" si="1"/>
        <v>11/2/2019</v>
      </c>
      <c r="K128" s="2">
        <v>43507</v>
      </c>
      <c r="M128" s="2"/>
    </row>
    <row r="129" spans="5:13" ht="14.25" customHeight="1" x14ac:dyDescent="0.3">
      <c r="E129" s="2" t="s">
        <v>480</v>
      </c>
      <c r="F129" s="1">
        <v>1</v>
      </c>
      <c r="G129" s="1">
        <v>30</v>
      </c>
      <c r="H129" s="1">
        <v>2013</v>
      </c>
      <c r="J129" s="1" t="str">
        <f t="shared" si="1"/>
        <v>30/1/2013</v>
      </c>
      <c r="K129" s="2">
        <v>41304</v>
      </c>
      <c r="M129" s="2"/>
    </row>
    <row r="130" spans="5:13" ht="14.25" customHeight="1" x14ac:dyDescent="0.3">
      <c r="E130" s="2" t="s">
        <v>460</v>
      </c>
      <c r="F130" s="1">
        <v>1</v>
      </c>
      <c r="G130" s="1">
        <v>30</v>
      </c>
      <c r="H130" s="1">
        <v>2019</v>
      </c>
      <c r="J130" s="1" t="str">
        <f t="shared" ref="J130:J193" si="2">G130&amp;"/"&amp;F130&amp;"/"&amp;H130</f>
        <v>30/1/2019</v>
      </c>
      <c r="K130" s="2">
        <v>43495</v>
      </c>
      <c r="M130" s="2"/>
    </row>
    <row r="131" spans="5:13" ht="14.25" customHeight="1" x14ac:dyDescent="0.3">
      <c r="E131" s="2">
        <v>41032</v>
      </c>
      <c r="F131" s="1">
        <v>3</v>
      </c>
      <c r="G131" s="1">
        <v>5</v>
      </c>
      <c r="H131" s="1">
        <v>2012</v>
      </c>
      <c r="J131" s="1" t="str">
        <f t="shared" si="2"/>
        <v>5/3/2012</v>
      </c>
      <c r="K131" s="2">
        <v>40973</v>
      </c>
      <c r="M131" s="2"/>
    </row>
    <row r="132" spans="5:13" ht="14.25" customHeight="1" x14ac:dyDescent="0.3">
      <c r="E132" s="2">
        <v>43525</v>
      </c>
      <c r="F132" s="1">
        <v>1</v>
      </c>
      <c r="G132" s="1">
        <v>3</v>
      </c>
      <c r="H132" s="1">
        <v>2019</v>
      </c>
      <c r="J132" s="1" t="str">
        <f t="shared" si="2"/>
        <v>3/1/2019</v>
      </c>
      <c r="K132" s="2">
        <v>43468</v>
      </c>
      <c r="M132" s="2"/>
    </row>
    <row r="133" spans="5:13" ht="14.25" customHeight="1" x14ac:dyDescent="0.3">
      <c r="E133" s="2" t="s">
        <v>457</v>
      </c>
      <c r="F133" s="1">
        <v>1</v>
      </c>
      <c r="G133" s="1">
        <v>21</v>
      </c>
      <c r="H133" s="1">
        <v>2019</v>
      </c>
      <c r="J133" s="1" t="str">
        <f t="shared" si="2"/>
        <v>21/1/2019</v>
      </c>
      <c r="K133" s="2">
        <v>43486</v>
      </c>
      <c r="M133" s="2"/>
    </row>
    <row r="134" spans="5:13" ht="14.25" customHeight="1" x14ac:dyDescent="0.3">
      <c r="E134" s="2" t="s">
        <v>481</v>
      </c>
      <c r="F134" s="1">
        <v>4</v>
      </c>
      <c r="G134" s="1">
        <v>15</v>
      </c>
      <c r="H134" s="1">
        <v>2015</v>
      </c>
      <c r="J134" s="1" t="str">
        <f t="shared" si="2"/>
        <v>15/4/2015</v>
      </c>
      <c r="K134" s="2">
        <v>42109</v>
      </c>
      <c r="M134" s="2"/>
    </row>
    <row r="135" spans="5:13" ht="14.25" customHeight="1" x14ac:dyDescent="0.3">
      <c r="E135" s="2">
        <v>43647</v>
      </c>
      <c r="F135" s="1">
        <v>1</v>
      </c>
      <c r="G135" s="1">
        <v>7</v>
      </c>
      <c r="H135" s="1">
        <v>2019</v>
      </c>
      <c r="J135" s="1" t="str">
        <f t="shared" si="2"/>
        <v>7/1/2019</v>
      </c>
      <c r="K135" s="2">
        <v>43472</v>
      </c>
      <c r="M135" s="2"/>
    </row>
    <row r="136" spans="5:13" ht="14.25" customHeight="1" x14ac:dyDescent="0.3">
      <c r="E136" s="2" t="s">
        <v>470</v>
      </c>
      <c r="F136" s="1">
        <v>1</v>
      </c>
      <c r="G136" s="1">
        <v>18</v>
      </c>
      <c r="H136" s="1">
        <v>2019</v>
      </c>
      <c r="J136" s="1" t="str">
        <f t="shared" si="2"/>
        <v>18/1/2019</v>
      </c>
      <c r="K136" s="2">
        <v>43483</v>
      </c>
      <c r="M136" s="2"/>
    </row>
    <row r="137" spans="5:13" ht="14.25" customHeight="1" x14ac:dyDescent="0.3">
      <c r="E137" s="2" t="s">
        <v>451</v>
      </c>
      <c r="F137" s="1">
        <v>2</v>
      </c>
      <c r="G137" s="1">
        <v>14</v>
      </c>
      <c r="H137" s="1">
        <v>2019</v>
      </c>
      <c r="J137" s="1" t="str">
        <f t="shared" si="2"/>
        <v>14/2/2019</v>
      </c>
      <c r="K137" s="2">
        <v>43510</v>
      </c>
      <c r="M137" s="2"/>
    </row>
    <row r="138" spans="5:13" ht="14.25" customHeight="1" x14ac:dyDescent="0.3">
      <c r="E138" s="2">
        <v>41276</v>
      </c>
      <c r="F138" s="1">
        <v>2</v>
      </c>
      <c r="G138" s="1">
        <v>1</v>
      </c>
      <c r="H138" s="1">
        <v>2013</v>
      </c>
      <c r="J138" s="1" t="str">
        <f t="shared" si="2"/>
        <v>1/2/2013</v>
      </c>
      <c r="K138" s="2">
        <v>41306</v>
      </c>
      <c r="M138" s="2"/>
    </row>
    <row r="139" spans="5:13" ht="14.25" customHeight="1" x14ac:dyDescent="0.3">
      <c r="E139" s="2">
        <v>41247</v>
      </c>
      <c r="F139" s="1">
        <v>4</v>
      </c>
      <c r="G139" s="1">
        <v>12</v>
      </c>
      <c r="H139" s="1">
        <v>2012</v>
      </c>
      <c r="J139" s="1" t="str">
        <f t="shared" si="2"/>
        <v>12/4/2012</v>
      </c>
      <c r="K139" s="2">
        <v>41011</v>
      </c>
      <c r="M139" s="2"/>
    </row>
    <row r="140" spans="5:13" ht="14.25" customHeight="1" x14ac:dyDescent="0.3">
      <c r="E140" s="2" t="s">
        <v>452</v>
      </c>
      <c r="F140" s="1">
        <v>1</v>
      </c>
      <c r="G140" s="1">
        <v>14</v>
      </c>
      <c r="H140" s="1">
        <v>2019</v>
      </c>
      <c r="J140" s="1" t="str">
        <f t="shared" si="2"/>
        <v>14/1/2019</v>
      </c>
      <c r="K140" s="2">
        <v>43479</v>
      </c>
      <c r="M140" s="2"/>
    </row>
    <row r="141" spans="5:13" ht="14.25" customHeight="1" x14ac:dyDescent="0.3">
      <c r="E141" s="2" t="s">
        <v>444</v>
      </c>
      <c r="F141" s="1">
        <v>1</v>
      </c>
      <c r="G141" s="1">
        <v>17</v>
      </c>
      <c r="H141" s="1">
        <v>2019</v>
      </c>
      <c r="J141" s="1" t="str">
        <f t="shared" si="2"/>
        <v>17/1/2019</v>
      </c>
      <c r="K141" s="2">
        <v>43482</v>
      </c>
      <c r="M141" s="2"/>
    </row>
    <row r="142" spans="5:13" ht="14.25" customHeight="1" x14ac:dyDescent="0.3">
      <c r="E142" s="2" t="s">
        <v>459</v>
      </c>
      <c r="F142" s="1">
        <v>2</v>
      </c>
      <c r="G142" s="1">
        <v>22</v>
      </c>
      <c r="H142" s="1">
        <v>2019</v>
      </c>
      <c r="J142" s="1" t="str">
        <f t="shared" si="2"/>
        <v>22/2/2019</v>
      </c>
      <c r="K142" s="2">
        <v>43518</v>
      </c>
      <c r="M142" s="2"/>
    </row>
    <row r="143" spans="5:13" ht="14.25" customHeight="1" x14ac:dyDescent="0.3">
      <c r="E143" s="2" t="s">
        <v>447</v>
      </c>
      <c r="F143" s="1">
        <v>2</v>
      </c>
      <c r="G143" s="1">
        <v>25</v>
      </c>
      <c r="H143" s="1">
        <v>2019</v>
      </c>
      <c r="J143" s="1" t="str">
        <f t="shared" si="2"/>
        <v>25/2/2019</v>
      </c>
      <c r="K143" s="2">
        <v>43521</v>
      </c>
      <c r="M143" s="2"/>
    </row>
    <row r="144" spans="5:13" ht="14.25" customHeight="1" x14ac:dyDescent="0.3">
      <c r="E144" s="2" t="s">
        <v>457</v>
      </c>
      <c r="F144" s="1">
        <v>1</v>
      </c>
      <c r="G144" s="1">
        <v>21</v>
      </c>
      <c r="H144" s="1">
        <v>2019</v>
      </c>
      <c r="J144" s="1" t="str">
        <f t="shared" si="2"/>
        <v>21/1/2019</v>
      </c>
      <c r="K144" s="2">
        <v>43486</v>
      </c>
      <c r="M144" s="2"/>
    </row>
    <row r="145" spans="5:13" ht="14.25" customHeight="1" x14ac:dyDescent="0.3">
      <c r="E145" s="2" t="s">
        <v>482</v>
      </c>
      <c r="F145" s="1">
        <v>2</v>
      </c>
      <c r="G145" s="1">
        <v>14</v>
      </c>
      <c r="H145" s="1">
        <v>2018</v>
      </c>
      <c r="J145" s="1" t="str">
        <f t="shared" si="2"/>
        <v>14/2/2018</v>
      </c>
      <c r="K145" s="2">
        <v>43145</v>
      </c>
      <c r="M145" s="2"/>
    </row>
    <row r="146" spans="5:13" ht="14.25" customHeight="1" x14ac:dyDescent="0.3">
      <c r="E146" s="2">
        <v>43771</v>
      </c>
      <c r="F146" s="1">
        <v>2</v>
      </c>
      <c r="G146" s="1">
        <v>11</v>
      </c>
      <c r="H146" s="1">
        <v>2019</v>
      </c>
      <c r="J146" s="1" t="str">
        <f t="shared" si="2"/>
        <v>11/2/2019</v>
      </c>
      <c r="K146" s="2">
        <v>43507</v>
      </c>
      <c r="M146" s="2"/>
    </row>
    <row r="147" spans="5:13" ht="14.25" customHeight="1" x14ac:dyDescent="0.3">
      <c r="E147" s="2">
        <v>43770</v>
      </c>
      <c r="F147" s="1">
        <v>1</v>
      </c>
      <c r="G147" s="1">
        <v>11</v>
      </c>
      <c r="H147" s="1">
        <v>2019</v>
      </c>
      <c r="J147" s="1" t="str">
        <f t="shared" si="2"/>
        <v>11/1/2019</v>
      </c>
      <c r="K147" s="2">
        <v>43476</v>
      </c>
      <c r="M147" s="2"/>
    </row>
    <row r="148" spans="5:13" ht="14.25" customHeight="1" x14ac:dyDescent="0.3">
      <c r="E148" s="2">
        <v>42431</v>
      </c>
      <c r="F148" s="1">
        <v>2</v>
      </c>
      <c r="G148" s="1">
        <v>3</v>
      </c>
      <c r="H148" s="1">
        <v>2016</v>
      </c>
      <c r="J148" s="1" t="str">
        <f t="shared" si="2"/>
        <v>3/2/2016</v>
      </c>
      <c r="K148" s="2">
        <v>42403</v>
      </c>
      <c r="M148" s="2"/>
    </row>
    <row r="149" spans="5:13" ht="14.25" customHeight="1" x14ac:dyDescent="0.3">
      <c r="E149" s="2" t="s">
        <v>483</v>
      </c>
      <c r="F149" s="1">
        <v>3</v>
      </c>
      <c r="G149" s="1">
        <v>30</v>
      </c>
      <c r="H149" s="1">
        <v>2013</v>
      </c>
      <c r="J149" s="1" t="str">
        <f t="shared" si="2"/>
        <v>30/3/2013</v>
      </c>
      <c r="K149" s="2">
        <v>41363</v>
      </c>
      <c r="M149" s="2"/>
    </row>
    <row r="150" spans="5:13" ht="14.25" customHeight="1" x14ac:dyDescent="0.3">
      <c r="E150" s="2" t="s">
        <v>468</v>
      </c>
      <c r="F150" s="1">
        <v>1</v>
      </c>
      <c r="G150" s="1">
        <v>23</v>
      </c>
      <c r="H150" s="1">
        <v>2019</v>
      </c>
      <c r="J150" s="1" t="str">
        <f t="shared" si="2"/>
        <v>23/1/2019</v>
      </c>
      <c r="K150" s="2">
        <v>43488</v>
      </c>
      <c r="M150" s="2"/>
    </row>
    <row r="151" spans="5:13" ht="14.25" customHeight="1" x14ac:dyDescent="0.3">
      <c r="E151" s="2" t="s">
        <v>464</v>
      </c>
      <c r="F151" s="1">
        <v>1</v>
      </c>
      <c r="G151" s="1">
        <v>22</v>
      </c>
      <c r="H151" s="1">
        <v>2019</v>
      </c>
      <c r="J151" s="1" t="str">
        <f t="shared" si="2"/>
        <v>22/1/2019</v>
      </c>
      <c r="K151" s="2">
        <v>43487</v>
      </c>
      <c r="M151" s="2"/>
    </row>
    <row r="152" spans="5:13" ht="14.25" customHeight="1" x14ac:dyDescent="0.3">
      <c r="E152" s="2" t="s">
        <v>444</v>
      </c>
      <c r="F152" s="1">
        <v>1</v>
      </c>
      <c r="G152" s="1">
        <v>17</v>
      </c>
      <c r="H152" s="1">
        <v>2019</v>
      </c>
      <c r="J152" s="1" t="str">
        <f t="shared" si="2"/>
        <v>17/1/2019</v>
      </c>
      <c r="K152" s="2">
        <v>43482</v>
      </c>
      <c r="M152" s="2"/>
    </row>
    <row r="153" spans="5:13" ht="14.25" customHeight="1" x14ac:dyDescent="0.3">
      <c r="E153" s="2">
        <v>42007</v>
      </c>
      <c r="F153" s="1">
        <v>3</v>
      </c>
      <c r="G153" s="1">
        <v>1</v>
      </c>
      <c r="H153" s="1">
        <v>2015</v>
      </c>
      <c r="J153" s="1" t="str">
        <f t="shared" si="2"/>
        <v>1/3/2015</v>
      </c>
      <c r="K153" s="2">
        <v>42064</v>
      </c>
      <c r="M153" s="2"/>
    </row>
    <row r="154" spans="5:13" ht="14.25" customHeight="1" x14ac:dyDescent="0.3">
      <c r="E154" s="2" t="s">
        <v>480</v>
      </c>
      <c r="F154" s="1">
        <v>1</v>
      </c>
      <c r="G154" s="1">
        <v>30</v>
      </c>
      <c r="H154" s="1">
        <v>2013</v>
      </c>
      <c r="J154" s="1" t="str">
        <f t="shared" si="2"/>
        <v>30/1/2013</v>
      </c>
      <c r="K154" s="2">
        <v>41304</v>
      </c>
      <c r="M154" s="2"/>
    </row>
    <row r="155" spans="5:13" ht="14.25" customHeight="1" x14ac:dyDescent="0.3">
      <c r="E155" s="2">
        <v>43618</v>
      </c>
      <c r="F155" s="1">
        <v>2</v>
      </c>
      <c r="G155" s="1">
        <v>6</v>
      </c>
      <c r="H155" s="1">
        <v>2019</v>
      </c>
      <c r="J155" s="1" t="str">
        <f t="shared" si="2"/>
        <v>6/2/2019</v>
      </c>
      <c r="K155" s="2">
        <v>43502</v>
      </c>
      <c r="M155" s="2"/>
    </row>
    <row r="156" spans="5:13" ht="14.25" customHeight="1" x14ac:dyDescent="0.3">
      <c r="E156" s="2" t="s">
        <v>457</v>
      </c>
      <c r="F156" s="1">
        <v>1</v>
      </c>
      <c r="G156" s="1">
        <v>21</v>
      </c>
      <c r="H156" s="1">
        <v>2019</v>
      </c>
      <c r="J156" s="1" t="str">
        <f t="shared" si="2"/>
        <v>21/1/2019</v>
      </c>
      <c r="K156" s="2">
        <v>43486</v>
      </c>
      <c r="M156" s="2"/>
    </row>
    <row r="157" spans="5:13" ht="14.25" customHeight="1" x14ac:dyDescent="0.3">
      <c r="E157" s="2" t="s">
        <v>444</v>
      </c>
      <c r="F157" s="1">
        <v>1</v>
      </c>
      <c r="G157" s="1">
        <v>17</v>
      </c>
      <c r="H157" s="1">
        <v>2019</v>
      </c>
      <c r="J157" s="1" t="str">
        <f t="shared" si="2"/>
        <v>17/1/2019</v>
      </c>
      <c r="K157" s="2">
        <v>43482</v>
      </c>
      <c r="M157" s="2"/>
    </row>
    <row r="158" spans="5:13" ht="14.25" customHeight="1" x14ac:dyDescent="0.3">
      <c r="E158" s="2">
        <v>43647</v>
      </c>
      <c r="F158" s="1">
        <v>1</v>
      </c>
      <c r="G158" s="1">
        <v>7</v>
      </c>
      <c r="H158" s="1">
        <v>2019</v>
      </c>
      <c r="J158" s="1" t="str">
        <f t="shared" si="2"/>
        <v>7/1/2019</v>
      </c>
      <c r="K158" s="2">
        <v>43472</v>
      </c>
      <c r="M158" s="2"/>
    </row>
    <row r="159" spans="5:13" ht="14.25" customHeight="1" x14ac:dyDescent="0.3">
      <c r="E159" s="2" t="s">
        <v>484</v>
      </c>
      <c r="F159" s="1">
        <v>2</v>
      </c>
      <c r="G159" s="1">
        <v>15</v>
      </c>
      <c r="H159" s="1">
        <v>2015</v>
      </c>
      <c r="J159" s="1" t="str">
        <f t="shared" si="2"/>
        <v>15/2/2015</v>
      </c>
      <c r="K159" s="2">
        <v>42050</v>
      </c>
      <c r="M159" s="2"/>
    </row>
    <row r="160" spans="5:13" ht="14.25" customHeight="1" x14ac:dyDescent="0.3">
      <c r="E160" s="2" t="s">
        <v>455</v>
      </c>
      <c r="F160" s="1">
        <v>2</v>
      </c>
      <c r="G160" s="1">
        <v>20</v>
      </c>
      <c r="H160" s="1">
        <v>2014</v>
      </c>
      <c r="J160" s="1" t="str">
        <f t="shared" si="2"/>
        <v>20/2/2014</v>
      </c>
      <c r="K160" s="2">
        <v>41690</v>
      </c>
      <c r="M160" s="2"/>
    </row>
    <row r="161" spans="5:13" ht="14.25" customHeight="1" x14ac:dyDescent="0.3">
      <c r="E161" s="2">
        <v>43557</v>
      </c>
      <c r="F161" s="1">
        <v>2</v>
      </c>
      <c r="G161" s="1">
        <v>4</v>
      </c>
      <c r="H161" s="1">
        <v>2019</v>
      </c>
      <c r="J161" s="1" t="str">
        <f t="shared" si="2"/>
        <v>4/2/2019</v>
      </c>
      <c r="K161" s="2">
        <v>43500</v>
      </c>
      <c r="M161" s="2"/>
    </row>
    <row r="162" spans="5:13" ht="14.25" customHeight="1" x14ac:dyDescent="0.3">
      <c r="E162" s="2" t="s">
        <v>444</v>
      </c>
      <c r="F162" s="1">
        <v>1</v>
      </c>
      <c r="G162" s="1">
        <v>17</v>
      </c>
      <c r="H162" s="1">
        <v>2019</v>
      </c>
      <c r="J162" s="1" t="str">
        <f t="shared" si="2"/>
        <v>17/1/2019</v>
      </c>
      <c r="K162" s="2">
        <v>43482</v>
      </c>
      <c r="M162" s="2"/>
    </row>
    <row r="163" spans="5:13" ht="14.25" customHeight="1" x14ac:dyDescent="0.3">
      <c r="E163" s="2" t="s">
        <v>485</v>
      </c>
      <c r="F163" s="1">
        <v>2</v>
      </c>
      <c r="G163" s="1">
        <v>20</v>
      </c>
      <c r="H163" s="1">
        <v>2013</v>
      </c>
      <c r="J163" s="1" t="str">
        <f t="shared" si="2"/>
        <v>20/2/2013</v>
      </c>
      <c r="K163" s="2">
        <v>41325</v>
      </c>
      <c r="M163" s="2"/>
    </row>
    <row r="164" spans="5:13" ht="14.25" customHeight="1" x14ac:dyDescent="0.3">
      <c r="E164" s="2">
        <v>43678</v>
      </c>
      <c r="F164" s="1">
        <v>1</v>
      </c>
      <c r="G164" s="1">
        <v>8</v>
      </c>
      <c r="H164" s="1">
        <v>2019</v>
      </c>
      <c r="J164" s="1" t="str">
        <f t="shared" si="2"/>
        <v>8/1/2019</v>
      </c>
      <c r="K164" s="2">
        <v>43473</v>
      </c>
      <c r="M164" s="2"/>
    </row>
    <row r="165" spans="5:13" ht="14.25" customHeight="1" x14ac:dyDescent="0.3">
      <c r="E165" s="2">
        <v>42773</v>
      </c>
      <c r="F165" s="1">
        <v>7</v>
      </c>
      <c r="G165" s="1">
        <v>2</v>
      </c>
      <c r="H165" s="1">
        <v>2017</v>
      </c>
      <c r="J165" s="1" t="str">
        <f t="shared" si="2"/>
        <v>2/7/2017</v>
      </c>
      <c r="K165" s="2">
        <v>42918</v>
      </c>
      <c r="M165" s="2"/>
    </row>
    <row r="166" spans="5:13" ht="14.25" customHeight="1" x14ac:dyDescent="0.3">
      <c r="E166" s="2" t="s">
        <v>465</v>
      </c>
      <c r="F166" s="1">
        <v>1</v>
      </c>
      <c r="G166" s="1">
        <v>28</v>
      </c>
      <c r="H166" s="1">
        <v>2019</v>
      </c>
      <c r="J166" s="1" t="str">
        <f t="shared" si="2"/>
        <v>28/1/2019</v>
      </c>
      <c r="K166" s="2">
        <v>43493</v>
      </c>
      <c r="M166" s="2"/>
    </row>
    <row r="167" spans="5:13" ht="14.25" customHeight="1" x14ac:dyDescent="0.3">
      <c r="E167" s="2" t="s">
        <v>459</v>
      </c>
      <c r="F167" s="1">
        <v>2</v>
      </c>
      <c r="G167" s="1">
        <v>22</v>
      </c>
      <c r="H167" s="1">
        <v>2019</v>
      </c>
      <c r="J167" s="1" t="str">
        <f t="shared" si="2"/>
        <v>22/2/2019</v>
      </c>
      <c r="K167" s="2">
        <v>43518</v>
      </c>
      <c r="M167" s="2"/>
    </row>
    <row r="168" spans="5:13" ht="14.25" customHeight="1" x14ac:dyDescent="0.3">
      <c r="E168" s="2" t="s">
        <v>469</v>
      </c>
      <c r="F168" s="1">
        <v>1</v>
      </c>
      <c r="G168" s="1">
        <v>29</v>
      </c>
      <c r="H168" s="1">
        <v>2019</v>
      </c>
      <c r="J168" s="1" t="str">
        <f t="shared" si="2"/>
        <v>29/1/2019</v>
      </c>
      <c r="K168" s="2">
        <v>43494</v>
      </c>
      <c r="M168" s="2"/>
    </row>
    <row r="169" spans="5:13" ht="14.25" customHeight="1" x14ac:dyDescent="0.3">
      <c r="E169" s="2" t="s">
        <v>457</v>
      </c>
      <c r="F169" s="1">
        <v>1</v>
      </c>
      <c r="G169" s="1">
        <v>21</v>
      </c>
      <c r="H169" s="1">
        <v>2019</v>
      </c>
      <c r="J169" s="1" t="str">
        <f t="shared" si="2"/>
        <v>21/1/2019</v>
      </c>
      <c r="K169" s="2">
        <v>43486</v>
      </c>
      <c r="M169" s="2"/>
    </row>
    <row r="170" spans="5:13" ht="14.25" customHeight="1" x14ac:dyDescent="0.3">
      <c r="E170" s="2">
        <v>43134</v>
      </c>
      <c r="F170" s="1">
        <v>3</v>
      </c>
      <c r="G170" s="1">
        <v>2</v>
      </c>
      <c r="H170" s="1">
        <v>2018</v>
      </c>
      <c r="J170" s="1" t="str">
        <f t="shared" si="2"/>
        <v>2/3/2018</v>
      </c>
      <c r="K170" s="2">
        <v>43161</v>
      </c>
      <c r="M170" s="2"/>
    </row>
    <row r="171" spans="5:13" ht="14.25" customHeight="1" x14ac:dyDescent="0.3">
      <c r="E171" s="2" t="s">
        <v>449</v>
      </c>
      <c r="F171" s="1">
        <v>2</v>
      </c>
      <c r="G171" s="1">
        <v>18</v>
      </c>
      <c r="H171" s="1">
        <v>2019</v>
      </c>
      <c r="J171" s="1" t="str">
        <f t="shared" si="2"/>
        <v>18/2/2019</v>
      </c>
      <c r="K171" s="2">
        <v>43514</v>
      </c>
      <c r="M171" s="2"/>
    </row>
    <row r="172" spans="5:13" ht="14.25" customHeight="1" x14ac:dyDescent="0.3">
      <c r="E172" s="2" t="s">
        <v>448</v>
      </c>
      <c r="F172" s="1">
        <v>1</v>
      </c>
      <c r="G172" s="1">
        <v>25</v>
      </c>
      <c r="H172" s="1">
        <v>2019</v>
      </c>
      <c r="J172" s="1" t="str">
        <f t="shared" si="2"/>
        <v>25/1/2019</v>
      </c>
      <c r="K172" s="2">
        <v>43490</v>
      </c>
      <c r="M172" s="2"/>
    </row>
    <row r="173" spans="5:13" ht="14.25" customHeight="1" x14ac:dyDescent="0.3">
      <c r="E173" s="2">
        <v>42649</v>
      </c>
      <c r="F173" s="1">
        <v>6</v>
      </c>
      <c r="G173" s="1">
        <v>10</v>
      </c>
      <c r="H173" s="1">
        <v>2016</v>
      </c>
      <c r="J173" s="1" t="str">
        <f t="shared" si="2"/>
        <v>10/6/2016</v>
      </c>
      <c r="K173" s="2">
        <v>42531</v>
      </c>
      <c r="M173" s="2"/>
    </row>
    <row r="174" spans="5:13" ht="14.25" customHeight="1" x14ac:dyDescent="0.3">
      <c r="E174" s="2">
        <v>43801</v>
      </c>
      <c r="F174" s="1">
        <v>2</v>
      </c>
      <c r="G174" s="1">
        <v>12</v>
      </c>
      <c r="H174" s="1">
        <v>2019</v>
      </c>
      <c r="J174" s="1" t="str">
        <f t="shared" si="2"/>
        <v>12/2/2019</v>
      </c>
      <c r="K174" s="2">
        <v>43508</v>
      </c>
      <c r="M174" s="2"/>
    </row>
    <row r="175" spans="5:13" ht="14.25" customHeight="1" x14ac:dyDescent="0.3">
      <c r="E175" s="2" t="s">
        <v>468</v>
      </c>
      <c r="F175" s="1">
        <v>1</v>
      </c>
      <c r="G175" s="1">
        <v>23</v>
      </c>
      <c r="H175" s="1">
        <v>2019</v>
      </c>
      <c r="J175" s="1" t="str">
        <f t="shared" si="2"/>
        <v>23/1/2019</v>
      </c>
      <c r="K175" s="2">
        <v>43488</v>
      </c>
      <c r="M175" s="2"/>
    </row>
    <row r="176" spans="5:13" ht="14.25" customHeight="1" x14ac:dyDescent="0.3">
      <c r="E176" s="2">
        <v>42037</v>
      </c>
      <c r="F176" s="1">
        <v>2</v>
      </c>
      <c r="G176" s="1">
        <v>2</v>
      </c>
      <c r="H176" s="1">
        <v>2015</v>
      </c>
      <c r="J176" s="1" t="str">
        <f t="shared" si="2"/>
        <v>2/2/2015</v>
      </c>
      <c r="K176" s="2">
        <v>42037</v>
      </c>
      <c r="M176" s="2"/>
    </row>
    <row r="177" spans="5:13" ht="14.25" customHeight="1" x14ac:dyDescent="0.3">
      <c r="E177" s="2">
        <v>42739</v>
      </c>
      <c r="F177" s="1">
        <v>4</v>
      </c>
      <c r="G177" s="1">
        <v>1</v>
      </c>
      <c r="H177" s="1">
        <v>2017</v>
      </c>
      <c r="J177" s="1" t="str">
        <f t="shared" si="2"/>
        <v>1/4/2017</v>
      </c>
      <c r="K177" s="2">
        <v>42826</v>
      </c>
      <c r="M177" s="2"/>
    </row>
    <row r="178" spans="5:13" ht="14.25" customHeight="1" x14ac:dyDescent="0.3">
      <c r="E178" s="2" t="s">
        <v>474</v>
      </c>
      <c r="F178" s="1">
        <v>2</v>
      </c>
      <c r="G178" s="1">
        <v>26</v>
      </c>
      <c r="H178" s="1">
        <v>2019</v>
      </c>
      <c r="J178" s="1" t="str">
        <f t="shared" si="2"/>
        <v>26/2/2019</v>
      </c>
      <c r="K178" s="2">
        <v>43522</v>
      </c>
      <c r="M178" s="2"/>
    </row>
    <row r="179" spans="5:13" ht="14.25" customHeight="1" x14ac:dyDescent="0.3">
      <c r="E179" s="2" t="s">
        <v>457</v>
      </c>
      <c r="F179" s="1">
        <v>1</v>
      </c>
      <c r="G179" s="1">
        <v>21</v>
      </c>
      <c r="H179" s="1">
        <v>2019</v>
      </c>
      <c r="J179" s="1" t="str">
        <f t="shared" si="2"/>
        <v>21/1/2019</v>
      </c>
      <c r="K179" s="2">
        <v>43486</v>
      </c>
      <c r="M179" s="2"/>
    </row>
    <row r="180" spans="5:13" ht="14.25" customHeight="1" x14ac:dyDescent="0.3">
      <c r="E180" s="2">
        <v>40946</v>
      </c>
      <c r="F180" s="1">
        <v>7</v>
      </c>
      <c r="G180" s="1">
        <v>2</v>
      </c>
      <c r="H180" s="1">
        <v>2012</v>
      </c>
      <c r="J180" s="1" t="str">
        <f t="shared" si="2"/>
        <v>2/7/2012</v>
      </c>
      <c r="K180" s="2">
        <v>41092</v>
      </c>
      <c r="M180" s="2"/>
    </row>
    <row r="181" spans="5:13" ht="14.25" customHeight="1" x14ac:dyDescent="0.3">
      <c r="E181" s="2" t="s">
        <v>464</v>
      </c>
      <c r="F181" s="1">
        <v>1</v>
      </c>
      <c r="G181" s="1">
        <v>22</v>
      </c>
      <c r="H181" s="1">
        <v>2019</v>
      </c>
      <c r="J181" s="1" t="str">
        <f t="shared" si="2"/>
        <v>22/1/2019</v>
      </c>
      <c r="K181" s="2">
        <v>43487</v>
      </c>
      <c r="M181" s="2"/>
    </row>
    <row r="182" spans="5:13" ht="14.25" customHeight="1" x14ac:dyDescent="0.3">
      <c r="E182" s="2" t="s">
        <v>452</v>
      </c>
      <c r="F182" s="1">
        <v>1</v>
      </c>
      <c r="G182" s="1">
        <v>14</v>
      </c>
      <c r="H182" s="1">
        <v>2019</v>
      </c>
      <c r="J182" s="1" t="str">
        <f t="shared" si="2"/>
        <v>14/1/2019</v>
      </c>
      <c r="K182" s="2">
        <v>43479</v>
      </c>
      <c r="M182" s="2"/>
    </row>
    <row r="183" spans="5:13" ht="14.25" customHeight="1" x14ac:dyDescent="0.3">
      <c r="E183" s="2">
        <v>43739</v>
      </c>
      <c r="F183" s="1">
        <v>1</v>
      </c>
      <c r="G183" s="1">
        <v>10</v>
      </c>
      <c r="H183" s="1">
        <v>2019</v>
      </c>
      <c r="J183" s="1" t="str">
        <f t="shared" si="2"/>
        <v>10/1/2019</v>
      </c>
      <c r="K183" s="2">
        <v>43475</v>
      </c>
      <c r="M183" s="2"/>
    </row>
    <row r="184" spans="5:13" ht="14.25" customHeight="1" x14ac:dyDescent="0.3">
      <c r="E184" s="2">
        <v>43648</v>
      </c>
      <c r="F184" s="1">
        <v>2</v>
      </c>
      <c r="G184" s="1">
        <v>7</v>
      </c>
      <c r="H184" s="1">
        <v>2019</v>
      </c>
      <c r="J184" s="1" t="str">
        <f t="shared" si="2"/>
        <v>7/2/2019</v>
      </c>
      <c r="K184" s="2">
        <v>43503</v>
      </c>
      <c r="M184" s="2"/>
    </row>
    <row r="185" spans="5:13" ht="14.25" customHeight="1" x14ac:dyDescent="0.3">
      <c r="E185" s="2" t="s">
        <v>460</v>
      </c>
      <c r="F185" s="1">
        <v>1</v>
      </c>
      <c r="G185" s="1">
        <v>30</v>
      </c>
      <c r="H185" s="1">
        <v>2019</v>
      </c>
      <c r="J185" s="1" t="str">
        <f t="shared" si="2"/>
        <v>30/1/2019</v>
      </c>
      <c r="K185" s="2">
        <v>43495</v>
      </c>
      <c r="M185" s="2"/>
    </row>
    <row r="186" spans="5:13" ht="14.25" customHeight="1" x14ac:dyDescent="0.3">
      <c r="E186" s="2" t="s">
        <v>469</v>
      </c>
      <c r="F186" s="1">
        <v>1</v>
      </c>
      <c r="G186" s="1">
        <v>29</v>
      </c>
      <c r="H186" s="1">
        <v>2019</v>
      </c>
      <c r="J186" s="1" t="str">
        <f t="shared" si="2"/>
        <v>29/1/2019</v>
      </c>
      <c r="K186" s="2">
        <v>43494</v>
      </c>
      <c r="M186" s="2"/>
    </row>
    <row r="187" spans="5:13" ht="14.25" customHeight="1" x14ac:dyDescent="0.3">
      <c r="E187" s="2">
        <v>42492</v>
      </c>
      <c r="F187" s="1">
        <v>2</v>
      </c>
      <c r="G187" s="1">
        <v>5</v>
      </c>
      <c r="H187" s="1">
        <v>2016</v>
      </c>
      <c r="J187" s="1" t="str">
        <f t="shared" si="2"/>
        <v>5/2/2016</v>
      </c>
      <c r="K187" s="2">
        <v>42405</v>
      </c>
      <c r="M187" s="2"/>
    </row>
    <row r="188" spans="5:13" ht="14.25" customHeight="1" x14ac:dyDescent="0.3">
      <c r="E188" s="2" t="s">
        <v>457</v>
      </c>
      <c r="F188" s="1">
        <v>1</v>
      </c>
      <c r="G188" s="1">
        <v>21</v>
      </c>
      <c r="H188" s="1">
        <v>2019</v>
      </c>
      <c r="J188" s="1" t="str">
        <f t="shared" si="2"/>
        <v>21/1/2019</v>
      </c>
      <c r="K188" s="2">
        <v>43486</v>
      </c>
      <c r="M188" s="2"/>
    </row>
    <row r="189" spans="5:13" ht="14.25" customHeight="1" x14ac:dyDescent="0.3">
      <c r="E189" s="2" t="s">
        <v>452</v>
      </c>
      <c r="F189" s="1">
        <v>1</v>
      </c>
      <c r="G189" s="1">
        <v>14</v>
      </c>
      <c r="H189" s="1">
        <v>2019</v>
      </c>
      <c r="J189" s="1" t="str">
        <f t="shared" si="2"/>
        <v>14/1/2019</v>
      </c>
      <c r="K189" s="2">
        <v>43479</v>
      </c>
      <c r="M189" s="2"/>
    </row>
    <row r="190" spans="5:13" ht="14.25" customHeight="1" x14ac:dyDescent="0.3">
      <c r="E190" s="2" t="s">
        <v>486</v>
      </c>
      <c r="F190" s="1">
        <v>1</v>
      </c>
      <c r="G190" s="1">
        <v>14</v>
      </c>
      <c r="H190" s="1">
        <v>2013</v>
      </c>
      <c r="J190" s="1" t="str">
        <f t="shared" si="2"/>
        <v>14/1/2013</v>
      </c>
      <c r="K190" s="2">
        <v>41288</v>
      </c>
      <c r="M190" s="2"/>
    </row>
    <row r="191" spans="5:13" ht="14.25" customHeight="1" x14ac:dyDescent="0.3">
      <c r="E191" s="2">
        <v>43678</v>
      </c>
      <c r="F191" s="1">
        <v>1</v>
      </c>
      <c r="G191" s="1">
        <v>8</v>
      </c>
      <c r="H191" s="1">
        <v>2019</v>
      </c>
      <c r="J191" s="1" t="str">
        <f t="shared" si="2"/>
        <v>8/1/2019</v>
      </c>
      <c r="K191" s="2">
        <v>43473</v>
      </c>
      <c r="M191" s="2"/>
    </row>
    <row r="192" spans="5:13" ht="14.25" customHeight="1" x14ac:dyDescent="0.3">
      <c r="E192" s="2" t="s">
        <v>459</v>
      </c>
      <c r="F192" s="1">
        <v>2</v>
      </c>
      <c r="G192" s="1">
        <v>22</v>
      </c>
      <c r="H192" s="1">
        <v>2019</v>
      </c>
      <c r="J192" s="1" t="str">
        <f t="shared" si="2"/>
        <v>22/2/2019</v>
      </c>
      <c r="K192" s="2">
        <v>43518</v>
      </c>
      <c r="M192" s="2"/>
    </row>
    <row r="193" spans="5:13" ht="14.25" customHeight="1" x14ac:dyDescent="0.3">
      <c r="E193" s="2" t="s">
        <v>452</v>
      </c>
      <c r="F193" s="1">
        <v>1</v>
      </c>
      <c r="G193" s="1">
        <v>14</v>
      </c>
      <c r="H193" s="1">
        <v>2019</v>
      </c>
      <c r="J193" s="1" t="str">
        <f t="shared" si="2"/>
        <v>14/1/2019</v>
      </c>
      <c r="K193" s="2">
        <v>43479</v>
      </c>
      <c r="M193" s="2"/>
    </row>
    <row r="194" spans="5:13" ht="14.25" customHeight="1" x14ac:dyDescent="0.3">
      <c r="E194" s="2" t="s">
        <v>467</v>
      </c>
      <c r="F194" s="1">
        <v>1</v>
      </c>
      <c r="G194" s="1">
        <v>31</v>
      </c>
      <c r="H194" s="1">
        <v>2019</v>
      </c>
      <c r="J194" s="1" t="str">
        <f t="shared" ref="J194:J257" si="3">G194&amp;"/"&amp;F194&amp;"/"&amp;H194</f>
        <v>31/1/2019</v>
      </c>
      <c r="K194" s="2">
        <v>43496</v>
      </c>
      <c r="M194" s="2"/>
    </row>
    <row r="195" spans="5:13" ht="14.25" customHeight="1" x14ac:dyDescent="0.3">
      <c r="E195" s="2">
        <v>43771</v>
      </c>
      <c r="F195" s="1">
        <v>2</v>
      </c>
      <c r="G195" s="1">
        <v>11</v>
      </c>
      <c r="H195" s="1">
        <v>2019</v>
      </c>
      <c r="J195" s="1" t="str">
        <f t="shared" si="3"/>
        <v>11/2/2019</v>
      </c>
      <c r="K195" s="2">
        <v>43507</v>
      </c>
      <c r="M195" s="2"/>
    </row>
    <row r="196" spans="5:13" ht="14.25" customHeight="1" x14ac:dyDescent="0.3">
      <c r="E196" s="2" t="s">
        <v>444</v>
      </c>
      <c r="F196" s="1">
        <v>1</v>
      </c>
      <c r="G196" s="1">
        <v>17</v>
      </c>
      <c r="H196" s="1">
        <v>2019</v>
      </c>
      <c r="J196" s="1" t="str">
        <f t="shared" si="3"/>
        <v>17/1/2019</v>
      </c>
      <c r="K196" s="2">
        <v>43482</v>
      </c>
      <c r="M196" s="2"/>
    </row>
    <row r="197" spans="5:13" ht="14.25" customHeight="1" x14ac:dyDescent="0.3">
      <c r="E197" s="2" t="s">
        <v>465</v>
      </c>
      <c r="F197" s="1">
        <v>1</v>
      </c>
      <c r="G197" s="1">
        <v>28</v>
      </c>
      <c r="H197" s="1">
        <v>2019</v>
      </c>
      <c r="J197" s="1" t="str">
        <f t="shared" si="3"/>
        <v>28/1/2019</v>
      </c>
      <c r="K197" s="2">
        <v>43493</v>
      </c>
      <c r="M197" s="2"/>
    </row>
    <row r="198" spans="5:13" ht="14.25" customHeight="1" x14ac:dyDescent="0.3">
      <c r="E198" s="2" t="s">
        <v>464</v>
      </c>
      <c r="F198" s="1">
        <v>1</v>
      </c>
      <c r="G198" s="1">
        <v>22</v>
      </c>
      <c r="H198" s="1">
        <v>2019</v>
      </c>
      <c r="J198" s="1" t="str">
        <f t="shared" si="3"/>
        <v>22/1/2019</v>
      </c>
      <c r="K198" s="2">
        <v>43487</v>
      </c>
      <c r="M198" s="2"/>
    </row>
    <row r="199" spans="5:13" ht="14.25" customHeight="1" x14ac:dyDescent="0.3">
      <c r="E199" s="2" t="s">
        <v>447</v>
      </c>
      <c r="F199" s="1">
        <v>2</v>
      </c>
      <c r="G199" s="1">
        <v>25</v>
      </c>
      <c r="H199" s="1">
        <v>2019</v>
      </c>
      <c r="J199" s="1" t="str">
        <f t="shared" si="3"/>
        <v>25/2/2019</v>
      </c>
      <c r="K199" s="2">
        <v>43521</v>
      </c>
      <c r="M199" s="2"/>
    </row>
    <row r="200" spans="5:13" ht="14.25" customHeight="1" x14ac:dyDescent="0.3">
      <c r="E200" s="2">
        <v>41308</v>
      </c>
      <c r="F200" s="1">
        <v>3</v>
      </c>
      <c r="G200" s="1">
        <v>2</v>
      </c>
      <c r="H200" s="1">
        <v>2013</v>
      </c>
      <c r="J200" s="1" t="str">
        <f t="shared" si="3"/>
        <v>2/3/2013</v>
      </c>
      <c r="K200" s="2">
        <v>41335</v>
      </c>
      <c r="M200" s="2"/>
    </row>
    <row r="201" spans="5:13" ht="14.25" customHeight="1" x14ac:dyDescent="0.3">
      <c r="E201" s="2">
        <v>42524</v>
      </c>
      <c r="F201" s="1">
        <v>3</v>
      </c>
      <c r="G201" s="1">
        <v>6</v>
      </c>
      <c r="H201" s="1">
        <v>2016</v>
      </c>
      <c r="J201" s="1" t="str">
        <f t="shared" si="3"/>
        <v>6/3/2016</v>
      </c>
      <c r="K201" s="2">
        <v>42435</v>
      </c>
      <c r="M201" s="2"/>
    </row>
    <row r="202" spans="5:13" ht="14.25" customHeight="1" x14ac:dyDescent="0.3">
      <c r="E202" s="2" t="s">
        <v>449</v>
      </c>
      <c r="F202" s="1">
        <v>2</v>
      </c>
      <c r="G202" s="1">
        <v>18</v>
      </c>
      <c r="H202" s="1">
        <v>2019</v>
      </c>
      <c r="J202" s="1" t="str">
        <f t="shared" si="3"/>
        <v>18/2/2019</v>
      </c>
      <c r="K202" s="2">
        <v>43514</v>
      </c>
      <c r="M202" s="2"/>
    </row>
    <row r="203" spans="5:13" ht="14.25" customHeight="1" x14ac:dyDescent="0.3">
      <c r="E203" s="2" t="s">
        <v>472</v>
      </c>
      <c r="F203" s="1">
        <v>2</v>
      </c>
      <c r="G203" s="1">
        <v>13</v>
      </c>
      <c r="H203" s="1">
        <v>2019</v>
      </c>
      <c r="J203" s="1" t="str">
        <f t="shared" si="3"/>
        <v>13/2/2019</v>
      </c>
      <c r="K203" s="2">
        <v>43509</v>
      </c>
      <c r="M203" s="2"/>
    </row>
    <row r="204" spans="5:13" ht="14.25" customHeight="1" x14ac:dyDescent="0.3">
      <c r="E204" s="2" t="s">
        <v>448</v>
      </c>
      <c r="F204" s="1">
        <v>1</v>
      </c>
      <c r="G204" s="1">
        <v>25</v>
      </c>
      <c r="H204" s="1">
        <v>2019</v>
      </c>
      <c r="J204" s="1" t="str">
        <f t="shared" si="3"/>
        <v>25/1/2019</v>
      </c>
      <c r="K204" s="2">
        <v>43490</v>
      </c>
      <c r="M204" s="2"/>
    </row>
    <row r="205" spans="5:13" ht="14.25" customHeight="1" x14ac:dyDescent="0.3">
      <c r="E205" s="2">
        <v>43497</v>
      </c>
      <c r="F205" s="1">
        <v>1</v>
      </c>
      <c r="G205" s="1">
        <v>2</v>
      </c>
      <c r="H205" s="1">
        <v>2019</v>
      </c>
      <c r="J205" s="1" t="str">
        <f t="shared" si="3"/>
        <v>2/1/2019</v>
      </c>
      <c r="K205" s="2">
        <v>43467</v>
      </c>
      <c r="M205" s="2"/>
    </row>
    <row r="206" spans="5:13" ht="14.25" customHeight="1" x14ac:dyDescent="0.3">
      <c r="E206" s="2" t="s">
        <v>475</v>
      </c>
      <c r="F206" s="1">
        <v>1</v>
      </c>
      <c r="G206" s="1">
        <v>16</v>
      </c>
      <c r="H206" s="1">
        <v>2019</v>
      </c>
      <c r="J206" s="1" t="str">
        <f t="shared" si="3"/>
        <v>16/1/2019</v>
      </c>
      <c r="K206" s="2">
        <v>43481</v>
      </c>
      <c r="M206" s="2"/>
    </row>
    <row r="207" spans="5:13" ht="14.25" customHeight="1" x14ac:dyDescent="0.3">
      <c r="E207" s="2">
        <v>43346</v>
      </c>
      <c r="F207" s="1">
        <v>3</v>
      </c>
      <c r="G207" s="1">
        <v>9</v>
      </c>
      <c r="H207" s="1">
        <v>2018</v>
      </c>
      <c r="J207" s="1" t="str">
        <f t="shared" si="3"/>
        <v>9/3/2018</v>
      </c>
      <c r="K207" s="2">
        <v>43168</v>
      </c>
      <c r="M207" s="2"/>
    </row>
    <row r="208" spans="5:13" ht="14.25" customHeight="1" x14ac:dyDescent="0.3">
      <c r="E208" s="2">
        <v>41312</v>
      </c>
      <c r="F208" s="1">
        <v>7</v>
      </c>
      <c r="G208" s="1">
        <v>2</v>
      </c>
      <c r="H208" s="1">
        <v>2013</v>
      </c>
      <c r="J208" s="1" t="str">
        <f t="shared" si="3"/>
        <v>2/7/2013</v>
      </c>
      <c r="K208" s="2">
        <v>41457</v>
      </c>
      <c r="M208" s="2"/>
    </row>
    <row r="209" spans="5:13" ht="14.25" customHeight="1" x14ac:dyDescent="0.3">
      <c r="E209" s="2" t="s">
        <v>448</v>
      </c>
      <c r="F209" s="1">
        <v>1</v>
      </c>
      <c r="G209" s="1">
        <v>25</v>
      </c>
      <c r="H209" s="1">
        <v>2019</v>
      </c>
      <c r="J209" s="1" t="str">
        <f t="shared" si="3"/>
        <v>25/1/2019</v>
      </c>
      <c r="K209" s="2">
        <v>43490</v>
      </c>
      <c r="M209" s="2"/>
    </row>
    <row r="210" spans="5:13" ht="14.25" customHeight="1" x14ac:dyDescent="0.3">
      <c r="E210" s="2">
        <v>43648</v>
      </c>
      <c r="F210" s="1">
        <v>2</v>
      </c>
      <c r="G210" s="1">
        <v>7</v>
      </c>
      <c r="H210" s="1">
        <v>2019</v>
      </c>
      <c r="J210" s="1" t="str">
        <f t="shared" si="3"/>
        <v>7/2/2019</v>
      </c>
      <c r="K210" s="2">
        <v>43503</v>
      </c>
      <c r="M210" s="2"/>
    </row>
    <row r="211" spans="5:13" ht="14.25" customHeight="1" x14ac:dyDescent="0.3">
      <c r="E211" s="2">
        <v>43557</v>
      </c>
      <c r="F211" s="1">
        <v>2</v>
      </c>
      <c r="G211" s="1">
        <v>4</v>
      </c>
      <c r="H211" s="1">
        <v>2019</v>
      </c>
      <c r="J211" s="1" t="str">
        <f t="shared" si="3"/>
        <v>4/2/2019</v>
      </c>
      <c r="K211" s="2">
        <v>43500</v>
      </c>
      <c r="M211" s="2"/>
    </row>
    <row r="212" spans="5:13" ht="14.25" customHeight="1" x14ac:dyDescent="0.3">
      <c r="E212" s="2" t="s">
        <v>452</v>
      </c>
      <c r="F212" s="1">
        <v>1</v>
      </c>
      <c r="G212" s="1">
        <v>14</v>
      </c>
      <c r="H212" s="1">
        <v>2019</v>
      </c>
      <c r="J212" s="1" t="str">
        <f t="shared" si="3"/>
        <v>14/1/2019</v>
      </c>
      <c r="K212" s="2">
        <v>43479</v>
      </c>
      <c r="M212" s="2"/>
    </row>
    <row r="213" spans="5:13" ht="14.25" customHeight="1" x14ac:dyDescent="0.3">
      <c r="E213" s="2">
        <v>41367</v>
      </c>
      <c r="F213" s="1">
        <v>3</v>
      </c>
      <c r="G213" s="1">
        <v>4</v>
      </c>
      <c r="H213" s="1">
        <v>2013</v>
      </c>
      <c r="J213" s="1" t="str">
        <f t="shared" si="3"/>
        <v>4/3/2013</v>
      </c>
      <c r="K213" s="2">
        <v>41337</v>
      </c>
      <c r="M213" s="2"/>
    </row>
    <row r="214" spans="5:13" ht="14.25" customHeight="1" x14ac:dyDescent="0.3">
      <c r="E214" s="2" t="s">
        <v>487</v>
      </c>
      <c r="F214" s="1">
        <v>8</v>
      </c>
      <c r="G214" s="1">
        <v>16</v>
      </c>
      <c r="H214" s="1">
        <v>2015</v>
      </c>
      <c r="J214" s="1" t="str">
        <f t="shared" si="3"/>
        <v>16/8/2015</v>
      </c>
      <c r="K214" s="2">
        <v>42232</v>
      </c>
      <c r="M214" s="2"/>
    </row>
    <row r="215" spans="5:13" ht="14.25" customHeight="1" x14ac:dyDescent="0.3">
      <c r="E215" s="2" t="s">
        <v>488</v>
      </c>
      <c r="F215" s="1">
        <v>1</v>
      </c>
      <c r="G215" s="1">
        <v>16</v>
      </c>
      <c r="H215" s="1">
        <v>2016</v>
      </c>
      <c r="J215" s="1" t="str">
        <f t="shared" si="3"/>
        <v>16/1/2016</v>
      </c>
      <c r="K215" s="2">
        <v>42385</v>
      </c>
      <c r="M215" s="2"/>
    </row>
    <row r="216" spans="5:13" ht="14.25" customHeight="1" x14ac:dyDescent="0.3">
      <c r="E216" s="2">
        <v>42890</v>
      </c>
      <c r="F216" s="1">
        <v>4</v>
      </c>
      <c r="G216" s="1">
        <v>6</v>
      </c>
      <c r="H216" s="1">
        <v>2017</v>
      </c>
      <c r="J216" s="1" t="str">
        <f t="shared" si="3"/>
        <v>6/4/2017</v>
      </c>
      <c r="K216" s="2">
        <v>42831</v>
      </c>
      <c r="M216" s="2"/>
    </row>
    <row r="217" spans="5:13" ht="14.25" customHeight="1" x14ac:dyDescent="0.3">
      <c r="E217" s="2">
        <v>42157</v>
      </c>
      <c r="F217" s="1">
        <v>2</v>
      </c>
      <c r="G217" s="1">
        <v>6</v>
      </c>
      <c r="H217" s="1">
        <v>2015</v>
      </c>
      <c r="J217" s="1" t="str">
        <f t="shared" si="3"/>
        <v>6/2/2015</v>
      </c>
      <c r="K217" s="2">
        <v>42041</v>
      </c>
      <c r="M217" s="2"/>
    </row>
    <row r="218" spans="5:13" ht="14.25" customHeight="1" x14ac:dyDescent="0.3">
      <c r="E218" s="2" t="s">
        <v>489</v>
      </c>
      <c r="F218" s="1">
        <v>5</v>
      </c>
      <c r="G218" s="1">
        <v>13</v>
      </c>
      <c r="H218" s="1">
        <v>2014</v>
      </c>
      <c r="J218" s="1" t="str">
        <f t="shared" si="3"/>
        <v>13/5/2014</v>
      </c>
      <c r="K218" s="2">
        <v>41772</v>
      </c>
      <c r="M218" s="2"/>
    </row>
    <row r="219" spans="5:13" ht="14.25" customHeight="1" x14ac:dyDescent="0.3">
      <c r="E219" s="2">
        <v>41548</v>
      </c>
      <c r="F219" s="1">
        <v>1</v>
      </c>
      <c r="G219" s="1">
        <v>10</v>
      </c>
      <c r="H219" s="1">
        <v>2013</v>
      </c>
      <c r="J219" s="1" t="str">
        <f t="shared" si="3"/>
        <v>10/1/2013</v>
      </c>
      <c r="K219" s="2">
        <v>41284</v>
      </c>
      <c r="M219" s="2"/>
    </row>
    <row r="220" spans="5:13" ht="14.25" customHeight="1" x14ac:dyDescent="0.3">
      <c r="E220" s="2">
        <v>42127</v>
      </c>
      <c r="F220" s="1">
        <v>3</v>
      </c>
      <c r="G220" s="1">
        <v>5</v>
      </c>
      <c r="H220" s="1">
        <v>2015</v>
      </c>
      <c r="J220" s="1" t="str">
        <f t="shared" si="3"/>
        <v>5/3/2015</v>
      </c>
      <c r="K220" s="2">
        <v>42068</v>
      </c>
      <c r="M220" s="2"/>
    </row>
    <row r="221" spans="5:13" ht="14.25" customHeight="1" x14ac:dyDescent="0.3">
      <c r="E221" s="2" t="s">
        <v>452</v>
      </c>
      <c r="F221" s="1">
        <v>1</v>
      </c>
      <c r="G221" s="1">
        <v>14</v>
      </c>
      <c r="H221" s="1">
        <v>2019</v>
      </c>
      <c r="J221" s="1" t="str">
        <f t="shared" si="3"/>
        <v>14/1/2019</v>
      </c>
      <c r="K221" s="2">
        <v>43479</v>
      </c>
      <c r="M221" s="2"/>
    </row>
    <row r="222" spans="5:13" ht="14.25" customHeight="1" x14ac:dyDescent="0.3">
      <c r="E222" s="2">
        <v>43556</v>
      </c>
      <c r="F222" s="1">
        <v>1</v>
      </c>
      <c r="G222" s="1">
        <v>4</v>
      </c>
      <c r="H222" s="1">
        <v>2019</v>
      </c>
      <c r="J222" s="1" t="str">
        <f t="shared" si="3"/>
        <v>4/1/2019</v>
      </c>
      <c r="K222" s="2">
        <v>43469</v>
      </c>
      <c r="M222" s="2"/>
    </row>
    <row r="223" spans="5:13" ht="14.25" customHeight="1" x14ac:dyDescent="0.3">
      <c r="E223" s="2" t="s">
        <v>490</v>
      </c>
      <c r="F223" s="1">
        <v>2</v>
      </c>
      <c r="G223" s="1">
        <v>20</v>
      </c>
      <c r="H223" s="1">
        <v>2012</v>
      </c>
      <c r="J223" s="1" t="str">
        <f t="shared" si="3"/>
        <v>20/2/2012</v>
      </c>
      <c r="K223" s="2">
        <v>40959</v>
      </c>
      <c r="M223" s="2"/>
    </row>
    <row r="224" spans="5:13" ht="14.25" customHeight="1" x14ac:dyDescent="0.3">
      <c r="E224" s="2" t="s">
        <v>447</v>
      </c>
      <c r="F224" s="1">
        <v>2</v>
      </c>
      <c r="G224" s="1">
        <v>25</v>
      </c>
      <c r="H224" s="1">
        <v>2019</v>
      </c>
      <c r="J224" s="1" t="str">
        <f t="shared" si="3"/>
        <v>25/2/2019</v>
      </c>
      <c r="K224" s="2">
        <v>43521</v>
      </c>
      <c r="M224" s="2"/>
    </row>
    <row r="225" spans="5:13" ht="14.25" customHeight="1" x14ac:dyDescent="0.3">
      <c r="E225" s="2">
        <v>43467</v>
      </c>
      <c r="F225" s="1">
        <v>2</v>
      </c>
      <c r="G225" s="1">
        <v>1</v>
      </c>
      <c r="H225" s="1">
        <v>2019</v>
      </c>
      <c r="J225" s="1" t="str">
        <f t="shared" si="3"/>
        <v>1/2/2019</v>
      </c>
      <c r="K225" s="2">
        <v>43497</v>
      </c>
      <c r="M225" s="2"/>
    </row>
    <row r="226" spans="5:13" ht="14.25" customHeight="1" x14ac:dyDescent="0.3">
      <c r="E226" s="2">
        <v>43135</v>
      </c>
      <c r="F226" s="1">
        <v>4</v>
      </c>
      <c r="G226" s="1">
        <v>2</v>
      </c>
      <c r="H226" s="1">
        <v>2018</v>
      </c>
      <c r="J226" s="1" t="str">
        <f t="shared" si="3"/>
        <v>2/4/2018</v>
      </c>
      <c r="K226" s="2">
        <v>43192</v>
      </c>
      <c r="M226" s="2"/>
    </row>
    <row r="227" spans="5:13" ht="14.25" customHeight="1" x14ac:dyDescent="0.3">
      <c r="E227" s="2">
        <v>43647</v>
      </c>
      <c r="F227" s="1">
        <v>1</v>
      </c>
      <c r="G227" s="1">
        <v>7</v>
      </c>
      <c r="H227" s="1">
        <v>2019</v>
      </c>
      <c r="J227" s="1" t="str">
        <f t="shared" si="3"/>
        <v>7/1/2019</v>
      </c>
      <c r="K227" s="2">
        <v>43472</v>
      </c>
      <c r="M227" s="2"/>
    </row>
    <row r="228" spans="5:13" ht="14.25" customHeight="1" x14ac:dyDescent="0.3">
      <c r="E228" s="2">
        <v>41309</v>
      </c>
      <c r="F228" s="1">
        <v>4</v>
      </c>
      <c r="G228" s="1">
        <v>2</v>
      </c>
      <c r="H228" s="1">
        <v>2013</v>
      </c>
      <c r="J228" s="1" t="str">
        <f t="shared" si="3"/>
        <v>2/4/2013</v>
      </c>
      <c r="K228" s="2">
        <v>41366</v>
      </c>
      <c r="M228" s="2"/>
    </row>
    <row r="229" spans="5:13" ht="14.25" customHeight="1" x14ac:dyDescent="0.3">
      <c r="E229" s="2" t="s">
        <v>491</v>
      </c>
      <c r="F229" s="1">
        <v>4</v>
      </c>
      <c r="G229" s="1">
        <v>19</v>
      </c>
      <c r="H229" s="1">
        <v>2014</v>
      </c>
      <c r="J229" s="1" t="str">
        <f t="shared" si="3"/>
        <v>19/4/2014</v>
      </c>
      <c r="K229" s="2">
        <v>41748</v>
      </c>
      <c r="M229" s="2"/>
    </row>
    <row r="230" spans="5:13" ht="14.25" customHeight="1" x14ac:dyDescent="0.3">
      <c r="E230" s="2">
        <v>43618</v>
      </c>
      <c r="F230" s="1">
        <v>2</v>
      </c>
      <c r="G230" s="1">
        <v>6</v>
      </c>
      <c r="H230" s="1">
        <v>2019</v>
      </c>
      <c r="J230" s="1" t="str">
        <f t="shared" si="3"/>
        <v>6/2/2019</v>
      </c>
      <c r="K230" s="2">
        <v>43502</v>
      </c>
      <c r="M230" s="2"/>
    </row>
    <row r="231" spans="5:13" ht="14.25" customHeight="1" x14ac:dyDescent="0.3">
      <c r="E231" s="2">
        <v>43192</v>
      </c>
      <c r="F231" s="1">
        <v>2</v>
      </c>
      <c r="G231" s="1">
        <v>4</v>
      </c>
      <c r="H231" s="1">
        <v>2018</v>
      </c>
      <c r="J231" s="1" t="str">
        <f t="shared" si="3"/>
        <v>4/2/2018</v>
      </c>
      <c r="K231" s="2">
        <v>43135</v>
      </c>
      <c r="M231" s="2"/>
    </row>
    <row r="232" spans="5:13" ht="14.25" customHeight="1" x14ac:dyDescent="0.3">
      <c r="E232" s="2" t="s">
        <v>465</v>
      </c>
      <c r="F232" s="1">
        <v>1</v>
      </c>
      <c r="G232" s="1">
        <v>28</v>
      </c>
      <c r="H232" s="1">
        <v>2019</v>
      </c>
      <c r="J232" s="1" t="str">
        <f t="shared" si="3"/>
        <v>28/1/2019</v>
      </c>
      <c r="K232" s="2">
        <v>43493</v>
      </c>
      <c r="M232" s="2"/>
    </row>
    <row r="233" spans="5:13" ht="14.25" customHeight="1" x14ac:dyDescent="0.3">
      <c r="E233" s="2" t="s">
        <v>492</v>
      </c>
      <c r="F233" s="1">
        <v>3</v>
      </c>
      <c r="G233" s="1">
        <v>30</v>
      </c>
      <c r="H233" s="1">
        <v>2015</v>
      </c>
      <c r="J233" s="1" t="str">
        <f t="shared" si="3"/>
        <v>30/3/2015</v>
      </c>
      <c r="K233" s="2">
        <v>42093</v>
      </c>
      <c r="M233" s="2"/>
    </row>
    <row r="234" spans="5:13" ht="14.25" customHeight="1" x14ac:dyDescent="0.3">
      <c r="E234" s="2">
        <v>43771</v>
      </c>
      <c r="F234" s="1">
        <v>2</v>
      </c>
      <c r="G234" s="1">
        <v>11</v>
      </c>
      <c r="H234" s="1">
        <v>2019</v>
      </c>
      <c r="J234" s="1" t="str">
        <f t="shared" si="3"/>
        <v>11/2/2019</v>
      </c>
      <c r="K234" s="2">
        <v>43507</v>
      </c>
      <c r="M234" s="2"/>
    </row>
    <row r="235" spans="5:13" ht="14.25" customHeight="1" x14ac:dyDescent="0.3">
      <c r="E235" s="2" t="s">
        <v>493</v>
      </c>
      <c r="F235" s="1">
        <v>10</v>
      </c>
      <c r="G235" s="1">
        <v>22</v>
      </c>
      <c r="H235" s="1">
        <v>2011</v>
      </c>
      <c r="J235" s="1" t="str">
        <f t="shared" si="3"/>
        <v>22/10/2011</v>
      </c>
      <c r="K235" s="2">
        <v>40838</v>
      </c>
      <c r="M235" s="2"/>
    </row>
    <row r="236" spans="5:13" ht="14.25" customHeight="1" x14ac:dyDescent="0.3">
      <c r="E236" s="2">
        <v>41061</v>
      </c>
      <c r="F236" s="1">
        <v>1</v>
      </c>
      <c r="G236" s="1">
        <v>6</v>
      </c>
      <c r="H236" s="1">
        <v>2012</v>
      </c>
      <c r="J236" s="1" t="str">
        <f t="shared" si="3"/>
        <v>6/1/2012</v>
      </c>
      <c r="K236" s="2">
        <v>40914</v>
      </c>
      <c r="M236" s="2"/>
    </row>
    <row r="237" spans="5:13" ht="14.25" customHeight="1" x14ac:dyDescent="0.3">
      <c r="E237" s="2">
        <v>42278</v>
      </c>
      <c r="F237" s="1">
        <v>1</v>
      </c>
      <c r="G237" s="1">
        <v>10</v>
      </c>
      <c r="H237" s="1">
        <v>2015</v>
      </c>
      <c r="J237" s="1" t="str">
        <f t="shared" si="3"/>
        <v>10/1/2015</v>
      </c>
      <c r="K237" s="2">
        <v>42014</v>
      </c>
      <c r="M237" s="2"/>
    </row>
    <row r="238" spans="5:13" ht="14.25" customHeight="1" x14ac:dyDescent="0.3">
      <c r="E238" s="2">
        <v>42494</v>
      </c>
      <c r="F238" s="1">
        <v>4</v>
      </c>
      <c r="G238" s="1">
        <v>5</v>
      </c>
      <c r="H238" s="1">
        <v>2016</v>
      </c>
      <c r="J238" s="1" t="str">
        <f t="shared" si="3"/>
        <v>5/4/2016</v>
      </c>
      <c r="K238" s="2">
        <v>42465</v>
      </c>
      <c r="M238" s="2"/>
    </row>
    <row r="239" spans="5:13" ht="14.25" customHeight="1" x14ac:dyDescent="0.3">
      <c r="E239" s="2">
        <v>43771</v>
      </c>
      <c r="F239" s="1">
        <v>2</v>
      </c>
      <c r="G239" s="1">
        <v>11</v>
      </c>
      <c r="H239" s="1">
        <v>2019</v>
      </c>
      <c r="J239" s="1" t="str">
        <f t="shared" si="3"/>
        <v>11/2/2019</v>
      </c>
      <c r="K239" s="2">
        <v>43507</v>
      </c>
      <c r="M239" s="2"/>
    </row>
    <row r="240" spans="5:13" ht="14.25" customHeight="1" x14ac:dyDescent="0.3">
      <c r="E240" s="2" t="s">
        <v>451</v>
      </c>
      <c r="F240" s="1">
        <v>2</v>
      </c>
      <c r="G240" s="1">
        <v>14</v>
      </c>
      <c r="H240" s="1">
        <v>2019</v>
      </c>
      <c r="J240" s="1" t="str">
        <f t="shared" si="3"/>
        <v>14/2/2019</v>
      </c>
      <c r="K240" s="2">
        <v>43510</v>
      </c>
      <c r="M240" s="2"/>
    </row>
    <row r="241" spans="5:13" ht="14.25" customHeight="1" x14ac:dyDescent="0.3">
      <c r="E241" s="2" t="s">
        <v>494</v>
      </c>
      <c r="F241" s="1">
        <v>2</v>
      </c>
      <c r="G241" s="1">
        <v>13</v>
      </c>
      <c r="H241" s="1">
        <v>2018</v>
      </c>
      <c r="J241" s="1" t="str">
        <f t="shared" si="3"/>
        <v>13/2/2018</v>
      </c>
      <c r="K241" s="2">
        <v>43144</v>
      </c>
      <c r="M241" s="2"/>
    </row>
    <row r="242" spans="5:13" ht="14.25" customHeight="1" x14ac:dyDescent="0.3">
      <c r="E242" s="2">
        <v>43618</v>
      </c>
      <c r="F242" s="1">
        <v>2</v>
      </c>
      <c r="G242" s="1">
        <v>6</v>
      </c>
      <c r="H242" s="1">
        <v>2019</v>
      </c>
      <c r="J242" s="1" t="str">
        <f t="shared" si="3"/>
        <v>6/2/2019</v>
      </c>
      <c r="K242" s="2">
        <v>43502</v>
      </c>
      <c r="M242" s="2"/>
    </row>
    <row r="243" spans="5:13" ht="14.25" customHeight="1" x14ac:dyDescent="0.3">
      <c r="E243" s="2" t="s">
        <v>467</v>
      </c>
      <c r="F243" s="1">
        <v>1</v>
      </c>
      <c r="G243" s="1">
        <v>31</v>
      </c>
      <c r="H243" s="1">
        <v>2019</v>
      </c>
      <c r="J243" s="1" t="str">
        <f t="shared" si="3"/>
        <v>31/1/2019</v>
      </c>
      <c r="K243" s="2">
        <v>43496</v>
      </c>
      <c r="M243" s="2"/>
    </row>
    <row r="244" spans="5:13" ht="14.25" customHeight="1" x14ac:dyDescent="0.3">
      <c r="E244" s="2">
        <v>43138</v>
      </c>
      <c r="F244" s="1">
        <v>7</v>
      </c>
      <c r="G244" s="1">
        <v>2</v>
      </c>
      <c r="H244" s="1">
        <v>2018</v>
      </c>
      <c r="J244" s="1" t="str">
        <f t="shared" si="3"/>
        <v>2/7/2018</v>
      </c>
      <c r="K244" s="2">
        <v>43283</v>
      </c>
      <c r="M244" s="2"/>
    </row>
    <row r="245" spans="5:13" ht="14.25" customHeight="1" x14ac:dyDescent="0.3">
      <c r="E245" s="2" t="s">
        <v>449</v>
      </c>
      <c r="F245" s="1">
        <v>2</v>
      </c>
      <c r="G245" s="1">
        <v>18</v>
      </c>
      <c r="H245" s="1">
        <v>2019</v>
      </c>
      <c r="J245" s="1" t="str">
        <f t="shared" si="3"/>
        <v>18/2/2019</v>
      </c>
      <c r="K245" s="2">
        <v>43514</v>
      </c>
      <c r="M245" s="2"/>
    </row>
    <row r="246" spans="5:13" ht="14.25" customHeight="1" x14ac:dyDescent="0.3">
      <c r="E246" s="2">
        <v>42095</v>
      </c>
      <c r="F246" s="1">
        <v>1</v>
      </c>
      <c r="G246" s="1">
        <v>4</v>
      </c>
      <c r="H246" s="1">
        <v>2015</v>
      </c>
      <c r="J246" s="1" t="str">
        <f t="shared" si="3"/>
        <v>4/1/2015</v>
      </c>
      <c r="K246" s="2">
        <v>42008</v>
      </c>
      <c r="M246" s="2"/>
    </row>
    <row r="247" spans="5:13" ht="14.25" customHeight="1" x14ac:dyDescent="0.3">
      <c r="E247" s="2" t="s">
        <v>472</v>
      </c>
      <c r="F247" s="1">
        <v>2</v>
      </c>
      <c r="G247" s="1">
        <v>13</v>
      </c>
      <c r="H247" s="1">
        <v>2019</v>
      </c>
      <c r="J247" s="1" t="str">
        <f t="shared" si="3"/>
        <v>13/2/2019</v>
      </c>
      <c r="K247" s="2">
        <v>43509</v>
      </c>
      <c r="M247" s="2"/>
    </row>
    <row r="248" spans="5:13" ht="14.25" customHeight="1" x14ac:dyDescent="0.3">
      <c r="E248" s="2" t="s">
        <v>449</v>
      </c>
      <c r="F248" s="1">
        <v>2</v>
      </c>
      <c r="G248" s="1">
        <v>18</v>
      </c>
      <c r="H248" s="1">
        <v>2019</v>
      </c>
      <c r="J248" s="1" t="str">
        <f t="shared" si="3"/>
        <v>18/2/2019</v>
      </c>
      <c r="K248" s="2">
        <v>43514</v>
      </c>
      <c r="M248" s="2"/>
    </row>
    <row r="249" spans="5:13" ht="14.25" customHeight="1" x14ac:dyDescent="0.3">
      <c r="E249" s="2">
        <v>43222</v>
      </c>
      <c r="F249" s="1">
        <v>2</v>
      </c>
      <c r="G249" s="1">
        <v>5</v>
      </c>
      <c r="H249" s="1">
        <v>2018</v>
      </c>
      <c r="J249" s="1" t="str">
        <f t="shared" si="3"/>
        <v>5/2/2018</v>
      </c>
      <c r="K249" s="2">
        <v>43136</v>
      </c>
      <c r="M249" s="2"/>
    </row>
    <row r="250" spans="5:13" ht="14.25" customHeight="1" x14ac:dyDescent="0.3">
      <c r="E250" s="2">
        <v>43739</v>
      </c>
      <c r="F250" s="1">
        <v>1</v>
      </c>
      <c r="G250" s="1">
        <v>10</v>
      </c>
      <c r="H250" s="1">
        <v>2019</v>
      </c>
      <c r="J250" s="1" t="str">
        <f t="shared" si="3"/>
        <v>10/1/2019</v>
      </c>
      <c r="K250" s="2">
        <v>43475</v>
      </c>
      <c r="M250" s="2"/>
    </row>
    <row r="251" spans="5:13" ht="14.25" customHeight="1" x14ac:dyDescent="0.3">
      <c r="E251" s="2" t="s">
        <v>495</v>
      </c>
      <c r="F251" s="1">
        <v>4</v>
      </c>
      <c r="G251" s="1">
        <v>20</v>
      </c>
      <c r="H251" s="1">
        <v>2015</v>
      </c>
      <c r="J251" s="1" t="str">
        <f t="shared" si="3"/>
        <v>20/4/2015</v>
      </c>
      <c r="K251" s="2">
        <v>42114</v>
      </c>
      <c r="M251" s="2"/>
    </row>
    <row r="252" spans="5:13" ht="14.25" customHeight="1" x14ac:dyDescent="0.3">
      <c r="E252" s="2" t="s">
        <v>449</v>
      </c>
      <c r="F252" s="1">
        <v>2</v>
      </c>
      <c r="G252" s="1">
        <v>18</v>
      </c>
      <c r="H252" s="1">
        <v>2019</v>
      </c>
      <c r="J252" s="1" t="str">
        <f t="shared" si="3"/>
        <v>18/2/2019</v>
      </c>
      <c r="K252" s="2">
        <v>43514</v>
      </c>
      <c r="M252" s="2"/>
    </row>
    <row r="253" spans="5:13" ht="14.25" customHeight="1" x14ac:dyDescent="0.3">
      <c r="E253" s="2">
        <v>43618</v>
      </c>
      <c r="F253" s="1">
        <v>2</v>
      </c>
      <c r="G253" s="1">
        <v>6</v>
      </c>
      <c r="H253" s="1">
        <v>2019</v>
      </c>
      <c r="J253" s="1" t="str">
        <f t="shared" si="3"/>
        <v>6/2/2019</v>
      </c>
      <c r="K253" s="2">
        <v>43502</v>
      </c>
      <c r="M253" s="2"/>
    </row>
    <row r="254" spans="5:13" ht="14.25" customHeight="1" x14ac:dyDescent="0.3">
      <c r="E254" s="2">
        <v>43647</v>
      </c>
      <c r="F254" s="1">
        <v>1</v>
      </c>
      <c r="G254" s="1">
        <v>7</v>
      </c>
      <c r="H254" s="1">
        <v>2019</v>
      </c>
      <c r="J254" s="1" t="str">
        <f t="shared" si="3"/>
        <v>7/1/2019</v>
      </c>
      <c r="K254" s="2">
        <v>43472</v>
      </c>
      <c r="M254" s="2"/>
    </row>
    <row r="255" spans="5:13" ht="14.25" customHeight="1" x14ac:dyDescent="0.3">
      <c r="E255" s="2" t="s">
        <v>479</v>
      </c>
      <c r="F255" s="1">
        <v>2</v>
      </c>
      <c r="G255" s="1">
        <v>15</v>
      </c>
      <c r="H255" s="1">
        <v>2019</v>
      </c>
      <c r="J255" s="1" t="str">
        <f t="shared" si="3"/>
        <v>15/2/2019</v>
      </c>
      <c r="K255" s="2">
        <v>43511</v>
      </c>
      <c r="M255" s="2"/>
    </row>
    <row r="256" spans="5:13" ht="14.25" customHeight="1" x14ac:dyDescent="0.3">
      <c r="E256" s="2" t="s">
        <v>452</v>
      </c>
      <c r="F256" s="1">
        <v>1</v>
      </c>
      <c r="G256" s="1">
        <v>14</v>
      </c>
      <c r="H256" s="1">
        <v>2019</v>
      </c>
      <c r="J256" s="1" t="str">
        <f t="shared" si="3"/>
        <v>14/1/2019</v>
      </c>
      <c r="K256" s="2">
        <v>43479</v>
      </c>
      <c r="M256" s="2"/>
    </row>
    <row r="257" spans="5:13" ht="14.25" customHeight="1" x14ac:dyDescent="0.3">
      <c r="E257" s="2" t="s">
        <v>456</v>
      </c>
      <c r="F257" s="1">
        <v>1</v>
      </c>
      <c r="G257" s="1">
        <v>15</v>
      </c>
      <c r="H257" s="1">
        <v>2019</v>
      </c>
      <c r="J257" s="1" t="str">
        <f t="shared" si="3"/>
        <v>15/1/2019</v>
      </c>
      <c r="K257" s="2">
        <v>43480</v>
      </c>
      <c r="M257" s="2"/>
    </row>
    <row r="258" spans="5:13" ht="14.25" customHeight="1" x14ac:dyDescent="0.3">
      <c r="E258" s="2">
        <v>42039</v>
      </c>
      <c r="F258" s="1">
        <v>4</v>
      </c>
      <c r="G258" s="1">
        <v>2</v>
      </c>
      <c r="H258" s="1">
        <v>2015</v>
      </c>
      <c r="J258" s="1" t="str">
        <f t="shared" ref="J258:J312" si="4">G258&amp;"/"&amp;F258&amp;"/"&amp;H258</f>
        <v>2/4/2015</v>
      </c>
      <c r="K258" s="2">
        <v>42096</v>
      </c>
      <c r="M258" s="2"/>
    </row>
    <row r="259" spans="5:13" ht="14.25" customHeight="1" x14ac:dyDescent="0.3">
      <c r="E259" s="2" t="s">
        <v>465</v>
      </c>
      <c r="F259" s="1">
        <v>1</v>
      </c>
      <c r="G259" s="1">
        <v>28</v>
      </c>
      <c r="H259" s="1">
        <v>2019</v>
      </c>
      <c r="J259" s="1" t="str">
        <f t="shared" si="4"/>
        <v>28/1/2019</v>
      </c>
      <c r="K259" s="2">
        <v>43493</v>
      </c>
      <c r="M259" s="2"/>
    </row>
    <row r="260" spans="5:13" ht="14.25" customHeight="1" x14ac:dyDescent="0.3">
      <c r="E260" s="2" t="s">
        <v>475</v>
      </c>
      <c r="F260" s="1">
        <v>1</v>
      </c>
      <c r="G260" s="1">
        <v>16</v>
      </c>
      <c r="H260" s="1">
        <v>2019</v>
      </c>
      <c r="J260" s="1" t="str">
        <f t="shared" si="4"/>
        <v>16/1/2019</v>
      </c>
      <c r="K260" s="2">
        <v>43481</v>
      </c>
      <c r="M260" s="2"/>
    </row>
    <row r="261" spans="5:13" ht="14.25" customHeight="1" x14ac:dyDescent="0.3">
      <c r="E261" s="2" t="s">
        <v>496</v>
      </c>
      <c r="F261" s="1">
        <v>8</v>
      </c>
      <c r="G261" s="1">
        <v>15</v>
      </c>
      <c r="H261" s="1">
        <v>2013</v>
      </c>
      <c r="J261" s="1" t="str">
        <f t="shared" si="4"/>
        <v>15/8/2013</v>
      </c>
      <c r="K261" s="2">
        <v>41501</v>
      </c>
      <c r="M261" s="2"/>
    </row>
    <row r="262" spans="5:13" ht="14.25" customHeight="1" x14ac:dyDescent="0.3">
      <c r="E262" s="2" t="s">
        <v>466</v>
      </c>
      <c r="F262" s="1">
        <v>1</v>
      </c>
      <c r="G262" s="1">
        <v>24</v>
      </c>
      <c r="H262" s="1">
        <v>2019</v>
      </c>
      <c r="J262" s="1" t="str">
        <f t="shared" si="4"/>
        <v>24/1/2019</v>
      </c>
      <c r="K262" s="2">
        <v>43489</v>
      </c>
      <c r="M262" s="2"/>
    </row>
    <row r="263" spans="5:13" ht="14.25" customHeight="1" x14ac:dyDescent="0.3">
      <c r="E263" s="2">
        <v>43679</v>
      </c>
      <c r="F263" s="1">
        <v>2</v>
      </c>
      <c r="G263" s="1">
        <v>8</v>
      </c>
      <c r="H263" s="1">
        <v>2019</v>
      </c>
      <c r="J263" s="1" t="str">
        <f t="shared" si="4"/>
        <v>8/2/2019</v>
      </c>
      <c r="K263" s="2">
        <v>43504</v>
      </c>
      <c r="M263" s="2"/>
    </row>
    <row r="264" spans="5:13" ht="14.25" customHeight="1" x14ac:dyDescent="0.3">
      <c r="E264" s="2" t="s">
        <v>452</v>
      </c>
      <c r="F264" s="1">
        <v>1</v>
      </c>
      <c r="G264" s="1">
        <v>14</v>
      </c>
      <c r="H264" s="1">
        <v>2019</v>
      </c>
      <c r="J264" s="1" t="str">
        <f t="shared" si="4"/>
        <v>14/1/2019</v>
      </c>
      <c r="K264" s="2">
        <v>43479</v>
      </c>
      <c r="M264" s="2"/>
    </row>
    <row r="265" spans="5:13" ht="14.25" customHeight="1" x14ac:dyDescent="0.3">
      <c r="E265" s="2" t="s">
        <v>447</v>
      </c>
      <c r="F265" s="1">
        <v>2</v>
      </c>
      <c r="G265" s="1">
        <v>25</v>
      </c>
      <c r="H265" s="1">
        <v>2019</v>
      </c>
      <c r="J265" s="1" t="str">
        <f t="shared" si="4"/>
        <v>25/2/2019</v>
      </c>
      <c r="K265" s="2">
        <v>43521</v>
      </c>
      <c r="M265" s="2"/>
    </row>
    <row r="266" spans="5:13" ht="14.25" customHeight="1" x14ac:dyDescent="0.3">
      <c r="E266" s="2" t="s">
        <v>451</v>
      </c>
      <c r="F266" s="1">
        <v>2</v>
      </c>
      <c r="G266" s="1">
        <v>14</v>
      </c>
      <c r="H266" s="1">
        <v>2019</v>
      </c>
      <c r="J266" s="1" t="str">
        <f t="shared" si="4"/>
        <v>14/2/2019</v>
      </c>
      <c r="K266" s="2">
        <v>43510</v>
      </c>
      <c r="M266" s="2"/>
    </row>
    <row r="267" spans="5:13" ht="14.25" customHeight="1" x14ac:dyDescent="0.3">
      <c r="E267" s="2">
        <v>42038</v>
      </c>
      <c r="F267" s="1">
        <v>3</v>
      </c>
      <c r="G267" s="1">
        <v>2</v>
      </c>
      <c r="H267" s="1">
        <v>2015</v>
      </c>
      <c r="J267" s="1" t="str">
        <f t="shared" si="4"/>
        <v>2/3/2015</v>
      </c>
      <c r="K267" s="2">
        <v>42065</v>
      </c>
      <c r="M267" s="2"/>
    </row>
    <row r="268" spans="5:13" ht="14.25" customHeight="1" x14ac:dyDescent="0.3">
      <c r="E268" s="2">
        <v>43648</v>
      </c>
      <c r="F268" s="1">
        <v>2</v>
      </c>
      <c r="G268" s="1">
        <v>7</v>
      </c>
      <c r="H268" s="1">
        <v>2019</v>
      </c>
      <c r="J268" s="1" t="str">
        <f t="shared" si="4"/>
        <v>7/2/2019</v>
      </c>
      <c r="K268" s="2">
        <v>43503</v>
      </c>
      <c r="M268" s="2"/>
    </row>
    <row r="269" spans="5:13" ht="14.25" customHeight="1" x14ac:dyDescent="0.3">
      <c r="E269" s="2" t="s">
        <v>444</v>
      </c>
      <c r="F269" s="1">
        <v>1</v>
      </c>
      <c r="G269" s="1">
        <v>17</v>
      </c>
      <c r="H269" s="1">
        <v>2019</v>
      </c>
      <c r="J269" s="1" t="str">
        <f t="shared" si="4"/>
        <v>17/1/2019</v>
      </c>
      <c r="K269" s="2">
        <v>43482</v>
      </c>
      <c r="M269" s="2"/>
    </row>
    <row r="270" spans="5:13" ht="14.25" customHeight="1" x14ac:dyDescent="0.3">
      <c r="E270" s="2" t="s">
        <v>470</v>
      </c>
      <c r="F270" s="1">
        <v>1</v>
      </c>
      <c r="G270" s="1">
        <v>18</v>
      </c>
      <c r="H270" s="1">
        <v>2019</v>
      </c>
      <c r="J270" s="1" t="str">
        <f t="shared" si="4"/>
        <v>18/1/2019</v>
      </c>
      <c r="K270" s="2">
        <v>43483</v>
      </c>
      <c r="M270" s="2"/>
    </row>
    <row r="271" spans="5:13" ht="14.25" customHeight="1" x14ac:dyDescent="0.3">
      <c r="E271" s="2">
        <v>43770</v>
      </c>
      <c r="F271" s="1">
        <v>1</v>
      </c>
      <c r="G271" s="1">
        <v>11</v>
      </c>
      <c r="H271" s="1">
        <v>2019</v>
      </c>
      <c r="J271" s="1" t="str">
        <f t="shared" si="4"/>
        <v>11/1/2019</v>
      </c>
      <c r="K271" s="2">
        <v>43476</v>
      </c>
      <c r="M271" s="2"/>
    </row>
    <row r="272" spans="5:13" ht="14.25" customHeight="1" x14ac:dyDescent="0.3">
      <c r="E272" s="2" t="s">
        <v>467</v>
      </c>
      <c r="F272" s="1">
        <v>1</v>
      </c>
      <c r="G272" s="1">
        <v>31</v>
      </c>
      <c r="H272" s="1">
        <v>2019</v>
      </c>
      <c r="J272" s="1" t="str">
        <f t="shared" si="4"/>
        <v>31/1/2019</v>
      </c>
      <c r="K272" s="2">
        <v>43496</v>
      </c>
      <c r="M272" s="2"/>
    </row>
    <row r="273" spans="5:13" ht="14.25" customHeight="1" x14ac:dyDescent="0.3">
      <c r="E273" s="2" t="s">
        <v>466</v>
      </c>
      <c r="F273" s="1">
        <v>1</v>
      </c>
      <c r="G273" s="1">
        <v>24</v>
      </c>
      <c r="H273" s="1">
        <v>2019</v>
      </c>
      <c r="J273" s="1" t="str">
        <f t="shared" si="4"/>
        <v>24/1/2019</v>
      </c>
      <c r="K273" s="2">
        <v>43489</v>
      </c>
      <c r="M273" s="2"/>
    </row>
    <row r="274" spans="5:13" ht="14.25" customHeight="1" x14ac:dyDescent="0.3">
      <c r="E274" s="2" t="s">
        <v>466</v>
      </c>
      <c r="F274" s="1">
        <v>1</v>
      </c>
      <c r="G274" s="1">
        <v>24</v>
      </c>
      <c r="H274" s="1">
        <v>2019</v>
      </c>
      <c r="J274" s="1" t="str">
        <f t="shared" si="4"/>
        <v>24/1/2019</v>
      </c>
      <c r="K274" s="2">
        <v>43489</v>
      </c>
      <c r="M274" s="2"/>
    </row>
    <row r="275" spans="5:13" ht="14.25" customHeight="1" x14ac:dyDescent="0.3">
      <c r="E275" s="2" t="s">
        <v>467</v>
      </c>
      <c r="F275" s="1">
        <v>1</v>
      </c>
      <c r="G275" s="1">
        <v>31</v>
      </c>
      <c r="H275" s="1">
        <v>2019</v>
      </c>
      <c r="J275" s="1" t="str">
        <f t="shared" si="4"/>
        <v>31/1/2019</v>
      </c>
      <c r="K275" s="2">
        <v>43496</v>
      </c>
      <c r="M275" s="2"/>
    </row>
    <row r="276" spans="5:13" ht="14.25" customHeight="1" x14ac:dyDescent="0.3">
      <c r="E276" s="2" t="s">
        <v>449</v>
      </c>
      <c r="F276" s="1">
        <v>2</v>
      </c>
      <c r="G276" s="1">
        <v>18</v>
      </c>
      <c r="H276" s="1">
        <v>2019</v>
      </c>
      <c r="J276" s="1" t="str">
        <f t="shared" si="4"/>
        <v>18/2/2019</v>
      </c>
      <c r="K276" s="2">
        <v>43514</v>
      </c>
      <c r="M276" s="2"/>
    </row>
    <row r="277" spans="5:13" ht="14.25" customHeight="1" x14ac:dyDescent="0.3">
      <c r="E277" s="2">
        <v>43497</v>
      </c>
      <c r="F277" s="1">
        <v>1</v>
      </c>
      <c r="G277" s="1">
        <v>2</v>
      </c>
      <c r="H277" s="1">
        <v>2019</v>
      </c>
      <c r="J277" s="1" t="str">
        <f t="shared" si="4"/>
        <v>2/1/2019</v>
      </c>
      <c r="K277" s="2">
        <v>43467</v>
      </c>
      <c r="M277" s="2"/>
    </row>
    <row r="278" spans="5:13" ht="14.25" customHeight="1" x14ac:dyDescent="0.3">
      <c r="E278" s="2" t="s">
        <v>497</v>
      </c>
      <c r="F278" s="1">
        <v>2</v>
      </c>
      <c r="G278" s="1">
        <v>15</v>
      </c>
      <c r="H278" s="1">
        <v>2012</v>
      </c>
      <c r="J278" s="1" t="str">
        <f t="shared" si="4"/>
        <v>15/2/2012</v>
      </c>
      <c r="K278" s="2">
        <v>40954</v>
      </c>
      <c r="M278" s="2"/>
    </row>
    <row r="279" spans="5:13" ht="14.25" customHeight="1" x14ac:dyDescent="0.3">
      <c r="E279" s="2" t="s">
        <v>498</v>
      </c>
      <c r="F279" s="1">
        <v>4</v>
      </c>
      <c r="G279" s="1">
        <v>18</v>
      </c>
      <c r="H279" s="1">
        <v>2017</v>
      </c>
      <c r="J279" s="1" t="str">
        <f t="shared" si="4"/>
        <v>18/4/2017</v>
      </c>
      <c r="K279" s="2">
        <v>42843</v>
      </c>
      <c r="M279" s="2"/>
    </row>
    <row r="280" spans="5:13" ht="14.25" customHeight="1" x14ac:dyDescent="0.3">
      <c r="E280" s="2" t="s">
        <v>465</v>
      </c>
      <c r="F280" s="1">
        <v>1</v>
      </c>
      <c r="G280" s="1">
        <v>28</v>
      </c>
      <c r="H280" s="1">
        <v>2019</v>
      </c>
      <c r="J280" s="1" t="str">
        <f t="shared" si="4"/>
        <v>28/1/2019</v>
      </c>
      <c r="K280" s="2">
        <v>43493</v>
      </c>
      <c r="M280" s="2"/>
    </row>
    <row r="281" spans="5:13" ht="14.25" customHeight="1" x14ac:dyDescent="0.3">
      <c r="E281" s="2">
        <v>42403</v>
      </c>
      <c r="F281" s="1">
        <v>3</v>
      </c>
      <c r="G281" s="1">
        <v>2</v>
      </c>
      <c r="H281" s="1">
        <v>2016</v>
      </c>
      <c r="J281" s="1" t="str">
        <f t="shared" si="4"/>
        <v>2/3/2016</v>
      </c>
      <c r="K281" s="2">
        <v>42431</v>
      </c>
      <c r="M281" s="2"/>
    </row>
    <row r="282" spans="5:13" ht="14.25" customHeight="1" x14ac:dyDescent="0.3">
      <c r="E282" s="2" t="s">
        <v>499</v>
      </c>
      <c r="F282" s="1">
        <v>7</v>
      </c>
      <c r="G282" s="1">
        <v>14</v>
      </c>
      <c r="H282" s="1">
        <v>2010</v>
      </c>
      <c r="J282" s="1" t="str">
        <f t="shared" si="4"/>
        <v>14/7/2010</v>
      </c>
      <c r="K282" s="2">
        <v>40373</v>
      </c>
      <c r="M282" s="2"/>
    </row>
    <row r="283" spans="5:13" ht="14.25" customHeight="1" x14ac:dyDescent="0.3">
      <c r="E283" s="2" t="s">
        <v>452</v>
      </c>
      <c r="F283" s="1">
        <v>1</v>
      </c>
      <c r="G283" s="1">
        <v>14</v>
      </c>
      <c r="H283" s="1">
        <v>2019</v>
      </c>
      <c r="J283" s="1" t="str">
        <f t="shared" si="4"/>
        <v>14/1/2019</v>
      </c>
      <c r="K283" s="2">
        <v>43479</v>
      </c>
      <c r="M283" s="2"/>
    </row>
    <row r="284" spans="5:13" ht="14.25" customHeight="1" x14ac:dyDescent="0.3">
      <c r="E284" s="2">
        <v>43556</v>
      </c>
      <c r="F284" s="1">
        <v>1</v>
      </c>
      <c r="G284" s="1">
        <v>4</v>
      </c>
      <c r="H284" s="1">
        <v>2019</v>
      </c>
      <c r="J284" s="1" t="str">
        <f t="shared" si="4"/>
        <v>4/1/2019</v>
      </c>
      <c r="K284" s="2">
        <v>43469</v>
      </c>
      <c r="M284" s="2"/>
    </row>
    <row r="285" spans="5:13" ht="14.25" customHeight="1" x14ac:dyDescent="0.3">
      <c r="E285" s="2">
        <v>43771</v>
      </c>
      <c r="F285" s="1">
        <v>2</v>
      </c>
      <c r="G285" s="1">
        <v>11</v>
      </c>
      <c r="H285" s="1">
        <v>2019</v>
      </c>
      <c r="J285" s="1" t="str">
        <f t="shared" si="4"/>
        <v>11/2/2019</v>
      </c>
      <c r="K285" s="2">
        <v>43507</v>
      </c>
      <c r="M285" s="2"/>
    </row>
    <row r="286" spans="5:13" ht="14.25" customHeight="1" x14ac:dyDescent="0.3">
      <c r="E286" s="2" t="s">
        <v>481</v>
      </c>
      <c r="F286" s="1">
        <v>4</v>
      </c>
      <c r="G286" s="1">
        <v>15</v>
      </c>
      <c r="H286" s="1">
        <v>2015</v>
      </c>
      <c r="J286" s="1" t="str">
        <f t="shared" si="4"/>
        <v>15/4/2015</v>
      </c>
      <c r="K286" s="2">
        <v>42109</v>
      </c>
      <c r="M286" s="2"/>
    </row>
    <row r="287" spans="5:13" ht="14.25" customHeight="1" x14ac:dyDescent="0.3">
      <c r="E287" s="2">
        <v>43071</v>
      </c>
      <c r="F287" s="1">
        <v>2</v>
      </c>
      <c r="G287" s="1">
        <v>12</v>
      </c>
      <c r="H287" s="1">
        <v>2017</v>
      </c>
      <c r="J287" s="1" t="str">
        <f t="shared" si="4"/>
        <v>12/2/2017</v>
      </c>
      <c r="K287" s="2">
        <v>42778</v>
      </c>
      <c r="M287" s="2"/>
    </row>
    <row r="288" spans="5:13" ht="14.25" customHeight="1" x14ac:dyDescent="0.3">
      <c r="E288" s="2">
        <v>41760</v>
      </c>
      <c r="F288" s="1">
        <v>1</v>
      </c>
      <c r="G288" s="1">
        <v>5</v>
      </c>
      <c r="H288" s="1">
        <v>2014</v>
      </c>
      <c r="J288" s="1" t="str">
        <f t="shared" si="4"/>
        <v>5/1/2014</v>
      </c>
      <c r="K288" s="2">
        <v>41644</v>
      </c>
      <c r="M288" s="2"/>
    </row>
    <row r="289" spans="5:13" ht="14.25" customHeight="1" x14ac:dyDescent="0.3">
      <c r="E289" s="2" t="s">
        <v>452</v>
      </c>
      <c r="F289" s="1">
        <v>1</v>
      </c>
      <c r="G289" s="1">
        <v>14</v>
      </c>
      <c r="H289" s="1">
        <v>2019</v>
      </c>
      <c r="J289" s="1" t="str">
        <f t="shared" si="4"/>
        <v>14/1/2019</v>
      </c>
      <c r="K289" s="2">
        <v>43479</v>
      </c>
      <c r="M289" s="2"/>
    </row>
    <row r="290" spans="5:13" ht="14.25" customHeight="1" x14ac:dyDescent="0.3">
      <c r="E290" s="2" t="s">
        <v>444</v>
      </c>
      <c r="F290" s="1">
        <v>1</v>
      </c>
      <c r="G290" s="1">
        <v>17</v>
      </c>
      <c r="H290" s="1">
        <v>2019</v>
      </c>
      <c r="J290" s="1" t="str">
        <f t="shared" si="4"/>
        <v>17/1/2019</v>
      </c>
      <c r="K290" s="2">
        <v>43482</v>
      </c>
      <c r="M290" s="2"/>
    </row>
    <row r="291" spans="5:13" ht="14.25" customHeight="1" x14ac:dyDescent="0.3">
      <c r="E291" s="2">
        <v>42371</v>
      </c>
      <c r="F291" s="1">
        <v>2</v>
      </c>
      <c r="G291" s="1">
        <v>1</v>
      </c>
      <c r="H291" s="1">
        <v>2016</v>
      </c>
      <c r="J291" s="1" t="str">
        <f t="shared" si="4"/>
        <v>1/2/2016</v>
      </c>
      <c r="K291" s="2">
        <v>42401</v>
      </c>
      <c r="M291" s="2"/>
    </row>
    <row r="292" spans="5:13" ht="14.25" customHeight="1" x14ac:dyDescent="0.3">
      <c r="E292" s="2" t="s">
        <v>454</v>
      </c>
      <c r="F292" s="1">
        <v>2</v>
      </c>
      <c r="G292" s="1">
        <v>27</v>
      </c>
      <c r="H292" s="1">
        <v>2019</v>
      </c>
      <c r="J292" s="1" t="str">
        <f t="shared" si="4"/>
        <v>27/2/2019</v>
      </c>
      <c r="K292" s="2">
        <v>43523</v>
      </c>
      <c r="M292" s="2"/>
    </row>
    <row r="293" spans="5:13" ht="14.25" customHeight="1" x14ac:dyDescent="0.3">
      <c r="E293" s="2" t="s">
        <v>470</v>
      </c>
      <c r="F293" s="1">
        <v>1</v>
      </c>
      <c r="G293" s="1">
        <v>18</v>
      </c>
      <c r="H293" s="1">
        <v>2019</v>
      </c>
      <c r="J293" s="1" t="str">
        <f t="shared" si="4"/>
        <v>18/1/2019</v>
      </c>
      <c r="K293" s="2">
        <v>43483</v>
      </c>
      <c r="M293" s="2"/>
    </row>
    <row r="294" spans="5:13" ht="14.25" customHeight="1" x14ac:dyDescent="0.3">
      <c r="E294" s="2" t="s">
        <v>500</v>
      </c>
      <c r="F294" s="1">
        <v>2</v>
      </c>
      <c r="G294" s="1">
        <v>15</v>
      </c>
      <c r="H294" s="1">
        <v>2017</v>
      </c>
      <c r="J294" s="1" t="str">
        <f t="shared" si="4"/>
        <v>15/2/2017</v>
      </c>
      <c r="K294" s="2">
        <v>42781</v>
      </c>
      <c r="M294" s="2"/>
    </row>
    <row r="295" spans="5:13" ht="14.25" customHeight="1" x14ac:dyDescent="0.3">
      <c r="E295" s="2">
        <v>42006</v>
      </c>
      <c r="F295" s="1">
        <v>2</v>
      </c>
      <c r="G295" s="1">
        <v>1</v>
      </c>
      <c r="H295" s="1">
        <v>2015</v>
      </c>
      <c r="J295" s="1" t="str">
        <f t="shared" si="4"/>
        <v>1/2/2015</v>
      </c>
      <c r="K295" s="2">
        <v>42036</v>
      </c>
      <c r="M295" s="2"/>
    </row>
    <row r="296" spans="5:13" ht="14.25" customHeight="1" x14ac:dyDescent="0.3">
      <c r="E296" s="2" t="s">
        <v>469</v>
      </c>
      <c r="F296" s="1">
        <v>1</v>
      </c>
      <c r="G296" s="1">
        <v>29</v>
      </c>
      <c r="H296" s="1">
        <v>2019</v>
      </c>
      <c r="J296" s="1" t="str">
        <f t="shared" si="4"/>
        <v>29/1/2019</v>
      </c>
      <c r="K296" s="2">
        <v>43494</v>
      </c>
      <c r="M296" s="2"/>
    </row>
    <row r="297" spans="5:13" ht="14.25" customHeight="1" x14ac:dyDescent="0.3">
      <c r="E297" s="2">
        <v>43801</v>
      </c>
      <c r="F297" s="1">
        <v>2</v>
      </c>
      <c r="G297" s="1">
        <v>12</v>
      </c>
      <c r="H297" s="1">
        <v>2019</v>
      </c>
      <c r="J297" s="1" t="str">
        <f t="shared" si="4"/>
        <v>12/2/2019</v>
      </c>
      <c r="K297" s="2">
        <v>43508</v>
      </c>
      <c r="M297" s="2"/>
    </row>
    <row r="298" spans="5:13" ht="14.25" customHeight="1" x14ac:dyDescent="0.3">
      <c r="E298" s="2">
        <v>40940</v>
      </c>
      <c r="F298" s="1">
        <v>1</v>
      </c>
      <c r="G298" s="1">
        <v>2</v>
      </c>
      <c r="H298" s="1">
        <v>2012</v>
      </c>
      <c r="J298" s="1" t="str">
        <f t="shared" si="4"/>
        <v>2/1/2012</v>
      </c>
      <c r="K298" s="2">
        <v>40910</v>
      </c>
      <c r="M298" s="2"/>
    </row>
    <row r="299" spans="5:13" ht="14.25" customHeight="1" x14ac:dyDescent="0.3">
      <c r="E299" s="2">
        <v>41768</v>
      </c>
      <c r="F299" s="1">
        <v>9</v>
      </c>
      <c r="G299" s="1">
        <v>5</v>
      </c>
      <c r="H299" s="1">
        <v>2014</v>
      </c>
      <c r="J299" s="1" t="str">
        <f t="shared" si="4"/>
        <v>5/9/2014</v>
      </c>
      <c r="K299" s="2">
        <v>41887</v>
      </c>
      <c r="M299" s="2"/>
    </row>
    <row r="300" spans="5:13" ht="14.25" customHeight="1" x14ac:dyDescent="0.3">
      <c r="E300" s="2">
        <v>43556</v>
      </c>
      <c r="F300" s="1">
        <v>1</v>
      </c>
      <c r="G300" s="1">
        <v>4</v>
      </c>
      <c r="H300" s="1">
        <v>2019</v>
      </c>
      <c r="J300" s="1" t="str">
        <f t="shared" si="4"/>
        <v>4/1/2019</v>
      </c>
      <c r="K300" s="2">
        <v>43469</v>
      </c>
      <c r="M300" s="2"/>
    </row>
    <row r="301" spans="5:13" ht="14.25" customHeight="1" x14ac:dyDescent="0.3">
      <c r="E301" s="2">
        <v>43587</v>
      </c>
      <c r="F301" s="1">
        <v>2</v>
      </c>
      <c r="G301" s="1">
        <v>5</v>
      </c>
      <c r="H301" s="1">
        <v>2019</v>
      </c>
      <c r="J301" s="1" t="str">
        <f t="shared" si="4"/>
        <v>5/2/2019</v>
      </c>
      <c r="K301" s="2">
        <v>43501</v>
      </c>
      <c r="M301" s="2"/>
    </row>
    <row r="302" spans="5:13" ht="14.25" customHeight="1" x14ac:dyDescent="0.3">
      <c r="E302" s="2" t="s">
        <v>501</v>
      </c>
      <c r="F302" s="1">
        <v>5</v>
      </c>
      <c r="G302" s="1">
        <v>15</v>
      </c>
      <c r="H302" s="1">
        <v>2014</v>
      </c>
      <c r="J302" s="1" t="str">
        <f t="shared" si="4"/>
        <v>15/5/2014</v>
      </c>
      <c r="K302" s="2">
        <v>41774</v>
      </c>
      <c r="M302" s="2"/>
    </row>
    <row r="303" spans="5:13" ht="14.25" customHeight="1" x14ac:dyDescent="0.3">
      <c r="E303" s="2" t="s">
        <v>484</v>
      </c>
      <c r="F303" s="1">
        <v>2</v>
      </c>
      <c r="G303" s="1">
        <v>15</v>
      </c>
      <c r="H303" s="1">
        <v>2015</v>
      </c>
      <c r="J303" s="1" t="str">
        <f t="shared" si="4"/>
        <v>15/2/2015</v>
      </c>
      <c r="K303" s="2">
        <v>42050</v>
      </c>
      <c r="M303" s="2"/>
    </row>
    <row r="304" spans="5:13" ht="14.25" customHeight="1" x14ac:dyDescent="0.3">
      <c r="E304" s="2">
        <v>40696</v>
      </c>
      <c r="F304" s="1">
        <v>2</v>
      </c>
      <c r="G304" s="1">
        <v>6</v>
      </c>
      <c r="H304" s="1">
        <v>2011</v>
      </c>
      <c r="J304" s="1" t="str">
        <f t="shared" si="4"/>
        <v>6/2/2011</v>
      </c>
      <c r="K304" s="2">
        <v>40580</v>
      </c>
      <c r="M304" s="2"/>
    </row>
    <row r="305" spans="5:13" ht="14.25" customHeight="1" x14ac:dyDescent="0.3">
      <c r="E305" s="2">
        <v>41676</v>
      </c>
      <c r="F305" s="1">
        <v>6</v>
      </c>
      <c r="G305" s="1">
        <v>2</v>
      </c>
      <c r="H305" s="1">
        <v>2014</v>
      </c>
      <c r="J305" s="1" t="str">
        <f t="shared" si="4"/>
        <v>2/6/2014</v>
      </c>
      <c r="K305" s="2">
        <v>41792</v>
      </c>
      <c r="M305" s="2"/>
    </row>
    <row r="306" spans="5:13" ht="14.25" customHeight="1" x14ac:dyDescent="0.3">
      <c r="E306" s="2" t="s">
        <v>502</v>
      </c>
      <c r="F306" s="1">
        <v>1</v>
      </c>
      <c r="G306" s="1">
        <v>19</v>
      </c>
      <c r="H306" s="1">
        <v>2016</v>
      </c>
      <c r="J306" s="1" t="str">
        <f t="shared" si="4"/>
        <v>19/1/2016</v>
      </c>
      <c r="K306" s="2">
        <v>42388</v>
      </c>
      <c r="M306" s="2"/>
    </row>
    <row r="307" spans="5:13" ht="14.25" customHeight="1" x14ac:dyDescent="0.3">
      <c r="E307" s="2" t="s">
        <v>458</v>
      </c>
      <c r="F307" s="1">
        <v>2</v>
      </c>
      <c r="G307" s="1">
        <v>21</v>
      </c>
      <c r="H307" s="1">
        <v>2019</v>
      </c>
      <c r="J307" s="1" t="str">
        <f t="shared" si="4"/>
        <v>21/2/2019</v>
      </c>
      <c r="K307" s="2">
        <v>43517</v>
      </c>
      <c r="M307" s="2"/>
    </row>
    <row r="308" spans="5:13" ht="14.25" customHeight="1" x14ac:dyDescent="0.3">
      <c r="E308" s="2" t="s">
        <v>463</v>
      </c>
      <c r="F308" s="1">
        <v>2</v>
      </c>
      <c r="G308" s="1">
        <v>28</v>
      </c>
      <c r="H308" s="1">
        <v>2019</v>
      </c>
      <c r="J308" s="1" t="str">
        <f t="shared" si="4"/>
        <v>28/2/2019</v>
      </c>
      <c r="K308" s="2">
        <v>43524</v>
      </c>
      <c r="M308" s="2"/>
    </row>
    <row r="309" spans="5:13" ht="14.25" customHeight="1" x14ac:dyDescent="0.3">
      <c r="E309" s="2">
        <v>42044</v>
      </c>
      <c r="F309" s="1">
        <v>9</v>
      </c>
      <c r="G309" s="1">
        <v>2</v>
      </c>
      <c r="H309" s="1">
        <v>2015</v>
      </c>
      <c r="J309" s="1" t="str">
        <f t="shared" si="4"/>
        <v>2/9/2015</v>
      </c>
      <c r="K309" s="2">
        <v>42249</v>
      </c>
      <c r="M309" s="2"/>
    </row>
    <row r="310" spans="5:13" ht="14.25" customHeight="1" x14ac:dyDescent="0.3">
      <c r="E310" s="2" t="s">
        <v>458</v>
      </c>
      <c r="F310" s="1">
        <v>2</v>
      </c>
      <c r="G310" s="1">
        <v>21</v>
      </c>
      <c r="H310" s="1">
        <v>2019</v>
      </c>
      <c r="J310" s="1" t="str">
        <f t="shared" si="4"/>
        <v>21/2/2019</v>
      </c>
      <c r="K310" s="2">
        <v>43517</v>
      </c>
      <c r="M310" s="2"/>
    </row>
    <row r="311" spans="5:13" ht="14.25" customHeight="1" x14ac:dyDescent="0.3">
      <c r="E311" s="2">
        <v>43467</v>
      </c>
      <c r="F311" s="1">
        <v>2</v>
      </c>
      <c r="G311" s="1">
        <v>1</v>
      </c>
      <c r="H311" s="1">
        <v>2019</v>
      </c>
      <c r="J311" s="1" t="str">
        <f t="shared" si="4"/>
        <v>1/2/2019</v>
      </c>
      <c r="K311" s="2">
        <v>43497</v>
      </c>
      <c r="M311" s="2"/>
    </row>
    <row r="312" spans="5:13" ht="14.25" customHeight="1" x14ac:dyDescent="0.3">
      <c r="E312" s="2" t="s">
        <v>460</v>
      </c>
      <c r="F312" s="1">
        <v>1</v>
      </c>
      <c r="G312" s="1">
        <v>30</v>
      </c>
      <c r="H312" s="1">
        <v>2019</v>
      </c>
      <c r="J312" s="1" t="str">
        <f t="shared" si="4"/>
        <v>30/1/2019</v>
      </c>
      <c r="K312" s="2">
        <v>43495</v>
      </c>
      <c r="M312" s="2"/>
    </row>
    <row r="313" spans="5:13" ht="14.25" customHeight="1" x14ac:dyDescent="0.3">
      <c r="E313" s="2"/>
      <c r="K313" s="2"/>
    </row>
    <row r="314" spans="5:13" ht="14.25" customHeight="1" x14ac:dyDescent="0.3">
      <c r="E314" s="2"/>
      <c r="K314" s="2"/>
    </row>
    <row r="315" spans="5:13" ht="14.25" customHeight="1" x14ac:dyDescent="0.3">
      <c r="E315" s="2"/>
      <c r="K315" s="2"/>
    </row>
    <row r="316" spans="5:13" ht="14.25" customHeight="1" x14ac:dyDescent="0.3">
      <c r="E316" s="2"/>
      <c r="K316" s="2"/>
    </row>
    <row r="317" spans="5:13" ht="14.25" customHeight="1" x14ac:dyDescent="0.3">
      <c r="E317" s="2"/>
      <c r="K317" s="2"/>
    </row>
    <row r="318" spans="5:13" ht="14.25" customHeight="1" x14ac:dyDescent="0.3">
      <c r="E318" s="2"/>
      <c r="K318" s="2"/>
    </row>
    <row r="319" spans="5:13" ht="14.25" customHeight="1" x14ac:dyDescent="0.3">
      <c r="E319" s="2"/>
      <c r="K319" s="2"/>
    </row>
    <row r="320" spans="5:13" ht="14.25" customHeight="1" x14ac:dyDescent="0.3">
      <c r="E320" s="2"/>
      <c r="K320" s="2"/>
    </row>
    <row r="321" spans="5:11" ht="14.25" customHeight="1" x14ac:dyDescent="0.3">
      <c r="E321" s="2"/>
      <c r="K321" s="2"/>
    </row>
    <row r="322" spans="5:11" ht="14.25" customHeight="1" x14ac:dyDescent="0.3">
      <c r="E322" s="2"/>
      <c r="K322" s="2"/>
    </row>
    <row r="323" spans="5:11" ht="14.25" customHeight="1" x14ac:dyDescent="0.3">
      <c r="E323" s="2"/>
      <c r="K323" s="2"/>
    </row>
    <row r="324" spans="5:11" ht="14.25" customHeight="1" x14ac:dyDescent="0.3">
      <c r="E324" s="2"/>
      <c r="K324" s="2"/>
    </row>
    <row r="325" spans="5:11" ht="14.25" customHeight="1" x14ac:dyDescent="0.3">
      <c r="E325" s="2"/>
      <c r="K325" s="2"/>
    </row>
    <row r="326" spans="5:11" ht="14.25" customHeight="1" x14ac:dyDescent="0.3">
      <c r="E326" s="2"/>
      <c r="K326" s="2"/>
    </row>
    <row r="327" spans="5:11" ht="14.25" customHeight="1" x14ac:dyDescent="0.3">
      <c r="E327" s="2"/>
      <c r="K327" s="2"/>
    </row>
    <row r="328" spans="5:11" ht="14.25" customHeight="1" x14ac:dyDescent="0.3">
      <c r="E328" s="2"/>
      <c r="K328" s="2"/>
    </row>
    <row r="329" spans="5:11" ht="14.25" customHeight="1" x14ac:dyDescent="0.3">
      <c r="E329" s="2"/>
      <c r="K329" s="2"/>
    </row>
    <row r="330" spans="5:11" ht="14.25" customHeight="1" x14ac:dyDescent="0.3">
      <c r="E330" s="2"/>
      <c r="K330" s="2"/>
    </row>
    <row r="331" spans="5:11" ht="14.25" customHeight="1" x14ac:dyDescent="0.3">
      <c r="E331" s="2"/>
      <c r="K331" s="2"/>
    </row>
    <row r="332" spans="5:11" ht="14.25" customHeight="1" x14ac:dyDescent="0.3">
      <c r="E332" s="2"/>
      <c r="K332" s="2"/>
    </row>
    <row r="333" spans="5:11" ht="14.25" customHeight="1" x14ac:dyDescent="0.3">
      <c r="E333" s="2"/>
      <c r="K333" s="2"/>
    </row>
    <row r="334" spans="5:11" ht="14.25" customHeight="1" x14ac:dyDescent="0.3">
      <c r="E334" s="2"/>
      <c r="K334" s="2"/>
    </row>
    <row r="335" spans="5:11" ht="14.25" customHeight="1" x14ac:dyDescent="0.3">
      <c r="E335" s="2"/>
      <c r="K335" s="2"/>
    </row>
    <row r="336" spans="5:11" ht="14.25" customHeight="1" x14ac:dyDescent="0.3">
      <c r="E336" s="2"/>
      <c r="K336" s="2"/>
    </row>
    <row r="337" spans="5:11" ht="14.25" customHeight="1" x14ac:dyDescent="0.3">
      <c r="E337" s="2"/>
      <c r="K337" s="2"/>
    </row>
    <row r="338" spans="5:11" ht="14.25" customHeight="1" x14ac:dyDescent="0.3">
      <c r="E338" s="2"/>
      <c r="K338" s="2"/>
    </row>
    <row r="339" spans="5:11" ht="14.25" customHeight="1" x14ac:dyDescent="0.3">
      <c r="E339" s="2"/>
      <c r="K339" s="2"/>
    </row>
    <row r="340" spans="5:11" ht="14.25" customHeight="1" x14ac:dyDescent="0.3">
      <c r="E340" s="2"/>
      <c r="K340" s="2"/>
    </row>
    <row r="341" spans="5:11" ht="14.25" customHeight="1" x14ac:dyDescent="0.3">
      <c r="E341" s="2"/>
      <c r="K341" s="2"/>
    </row>
    <row r="342" spans="5:11" ht="14.25" customHeight="1" x14ac:dyDescent="0.3">
      <c r="E342" s="2"/>
      <c r="K342" s="2"/>
    </row>
    <row r="343" spans="5:11" ht="14.25" customHeight="1" x14ac:dyDescent="0.3">
      <c r="E343" s="2"/>
      <c r="K343" s="2"/>
    </row>
    <row r="344" spans="5:11" ht="14.25" customHeight="1" x14ac:dyDescent="0.3">
      <c r="E344" s="2"/>
      <c r="K344" s="2"/>
    </row>
    <row r="345" spans="5:11" ht="14.25" customHeight="1" x14ac:dyDescent="0.3">
      <c r="E345" s="2"/>
      <c r="K345" s="2"/>
    </row>
    <row r="346" spans="5:11" ht="14.25" customHeight="1" x14ac:dyDescent="0.3">
      <c r="E346" s="2"/>
      <c r="K346" s="2"/>
    </row>
    <row r="347" spans="5:11" ht="14.25" customHeight="1" x14ac:dyDescent="0.3">
      <c r="E347" s="2"/>
      <c r="K347" s="2"/>
    </row>
    <row r="348" spans="5:11" ht="14.25" customHeight="1" x14ac:dyDescent="0.3">
      <c r="E348" s="2"/>
      <c r="K348" s="2"/>
    </row>
    <row r="349" spans="5:11" ht="14.25" customHeight="1" x14ac:dyDescent="0.3">
      <c r="E349" s="2"/>
      <c r="K349" s="2"/>
    </row>
    <row r="350" spans="5:11" ht="14.25" customHeight="1" x14ac:dyDescent="0.3">
      <c r="E350" s="2"/>
      <c r="K350" s="2"/>
    </row>
    <row r="351" spans="5:11" ht="14.25" customHeight="1" x14ac:dyDescent="0.3">
      <c r="E351" s="2"/>
      <c r="K351" s="2"/>
    </row>
    <row r="352" spans="5:11" ht="14.25" customHeight="1" x14ac:dyDescent="0.3">
      <c r="E352" s="2"/>
      <c r="K352" s="2"/>
    </row>
    <row r="353" spans="5:11" ht="14.25" customHeight="1" x14ac:dyDescent="0.3">
      <c r="E353" s="2"/>
      <c r="K353" s="2"/>
    </row>
    <row r="354" spans="5:11" ht="14.25" customHeight="1" x14ac:dyDescent="0.3">
      <c r="E354" s="2"/>
      <c r="K354" s="2"/>
    </row>
    <row r="355" spans="5:11" ht="14.25" customHeight="1" x14ac:dyDescent="0.3">
      <c r="E355" s="2"/>
      <c r="K355" s="2"/>
    </row>
    <row r="356" spans="5:11" ht="14.25" customHeight="1" x14ac:dyDescent="0.3">
      <c r="E356" s="2"/>
      <c r="K356" s="2"/>
    </row>
    <row r="357" spans="5:11" ht="14.25" customHeight="1" x14ac:dyDescent="0.3">
      <c r="E357" s="2"/>
      <c r="K357" s="2"/>
    </row>
    <row r="358" spans="5:11" ht="14.25" customHeight="1" x14ac:dyDescent="0.3">
      <c r="E358" s="2"/>
      <c r="K358" s="2"/>
    </row>
    <row r="359" spans="5:11" ht="14.25" customHeight="1" x14ac:dyDescent="0.3">
      <c r="E359" s="2"/>
      <c r="K359" s="2"/>
    </row>
    <row r="360" spans="5:11" ht="14.25" customHeight="1" x14ac:dyDescent="0.3">
      <c r="E360" s="2"/>
      <c r="K360" s="2"/>
    </row>
    <row r="361" spans="5:11" ht="14.25" customHeight="1" x14ac:dyDescent="0.3">
      <c r="E361" s="2"/>
      <c r="K361" s="2"/>
    </row>
    <row r="362" spans="5:11" ht="14.25" customHeight="1" x14ac:dyDescent="0.3">
      <c r="E362" s="2"/>
      <c r="K362" s="2"/>
    </row>
    <row r="363" spans="5:11" ht="14.25" customHeight="1" x14ac:dyDescent="0.3">
      <c r="E363" s="2"/>
      <c r="K363" s="2"/>
    </row>
    <row r="364" spans="5:11" ht="14.25" customHeight="1" x14ac:dyDescent="0.3">
      <c r="E364" s="2"/>
      <c r="K364" s="2"/>
    </row>
    <row r="365" spans="5:11" ht="14.25" customHeight="1" x14ac:dyDescent="0.3">
      <c r="E365" s="2"/>
      <c r="K365" s="2"/>
    </row>
    <row r="366" spans="5:11" ht="14.25" customHeight="1" x14ac:dyDescent="0.3">
      <c r="E366" s="2"/>
      <c r="K366" s="2"/>
    </row>
    <row r="367" spans="5:11" ht="14.25" customHeight="1" x14ac:dyDescent="0.3">
      <c r="E367" s="2"/>
      <c r="K367" s="2"/>
    </row>
    <row r="368" spans="5:11" ht="14.25" customHeight="1" x14ac:dyDescent="0.3">
      <c r="E368" s="2"/>
      <c r="K368" s="2"/>
    </row>
    <row r="369" spans="5:11" ht="14.25" customHeight="1" x14ac:dyDescent="0.3">
      <c r="E369" s="2"/>
      <c r="K369" s="2"/>
    </row>
    <row r="370" spans="5:11" ht="14.25" customHeight="1" x14ac:dyDescent="0.3">
      <c r="E370" s="2"/>
      <c r="K370" s="2"/>
    </row>
    <row r="371" spans="5:11" ht="14.25" customHeight="1" x14ac:dyDescent="0.3">
      <c r="E371" s="2"/>
      <c r="K371" s="2"/>
    </row>
    <row r="372" spans="5:11" ht="14.25" customHeight="1" x14ac:dyDescent="0.3">
      <c r="E372" s="2"/>
      <c r="K372" s="2"/>
    </row>
    <row r="373" spans="5:11" ht="14.25" customHeight="1" x14ac:dyDescent="0.3">
      <c r="E373" s="2"/>
      <c r="K373" s="2"/>
    </row>
    <row r="374" spans="5:11" ht="14.25" customHeight="1" x14ac:dyDescent="0.3">
      <c r="E374" s="2"/>
      <c r="K374" s="2"/>
    </row>
    <row r="375" spans="5:11" ht="14.25" customHeight="1" x14ac:dyDescent="0.3">
      <c r="E375" s="2"/>
      <c r="K375" s="2"/>
    </row>
    <row r="376" spans="5:11" ht="14.25" customHeight="1" x14ac:dyDescent="0.3">
      <c r="E376" s="2"/>
      <c r="K376" s="2"/>
    </row>
    <row r="377" spans="5:11" ht="14.25" customHeight="1" x14ac:dyDescent="0.3">
      <c r="E377" s="2"/>
      <c r="K377" s="2"/>
    </row>
    <row r="378" spans="5:11" ht="14.25" customHeight="1" x14ac:dyDescent="0.3">
      <c r="E378" s="2"/>
      <c r="K378" s="2"/>
    </row>
    <row r="379" spans="5:11" ht="14.25" customHeight="1" x14ac:dyDescent="0.3">
      <c r="E379" s="2"/>
      <c r="K379" s="2"/>
    </row>
    <row r="380" spans="5:11" ht="14.25" customHeight="1" x14ac:dyDescent="0.3">
      <c r="E380" s="2"/>
      <c r="K380" s="2"/>
    </row>
    <row r="381" spans="5:11" ht="14.25" customHeight="1" x14ac:dyDescent="0.3">
      <c r="E381" s="2"/>
      <c r="K381" s="2"/>
    </row>
    <row r="382" spans="5:11" ht="14.25" customHeight="1" x14ac:dyDescent="0.3">
      <c r="E382" s="2"/>
      <c r="K382" s="2"/>
    </row>
    <row r="383" spans="5:11" ht="14.25" customHeight="1" x14ac:dyDescent="0.3">
      <c r="E383" s="2"/>
      <c r="K383" s="2"/>
    </row>
    <row r="384" spans="5:11" ht="14.25" customHeight="1" x14ac:dyDescent="0.3">
      <c r="E384" s="2"/>
      <c r="K384" s="2"/>
    </row>
    <row r="385" spans="5:11" ht="14.25" customHeight="1" x14ac:dyDescent="0.3">
      <c r="E385" s="2"/>
      <c r="K385" s="2"/>
    </row>
    <row r="386" spans="5:11" ht="14.25" customHeight="1" x14ac:dyDescent="0.3">
      <c r="E386" s="2"/>
      <c r="K386" s="2"/>
    </row>
    <row r="387" spans="5:11" ht="14.25" customHeight="1" x14ac:dyDescent="0.3">
      <c r="E387" s="2"/>
      <c r="K387" s="2"/>
    </row>
    <row r="388" spans="5:11" ht="14.25" customHeight="1" x14ac:dyDescent="0.3">
      <c r="E388" s="2"/>
      <c r="K388" s="2"/>
    </row>
    <row r="389" spans="5:11" ht="14.25" customHeight="1" x14ac:dyDescent="0.3">
      <c r="E389" s="2"/>
      <c r="K389" s="2"/>
    </row>
    <row r="390" spans="5:11" ht="14.25" customHeight="1" x14ac:dyDescent="0.3">
      <c r="E390" s="2"/>
      <c r="K390" s="2"/>
    </row>
    <row r="391" spans="5:11" ht="14.25" customHeight="1" x14ac:dyDescent="0.3">
      <c r="E391" s="2"/>
      <c r="K391" s="2"/>
    </row>
    <row r="392" spans="5:11" ht="14.25" customHeight="1" x14ac:dyDescent="0.3">
      <c r="E392" s="2"/>
      <c r="K392" s="2"/>
    </row>
    <row r="393" spans="5:11" ht="14.25" customHeight="1" x14ac:dyDescent="0.3">
      <c r="E393" s="2"/>
      <c r="K393" s="2"/>
    </row>
    <row r="394" spans="5:11" ht="14.25" customHeight="1" x14ac:dyDescent="0.3">
      <c r="E394" s="2"/>
      <c r="K394" s="2"/>
    </row>
    <row r="395" spans="5:11" ht="14.25" customHeight="1" x14ac:dyDescent="0.3">
      <c r="E395" s="2"/>
      <c r="K395" s="2"/>
    </row>
    <row r="396" spans="5:11" ht="14.25" customHeight="1" x14ac:dyDescent="0.3">
      <c r="E396" s="2"/>
      <c r="K396" s="2"/>
    </row>
    <row r="397" spans="5:11" ht="14.25" customHeight="1" x14ac:dyDescent="0.3">
      <c r="E397" s="2"/>
      <c r="K397" s="2"/>
    </row>
    <row r="398" spans="5:11" ht="14.25" customHeight="1" x14ac:dyDescent="0.3">
      <c r="E398" s="2"/>
      <c r="K398" s="2"/>
    </row>
    <row r="399" spans="5:11" ht="14.25" customHeight="1" x14ac:dyDescent="0.3">
      <c r="E399" s="2"/>
      <c r="K399" s="2"/>
    </row>
    <row r="400" spans="5:11" ht="14.25" customHeight="1" x14ac:dyDescent="0.3">
      <c r="E400" s="2"/>
      <c r="K400" s="2"/>
    </row>
    <row r="401" spans="5:11" ht="14.25" customHeight="1" x14ac:dyDescent="0.3">
      <c r="E401" s="2"/>
      <c r="K401" s="2"/>
    </row>
    <row r="402" spans="5:11" ht="14.25" customHeight="1" x14ac:dyDescent="0.3">
      <c r="E402" s="2"/>
      <c r="K402" s="2"/>
    </row>
    <row r="403" spans="5:11" ht="14.25" customHeight="1" x14ac:dyDescent="0.3">
      <c r="E403" s="2"/>
      <c r="K403" s="2"/>
    </row>
    <row r="404" spans="5:11" ht="14.25" customHeight="1" x14ac:dyDescent="0.3">
      <c r="E404" s="2"/>
      <c r="K404" s="2"/>
    </row>
    <row r="405" spans="5:11" ht="14.25" customHeight="1" x14ac:dyDescent="0.3">
      <c r="E405" s="2"/>
      <c r="K405" s="2"/>
    </row>
    <row r="406" spans="5:11" ht="14.25" customHeight="1" x14ac:dyDescent="0.3">
      <c r="E406" s="2"/>
      <c r="K406" s="2"/>
    </row>
    <row r="407" spans="5:11" ht="14.25" customHeight="1" x14ac:dyDescent="0.3">
      <c r="E407" s="2"/>
      <c r="K407" s="2"/>
    </row>
    <row r="408" spans="5:11" ht="14.25" customHeight="1" x14ac:dyDescent="0.3">
      <c r="E408" s="2"/>
      <c r="K408" s="2"/>
    </row>
    <row r="409" spans="5:11" ht="14.25" customHeight="1" x14ac:dyDescent="0.3">
      <c r="E409" s="2"/>
      <c r="K409" s="2"/>
    </row>
    <row r="410" spans="5:11" ht="14.25" customHeight="1" x14ac:dyDescent="0.3">
      <c r="E410" s="2"/>
      <c r="K410" s="2"/>
    </row>
    <row r="411" spans="5:11" ht="14.25" customHeight="1" x14ac:dyDescent="0.3">
      <c r="E411" s="2"/>
      <c r="K411" s="2"/>
    </row>
    <row r="412" spans="5:11" ht="14.25" customHeight="1" x14ac:dyDescent="0.3">
      <c r="E412" s="2"/>
      <c r="K412" s="2"/>
    </row>
    <row r="413" spans="5:11" ht="14.25" customHeight="1" x14ac:dyDescent="0.3">
      <c r="E413" s="2"/>
      <c r="K413" s="2"/>
    </row>
    <row r="414" spans="5:11" ht="14.25" customHeight="1" x14ac:dyDescent="0.3">
      <c r="E414" s="2"/>
      <c r="K414" s="2"/>
    </row>
    <row r="415" spans="5:11" ht="14.25" customHeight="1" x14ac:dyDescent="0.3">
      <c r="E415" s="2"/>
      <c r="K415" s="2"/>
    </row>
    <row r="416" spans="5:11" ht="14.25" customHeight="1" x14ac:dyDescent="0.3">
      <c r="E416" s="2"/>
      <c r="K416" s="2"/>
    </row>
    <row r="417" spans="5:11" ht="14.25" customHeight="1" x14ac:dyDescent="0.3">
      <c r="E417" s="2"/>
      <c r="K417" s="2"/>
    </row>
    <row r="418" spans="5:11" ht="14.25" customHeight="1" x14ac:dyDescent="0.3">
      <c r="E418" s="2"/>
      <c r="K418" s="2"/>
    </row>
    <row r="419" spans="5:11" ht="14.25" customHeight="1" x14ac:dyDescent="0.3">
      <c r="E419" s="2"/>
      <c r="K419" s="2"/>
    </row>
    <row r="420" spans="5:11" ht="14.25" customHeight="1" x14ac:dyDescent="0.3">
      <c r="E420" s="2"/>
      <c r="K420" s="2"/>
    </row>
    <row r="421" spans="5:11" ht="14.25" customHeight="1" x14ac:dyDescent="0.3">
      <c r="E421" s="2"/>
      <c r="K421" s="2"/>
    </row>
    <row r="422" spans="5:11" ht="14.25" customHeight="1" x14ac:dyDescent="0.3">
      <c r="E422" s="2"/>
      <c r="K422" s="2"/>
    </row>
    <row r="423" spans="5:11" ht="14.25" customHeight="1" x14ac:dyDescent="0.3">
      <c r="E423" s="2"/>
      <c r="K423" s="2"/>
    </row>
    <row r="424" spans="5:11" ht="14.25" customHeight="1" x14ac:dyDescent="0.3">
      <c r="E424" s="2"/>
      <c r="K424" s="2"/>
    </row>
    <row r="425" spans="5:11" ht="14.25" customHeight="1" x14ac:dyDescent="0.3">
      <c r="E425" s="2"/>
      <c r="K425" s="2"/>
    </row>
    <row r="426" spans="5:11" ht="14.25" customHeight="1" x14ac:dyDescent="0.3">
      <c r="E426" s="2"/>
      <c r="K426" s="2"/>
    </row>
    <row r="427" spans="5:11" ht="14.25" customHeight="1" x14ac:dyDescent="0.3">
      <c r="E427" s="2"/>
      <c r="K427" s="2"/>
    </row>
    <row r="428" spans="5:11" ht="14.25" customHeight="1" x14ac:dyDescent="0.3">
      <c r="E428" s="2"/>
      <c r="K428" s="2"/>
    </row>
    <row r="429" spans="5:11" ht="14.25" customHeight="1" x14ac:dyDescent="0.3">
      <c r="E429" s="2"/>
      <c r="K429" s="2"/>
    </row>
    <row r="430" spans="5:11" ht="14.25" customHeight="1" x14ac:dyDescent="0.3">
      <c r="E430" s="2"/>
      <c r="K430" s="2"/>
    </row>
    <row r="431" spans="5:11" ht="14.25" customHeight="1" x14ac:dyDescent="0.3">
      <c r="E431" s="2"/>
      <c r="K431" s="2"/>
    </row>
    <row r="432" spans="5:11" ht="14.25" customHeight="1" x14ac:dyDescent="0.3">
      <c r="E432" s="2"/>
      <c r="K432" s="2"/>
    </row>
    <row r="433" spans="5:11" ht="14.25" customHeight="1" x14ac:dyDescent="0.3">
      <c r="E433" s="2"/>
      <c r="K433" s="2"/>
    </row>
    <row r="434" spans="5:11" ht="14.25" customHeight="1" x14ac:dyDescent="0.3">
      <c r="E434" s="2"/>
      <c r="K434" s="2"/>
    </row>
    <row r="435" spans="5:11" ht="14.25" customHeight="1" x14ac:dyDescent="0.3">
      <c r="E435" s="2"/>
      <c r="K435" s="2"/>
    </row>
    <row r="436" spans="5:11" ht="14.25" customHeight="1" x14ac:dyDescent="0.3">
      <c r="E436" s="2"/>
      <c r="K436" s="2"/>
    </row>
    <row r="437" spans="5:11" ht="14.25" customHeight="1" x14ac:dyDescent="0.3">
      <c r="E437" s="2"/>
      <c r="K437" s="2"/>
    </row>
    <row r="438" spans="5:11" ht="14.25" customHeight="1" x14ac:dyDescent="0.3">
      <c r="E438" s="2"/>
      <c r="K438" s="2"/>
    </row>
    <row r="439" spans="5:11" ht="14.25" customHeight="1" x14ac:dyDescent="0.3">
      <c r="E439" s="2"/>
      <c r="K439" s="2"/>
    </row>
    <row r="440" spans="5:11" ht="14.25" customHeight="1" x14ac:dyDescent="0.3">
      <c r="E440" s="2"/>
      <c r="K440" s="2"/>
    </row>
    <row r="441" spans="5:11" ht="14.25" customHeight="1" x14ac:dyDescent="0.3">
      <c r="E441" s="2"/>
      <c r="K441" s="2"/>
    </row>
    <row r="442" spans="5:11" ht="14.25" customHeight="1" x14ac:dyDescent="0.3">
      <c r="E442" s="2"/>
      <c r="K442" s="2"/>
    </row>
    <row r="443" spans="5:11" ht="14.25" customHeight="1" x14ac:dyDescent="0.3">
      <c r="E443" s="2"/>
      <c r="K443" s="2"/>
    </row>
    <row r="444" spans="5:11" ht="14.25" customHeight="1" x14ac:dyDescent="0.3">
      <c r="E444" s="2"/>
      <c r="K444" s="2"/>
    </row>
    <row r="445" spans="5:11" ht="14.25" customHeight="1" x14ac:dyDescent="0.3">
      <c r="E445" s="2"/>
      <c r="K445" s="2"/>
    </row>
    <row r="446" spans="5:11" ht="14.25" customHeight="1" x14ac:dyDescent="0.3">
      <c r="E446" s="2"/>
      <c r="K446" s="2"/>
    </row>
    <row r="447" spans="5:11" ht="14.25" customHeight="1" x14ac:dyDescent="0.3">
      <c r="E447" s="2"/>
      <c r="K447" s="2"/>
    </row>
    <row r="448" spans="5:11" ht="14.25" customHeight="1" x14ac:dyDescent="0.3">
      <c r="E448" s="2"/>
      <c r="K448" s="2"/>
    </row>
    <row r="449" spans="5:11" ht="14.25" customHeight="1" x14ac:dyDescent="0.3">
      <c r="E449" s="2"/>
      <c r="K449" s="2"/>
    </row>
    <row r="450" spans="5:11" ht="14.25" customHeight="1" x14ac:dyDescent="0.3">
      <c r="E450" s="2"/>
      <c r="K450" s="2"/>
    </row>
    <row r="451" spans="5:11" ht="14.25" customHeight="1" x14ac:dyDescent="0.3">
      <c r="E451" s="2"/>
      <c r="K451" s="2"/>
    </row>
    <row r="452" spans="5:11" ht="14.25" customHeight="1" x14ac:dyDescent="0.3">
      <c r="E452" s="2"/>
      <c r="K452" s="2"/>
    </row>
    <row r="453" spans="5:11" ht="14.25" customHeight="1" x14ac:dyDescent="0.3">
      <c r="E453" s="2"/>
      <c r="K453" s="2"/>
    </row>
    <row r="454" spans="5:11" ht="14.25" customHeight="1" x14ac:dyDescent="0.3">
      <c r="E454" s="2"/>
      <c r="K454" s="2"/>
    </row>
    <row r="455" spans="5:11" ht="14.25" customHeight="1" x14ac:dyDescent="0.3">
      <c r="E455" s="2"/>
      <c r="K455" s="2"/>
    </row>
    <row r="456" spans="5:11" ht="14.25" customHeight="1" x14ac:dyDescent="0.3">
      <c r="E456" s="2"/>
      <c r="K456" s="2"/>
    </row>
    <row r="457" spans="5:11" ht="14.25" customHeight="1" x14ac:dyDescent="0.3">
      <c r="E457" s="2"/>
      <c r="K457" s="2"/>
    </row>
    <row r="458" spans="5:11" ht="14.25" customHeight="1" x14ac:dyDescent="0.3">
      <c r="E458" s="2"/>
      <c r="K458" s="2"/>
    </row>
    <row r="459" spans="5:11" ht="14.25" customHeight="1" x14ac:dyDescent="0.3">
      <c r="E459" s="2"/>
      <c r="K459" s="2"/>
    </row>
    <row r="460" spans="5:11" ht="14.25" customHeight="1" x14ac:dyDescent="0.3">
      <c r="E460" s="2"/>
      <c r="K460" s="2"/>
    </row>
    <row r="461" spans="5:11" ht="14.25" customHeight="1" x14ac:dyDescent="0.3">
      <c r="E461" s="2"/>
      <c r="K461" s="2"/>
    </row>
    <row r="462" spans="5:11" ht="14.25" customHeight="1" x14ac:dyDescent="0.3">
      <c r="E462" s="2"/>
      <c r="K462" s="2"/>
    </row>
    <row r="463" spans="5:11" ht="14.25" customHeight="1" x14ac:dyDescent="0.3">
      <c r="E463" s="2"/>
      <c r="K463" s="2"/>
    </row>
    <row r="464" spans="5:11" ht="14.25" customHeight="1" x14ac:dyDescent="0.3">
      <c r="E464" s="2"/>
      <c r="K464" s="2"/>
    </row>
    <row r="465" spans="5:11" ht="14.25" customHeight="1" x14ac:dyDescent="0.3">
      <c r="E465" s="2"/>
      <c r="K465" s="2"/>
    </row>
    <row r="466" spans="5:11" ht="14.25" customHeight="1" x14ac:dyDescent="0.3">
      <c r="E466" s="2"/>
      <c r="K466" s="2"/>
    </row>
    <row r="467" spans="5:11" ht="14.25" customHeight="1" x14ac:dyDescent="0.3">
      <c r="E467" s="2"/>
      <c r="K467" s="2"/>
    </row>
    <row r="468" spans="5:11" ht="14.25" customHeight="1" x14ac:dyDescent="0.3">
      <c r="E468" s="2"/>
      <c r="K468" s="2"/>
    </row>
    <row r="469" spans="5:11" ht="14.25" customHeight="1" x14ac:dyDescent="0.3">
      <c r="E469" s="2"/>
      <c r="K469" s="2"/>
    </row>
    <row r="470" spans="5:11" ht="14.25" customHeight="1" x14ac:dyDescent="0.3">
      <c r="E470" s="2"/>
      <c r="K470" s="2"/>
    </row>
    <row r="471" spans="5:11" ht="14.25" customHeight="1" x14ac:dyDescent="0.3">
      <c r="E471" s="2"/>
      <c r="K471" s="2"/>
    </row>
    <row r="472" spans="5:11" ht="14.25" customHeight="1" x14ac:dyDescent="0.3">
      <c r="E472" s="2"/>
      <c r="K472" s="2"/>
    </row>
    <row r="473" spans="5:11" ht="14.25" customHeight="1" x14ac:dyDescent="0.3">
      <c r="E473" s="2"/>
      <c r="K473" s="2"/>
    </row>
    <row r="474" spans="5:11" ht="14.25" customHeight="1" x14ac:dyDescent="0.3">
      <c r="E474" s="2"/>
      <c r="K474" s="2"/>
    </row>
    <row r="475" spans="5:11" ht="14.25" customHeight="1" x14ac:dyDescent="0.3">
      <c r="E475" s="2"/>
      <c r="K475" s="2"/>
    </row>
    <row r="476" spans="5:11" ht="14.25" customHeight="1" x14ac:dyDescent="0.3">
      <c r="E476" s="2"/>
      <c r="K476" s="2"/>
    </row>
    <row r="477" spans="5:11" ht="14.25" customHeight="1" x14ac:dyDescent="0.3">
      <c r="E477" s="2"/>
      <c r="K477" s="2"/>
    </row>
    <row r="478" spans="5:11" ht="14.25" customHeight="1" x14ac:dyDescent="0.3">
      <c r="E478" s="2"/>
      <c r="K478" s="2"/>
    </row>
    <row r="479" spans="5:11" ht="14.25" customHeight="1" x14ac:dyDescent="0.3">
      <c r="E479" s="2"/>
      <c r="K479" s="2"/>
    </row>
    <row r="480" spans="5:11" ht="14.25" customHeight="1" x14ac:dyDescent="0.3">
      <c r="E480" s="2"/>
      <c r="K480" s="2"/>
    </row>
    <row r="481" spans="5:11" ht="14.25" customHeight="1" x14ac:dyDescent="0.3">
      <c r="E481" s="2"/>
      <c r="K481" s="2"/>
    </row>
    <row r="482" spans="5:11" ht="14.25" customHeight="1" x14ac:dyDescent="0.3">
      <c r="E482" s="2"/>
      <c r="K482" s="2"/>
    </row>
    <row r="483" spans="5:11" ht="14.25" customHeight="1" x14ac:dyDescent="0.3">
      <c r="E483" s="2"/>
      <c r="K483" s="2"/>
    </row>
    <row r="484" spans="5:11" ht="14.25" customHeight="1" x14ac:dyDescent="0.3">
      <c r="E484" s="2"/>
      <c r="K484" s="2"/>
    </row>
    <row r="485" spans="5:11" ht="14.25" customHeight="1" x14ac:dyDescent="0.3">
      <c r="E485" s="2"/>
      <c r="K485" s="2"/>
    </row>
    <row r="486" spans="5:11" ht="14.25" customHeight="1" x14ac:dyDescent="0.3">
      <c r="E486" s="2"/>
      <c r="K486" s="2"/>
    </row>
    <row r="487" spans="5:11" ht="14.25" customHeight="1" x14ac:dyDescent="0.3">
      <c r="E487" s="2"/>
      <c r="K487" s="2"/>
    </row>
    <row r="488" spans="5:11" ht="14.25" customHeight="1" x14ac:dyDescent="0.3">
      <c r="E488" s="2"/>
      <c r="K488" s="2"/>
    </row>
    <row r="489" spans="5:11" ht="14.25" customHeight="1" x14ac:dyDescent="0.3">
      <c r="E489" s="2"/>
      <c r="K489" s="2"/>
    </row>
    <row r="490" spans="5:11" ht="14.25" customHeight="1" x14ac:dyDescent="0.3">
      <c r="E490" s="2"/>
      <c r="K490" s="2"/>
    </row>
    <row r="491" spans="5:11" ht="14.25" customHeight="1" x14ac:dyDescent="0.3">
      <c r="E491" s="2"/>
      <c r="K491" s="2"/>
    </row>
    <row r="492" spans="5:11" ht="14.25" customHeight="1" x14ac:dyDescent="0.3">
      <c r="E492" s="2"/>
      <c r="K492" s="2"/>
    </row>
    <row r="493" spans="5:11" ht="14.25" customHeight="1" x14ac:dyDescent="0.3">
      <c r="E493" s="2"/>
      <c r="K493" s="2"/>
    </row>
    <row r="494" spans="5:11" ht="14.25" customHeight="1" x14ac:dyDescent="0.3">
      <c r="E494" s="2"/>
      <c r="K494" s="2"/>
    </row>
    <row r="495" spans="5:11" ht="14.25" customHeight="1" x14ac:dyDescent="0.3">
      <c r="E495" s="2"/>
      <c r="K495" s="2"/>
    </row>
    <row r="496" spans="5:11" ht="14.25" customHeight="1" x14ac:dyDescent="0.3">
      <c r="E496" s="2"/>
      <c r="K496" s="2"/>
    </row>
    <row r="497" spans="5:11" ht="14.25" customHeight="1" x14ac:dyDescent="0.3">
      <c r="E497" s="2"/>
      <c r="K497" s="2"/>
    </row>
    <row r="498" spans="5:11" ht="14.25" customHeight="1" x14ac:dyDescent="0.3">
      <c r="E498" s="2"/>
      <c r="K498" s="2"/>
    </row>
    <row r="499" spans="5:11" ht="14.25" customHeight="1" x14ac:dyDescent="0.3">
      <c r="E499" s="2"/>
      <c r="K499" s="2"/>
    </row>
    <row r="500" spans="5:11" ht="14.25" customHeight="1" x14ac:dyDescent="0.3">
      <c r="E500" s="2"/>
      <c r="K500" s="2"/>
    </row>
    <row r="501" spans="5:11" ht="14.25" customHeight="1" x14ac:dyDescent="0.3">
      <c r="E501" s="2"/>
      <c r="K501" s="2"/>
    </row>
    <row r="502" spans="5:11" ht="14.25" customHeight="1" x14ac:dyDescent="0.3">
      <c r="E502" s="2"/>
      <c r="K502" s="2"/>
    </row>
    <row r="503" spans="5:11" ht="14.25" customHeight="1" x14ac:dyDescent="0.3">
      <c r="E503" s="2"/>
      <c r="K503" s="2"/>
    </row>
    <row r="504" spans="5:11" ht="14.25" customHeight="1" x14ac:dyDescent="0.3">
      <c r="E504" s="2"/>
      <c r="K504" s="2"/>
    </row>
    <row r="505" spans="5:11" ht="14.25" customHeight="1" x14ac:dyDescent="0.3">
      <c r="E505" s="2"/>
      <c r="K505" s="2"/>
    </row>
    <row r="506" spans="5:11" ht="14.25" customHeight="1" x14ac:dyDescent="0.3">
      <c r="E506" s="2"/>
      <c r="K506" s="2"/>
    </row>
    <row r="507" spans="5:11" ht="14.25" customHeight="1" x14ac:dyDescent="0.3">
      <c r="E507" s="2"/>
      <c r="K507" s="2"/>
    </row>
    <row r="508" spans="5:11" ht="14.25" customHeight="1" x14ac:dyDescent="0.3">
      <c r="E508" s="2"/>
      <c r="K508" s="2"/>
    </row>
    <row r="509" spans="5:11" ht="14.25" customHeight="1" x14ac:dyDescent="0.3">
      <c r="E509" s="2"/>
      <c r="K509" s="2"/>
    </row>
    <row r="510" spans="5:11" ht="14.25" customHeight="1" x14ac:dyDescent="0.3">
      <c r="E510" s="2"/>
      <c r="K510" s="2"/>
    </row>
    <row r="511" spans="5:11" ht="14.25" customHeight="1" x14ac:dyDescent="0.3">
      <c r="E511" s="2"/>
      <c r="K511" s="2"/>
    </row>
    <row r="512" spans="5:11" ht="14.25" customHeight="1" x14ac:dyDescent="0.3">
      <c r="E512" s="2"/>
      <c r="K512" s="2"/>
    </row>
    <row r="513" spans="5:11" ht="14.25" customHeight="1" x14ac:dyDescent="0.3">
      <c r="E513" s="2"/>
      <c r="K513" s="2"/>
    </row>
    <row r="514" spans="5:11" ht="14.25" customHeight="1" x14ac:dyDescent="0.3">
      <c r="E514" s="2"/>
      <c r="K514" s="2"/>
    </row>
    <row r="515" spans="5:11" ht="14.25" customHeight="1" x14ac:dyDescent="0.3">
      <c r="E515" s="2"/>
      <c r="K515" s="2"/>
    </row>
    <row r="516" spans="5:11" ht="14.25" customHeight="1" x14ac:dyDescent="0.3">
      <c r="E516" s="2"/>
      <c r="K516" s="2"/>
    </row>
    <row r="517" spans="5:11" ht="14.25" customHeight="1" x14ac:dyDescent="0.3">
      <c r="E517" s="2"/>
      <c r="K517" s="2"/>
    </row>
    <row r="518" spans="5:11" ht="14.25" customHeight="1" x14ac:dyDescent="0.3">
      <c r="E518" s="2"/>
      <c r="K518" s="2"/>
    </row>
    <row r="519" spans="5:11" ht="14.25" customHeight="1" x14ac:dyDescent="0.3">
      <c r="E519" s="2"/>
      <c r="K519" s="2"/>
    </row>
    <row r="520" spans="5:11" ht="14.25" customHeight="1" x14ac:dyDescent="0.3">
      <c r="E520" s="2"/>
      <c r="K520" s="2"/>
    </row>
    <row r="521" spans="5:11" ht="14.25" customHeight="1" x14ac:dyDescent="0.3">
      <c r="E521" s="2"/>
      <c r="K521" s="2"/>
    </row>
    <row r="522" spans="5:11" ht="14.25" customHeight="1" x14ac:dyDescent="0.3">
      <c r="E522" s="2"/>
      <c r="K522" s="2"/>
    </row>
    <row r="523" spans="5:11" ht="14.25" customHeight="1" x14ac:dyDescent="0.3">
      <c r="E523" s="2"/>
      <c r="K523" s="2"/>
    </row>
    <row r="524" spans="5:11" ht="14.25" customHeight="1" x14ac:dyDescent="0.3">
      <c r="E524" s="2"/>
      <c r="K524" s="2"/>
    </row>
    <row r="525" spans="5:11" ht="14.25" customHeight="1" x14ac:dyDescent="0.3">
      <c r="E525" s="2"/>
      <c r="K525" s="2"/>
    </row>
    <row r="526" spans="5:11" ht="14.25" customHeight="1" x14ac:dyDescent="0.3">
      <c r="E526" s="2"/>
      <c r="K526" s="2"/>
    </row>
    <row r="527" spans="5:11" ht="14.25" customHeight="1" x14ac:dyDescent="0.3">
      <c r="E527" s="2"/>
      <c r="K527" s="2"/>
    </row>
    <row r="528" spans="5:11" ht="14.25" customHeight="1" x14ac:dyDescent="0.3">
      <c r="E528" s="2"/>
      <c r="K528" s="2"/>
    </row>
    <row r="529" spans="5:11" ht="14.25" customHeight="1" x14ac:dyDescent="0.3">
      <c r="E529" s="2"/>
      <c r="K529" s="2"/>
    </row>
    <row r="530" spans="5:11" ht="14.25" customHeight="1" x14ac:dyDescent="0.3">
      <c r="E530" s="2"/>
      <c r="K530" s="2"/>
    </row>
    <row r="531" spans="5:11" ht="14.25" customHeight="1" x14ac:dyDescent="0.3">
      <c r="E531" s="2"/>
      <c r="K531" s="2"/>
    </row>
    <row r="532" spans="5:11" ht="14.25" customHeight="1" x14ac:dyDescent="0.3">
      <c r="E532" s="2"/>
      <c r="K532" s="2"/>
    </row>
    <row r="533" spans="5:11" ht="14.25" customHeight="1" x14ac:dyDescent="0.3">
      <c r="E533" s="2"/>
      <c r="K533" s="2"/>
    </row>
    <row r="534" spans="5:11" ht="14.25" customHeight="1" x14ac:dyDescent="0.3">
      <c r="E534" s="2"/>
      <c r="K534" s="2"/>
    </row>
    <row r="535" spans="5:11" ht="14.25" customHeight="1" x14ac:dyDescent="0.3">
      <c r="E535" s="2"/>
      <c r="K535" s="2"/>
    </row>
    <row r="536" spans="5:11" ht="14.25" customHeight="1" x14ac:dyDescent="0.3">
      <c r="E536" s="2"/>
      <c r="K536" s="2"/>
    </row>
    <row r="537" spans="5:11" ht="14.25" customHeight="1" x14ac:dyDescent="0.3">
      <c r="E537" s="2"/>
      <c r="K537" s="2"/>
    </row>
    <row r="538" spans="5:11" ht="14.25" customHeight="1" x14ac:dyDescent="0.3">
      <c r="E538" s="2"/>
      <c r="K538" s="2"/>
    </row>
    <row r="539" spans="5:11" ht="14.25" customHeight="1" x14ac:dyDescent="0.3">
      <c r="E539" s="2"/>
      <c r="K539" s="2"/>
    </row>
    <row r="540" spans="5:11" ht="14.25" customHeight="1" x14ac:dyDescent="0.3">
      <c r="E540" s="2"/>
      <c r="K540" s="2"/>
    </row>
    <row r="541" spans="5:11" ht="14.25" customHeight="1" x14ac:dyDescent="0.3">
      <c r="E541" s="2"/>
      <c r="K541" s="2"/>
    </row>
    <row r="542" spans="5:11" ht="14.25" customHeight="1" x14ac:dyDescent="0.3">
      <c r="E542" s="2"/>
      <c r="K542" s="2"/>
    </row>
    <row r="543" spans="5:11" ht="14.25" customHeight="1" x14ac:dyDescent="0.3">
      <c r="E543" s="2"/>
      <c r="K543" s="2"/>
    </row>
    <row r="544" spans="5:11" ht="14.25" customHeight="1" x14ac:dyDescent="0.3">
      <c r="E544" s="2"/>
      <c r="K544" s="2"/>
    </row>
    <row r="545" spans="5:11" ht="14.25" customHeight="1" x14ac:dyDescent="0.3">
      <c r="E545" s="2"/>
      <c r="K545" s="2"/>
    </row>
    <row r="546" spans="5:11" ht="14.25" customHeight="1" x14ac:dyDescent="0.3">
      <c r="E546" s="2"/>
      <c r="K546" s="2"/>
    </row>
    <row r="547" spans="5:11" ht="14.25" customHeight="1" x14ac:dyDescent="0.3">
      <c r="E547" s="2"/>
      <c r="K547" s="2"/>
    </row>
    <row r="548" spans="5:11" ht="14.25" customHeight="1" x14ac:dyDescent="0.3">
      <c r="E548" s="2"/>
      <c r="K548" s="2"/>
    </row>
    <row r="549" spans="5:11" ht="14.25" customHeight="1" x14ac:dyDescent="0.3">
      <c r="E549" s="2"/>
      <c r="K549" s="2"/>
    </row>
    <row r="550" spans="5:11" ht="14.25" customHeight="1" x14ac:dyDescent="0.3">
      <c r="E550" s="2"/>
      <c r="K550" s="2"/>
    </row>
    <row r="551" spans="5:11" ht="14.25" customHeight="1" x14ac:dyDescent="0.3">
      <c r="E551" s="2"/>
      <c r="K551" s="2"/>
    </row>
    <row r="552" spans="5:11" ht="14.25" customHeight="1" x14ac:dyDescent="0.3">
      <c r="E552" s="2"/>
      <c r="K552" s="2"/>
    </row>
    <row r="553" spans="5:11" ht="14.25" customHeight="1" x14ac:dyDescent="0.3">
      <c r="E553" s="2"/>
      <c r="K553" s="2"/>
    </row>
    <row r="554" spans="5:11" ht="14.25" customHeight="1" x14ac:dyDescent="0.3">
      <c r="E554" s="2"/>
      <c r="K554" s="2"/>
    </row>
    <row r="555" spans="5:11" ht="14.25" customHeight="1" x14ac:dyDescent="0.3">
      <c r="E555" s="2"/>
      <c r="K555" s="2"/>
    </row>
    <row r="556" spans="5:11" ht="14.25" customHeight="1" x14ac:dyDescent="0.3">
      <c r="E556" s="2"/>
      <c r="K556" s="2"/>
    </row>
    <row r="557" spans="5:11" ht="14.25" customHeight="1" x14ac:dyDescent="0.3">
      <c r="E557" s="2"/>
      <c r="K557" s="2"/>
    </row>
    <row r="558" spans="5:11" ht="14.25" customHeight="1" x14ac:dyDescent="0.3">
      <c r="E558" s="2"/>
      <c r="K558" s="2"/>
    </row>
    <row r="559" spans="5:11" ht="14.25" customHeight="1" x14ac:dyDescent="0.3">
      <c r="E559" s="2"/>
      <c r="K559" s="2"/>
    </row>
    <row r="560" spans="5:11" ht="14.25" customHeight="1" x14ac:dyDescent="0.3">
      <c r="E560" s="2"/>
      <c r="K560" s="2"/>
    </row>
    <row r="561" spans="5:11" ht="14.25" customHeight="1" x14ac:dyDescent="0.3">
      <c r="E561" s="2"/>
      <c r="K561" s="2"/>
    </row>
    <row r="562" spans="5:11" ht="14.25" customHeight="1" x14ac:dyDescent="0.3">
      <c r="E562" s="2"/>
      <c r="K562" s="2"/>
    </row>
    <row r="563" spans="5:11" ht="14.25" customHeight="1" x14ac:dyDescent="0.3">
      <c r="E563" s="2"/>
      <c r="K563" s="2"/>
    </row>
    <row r="564" spans="5:11" ht="14.25" customHeight="1" x14ac:dyDescent="0.3">
      <c r="E564" s="2"/>
      <c r="K564" s="2"/>
    </row>
    <row r="565" spans="5:11" ht="14.25" customHeight="1" x14ac:dyDescent="0.3">
      <c r="E565" s="2"/>
      <c r="K565" s="2"/>
    </row>
    <row r="566" spans="5:11" ht="14.25" customHeight="1" x14ac:dyDescent="0.3">
      <c r="E566" s="2"/>
      <c r="K566" s="2"/>
    </row>
    <row r="567" spans="5:11" ht="14.25" customHeight="1" x14ac:dyDescent="0.3">
      <c r="E567" s="2"/>
      <c r="K567" s="2"/>
    </row>
    <row r="568" spans="5:11" ht="14.25" customHeight="1" x14ac:dyDescent="0.3">
      <c r="E568" s="2"/>
      <c r="K568" s="2"/>
    </row>
    <row r="569" spans="5:11" ht="14.25" customHeight="1" x14ac:dyDescent="0.3">
      <c r="E569" s="2"/>
      <c r="K569" s="2"/>
    </row>
    <row r="570" spans="5:11" ht="14.25" customHeight="1" x14ac:dyDescent="0.3">
      <c r="E570" s="2"/>
      <c r="K570" s="2"/>
    </row>
    <row r="571" spans="5:11" ht="14.25" customHeight="1" x14ac:dyDescent="0.3">
      <c r="E571" s="2"/>
      <c r="K571" s="2"/>
    </row>
    <row r="572" spans="5:11" ht="14.25" customHeight="1" x14ac:dyDescent="0.3">
      <c r="E572" s="2"/>
      <c r="K572" s="2"/>
    </row>
    <row r="573" spans="5:11" ht="14.25" customHeight="1" x14ac:dyDescent="0.3">
      <c r="E573" s="2"/>
      <c r="K573" s="2"/>
    </row>
    <row r="574" spans="5:11" ht="14.25" customHeight="1" x14ac:dyDescent="0.3">
      <c r="E574" s="2"/>
      <c r="K574" s="2"/>
    </row>
    <row r="575" spans="5:11" ht="14.25" customHeight="1" x14ac:dyDescent="0.3">
      <c r="E575" s="2"/>
      <c r="K575" s="2"/>
    </row>
    <row r="576" spans="5:11" ht="14.25" customHeight="1" x14ac:dyDescent="0.3">
      <c r="E576" s="2"/>
      <c r="K576" s="2"/>
    </row>
    <row r="577" spans="5:11" ht="14.25" customHeight="1" x14ac:dyDescent="0.3">
      <c r="E577" s="2"/>
      <c r="K577" s="2"/>
    </row>
    <row r="578" spans="5:11" ht="14.25" customHeight="1" x14ac:dyDescent="0.3">
      <c r="E578" s="2"/>
      <c r="K578" s="2"/>
    </row>
    <row r="579" spans="5:11" ht="14.25" customHeight="1" x14ac:dyDescent="0.3">
      <c r="E579" s="2"/>
      <c r="K579" s="2"/>
    </row>
    <row r="580" spans="5:11" ht="14.25" customHeight="1" x14ac:dyDescent="0.3">
      <c r="E580" s="2"/>
      <c r="K580" s="2"/>
    </row>
    <row r="581" spans="5:11" ht="14.25" customHeight="1" x14ac:dyDescent="0.3">
      <c r="E581" s="2"/>
      <c r="K581" s="2"/>
    </row>
    <row r="582" spans="5:11" ht="14.25" customHeight="1" x14ac:dyDescent="0.3">
      <c r="E582" s="2"/>
      <c r="K582" s="2"/>
    </row>
    <row r="583" spans="5:11" ht="14.25" customHeight="1" x14ac:dyDescent="0.3">
      <c r="E583" s="2"/>
      <c r="K583" s="2"/>
    </row>
    <row r="584" spans="5:11" ht="14.25" customHeight="1" x14ac:dyDescent="0.3">
      <c r="E584" s="2"/>
      <c r="K584" s="2"/>
    </row>
    <row r="585" spans="5:11" ht="14.25" customHeight="1" x14ac:dyDescent="0.3">
      <c r="E585" s="2"/>
      <c r="K585" s="2"/>
    </row>
    <row r="586" spans="5:11" ht="14.25" customHeight="1" x14ac:dyDescent="0.3">
      <c r="E586" s="2"/>
      <c r="K586" s="2"/>
    </row>
    <row r="587" spans="5:11" ht="14.25" customHeight="1" x14ac:dyDescent="0.3">
      <c r="E587" s="2"/>
      <c r="K587" s="2"/>
    </row>
    <row r="588" spans="5:11" ht="14.25" customHeight="1" x14ac:dyDescent="0.3">
      <c r="E588" s="2"/>
      <c r="K588" s="2"/>
    </row>
    <row r="589" spans="5:11" ht="14.25" customHeight="1" x14ac:dyDescent="0.3">
      <c r="E589" s="2"/>
      <c r="K589" s="2"/>
    </row>
    <row r="590" spans="5:11" ht="14.25" customHeight="1" x14ac:dyDescent="0.3">
      <c r="E590" s="2"/>
      <c r="K590" s="2"/>
    </row>
    <row r="591" spans="5:11" ht="14.25" customHeight="1" x14ac:dyDescent="0.3">
      <c r="E591" s="2"/>
      <c r="K591" s="2"/>
    </row>
    <row r="592" spans="5:11" ht="14.25" customHeight="1" x14ac:dyDescent="0.3">
      <c r="E592" s="2"/>
      <c r="K592" s="2"/>
    </row>
    <row r="593" spans="5:11" ht="14.25" customHeight="1" x14ac:dyDescent="0.3">
      <c r="E593" s="2"/>
      <c r="K593" s="2"/>
    </row>
    <row r="594" spans="5:11" ht="14.25" customHeight="1" x14ac:dyDescent="0.3">
      <c r="E594" s="2"/>
      <c r="K594" s="2"/>
    </row>
    <row r="595" spans="5:11" ht="14.25" customHeight="1" x14ac:dyDescent="0.3">
      <c r="E595" s="2"/>
      <c r="K595" s="2"/>
    </row>
    <row r="596" spans="5:11" ht="14.25" customHeight="1" x14ac:dyDescent="0.3">
      <c r="E596" s="2"/>
      <c r="K596" s="2"/>
    </row>
    <row r="597" spans="5:11" ht="14.25" customHeight="1" x14ac:dyDescent="0.3">
      <c r="E597" s="2"/>
      <c r="K597" s="2"/>
    </row>
    <row r="598" spans="5:11" ht="14.25" customHeight="1" x14ac:dyDescent="0.3">
      <c r="E598" s="2"/>
      <c r="K598" s="2"/>
    </row>
    <row r="599" spans="5:11" ht="14.25" customHeight="1" x14ac:dyDescent="0.3">
      <c r="E599" s="2"/>
      <c r="K599" s="2"/>
    </row>
    <row r="600" spans="5:11" ht="14.25" customHeight="1" x14ac:dyDescent="0.3">
      <c r="E600" s="2"/>
      <c r="K600" s="2"/>
    </row>
    <row r="601" spans="5:11" ht="14.25" customHeight="1" x14ac:dyDescent="0.3">
      <c r="E601" s="2"/>
      <c r="K601" s="2"/>
    </row>
    <row r="602" spans="5:11" ht="14.25" customHeight="1" x14ac:dyDescent="0.3">
      <c r="E602" s="2"/>
      <c r="K602" s="2"/>
    </row>
    <row r="603" spans="5:11" ht="14.25" customHeight="1" x14ac:dyDescent="0.3">
      <c r="E603" s="2"/>
      <c r="K603" s="2"/>
    </row>
    <row r="604" spans="5:11" ht="14.25" customHeight="1" x14ac:dyDescent="0.3">
      <c r="E604" s="2"/>
      <c r="K604" s="2"/>
    </row>
    <row r="605" spans="5:11" ht="14.25" customHeight="1" x14ac:dyDescent="0.3">
      <c r="E605" s="2"/>
      <c r="K605" s="2"/>
    </row>
    <row r="606" spans="5:11" ht="14.25" customHeight="1" x14ac:dyDescent="0.3">
      <c r="E606" s="2"/>
      <c r="K606" s="2"/>
    </row>
    <row r="607" spans="5:11" ht="14.25" customHeight="1" x14ac:dyDescent="0.3">
      <c r="E607" s="2"/>
      <c r="K607" s="2"/>
    </row>
    <row r="608" spans="5:11" ht="14.25" customHeight="1" x14ac:dyDescent="0.3">
      <c r="E608" s="2"/>
      <c r="K608" s="2"/>
    </row>
    <row r="609" spans="5:11" ht="14.25" customHeight="1" x14ac:dyDescent="0.3">
      <c r="E609" s="2"/>
      <c r="K609" s="2"/>
    </row>
    <row r="610" spans="5:11" ht="14.25" customHeight="1" x14ac:dyDescent="0.3">
      <c r="E610" s="2"/>
      <c r="K610" s="2"/>
    </row>
    <row r="611" spans="5:11" ht="14.25" customHeight="1" x14ac:dyDescent="0.3">
      <c r="E611" s="2"/>
      <c r="K611" s="2"/>
    </row>
    <row r="612" spans="5:11" ht="14.25" customHeight="1" x14ac:dyDescent="0.3">
      <c r="E612" s="2"/>
      <c r="K612" s="2"/>
    </row>
    <row r="613" spans="5:11" ht="14.25" customHeight="1" x14ac:dyDescent="0.3">
      <c r="E613" s="2"/>
      <c r="K613" s="2"/>
    </row>
    <row r="614" spans="5:11" ht="14.25" customHeight="1" x14ac:dyDescent="0.3">
      <c r="E614" s="2"/>
      <c r="K614" s="2"/>
    </row>
    <row r="615" spans="5:11" ht="14.25" customHeight="1" x14ac:dyDescent="0.3">
      <c r="E615" s="2"/>
      <c r="K615" s="2"/>
    </row>
    <row r="616" spans="5:11" ht="14.25" customHeight="1" x14ac:dyDescent="0.3">
      <c r="E616" s="2"/>
      <c r="K616" s="2"/>
    </row>
    <row r="617" spans="5:11" ht="14.25" customHeight="1" x14ac:dyDescent="0.3">
      <c r="E617" s="2"/>
      <c r="K617" s="2"/>
    </row>
    <row r="618" spans="5:11" ht="14.25" customHeight="1" x14ac:dyDescent="0.3">
      <c r="E618" s="2"/>
      <c r="K618" s="2"/>
    </row>
    <row r="619" spans="5:11" ht="14.25" customHeight="1" x14ac:dyDescent="0.3">
      <c r="E619" s="2"/>
      <c r="K619" s="2"/>
    </row>
    <row r="620" spans="5:11" ht="14.25" customHeight="1" x14ac:dyDescent="0.3">
      <c r="E620" s="2"/>
      <c r="K620" s="2"/>
    </row>
    <row r="621" spans="5:11" ht="14.25" customHeight="1" x14ac:dyDescent="0.3">
      <c r="E621" s="2"/>
      <c r="K621" s="2"/>
    </row>
    <row r="622" spans="5:11" ht="14.25" customHeight="1" x14ac:dyDescent="0.3">
      <c r="E622" s="2"/>
      <c r="K622" s="2"/>
    </row>
    <row r="623" spans="5:11" ht="14.25" customHeight="1" x14ac:dyDescent="0.3">
      <c r="E623" s="2"/>
      <c r="K623" s="2"/>
    </row>
    <row r="624" spans="5:11" ht="14.25" customHeight="1" x14ac:dyDescent="0.3">
      <c r="E624" s="2"/>
      <c r="K624" s="2"/>
    </row>
    <row r="625" spans="5:11" ht="14.25" customHeight="1" x14ac:dyDescent="0.3">
      <c r="E625" s="2"/>
      <c r="K625" s="2"/>
    </row>
    <row r="626" spans="5:11" ht="14.25" customHeight="1" x14ac:dyDescent="0.3">
      <c r="E626" s="2"/>
      <c r="K626" s="2"/>
    </row>
    <row r="627" spans="5:11" ht="14.25" customHeight="1" x14ac:dyDescent="0.3">
      <c r="E627" s="2"/>
      <c r="K627" s="2"/>
    </row>
    <row r="628" spans="5:11" ht="14.25" customHeight="1" x14ac:dyDescent="0.3">
      <c r="E628" s="2"/>
      <c r="K628" s="2"/>
    </row>
    <row r="629" spans="5:11" ht="14.25" customHeight="1" x14ac:dyDescent="0.3">
      <c r="E629" s="2"/>
      <c r="K629" s="2"/>
    </row>
    <row r="630" spans="5:11" ht="14.25" customHeight="1" x14ac:dyDescent="0.3">
      <c r="E630" s="2"/>
      <c r="K630" s="2"/>
    </row>
    <row r="631" spans="5:11" ht="14.25" customHeight="1" x14ac:dyDescent="0.3">
      <c r="E631" s="2"/>
      <c r="K631" s="2"/>
    </row>
    <row r="632" spans="5:11" ht="14.25" customHeight="1" x14ac:dyDescent="0.3">
      <c r="E632" s="2"/>
      <c r="K632" s="2"/>
    </row>
    <row r="633" spans="5:11" ht="14.25" customHeight="1" x14ac:dyDescent="0.3">
      <c r="E633" s="2"/>
      <c r="K633" s="2"/>
    </row>
    <row r="634" spans="5:11" ht="14.25" customHeight="1" x14ac:dyDescent="0.3">
      <c r="E634" s="2"/>
      <c r="K634" s="2"/>
    </row>
    <row r="635" spans="5:11" ht="14.25" customHeight="1" x14ac:dyDescent="0.3">
      <c r="E635" s="2"/>
      <c r="K635" s="2"/>
    </row>
    <row r="636" spans="5:11" ht="14.25" customHeight="1" x14ac:dyDescent="0.3">
      <c r="E636" s="2"/>
      <c r="K636" s="2"/>
    </row>
    <row r="637" spans="5:11" ht="14.25" customHeight="1" x14ac:dyDescent="0.3">
      <c r="E637" s="2"/>
      <c r="K637" s="2"/>
    </row>
    <row r="638" spans="5:11" ht="14.25" customHeight="1" x14ac:dyDescent="0.3">
      <c r="E638" s="2"/>
      <c r="K638" s="2"/>
    </row>
    <row r="639" spans="5:11" ht="14.25" customHeight="1" x14ac:dyDescent="0.3">
      <c r="E639" s="2"/>
      <c r="K639" s="2"/>
    </row>
    <row r="640" spans="5:11" ht="14.25" customHeight="1" x14ac:dyDescent="0.3">
      <c r="E640" s="2"/>
      <c r="K640" s="2"/>
    </row>
    <row r="641" spans="5:11" ht="14.25" customHeight="1" x14ac:dyDescent="0.3">
      <c r="E641" s="2"/>
      <c r="K641" s="2"/>
    </row>
    <row r="642" spans="5:11" ht="14.25" customHeight="1" x14ac:dyDescent="0.3">
      <c r="E642" s="2"/>
      <c r="K642" s="2"/>
    </row>
    <row r="643" spans="5:11" ht="14.25" customHeight="1" x14ac:dyDescent="0.3">
      <c r="E643" s="2"/>
      <c r="K643" s="2"/>
    </row>
    <row r="644" spans="5:11" ht="14.25" customHeight="1" x14ac:dyDescent="0.3">
      <c r="E644" s="2"/>
      <c r="K644" s="2"/>
    </row>
    <row r="645" spans="5:11" ht="14.25" customHeight="1" x14ac:dyDescent="0.3">
      <c r="E645" s="2"/>
      <c r="K645" s="2"/>
    </row>
    <row r="646" spans="5:11" ht="14.25" customHeight="1" x14ac:dyDescent="0.3">
      <c r="E646" s="2"/>
      <c r="K646" s="2"/>
    </row>
    <row r="647" spans="5:11" ht="14.25" customHeight="1" x14ac:dyDescent="0.3">
      <c r="E647" s="2"/>
      <c r="K647" s="2"/>
    </row>
    <row r="648" spans="5:11" ht="14.25" customHeight="1" x14ac:dyDescent="0.3">
      <c r="E648" s="2"/>
      <c r="K648" s="2"/>
    </row>
    <row r="649" spans="5:11" ht="14.25" customHeight="1" x14ac:dyDescent="0.3">
      <c r="E649" s="2"/>
      <c r="K649" s="2"/>
    </row>
    <row r="650" spans="5:11" ht="14.25" customHeight="1" x14ac:dyDescent="0.3">
      <c r="E650" s="2"/>
      <c r="K650" s="2"/>
    </row>
    <row r="651" spans="5:11" ht="14.25" customHeight="1" x14ac:dyDescent="0.3">
      <c r="E651" s="2"/>
      <c r="K651" s="2"/>
    </row>
    <row r="652" spans="5:11" ht="14.25" customHeight="1" x14ac:dyDescent="0.3">
      <c r="E652" s="2"/>
      <c r="K652" s="2"/>
    </row>
    <row r="653" spans="5:11" ht="14.25" customHeight="1" x14ac:dyDescent="0.3">
      <c r="E653" s="2"/>
      <c r="K653" s="2"/>
    </row>
    <row r="654" spans="5:11" ht="14.25" customHeight="1" x14ac:dyDescent="0.3">
      <c r="E654" s="2"/>
      <c r="K654" s="2"/>
    </row>
    <row r="655" spans="5:11" ht="14.25" customHeight="1" x14ac:dyDescent="0.3">
      <c r="E655" s="2"/>
      <c r="K655" s="2"/>
    </row>
    <row r="656" spans="5:11" ht="14.25" customHeight="1" x14ac:dyDescent="0.3">
      <c r="E656" s="2"/>
      <c r="K656" s="2"/>
    </row>
    <row r="657" spans="5:11" ht="14.25" customHeight="1" x14ac:dyDescent="0.3">
      <c r="E657" s="2"/>
      <c r="K657" s="2"/>
    </row>
    <row r="658" spans="5:11" ht="14.25" customHeight="1" x14ac:dyDescent="0.3">
      <c r="E658" s="2"/>
      <c r="K658" s="2"/>
    </row>
    <row r="659" spans="5:11" ht="14.25" customHeight="1" x14ac:dyDescent="0.3">
      <c r="E659" s="2"/>
      <c r="K659" s="2"/>
    </row>
    <row r="660" spans="5:11" ht="14.25" customHeight="1" x14ac:dyDescent="0.3">
      <c r="E660" s="2"/>
      <c r="K660" s="2"/>
    </row>
    <row r="661" spans="5:11" ht="14.25" customHeight="1" x14ac:dyDescent="0.3">
      <c r="E661" s="2"/>
      <c r="K661" s="2"/>
    </row>
    <row r="662" spans="5:11" ht="14.25" customHeight="1" x14ac:dyDescent="0.3">
      <c r="E662" s="2"/>
      <c r="K662" s="2"/>
    </row>
    <row r="663" spans="5:11" ht="14.25" customHeight="1" x14ac:dyDescent="0.3">
      <c r="E663" s="2"/>
      <c r="K663" s="2"/>
    </row>
    <row r="664" spans="5:11" ht="14.25" customHeight="1" x14ac:dyDescent="0.3">
      <c r="E664" s="2"/>
      <c r="K664" s="2"/>
    </row>
    <row r="665" spans="5:11" ht="14.25" customHeight="1" x14ac:dyDescent="0.3">
      <c r="E665" s="2"/>
      <c r="K665" s="2"/>
    </row>
    <row r="666" spans="5:11" ht="14.25" customHeight="1" x14ac:dyDescent="0.3">
      <c r="E666" s="2"/>
      <c r="K666" s="2"/>
    </row>
    <row r="667" spans="5:11" ht="14.25" customHeight="1" x14ac:dyDescent="0.3">
      <c r="E667" s="2"/>
      <c r="K667" s="2"/>
    </row>
    <row r="668" spans="5:11" ht="14.25" customHeight="1" x14ac:dyDescent="0.3">
      <c r="E668" s="2"/>
      <c r="K668" s="2"/>
    </row>
    <row r="669" spans="5:11" ht="14.25" customHeight="1" x14ac:dyDescent="0.3">
      <c r="E669" s="2"/>
      <c r="K669" s="2"/>
    </row>
    <row r="670" spans="5:11" ht="14.25" customHeight="1" x14ac:dyDescent="0.3">
      <c r="E670" s="2"/>
      <c r="K670" s="2"/>
    </row>
    <row r="671" spans="5:11" ht="14.25" customHeight="1" x14ac:dyDescent="0.3">
      <c r="E671" s="2"/>
      <c r="K671" s="2"/>
    </row>
    <row r="672" spans="5:11" ht="14.25" customHeight="1" x14ac:dyDescent="0.3">
      <c r="E672" s="2"/>
      <c r="K672" s="2"/>
    </row>
    <row r="673" spans="5:11" ht="14.25" customHeight="1" x14ac:dyDescent="0.3">
      <c r="E673" s="2"/>
      <c r="K673" s="2"/>
    </row>
    <row r="674" spans="5:11" ht="14.25" customHeight="1" x14ac:dyDescent="0.3">
      <c r="E674" s="2"/>
      <c r="K674" s="2"/>
    </row>
    <row r="675" spans="5:11" ht="14.25" customHeight="1" x14ac:dyDescent="0.3">
      <c r="E675" s="2"/>
      <c r="K675" s="2"/>
    </row>
    <row r="676" spans="5:11" ht="14.25" customHeight="1" x14ac:dyDescent="0.3">
      <c r="E676" s="2"/>
      <c r="K676" s="2"/>
    </row>
    <row r="677" spans="5:11" ht="14.25" customHeight="1" x14ac:dyDescent="0.3">
      <c r="E677" s="2"/>
      <c r="K677" s="2"/>
    </row>
    <row r="678" spans="5:11" ht="14.25" customHeight="1" x14ac:dyDescent="0.3">
      <c r="E678" s="2"/>
      <c r="K678" s="2"/>
    </row>
    <row r="679" spans="5:11" ht="14.25" customHeight="1" x14ac:dyDescent="0.3">
      <c r="E679" s="2"/>
      <c r="K679" s="2"/>
    </row>
    <row r="680" spans="5:11" ht="14.25" customHeight="1" x14ac:dyDescent="0.3">
      <c r="E680" s="2"/>
      <c r="K680" s="2"/>
    </row>
    <row r="681" spans="5:11" ht="14.25" customHeight="1" x14ac:dyDescent="0.3">
      <c r="E681" s="2"/>
      <c r="K681" s="2"/>
    </row>
    <row r="682" spans="5:11" ht="14.25" customHeight="1" x14ac:dyDescent="0.3">
      <c r="E682" s="2"/>
      <c r="K682" s="2"/>
    </row>
    <row r="683" spans="5:11" ht="14.25" customHeight="1" x14ac:dyDescent="0.3">
      <c r="E683" s="2"/>
      <c r="K683" s="2"/>
    </row>
    <row r="684" spans="5:11" ht="14.25" customHeight="1" x14ac:dyDescent="0.3">
      <c r="E684" s="2"/>
      <c r="K684" s="2"/>
    </row>
    <row r="685" spans="5:11" ht="14.25" customHeight="1" x14ac:dyDescent="0.3">
      <c r="E685" s="2"/>
      <c r="K685" s="2"/>
    </row>
    <row r="686" spans="5:11" ht="14.25" customHeight="1" x14ac:dyDescent="0.3">
      <c r="E686" s="2"/>
      <c r="K686" s="2"/>
    </row>
    <row r="687" spans="5:11" ht="14.25" customHeight="1" x14ac:dyDescent="0.3">
      <c r="E687" s="2"/>
      <c r="K687" s="2"/>
    </row>
    <row r="688" spans="5:11" ht="14.25" customHeight="1" x14ac:dyDescent="0.3">
      <c r="E688" s="2"/>
      <c r="K688" s="2"/>
    </row>
    <row r="689" spans="5:11" ht="14.25" customHeight="1" x14ac:dyDescent="0.3">
      <c r="E689" s="2"/>
      <c r="K689" s="2"/>
    </row>
    <row r="690" spans="5:11" ht="14.25" customHeight="1" x14ac:dyDescent="0.3">
      <c r="E690" s="2"/>
      <c r="K690" s="2"/>
    </row>
    <row r="691" spans="5:11" ht="14.25" customHeight="1" x14ac:dyDescent="0.3">
      <c r="E691" s="2"/>
      <c r="K691" s="2"/>
    </row>
    <row r="692" spans="5:11" ht="14.25" customHeight="1" x14ac:dyDescent="0.3">
      <c r="E692" s="2"/>
      <c r="K692" s="2"/>
    </row>
    <row r="693" spans="5:11" ht="14.25" customHeight="1" x14ac:dyDescent="0.3">
      <c r="E693" s="2"/>
      <c r="K693" s="2"/>
    </row>
    <row r="694" spans="5:11" ht="14.25" customHeight="1" x14ac:dyDescent="0.3">
      <c r="E694" s="2"/>
      <c r="K694" s="2"/>
    </row>
    <row r="695" spans="5:11" ht="14.25" customHeight="1" x14ac:dyDescent="0.3">
      <c r="E695" s="2"/>
      <c r="K695" s="2"/>
    </row>
    <row r="696" spans="5:11" ht="14.25" customHeight="1" x14ac:dyDescent="0.3">
      <c r="E696" s="2"/>
      <c r="K696" s="2"/>
    </row>
    <row r="697" spans="5:11" ht="14.25" customHeight="1" x14ac:dyDescent="0.3">
      <c r="E697" s="2"/>
      <c r="K697" s="2"/>
    </row>
    <row r="698" spans="5:11" ht="14.25" customHeight="1" x14ac:dyDescent="0.3">
      <c r="E698" s="2"/>
      <c r="K698" s="2"/>
    </row>
    <row r="699" spans="5:11" ht="14.25" customHeight="1" x14ac:dyDescent="0.3">
      <c r="E699" s="2"/>
      <c r="K699" s="2"/>
    </row>
    <row r="700" spans="5:11" ht="14.25" customHeight="1" x14ac:dyDescent="0.3">
      <c r="E700" s="2"/>
      <c r="K700" s="2"/>
    </row>
    <row r="701" spans="5:11" ht="14.25" customHeight="1" x14ac:dyDescent="0.3">
      <c r="E701" s="2"/>
      <c r="K701" s="2"/>
    </row>
    <row r="702" spans="5:11" ht="14.25" customHeight="1" x14ac:dyDescent="0.3">
      <c r="E702" s="2"/>
      <c r="K702" s="2"/>
    </row>
    <row r="703" spans="5:11" ht="14.25" customHeight="1" x14ac:dyDescent="0.3">
      <c r="E703" s="2"/>
      <c r="K703" s="2"/>
    </row>
    <row r="704" spans="5:11" ht="14.25" customHeight="1" x14ac:dyDescent="0.3">
      <c r="E704" s="2"/>
      <c r="K704" s="2"/>
    </row>
    <row r="705" spans="5:11" ht="14.25" customHeight="1" x14ac:dyDescent="0.3">
      <c r="E705" s="2"/>
      <c r="K705" s="2"/>
    </row>
    <row r="706" spans="5:11" ht="14.25" customHeight="1" x14ac:dyDescent="0.3">
      <c r="E706" s="2"/>
      <c r="K706" s="2"/>
    </row>
    <row r="707" spans="5:11" ht="14.25" customHeight="1" x14ac:dyDescent="0.3">
      <c r="E707" s="2"/>
      <c r="K707" s="2"/>
    </row>
    <row r="708" spans="5:11" ht="14.25" customHeight="1" x14ac:dyDescent="0.3">
      <c r="E708" s="2"/>
      <c r="K708" s="2"/>
    </row>
    <row r="709" spans="5:11" ht="14.25" customHeight="1" x14ac:dyDescent="0.3">
      <c r="E709" s="2"/>
      <c r="K709" s="2"/>
    </row>
    <row r="710" spans="5:11" ht="14.25" customHeight="1" x14ac:dyDescent="0.3">
      <c r="E710" s="2"/>
      <c r="K710" s="2"/>
    </row>
    <row r="711" spans="5:11" ht="14.25" customHeight="1" x14ac:dyDescent="0.3">
      <c r="E711" s="2"/>
      <c r="K711" s="2"/>
    </row>
    <row r="712" spans="5:11" ht="14.25" customHeight="1" x14ac:dyDescent="0.3">
      <c r="E712" s="2"/>
      <c r="K712" s="2"/>
    </row>
    <row r="713" spans="5:11" ht="14.25" customHeight="1" x14ac:dyDescent="0.3">
      <c r="E713" s="2"/>
      <c r="K713" s="2"/>
    </row>
    <row r="714" spans="5:11" ht="14.25" customHeight="1" x14ac:dyDescent="0.3">
      <c r="E714" s="2"/>
      <c r="K714" s="2"/>
    </row>
    <row r="715" spans="5:11" ht="14.25" customHeight="1" x14ac:dyDescent="0.3">
      <c r="E715" s="2"/>
      <c r="K715" s="2"/>
    </row>
    <row r="716" spans="5:11" ht="14.25" customHeight="1" x14ac:dyDescent="0.3">
      <c r="E716" s="2"/>
      <c r="K716" s="2"/>
    </row>
    <row r="717" spans="5:11" ht="14.25" customHeight="1" x14ac:dyDescent="0.3">
      <c r="E717" s="2"/>
      <c r="K717" s="2"/>
    </row>
    <row r="718" spans="5:11" ht="14.25" customHeight="1" x14ac:dyDescent="0.3">
      <c r="E718" s="2"/>
      <c r="K718" s="2"/>
    </row>
    <row r="719" spans="5:11" ht="14.25" customHeight="1" x14ac:dyDescent="0.3">
      <c r="E719" s="2"/>
      <c r="K719" s="2"/>
    </row>
    <row r="720" spans="5:11" ht="14.25" customHeight="1" x14ac:dyDescent="0.3">
      <c r="E720" s="2"/>
      <c r="K720" s="2"/>
    </row>
    <row r="721" spans="5:11" ht="14.25" customHeight="1" x14ac:dyDescent="0.3">
      <c r="E721" s="2"/>
      <c r="K721" s="2"/>
    </row>
    <row r="722" spans="5:11" ht="14.25" customHeight="1" x14ac:dyDescent="0.3">
      <c r="E722" s="2"/>
      <c r="K722" s="2"/>
    </row>
    <row r="723" spans="5:11" ht="14.25" customHeight="1" x14ac:dyDescent="0.3">
      <c r="E723" s="2"/>
      <c r="K723" s="2"/>
    </row>
    <row r="724" spans="5:11" ht="14.25" customHeight="1" x14ac:dyDescent="0.3">
      <c r="E724" s="2"/>
      <c r="K724" s="2"/>
    </row>
    <row r="725" spans="5:11" ht="14.25" customHeight="1" x14ac:dyDescent="0.3">
      <c r="E725" s="2"/>
      <c r="K725" s="2"/>
    </row>
    <row r="726" spans="5:11" ht="14.25" customHeight="1" x14ac:dyDescent="0.3">
      <c r="E726" s="2"/>
      <c r="K726" s="2"/>
    </row>
    <row r="727" spans="5:11" ht="14.25" customHeight="1" x14ac:dyDescent="0.3">
      <c r="E727" s="2"/>
      <c r="K727" s="2"/>
    </row>
    <row r="728" spans="5:11" ht="14.25" customHeight="1" x14ac:dyDescent="0.3">
      <c r="E728" s="2"/>
      <c r="K728" s="2"/>
    </row>
    <row r="729" spans="5:11" ht="14.25" customHeight="1" x14ac:dyDescent="0.3">
      <c r="E729" s="2"/>
      <c r="K729" s="2"/>
    </row>
    <row r="730" spans="5:11" ht="14.25" customHeight="1" x14ac:dyDescent="0.3">
      <c r="E730" s="2"/>
      <c r="K730" s="2"/>
    </row>
    <row r="731" spans="5:11" ht="14.25" customHeight="1" x14ac:dyDescent="0.3">
      <c r="E731" s="2"/>
      <c r="K731" s="2"/>
    </row>
    <row r="732" spans="5:11" ht="14.25" customHeight="1" x14ac:dyDescent="0.3">
      <c r="E732" s="2"/>
      <c r="K732" s="2"/>
    </row>
    <row r="733" spans="5:11" ht="14.25" customHeight="1" x14ac:dyDescent="0.3">
      <c r="E733" s="2"/>
      <c r="K733" s="2"/>
    </row>
    <row r="734" spans="5:11" ht="14.25" customHeight="1" x14ac:dyDescent="0.3">
      <c r="E734" s="2"/>
      <c r="K734" s="2"/>
    </row>
    <row r="735" spans="5:11" ht="14.25" customHeight="1" x14ac:dyDescent="0.3">
      <c r="E735" s="2"/>
      <c r="K735" s="2"/>
    </row>
    <row r="736" spans="5:11" ht="14.25" customHeight="1" x14ac:dyDescent="0.3">
      <c r="E736" s="2"/>
      <c r="K736" s="2"/>
    </row>
    <row r="737" spans="5:11" ht="14.25" customHeight="1" x14ac:dyDescent="0.3">
      <c r="E737" s="2"/>
      <c r="K737" s="2"/>
    </row>
    <row r="738" spans="5:11" ht="14.25" customHeight="1" x14ac:dyDescent="0.3">
      <c r="E738" s="2"/>
      <c r="K738" s="2"/>
    </row>
    <row r="739" spans="5:11" ht="14.25" customHeight="1" x14ac:dyDescent="0.3">
      <c r="E739" s="2"/>
      <c r="K739" s="2"/>
    </row>
    <row r="740" spans="5:11" ht="14.25" customHeight="1" x14ac:dyDescent="0.3">
      <c r="E740" s="2"/>
      <c r="K740" s="2"/>
    </row>
    <row r="741" spans="5:11" ht="14.25" customHeight="1" x14ac:dyDescent="0.3">
      <c r="E741" s="2"/>
      <c r="K741" s="2"/>
    </row>
    <row r="742" spans="5:11" ht="14.25" customHeight="1" x14ac:dyDescent="0.3">
      <c r="E742" s="2"/>
      <c r="K742" s="2"/>
    </row>
    <row r="743" spans="5:11" ht="14.25" customHeight="1" x14ac:dyDescent="0.3">
      <c r="E743" s="2"/>
      <c r="K743" s="2"/>
    </row>
    <row r="744" spans="5:11" ht="14.25" customHeight="1" x14ac:dyDescent="0.3">
      <c r="E744" s="2"/>
      <c r="K744" s="2"/>
    </row>
    <row r="745" spans="5:11" ht="14.25" customHeight="1" x14ac:dyDescent="0.3">
      <c r="E745" s="2"/>
      <c r="K745" s="2"/>
    </row>
    <row r="746" spans="5:11" ht="14.25" customHeight="1" x14ac:dyDescent="0.3">
      <c r="E746" s="2"/>
      <c r="K746" s="2"/>
    </row>
    <row r="747" spans="5:11" ht="14.25" customHeight="1" x14ac:dyDescent="0.3">
      <c r="E747" s="2"/>
      <c r="K747" s="2"/>
    </row>
    <row r="748" spans="5:11" ht="14.25" customHeight="1" x14ac:dyDescent="0.3">
      <c r="E748" s="2"/>
      <c r="K748" s="2"/>
    </row>
    <row r="749" spans="5:11" ht="14.25" customHeight="1" x14ac:dyDescent="0.3">
      <c r="E749" s="2"/>
      <c r="K749" s="2"/>
    </row>
    <row r="750" spans="5:11" ht="14.25" customHeight="1" x14ac:dyDescent="0.3">
      <c r="E750" s="2"/>
      <c r="K750" s="2"/>
    </row>
    <row r="751" spans="5:11" ht="14.25" customHeight="1" x14ac:dyDescent="0.3">
      <c r="E751" s="2"/>
      <c r="K751" s="2"/>
    </row>
    <row r="752" spans="5:11" ht="14.25" customHeight="1" x14ac:dyDescent="0.3">
      <c r="E752" s="2"/>
      <c r="K752" s="2"/>
    </row>
    <row r="753" spans="5:11" ht="14.25" customHeight="1" x14ac:dyDescent="0.3">
      <c r="E753" s="2"/>
      <c r="K753" s="2"/>
    </row>
    <row r="754" spans="5:11" ht="14.25" customHeight="1" x14ac:dyDescent="0.3">
      <c r="E754" s="2"/>
      <c r="K754" s="2"/>
    </row>
    <row r="755" spans="5:11" ht="14.25" customHeight="1" x14ac:dyDescent="0.3">
      <c r="E755" s="2"/>
      <c r="K755" s="2"/>
    </row>
    <row r="756" spans="5:11" ht="14.25" customHeight="1" x14ac:dyDescent="0.3">
      <c r="E756" s="2"/>
      <c r="K756" s="2"/>
    </row>
    <row r="757" spans="5:11" ht="14.25" customHeight="1" x14ac:dyDescent="0.3">
      <c r="E757" s="2"/>
      <c r="K757" s="2"/>
    </row>
    <row r="758" spans="5:11" ht="14.25" customHeight="1" x14ac:dyDescent="0.3">
      <c r="E758" s="2"/>
      <c r="K758" s="2"/>
    </row>
    <row r="759" spans="5:11" ht="14.25" customHeight="1" x14ac:dyDescent="0.3">
      <c r="E759" s="2"/>
      <c r="K759" s="2"/>
    </row>
    <row r="760" spans="5:11" ht="14.25" customHeight="1" x14ac:dyDescent="0.3">
      <c r="E760" s="2"/>
      <c r="K760" s="2"/>
    </row>
    <row r="761" spans="5:11" ht="14.25" customHeight="1" x14ac:dyDescent="0.3">
      <c r="E761" s="2"/>
      <c r="K761" s="2"/>
    </row>
    <row r="762" spans="5:11" ht="14.25" customHeight="1" x14ac:dyDescent="0.3">
      <c r="E762" s="2"/>
      <c r="K762" s="2"/>
    </row>
    <row r="763" spans="5:11" ht="14.25" customHeight="1" x14ac:dyDescent="0.3">
      <c r="E763" s="2"/>
      <c r="K763" s="2"/>
    </row>
    <row r="764" spans="5:11" ht="14.25" customHeight="1" x14ac:dyDescent="0.3">
      <c r="E764" s="2"/>
      <c r="K764" s="2"/>
    </row>
    <row r="765" spans="5:11" ht="14.25" customHeight="1" x14ac:dyDescent="0.3">
      <c r="E765" s="2"/>
      <c r="K765" s="2"/>
    </row>
    <row r="766" spans="5:11" ht="14.25" customHeight="1" x14ac:dyDescent="0.3">
      <c r="E766" s="2"/>
      <c r="K766" s="2"/>
    </row>
    <row r="767" spans="5:11" ht="14.25" customHeight="1" x14ac:dyDescent="0.3">
      <c r="E767" s="2"/>
      <c r="K767" s="2"/>
    </row>
    <row r="768" spans="5:11" ht="14.25" customHeight="1" x14ac:dyDescent="0.3">
      <c r="E768" s="2"/>
      <c r="K768" s="2"/>
    </row>
    <row r="769" spans="5:11" ht="14.25" customHeight="1" x14ac:dyDescent="0.3">
      <c r="E769" s="2"/>
      <c r="K769" s="2"/>
    </row>
    <row r="770" spans="5:11" ht="14.25" customHeight="1" x14ac:dyDescent="0.3">
      <c r="E770" s="2"/>
      <c r="K770" s="2"/>
    </row>
    <row r="771" spans="5:11" ht="14.25" customHeight="1" x14ac:dyDescent="0.3">
      <c r="E771" s="2"/>
      <c r="K771" s="2"/>
    </row>
    <row r="772" spans="5:11" ht="14.25" customHeight="1" x14ac:dyDescent="0.3">
      <c r="E772" s="2"/>
      <c r="K772" s="2"/>
    </row>
    <row r="773" spans="5:11" ht="14.25" customHeight="1" x14ac:dyDescent="0.3">
      <c r="E773" s="2"/>
      <c r="K773" s="2"/>
    </row>
    <row r="774" spans="5:11" ht="14.25" customHeight="1" x14ac:dyDescent="0.3">
      <c r="E774" s="2"/>
      <c r="K774" s="2"/>
    </row>
    <row r="775" spans="5:11" ht="14.25" customHeight="1" x14ac:dyDescent="0.3">
      <c r="E775" s="2"/>
      <c r="K775" s="2"/>
    </row>
    <row r="776" spans="5:11" ht="14.25" customHeight="1" x14ac:dyDescent="0.3">
      <c r="E776" s="2"/>
      <c r="K776" s="2"/>
    </row>
    <row r="777" spans="5:11" ht="14.25" customHeight="1" x14ac:dyDescent="0.3">
      <c r="E777" s="2"/>
      <c r="K777" s="2"/>
    </row>
    <row r="778" spans="5:11" ht="14.25" customHeight="1" x14ac:dyDescent="0.3">
      <c r="E778" s="2"/>
      <c r="K778" s="2"/>
    </row>
    <row r="779" spans="5:11" ht="14.25" customHeight="1" x14ac:dyDescent="0.3">
      <c r="E779" s="2"/>
      <c r="K779" s="2"/>
    </row>
    <row r="780" spans="5:11" ht="14.25" customHeight="1" x14ac:dyDescent="0.3">
      <c r="E780" s="2"/>
      <c r="K780" s="2"/>
    </row>
    <row r="781" spans="5:11" ht="14.25" customHeight="1" x14ac:dyDescent="0.3">
      <c r="E781" s="2"/>
      <c r="K781" s="2"/>
    </row>
    <row r="782" spans="5:11" ht="14.25" customHeight="1" x14ac:dyDescent="0.3">
      <c r="E782" s="2"/>
      <c r="K782" s="2"/>
    </row>
    <row r="783" spans="5:11" ht="14.25" customHeight="1" x14ac:dyDescent="0.3">
      <c r="E783" s="2"/>
      <c r="K783" s="2"/>
    </row>
    <row r="784" spans="5:11" ht="14.25" customHeight="1" x14ac:dyDescent="0.3">
      <c r="E784" s="2"/>
      <c r="K784" s="2"/>
    </row>
    <row r="785" spans="5:11" ht="14.25" customHeight="1" x14ac:dyDescent="0.3">
      <c r="E785" s="2"/>
      <c r="K785" s="2"/>
    </row>
    <row r="786" spans="5:11" ht="14.25" customHeight="1" x14ac:dyDescent="0.3">
      <c r="E786" s="2"/>
      <c r="K786" s="2"/>
    </row>
    <row r="787" spans="5:11" ht="14.25" customHeight="1" x14ac:dyDescent="0.3">
      <c r="E787" s="2"/>
      <c r="K787" s="2"/>
    </row>
    <row r="788" spans="5:11" ht="14.25" customHeight="1" x14ac:dyDescent="0.3">
      <c r="E788" s="2"/>
      <c r="K788" s="2"/>
    </row>
    <row r="789" spans="5:11" ht="14.25" customHeight="1" x14ac:dyDescent="0.3">
      <c r="E789" s="2"/>
      <c r="K789" s="2"/>
    </row>
    <row r="790" spans="5:11" ht="14.25" customHeight="1" x14ac:dyDescent="0.3">
      <c r="E790" s="2"/>
      <c r="K790" s="2"/>
    </row>
    <row r="791" spans="5:11" ht="14.25" customHeight="1" x14ac:dyDescent="0.3">
      <c r="E791" s="2"/>
      <c r="K791" s="2"/>
    </row>
    <row r="792" spans="5:11" ht="14.25" customHeight="1" x14ac:dyDescent="0.3">
      <c r="E792" s="2"/>
      <c r="K792" s="2"/>
    </row>
    <row r="793" spans="5:11" ht="14.25" customHeight="1" x14ac:dyDescent="0.3">
      <c r="E793" s="2"/>
      <c r="K793" s="2"/>
    </row>
    <row r="794" spans="5:11" ht="14.25" customHeight="1" x14ac:dyDescent="0.3">
      <c r="E794" s="2"/>
      <c r="K794" s="2"/>
    </row>
    <row r="795" spans="5:11" ht="14.25" customHeight="1" x14ac:dyDescent="0.3">
      <c r="E795" s="2"/>
      <c r="K795" s="2"/>
    </row>
    <row r="796" spans="5:11" ht="14.25" customHeight="1" x14ac:dyDescent="0.3">
      <c r="E796" s="2"/>
      <c r="K796" s="2"/>
    </row>
    <row r="797" spans="5:11" ht="14.25" customHeight="1" x14ac:dyDescent="0.3">
      <c r="E797" s="2"/>
      <c r="K797" s="2"/>
    </row>
    <row r="798" spans="5:11" ht="14.25" customHeight="1" x14ac:dyDescent="0.3">
      <c r="E798" s="2"/>
      <c r="K798" s="2"/>
    </row>
    <row r="799" spans="5:11" ht="14.25" customHeight="1" x14ac:dyDescent="0.3">
      <c r="E799" s="2"/>
      <c r="K799" s="2"/>
    </row>
    <row r="800" spans="5:11" ht="14.25" customHeight="1" x14ac:dyDescent="0.3">
      <c r="E800" s="2"/>
      <c r="K800" s="2"/>
    </row>
    <row r="801" spans="5:11" ht="14.25" customHeight="1" x14ac:dyDescent="0.3">
      <c r="E801" s="2"/>
      <c r="K801" s="2"/>
    </row>
    <row r="802" spans="5:11" ht="14.25" customHeight="1" x14ac:dyDescent="0.3">
      <c r="E802" s="2"/>
      <c r="K802" s="2"/>
    </row>
    <row r="803" spans="5:11" ht="14.25" customHeight="1" x14ac:dyDescent="0.3">
      <c r="E803" s="2"/>
      <c r="K803" s="2"/>
    </row>
    <row r="804" spans="5:11" ht="14.25" customHeight="1" x14ac:dyDescent="0.3">
      <c r="E804" s="2"/>
      <c r="K804" s="2"/>
    </row>
    <row r="805" spans="5:11" ht="14.25" customHeight="1" x14ac:dyDescent="0.3">
      <c r="E805" s="2"/>
      <c r="K805" s="2"/>
    </row>
    <row r="806" spans="5:11" ht="14.25" customHeight="1" x14ac:dyDescent="0.3">
      <c r="E806" s="2"/>
      <c r="K806" s="2"/>
    </row>
    <row r="807" spans="5:11" ht="14.25" customHeight="1" x14ac:dyDescent="0.3">
      <c r="E807" s="2"/>
      <c r="K807" s="2"/>
    </row>
    <row r="808" spans="5:11" ht="14.25" customHeight="1" x14ac:dyDescent="0.3">
      <c r="E808" s="2"/>
      <c r="K808" s="2"/>
    </row>
    <row r="809" spans="5:11" ht="14.25" customHeight="1" x14ac:dyDescent="0.3">
      <c r="E809" s="2"/>
      <c r="K809" s="2"/>
    </row>
    <row r="810" spans="5:11" ht="14.25" customHeight="1" x14ac:dyDescent="0.3">
      <c r="E810" s="2"/>
      <c r="K810" s="2"/>
    </row>
    <row r="811" spans="5:11" ht="14.25" customHeight="1" x14ac:dyDescent="0.3">
      <c r="E811" s="2"/>
      <c r="K811" s="2"/>
    </row>
    <row r="812" spans="5:11" ht="14.25" customHeight="1" x14ac:dyDescent="0.3">
      <c r="E812" s="2"/>
      <c r="K812" s="2"/>
    </row>
    <row r="813" spans="5:11" ht="14.25" customHeight="1" x14ac:dyDescent="0.3">
      <c r="E813" s="2"/>
      <c r="K813" s="2"/>
    </row>
    <row r="814" spans="5:11" ht="14.25" customHeight="1" x14ac:dyDescent="0.3">
      <c r="E814" s="2"/>
      <c r="K814" s="2"/>
    </row>
    <row r="815" spans="5:11" ht="14.25" customHeight="1" x14ac:dyDescent="0.3">
      <c r="E815" s="2"/>
      <c r="K815" s="2"/>
    </row>
    <row r="816" spans="5:11" ht="14.25" customHeight="1" x14ac:dyDescent="0.3">
      <c r="E816" s="2"/>
      <c r="K816" s="2"/>
    </row>
    <row r="817" spans="5:11" ht="14.25" customHeight="1" x14ac:dyDescent="0.3">
      <c r="E817" s="2"/>
      <c r="K817" s="2"/>
    </row>
    <row r="818" spans="5:11" ht="14.25" customHeight="1" x14ac:dyDescent="0.3">
      <c r="E818" s="2"/>
      <c r="K818" s="2"/>
    </row>
    <row r="819" spans="5:11" ht="14.25" customHeight="1" x14ac:dyDescent="0.3">
      <c r="E819" s="2"/>
      <c r="K819" s="2"/>
    </row>
    <row r="820" spans="5:11" ht="14.25" customHeight="1" x14ac:dyDescent="0.3">
      <c r="E820" s="2"/>
      <c r="K820" s="2"/>
    </row>
    <row r="821" spans="5:11" ht="14.25" customHeight="1" x14ac:dyDescent="0.3">
      <c r="E821" s="2"/>
      <c r="K821" s="2"/>
    </row>
    <row r="822" spans="5:11" ht="14.25" customHeight="1" x14ac:dyDescent="0.3">
      <c r="E822" s="2"/>
      <c r="K822" s="2"/>
    </row>
    <row r="823" spans="5:11" ht="14.25" customHeight="1" x14ac:dyDescent="0.3">
      <c r="E823" s="2"/>
      <c r="K823" s="2"/>
    </row>
    <row r="824" spans="5:11" ht="14.25" customHeight="1" x14ac:dyDescent="0.3">
      <c r="E824" s="2"/>
      <c r="K824" s="2"/>
    </row>
    <row r="825" spans="5:11" ht="14.25" customHeight="1" x14ac:dyDescent="0.3">
      <c r="E825" s="2"/>
      <c r="K825" s="2"/>
    </row>
    <row r="826" spans="5:11" ht="14.25" customHeight="1" x14ac:dyDescent="0.3">
      <c r="E826" s="2"/>
      <c r="K826" s="2"/>
    </row>
    <row r="827" spans="5:11" ht="14.25" customHeight="1" x14ac:dyDescent="0.3">
      <c r="E827" s="2"/>
      <c r="K827" s="2"/>
    </row>
    <row r="828" spans="5:11" ht="14.25" customHeight="1" x14ac:dyDescent="0.3">
      <c r="E828" s="2"/>
      <c r="K828" s="2"/>
    </row>
    <row r="829" spans="5:11" ht="14.25" customHeight="1" x14ac:dyDescent="0.3">
      <c r="E829" s="2"/>
      <c r="K829" s="2"/>
    </row>
    <row r="830" spans="5:11" ht="14.25" customHeight="1" x14ac:dyDescent="0.3">
      <c r="E830" s="2"/>
      <c r="K830" s="2"/>
    </row>
    <row r="831" spans="5:11" ht="14.25" customHeight="1" x14ac:dyDescent="0.3">
      <c r="E831" s="2"/>
      <c r="K831" s="2"/>
    </row>
    <row r="832" spans="5:11" ht="14.25" customHeight="1" x14ac:dyDescent="0.3">
      <c r="E832" s="2"/>
      <c r="K832" s="2"/>
    </row>
    <row r="833" spans="5:11" ht="14.25" customHeight="1" x14ac:dyDescent="0.3">
      <c r="E833" s="2"/>
      <c r="K833" s="2"/>
    </row>
    <row r="834" spans="5:11" ht="14.25" customHeight="1" x14ac:dyDescent="0.3">
      <c r="E834" s="2"/>
      <c r="K834" s="2"/>
    </row>
    <row r="835" spans="5:11" ht="14.25" customHeight="1" x14ac:dyDescent="0.3">
      <c r="E835" s="2"/>
      <c r="K835" s="2"/>
    </row>
    <row r="836" spans="5:11" ht="14.25" customHeight="1" x14ac:dyDescent="0.3">
      <c r="E836" s="2"/>
      <c r="K836" s="2"/>
    </row>
    <row r="837" spans="5:11" ht="14.25" customHeight="1" x14ac:dyDescent="0.3">
      <c r="E837" s="2"/>
      <c r="K837" s="2"/>
    </row>
    <row r="838" spans="5:11" ht="14.25" customHeight="1" x14ac:dyDescent="0.3">
      <c r="E838" s="2"/>
      <c r="K838" s="2"/>
    </row>
    <row r="839" spans="5:11" ht="14.25" customHeight="1" x14ac:dyDescent="0.3">
      <c r="E839" s="2"/>
      <c r="K839" s="2"/>
    </row>
    <row r="840" spans="5:11" ht="14.25" customHeight="1" x14ac:dyDescent="0.3">
      <c r="E840" s="2"/>
      <c r="K840" s="2"/>
    </row>
    <row r="841" spans="5:11" ht="14.25" customHeight="1" x14ac:dyDescent="0.3">
      <c r="E841" s="2"/>
      <c r="K841" s="2"/>
    </row>
    <row r="842" spans="5:11" ht="14.25" customHeight="1" x14ac:dyDescent="0.3">
      <c r="E842" s="2"/>
      <c r="K842" s="2"/>
    </row>
    <row r="843" spans="5:11" ht="14.25" customHeight="1" x14ac:dyDescent="0.3">
      <c r="E843" s="2"/>
      <c r="K843" s="2"/>
    </row>
    <row r="844" spans="5:11" ht="14.25" customHeight="1" x14ac:dyDescent="0.3">
      <c r="E844" s="2"/>
      <c r="K844" s="2"/>
    </row>
    <row r="845" spans="5:11" ht="14.25" customHeight="1" x14ac:dyDescent="0.3">
      <c r="E845" s="2"/>
      <c r="K845" s="2"/>
    </row>
    <row r="846" spans="5:11" ht="14.25" customHeight="1" x14ac:dyDescent="0.3">
      <c r="E846" s="2"/>
      <c r="K846" s="2"/>
    </row>
    <row r="847" spans="5:11" ht="14.25" customHeight="1" x14ac:dyDescent="0.3">
      <c r="E847" s="2"/>
      <c r="K847" s="2"/>
    </row>
    <row r="848" spans="5:11" ht="14.25" customHeight="1" x14ac:dyDescent="0.3">
      <c r="E848" s="2"/>
      <c r="K848" s="2"/>
    </row>
    <row r="849" spans="5:11" ht="14.25" customHeight="1" x14ac:dyDescent="0.3">
      <c r="E849" s="2"/>
      <c r="K849" s="2"/>
    </row>
    <row r="850" spans="5:11" ht="14.25" customHeight="1" x14ac:dyDescent="0.3">
      <c r="E850" s="2"/>
      <c r="K850" s="2"/>
    </row>
    <row r="851" spans="5:11" ht="14.25" customHeight="1" x14ac:dyDescent="0.3">
      <c r="E851" s="2"/>
      <c r="K851" s="2"/>
    </row>
    <row r="852" spans="5:11" ht="14.25" customHeight="1" x14ac:dyDescent="0.3">
      <c r="E852" s="2"/>
      <c r="K852" s="2"/>
    </row>
    <row r="853" spans="5:11" ht="14.25" customHeight="1" x14ac:dyDescent="0.3">
      <c r="E853" s="2"/>
      <c r="K853" s="2"/>
    </row>
    <row r="854" spans="5:11" ht="14.25" customHeight="1" x14ac:dyDescent="0.3">
      <c r="E854" s="2"/>
      <c r="K854" s="2"/>
    </row>
    <row r="855" spans="5:11" ht="14.25" customHeight="1" x14ac:dyDescent="0.3">
      <c r="E855" s="2"/>
      <c r="K855" s="2"/>
    </row>
    <row r="856" spans="5:11" ht="14.25" customHeight="1" x14ac:dyDescent="0.3">
      <c r="E856" s="2"/>
      <c r="K856" s="2"/>
    </row>
    <row r="857" spans="5:11" ht="14.25" customHeight="1" x14ac:dyDescent="0.3">
      <c r="E857" s="2"/>
      <c r="K857" s="2"/>
    </row>
    <row r="858" spans="5:11" ht="14.25" customHeight="1" x14ac:dyDescent="0.3">
      <c r="E858" s="2"/>
      <c r="K858" s="2"/>
    </row>
    <row r="859" spans="5:11" ht="14.25" customHeight="1" x14ac:dyDescent="0.3">
      <c r="E859" s="2"/>
      <c r="K859" s="2"/>
    </row>
    <row r="860" spans="5:11" ht="14.25" customHeight="1" x14ac:dyDescent="0.3">
      <c r="E860" s="2"/>
      <c r="K860" s="2"/>
    </row>
    <row r="861" spans="5:11" ht="14.25" customHeight="1" x14ac:dyDescent="0.3">
      <c r="E861" s="2"/>
      <c r="K861" s="2"/>
    </row>
    <row r="862" spans="5:11" ht="14.25" customHeight="1" x14ac:dyDescent="0.3">
      <c r="E862" s="2"/>
      <c r="K862" s="2"/>
    </row>
    <row r="863" spans="5:11" ht="14.25" customHeight="1" x14ac:dyDescent="0.3">
      <c r="E863" s="2"/>
      <c r="K863" s="2"/>
    </row>
    <row r="864" spans="5:11" ht="14.25" customHeight="1" x14ac:dyDescent="0.3">
      <c r="E864" s="2"/>
      <c r="K864" s="2"/>
    </row>
    <row r="865" spans="5:11" ht="14.25" customHeight="1" x14ac:dyDescent="0.3">
      <c r="E865" s="2"/>
      <c r="K865" s="2"/>
    </row>
    <row r="866" spans="5:11" ht="14.25" customHeight="1" x14ac:dyDescent="0.3">
      <c r="E866" s="2"/>
      <c r="K866" s="2"/>
    </row>
    <row r="867" spans="5:11" ht="14.25" customHeight="1" x14ac:dyDescent="0.3">
      <c r="E867" s="2"/>
      <c r="K867" s="2"/>
    </row>
    <row r="868" spans="5:11" ht="14.25" customHeight="1" x14ac:dyDescent="0.3">
      <c r="E868" s="2"/>
      <c r="K868" s="2"/>
    </row>
    <row r="869" spans="5:11" ht="14.25" customHeight="1" x14ac:dyDescent="0.3">
      <c r="E869" s="2"/>
      <c r="K869" s="2"/>
    </row>
    <row r="870" spans="5:11" ht="14.25" customHeight="1" x14ac:dyDescent="0.3">
      <c r="E870" s="2"/>
      <c r="K870" s="2"/>
    </row>
    <row r="871" spans="5:11" ht="14.25" customHeight="1" x14ac:dyDescent="0.3">
      <c r="E871" s="2"/>
      <c r="K871" s="2"/>
    </row>
    <row r="872" spans="5:11" ht="14.25" customHeight="1" x14ac:dyDescent="0.3">
      <c r="E872" s="2"/>
      <c r="K872" s="2"/>
    </row>
    <row r="873" spans="5:11" ht="14.25" customHeight="1" x14ac:dyDescent="0.3">
      <c r="E873" s="2"/>
      <c r="K873" s="2"/>
    </row>
    <row r="874" spans="5:11" ht="14.25" customHeight="1" x14ac:dyDescent="0.3">
      <c r="E874" s="2"/>
      <c r="K874" s="2"/>
    </row>
    <row r="875" spans="5:11" ht="14.25" customHeight="1" x14ac:dyDescent="0.3">
      <c r="E875" s="2"/>
      <c r="K875" s="2"/>
    </row>
    <row r="876" spans="5:11" ht="14.25" customHeight="1" x14ac:dyDescent="0.3">
      <c r="E876" s="2"/>
      <c r="K876" s="2"/>
    </row>
    <row r="877" spans="5:11" ht="14.25" customHeight="1" x14ac:dyDescent="0.3">
      <c r="E877" s="2"/>
      <c r="K877" s="2"/>
    </row>
    <row r="878" spans="5:11" ht="14.25" customHeight="1" x14ac:dyDescent="0.3">
      <c r="E878" s="2"/>
      <c r="K878" s="2"/>
    </row>
    <row r="879" spans="5:11" ht="14.25" customHeight="1" x14ac:dyDescent="0.3">
      <c r="E879" s="2"/>
      <c r="K879" s="2"/>
    </row>
    <row r="880" spans="5:11" ht="14.25" customHeight="1" x14ac:dyDescent="0.3">
      <c r="E880" s="2"/>
      <c r="K880" s="2"/>
    </row>
    <row r="881" spans="5:11" ht="14.25" customHeight="1" x14ac:dyDescent="0.3">
      <c r="E881" s="2"/>
      <c r="K881" s="2"/>
    </row>
    <row r="882" spans="5:11" ht="14.25" customHeight="1" x14ac:dyDescent="0.3">
      <c r="E882" s="2"/>
      <c r="K882" s="2"/>
    </row>
    <row r="883" spans="5:11" ht="14.25" customHeight="1" x14ac:dyDescent="0.3">
      <c r="E883" s="2"/>
      <c r="K883" s="2"/>
    </row>
    <row r="884" spans="5:11" ht="14.25" customHeight="1" x14ac:dyDescent="0.3">
      <c r="E884" s="2"/>
      <c r="K884" s="2"/>
    </row>
    <row r="885" spans="5:11" ht="14.25" customHeight="1" x14ac:dyDescent="0.3">
      <c r="E885" s="2"/>
      <c r="K885" s="2"/>
    </row>
    <row r="886" spans="5:11" ht="14.25" customHeight="1" x14ac:dyDescent="0.3">
      <c r="E886" s="2"/>
      <c r="K886" s="2"/>
    </row>
    <row r="887" spans="5:11" ht="14.25" customHeight="1" x14ac:dyDescent="0.3">
      <c r="E887" s="2"/>
      <c r="K887" s="2"/>
    </row>
    <row r="888" spans="5:11" ht="14.25" customHeight="1" x14ac:dyDescent="0.3">
      <c r="E888" s="2"/>
      <c r="K888" s="2"/>
    </row>
    <row r="889" spans="5:11" ht="14.25" customHeight="1" x14ac:dyDescent="0.3">
      <c r="E889" s="2"/>
      <c r="K889" s="2"/>
    </row>
    <row r="890" spans="5:11" ht="14.25" customHeight="1" x14ac:dyDescent="0.3">
      <c r="E890" s="2"/>
      <c r="K890" s="2"/>
    </row>
    <row r="891" spans="5:11" ht="14.25" customHeight="1" x14ac:dyDescent="0.3">
      <c r="E891" s="2"/>
      <c r="K891" s="2"/>
    </row>
    <row r="892" spans="5:11" ht="14.25" customHeight="1" x14ac:dyDescent="0.3">
      <c r="E892" s="2"/>
      <c r="K892" s="2"/>
    </row>
    <row r="893" spans="5:11" ht="14.25" customHeight="1" x14ac:dyDescent="0.3">
      <c r="E893" s="2"/>
      <c r="K893" s="2"/>
    </row>
    <row r="894" spans="5:11" ht="14.25" customHeight="1" x14ac:dyDescent="0.3">
      <c r="E894" s="2"/>
      <c r="K894" s="2"/>
    </row>
    <row r="895" spans="5:11" ht="14.25" customHeight="1" x14ac:dyDescent="0.3">
      <c r="E895" s="2"/>
      <c r="K895" s="2"/>
    </row>
    <row r="896" spans="5:11" ht="14.25" customHeight="1" x14ac:dyDescent="0.3">
      <c r="E896" s="2"/>
      <c r="K896" s="2"/>
    </row>
    <row r="897" spans="5:11" ht="14.25" customHeight="1" x14ac:dyDescent="0.3">
      <c r="E897" s="2"/>
      <c r="K897" s="2"/>
    </row>
    <row r="898" spans="5:11" ht="14.25" customHeight="1" x14ac:dyDescent="0.3">
      <c r="E898" s="2"/>
      <c r="K898" s="2"/>
    </row>
    <row r="899" spans="5:11" ht="14.25" customHeight="1" x14ac:dyDescent="0.3">
      <c r="E899" s="2"/>
      <c r="K899" s="2"/>
    </row>
    <row r="900" spans="5:11" ht="14.25" customHeight="1" x14ac:dyDescent="0.3">
      <c r="E900" s="2"/>
      <c r="K900" s="2"/>
    </row>
    <row r="901" spans="5:11" ht="14.25" customHeight="1" x14ac:dyDescent="0.3">
      <c r="E901" s="2"/>
      <c r="K901" s="2"/>
    </row>
    <row r="902" spans="5:11" ht="14.25" customHeight="1" x14ac:dyDescent="0.3">
      <c r="E902" s="2"/>
      <c r="K902" s="2"/>
    </row>
    <row r="903" spans="5:11" ht="14.25" customHeight="1" x14ac:dyDescent="0.3">
      <c r="E903" s="2"/>
      <c r="K903" s="2"/>
    </row>
    <row r="904" spans="5:11" ht="14.25" customHeight="1" x14ac:dyDescent="0.3">
      <c r="E904" s="2"/>
      <c r="K904" s="2"/>
    </row>
    <row r="905" spans="5:11" ht="14.25" customHeight="1" x14ac:dyDescent="0.3">
      <c r="E905" s="2"/>
      <c r="K905" s="2"/>
    </row>
    <row r="906" spans="5:11" ht="14.25" customHeight="1" x14ac:dyDescent="0.3">
      <c r="E906" s="2"/>
      <c r="K906" s="2"/>
    </row>
    <row r="907" spans="5:11" ht="14.25" customHeight="1" x14ac:dyDescent="0.3">
      <c r="E907" s="2"/>
      <c r="K907" s="2"/>
    </row>
    <row r="908" spans="5:11" ht="14.25" customHeight="1" x14ac:dyDescent="0.3">
      <c r="E908" s="2"/>
      <c r="K908" s="2"/>
    </row>
    <row r="909" spans="5:11" ht="14.25" customHeight="1" x14ac:dyDescent="0.3">
      <c r="E909" s="2"/>
      <c r="K909" s="2"/>
    </row>
    <row r="910" spans="5:11" ht="14.25" customHeight="1" x14ac:dyDescent="0.3">
      <c r="E910" s="2"/>
      <c r="K910" s="2"/>
    </row>
    <row r="911" spans="5:11" ht="14.25" customHeight="1" x14ac:dyDescent="0.3">
      <c r="E911" s="2"/>
      <c r="K911" s="2"/>
    </row>
    <row r="912" spans="5:11" ht="14.25" customHeight="1" x14ac:dyDescent="0.3">
      <c r="E912" s="2"/>
      <c r="K912" s="2"/>
    </row>
    <row r="913" spans="5:11" ht="14.25" customHeight="1" x14ac:dyDescent="0.3">
      <c r="E913" s="2"/>
      <c r="K913" s="2"/>
    </row>
    <row r="914" spans="5:11" ht="14.25" customHeight="1" x14ac:dyDescent="0.3">
      <c r="E914" s="2"/>
      <c r="K914" s="2"/>
    </row>
    <row r="915" spans="5:11" ht="14.25" customHeight="1" x14ac:dyDescent="0.3">
      <c r="E915" s="2"/>
      <c r="K915" s="2"/>
    </row>
    <row r="916" spans="5:11" ht="14.25" customHeight="1" x14ac:dyDescent="0.3">
      <c r="E916" s="2"/>
      <c r="K916" s="2"/>
    </row>
    <row r="917" spans="5:11" ht="14.25" customHeight="1" x14ac:dyDescent="0.3">
      <c r="E917" s="2"/>
      <c r="K917" s="2"/>
    </row>
    <row r="918" spans="5:11" ht="14.25" customHeight="1" x14ac:dyDescent="0.3">
      <c r="E918" s="2"/>
      <c r="K918" s="2"/>
    </row>
    <row r="919" spans="5:11" ht="14.25" customHeight="1" x14ac:dyDescent="0.3">
      <c r="E919" s="2"/>
      <c r="K919" s="2"/>
    </row>
    <row r="920" spans="5:11" ht="14.25" customHeight="1" x14ac:dyDescent="0.3">
      <c r="E920" s="2"/>
      <c r="K920" s="2"/>
    </row>
    <row r="921" spans="5:11" ht="14.25" customHeight="1" x14ac:dyDescent="0.3">
      <c r="E921" s="2"/>
      <c r="K921" s="2"/>
    </row>
    <row r="922" spans="5:11" ht="14.25" customHeight="1" x14ac:dyDescent="0.3">
      <c r="E922" s="2"/>
      <c r="K922" s="2"/>
    </row>
    <row r="923" spans="5:11" ht="14.25" customHeight="1" x14ac:dyDescent="0.3">
      <c r="E923" s="2"/>
      <c r="K923" s="2"/>
    </row>
    <row r="924" spans="5:11" ht="14.25" customHeight="1" x14ac:dyDescent="0.3">
      <c r="E924" s="2"/>
      <c r="K924" s="2"/>
    </row>
    <row r="925" spans="5:11" ht="14.25" customHeight="1" x14ac:dyDescent="0.3">
      <c r="E925" s="2"/>
      <c r="K925" s="2"/>
    </row>
    <row r="926" spans="5:11" ht="14.25" customHeight="1" x14ac:dyDescent="0.3">
      <c r="E926" s="2"/>
      <c r="K926" s="2"/>
    </row>
    <row r="927" spans="5:11" ht="14.25" customHeight="1" x14ac:dyDescent="0.3">
      <c r="E927" s="2"/>
      <c r="K927" s="2"/>
    </row>
    <row r="928" spans="5:11" ht="14.25" customHeight="1" x14ac:dyDescent="0.3">
      <c r="E928" s="2"/>
      <c r="K928" s="2"/>
    </row>
    <row r="929" spans="5:11" ht="14.25" customHeight="1" x14ac:dyDescent="0.3">
      <c r="E929" s="2"/>
      <c r="K929" s="2"/>
    </row>
    <row r="930" spans="5:11" ht="14.25" customHeight="1" x14ac:dyDescent="0.3">
      <c r="E930" s="2"/>
      <c r="K930" s="2"/>
    </row>
    <row r="931" spans="5:11" ht="14.25" customHeight="1" x14ac:dyDescent="0.3">
      <c r="E931" s="2"/>
      <c r="K931" s="2"/>
    </row>
    <row r="932" spans="5:11" ht="14.25" customHeight="1" x14ac:dyDescent="0.3">
      <c r="E932" s="2"/>
      <c r="K932" s="2"/>
    </row>
    <row r="933" spans="5:11" ht="14.25" customHeight="1" x14ac:dyDescent="0.3">
      <c r="E933" s="2"/>
      <c r="K933" s="2"/>
    </row>
    <row r="934" spans="5:11" ht="14.25" customHeight="1" x14ac:dyDescent="0.3">
      <c r="E934" s="2"/>
      <c r="K934" s="2"/>
    </row>
    <row r="935" spans="5:11" ht="14.25" customHeight="1" x14ac:dyDescent="0.3">
      <c r="E935" s="2"/>
      <c r="K935" s="2"/>
    </row>
    <row r="936" spans="5:11" ht="14.25" customHeight="1" x14ac:dyDescent="0.3">
      <c r="E936" s="2"/>
      <c r="K936" s="2"/>
    </row>
    <row r="937" spans="5:11" ht="14.25" customHeight="1" x14ac:dyDescent="0.3">
      <c r="E937" s="2"/>
      <c r="K937" s="2"/>
    </row>
    <row r="938" spans="5:11" ht="14.25" customHeight="1" x14ac:dyDescent="0.3">
      <c r="E938" s="2"/>
      <c r="K938" s="2"/>
    </row>
    <row r="939" spans="5:11" ht="14.25" customHeight="1" x14ac:dyDescent="0.3">
      <c r="E939" s="2"/>
      <c r="K939" s="2"/>
    </row>
    <row r="940" spans="5:11" ht="14.25" customHeight="1" x14ac:dyDescent="0.3">
      <c r="E940" s="2"/>
      <c r="K940" s="2"/>
    </row>
    <row r="941" spans="5:11" ht="14.25" customHeight="1" x14ac:dyDescent="0.3">
      <c r="E941" s="2"/>
      <c r="K941" s="2"/>
    </row>
    <row r="942" spans="5:11" ht="14.25" customHeight="1" x14ac:dyDescent="0.3">
      <c r="E942" s="2"/>
      <c r="K942" s="2"/>
    </row>
    <row r="943" spans="5:11" ht="14.25" customHeight="1" x14ac:dyDescent="0.3">
      <c r="E943" s="2"/>
      <c r="K943" s="2"/>
    </row>
    <row r="944" spans="5:11" ht="14.25" customHeight="1" x14ac:dyDescent="0.3">
      <c r="E944" s="2"/>
      <c r="K944" s="2"/>
    </row>
    <row r="945" spans="5:11" ht="14.25" customHeight="1" x14ac:dyDescent="0.3">
      <c r="E945" s="2"/>
      <c r="K945" s="2"/>
    </row>
    <row r="946" spans="5:11" ht="14.25" customHeight="1" x14ac:dyDescent="0.3">
      <c r="E946" s="2"/>
      <c r="K946" s="2"/>
    </row>
    <row r="947" spans="5:11" ht="14.25" customHeight="1" x14ac:dyDescent="0.3">
      <c r="E947" s="2"/>
      <c r="K947" s="2"/>
    </row>
    <row r="948" spans="5:11" ht="14.25" customHeight="1" x14ac:dyDescent="0.3">
      <c r="E948" s="2"/>
      <c r="K948" s="2"/>
    </row>
    <row r="949" spans="5:11" ht="14.25" customHeight="1" x14ac:dyDescent="0.3">
      <c r="E949" s="2"/>
      <c r="K949" s="2"/>
    </row>
    <row r="950" spans="5:11" ht="14.25" customHeight="1" x14ac:dyDescent="0.3">
      <c r="E950" s="2"/>
      <c r="K950" s="2"/>
    </row>
    <row r="951" spans="5:11" ht="14.25" customHeight="1" x14ac:dyDescent="0.3">
      <c r="E951" s="2"/>
      <c r="K951" s="2"/>
    </row>
    <row r="952" spans="5:11" ht="14.25" customHeight="1" x14ac:dyDescent="0.3">
      <c r="E952" s="2"/>
      <c r="K952" s="2"/>
    </row>
    <row r="953" spans="5:11" ht="14.25" customHeight="1" x14ac:dyDescent="0.3">
      <c r="E953" s="2"/>
      <c r="K953" s="2"/>
    </row>
    <row r="954" spans="5:11" ht="14.25" customHeight="1" x14ac:dyDescent="0.3">
      <c r="E954" s="2"/>
      <c r="K954" s="2"/>
    </row>
    <row r="955" spans="5:11" ht="14.25" customHeight="1" x14ac:dyDescent="0.3">
      <c r="E955" s="2"/>
      <c r="K955" s="2"/>
    </row>
    <row r="956" spans="5:11" ht="14.25" customHeight="1" x14ac:dyDescent="0.3">
      <c r="E956" s="2"/>
      <c r="K956" s="2"/>
    </row>
    <row r="957" spans="5:11" ht="14.25" customHeight="1" x14ac:dyDescent="0.3">
      <c r="E957" s="2"/>
      <c r="K957" s="2"/>
    </row>
    <row r="958" spans="5:11" ht="14.25" customHeight="1" x14ac:dyDescent="0.3">
      <c r="E958" s="2"/>
      <c r="K958" s="2"/>
    </row>
    <row r="959" spans="5:11" ht="14.25" customHeight="1" x14ac:dyDescent="0.3">
      <c r="E959" s="2"/>
      <c r="K959" s="2"/>
    </row>
    <row r="960" spans="5:11" ht="14.25" customHeight="1" x14ac:dyDescent="0.3">
      <c r="E960" s="2"/>
      <c r="K960" s="2"/>
    </row>
    <row r="961" spans="5:11" ht="14.25" customHeight="1" x14ac:dyDescent="0.3">
      <c r="E961" s="2"/>
      <c r="K961" s="2"/>
    </row>
    <row r="962" spans="5:11" ht="14.25" customHeight="1" x14ac:dyDescent="0.3">
      <c r="E962" s="2"/>
      <c r="K962" s="2"/>
    </row>
    <row r="963" spans="5:11" ht="14.25" customHeight="1" x14ac:dyDescent="0.3">
      <c r="E963" s="2"/>
      <c r="K963" s="2"/>
    </row>
    <row r="964" spans="5:11" ht="14.25" customHeight="1" x14ac:dyDescent="0.3">
      <c r="E964" s="2"/>
      <c r="K964" s="2"/>
    </row>
    <row r="965" spans="5:11" ht="14.25" customHeight="1" x14ac:dyDescent="0.3">
      <c r="E965" s="2"/>
      <c r="K965" s="2"/>
    </row>
    <row r="966" spans="5:11" ht="14.25" customHeight="1" x14ac:dyDescent="0.3">
      <c r="E966" s="2"/>
      <c r="K966" s="2"/>
    </row>
    <row r="967" spans="5:11" ht="14.25" customHeight="1" x14ac:dyDescent="0.3">
      <c r="E967" s="2"/>
      <c r="K967" s="2"/>
    </row>
    <row r="968" spans="5:11" ht="14.25" customHeight="1" x14ac:dyDescent="0.3">
      <c r="E968" s="2"/>
      <c r="K968" s="2"/>
    </row>
    <row r="969" spans="5:11" ht="14.25" customHeight="1" x14ac:dyDescent="0.3">
      <c r="E969" s="2"/>
      <c r="K969" s="2"/>
    </row>
    <row r="970" spans="5:11" ht="14.25" customHeight="1" x14ac:dyDescent="0.3">
      <c r="E970" s="2"/>
      <c r="K970" s="2"/>
    </row>
    <row r="971" spans="5:11" ht="14.25" customHeight="1" x14ac:dyDescent="0.3">
      <c r="E971" s="2"/>
      <c r="K971" s="2"/>
    </row>
    <row r="972" spans="5:11" ht="14.25" customHeight="1" x14ac:dyDescent="0.3">
      <c r="E972" s="2"/>
      <c r="K972" s="2"/>
    </row>
    <row r="973" spans="5:11" ht="14.25" customHeight="1" x14ac:dyDescent="0.3">
      <c r="E973" s="2"/>
      <c r="K973" s="2"/>
    </row>
    <row r="974" spans="5:11" ht="14.25" customHeight="1" x14ac:dyDescent="0.3">
      <c r="E974" s="2"/>
      <c r="K974" s="2"/>
    </row>
    <row r="975" spans="5:11" ht="14.25" customHeight="1" x14ac:dyDescent="0.3">
      <c r="E975" s="2"/>
      <c r="K975" s="2"/>
    </row>
    <row r="976" spans="5:11" ht="14.25" customHeight="1" x14ac:dyDescent="0.3">
      <c r="E976" s="2"/>
      <c r="K976" s="2"/>
    </row>
    <row r="977" spans="5:11" ht="14.25" customHeight="1" x14ac:dyDescent="0.3">
      <c r="E977" s="2"/>
      <c r="K977" s="2"/>
    </row>
    <row r="978" spans="5:11" ht="14.25" customHeight="1" x14ac:dyDescent="0.3">
      <c r="E978" s="2"/>
      <c r="K978" s="2"/>
    </row>
    <row r="979" spans="5:11" ht="14.25" customHeight="1" x14ac:dyDescent="0.3">
      <c r="E979" s="2"/>
      <c r="K979" s="2"/>
    </row>
    <row r="980" spans="5:11" ht="14.25" customHeight="1" x14ac:dyDescent="0.3">
      <c r="E980" s="2"/>
      <c r="K980" s="2"/>
    </row>
    <row r="981" spans="5:11" ht="14.25" customHeight="1" x14ac:dyDescent="0.3">
      <c r="E981" s="2"/>
      <c r="K981" s="2"/>
    </row>
    <row r="982" spans="5:11" ht="14.25" customHeight="1" x14ac:dyDescent="0.3">
      <c r="E982" s="2"/>
      <c r="K982" s="2"/>
    </row>
    <row r="983" spans="5:11" ht="14.25" customHeight="1" x14ac:dyDescent="0.3">
      <c r="E983" s="2"/>
      <c r="K983" s="2"/>
    </row>
    <row r="984" spans="5:11" ht="14.25" customHeight="1" x14ac:dyDescent="0.3">
      <c r="E984" s="2"/>
      <c r="K984" s="2"/>
    </row>
    <row r="985" spans="5:11" ht="14.25" customHeight="1" x14ac:dyDescent="0.3">
      <c r="E985" s="2"/>
      <c r="K985" s="2"/>
    </row>
    <row r="986" spans="5:11" ht="14.25" customHeight="1" x14ac:dyDescent="0.3">
      <c r="E986" s="2"/>
      <c r="K986" s="2"/>
    </row>
    <row r="987" spans="5:11" ht="14.25" customHeight="1" x14ac:dyDescent="0.3">
      <c r="E987" s="2"/>
      <c r="K987" s="2"/>
    </row>
    <row r="988" spans="5:11" ht="14.25" customHeight="1" x14ac:dyDescent="0.3">
      <c r="E988" s="2"/>
      <c r="K988" s="2"/>
    </row>
    <row r="989" spans="5:11" ht="14.25" customHeight="1" x14ac:dyDescent="0.3">
      <c r="E989" s="2"/>
      <c r="K989" s="2"/>
    </row>
    <row r="990" spans="5:11" ht="14.25" customHeight="1" x14ac:dyDescent="0.3">
      <c r="E990" s="2"/>
      <c r="K990" s="2"/>
    </row>
    <row r="991" spans="5:11" ht="14.25" customHeight="1" x14ac:dyDescent="0.3">
      <c r="E991" s="2"/>
      <c r="K991" s="2"/>
    </row>
    <row r="992" spans="5:11" ht="14.25" customHeight="1" x14ac:dyDescent="0.3">
      <c r="E992" s="2"/>
      <c r="K992" s="2"/>
    </row>
    <row r="993" spans="5:11" ht="14.25" customHeight="1" x14ac:dyDescent="0.3">
      <c r="E993" s="2"/>
      <c r="K993" s="2"/>
    </row>
    <row r="994" spans="5:11" ht="14.25" customHeight="1" x14ac:dyDescent="0.3">
      <c r="E994" s="2"/>
      <c r="K994" s="2"/>
    </row>
    <row r="995" spans="5:11" ht="14.25" customHeight="1" x14ac:dyDescent="0.3">
      <c r="E995" s="2"/>
      <c r="K995" s="2"/>
    </row>
    <row r="996" spans="5:11" ht="14.25" customHeight="1" x14ac:dyDescent="0.3">
      <c r="E996" s="2"/>
      <c r="K996" s="2"/>
    </row>
    <row r="997" spans="5:11" ht="14.25" customHeight="1" x14ac:dyDescent="0.3">
      <c r="E997" s="2"/>
      <c r="K997" s="2"/>
    </row>
    <row r="998" spans="5:11" ht="14.25" customHeight="1" x14ac:dyDescent="0.3">
      <c r="E998" s="2"/>
      <c r="K998" s="2"/>
    </row>
    <row r="999" spans="5:11" ht="14.25" customHeight="1" x14ac:dyDescent="0.3">
      <c r="E999" s="2"/>
      <c r="K999" s="2"/>
    </row>
    <row r="1000" spans="5:11" ht="14.25" customHeight="1" x14ac:dyDescent="0.3">
      <c r="E1000" s="2"/>
      <c r="K1000" s="2"/>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Lagacies Group - HR Data</vt:lpstr>
      <vt:lpstr>Pivot Tables</vt:lpstr>
      <vt:lpstr>Dashboard</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Oluwaseun Temitope</dc:creator>
  <cp:lastModifiedBy>Oluwaseun Temitope</cp:lastModifiedBy>
  <dcterms:created xsi:type="dcterms:W3CDTF">2023-07-17T21:08:39Z</dcterms:created>
  <dcterms:modified xsi:type="dcterms:W3CDTF">2024-02-18T13:55:43Z</dcterms:modified>
</cp:coreProperties>
</file>