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<sst xmlns="http://schemas.openxmlformats.org/spreadsheetml/2006/main" count="29" uniqueCount="27">
  <si>
    <t>Employee Payroll</t>
  </si>
  <si>
    <t>Mr seun</t>
  </si>
  <si>
    <t>House worked pay</t>
  </si>
  <si>
    <t>overtime hour</t>
  </si>
  <si>
    <t>pay</t>
  </si>
  <si>
    <t>Overtime Bonus</t>
  </si>
  <si>
    <t>Total</t>
  </si>
  <si>
    <t>last name</t>
  </si>
  <si>
    <t>hourly wage</t>
  </si>
  <si>
    <t>january total</t>
  </si>
  <si>
    <t>ade</t>
  </si>
  <si>
    <t>wale</t>
  </si>
  <si>
    <t>sola</t>
  </si>
  <si>
    <t>akin</t>
  </si>
  <si>
    <t>seun</t>
  </si>
  <si>
    <t>ola</t>
  </si>
  <si>
    <t>fatimo</t>
  </si>
  <si>
    <t>wakil</t>
  </si>
  <si>
    <t>soji</t>
  </si>
  <si>
    <t>timi</t>
  </si>
  <si>
    <t>badmus</t>
  </si>
  <si>
    <t>goke</t>
  </si>
  <si>
    <t>esther</t>
  </si>
  <si>
    <t>muyi</t>
  </si>
  <si>
    <t>Max</t>
  </si>
  <si>
    <t>Min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</si>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</sst>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6" fontId="0" fillId="2" borderId="0" xfId="0" applyNumberFormat="1" applyFill="1">
      <alignment vertical="center"/>
    </xf>
    <xf numFmtId="8" fontId="0" fillId="0" borderId="0" xfId="0" applyNumberForma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" fontId="0" fillId="3" borderId="0" xfId="0" applyNumberFormat="1" applyFill="1">
      <alignment vertical="center"/>
    </xf>
    <xf numFmtId="16" fontId="0" fillId="4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8" fontId="0" fillId="4" borderId="0" xfId="0" applyNumberFormat="1" applyFill="1">
      <alignment vertical="center"/>
    </xf>
    <xf numFmtId="16" fontId="0" fillId="5" borderId="0" xfId="0" applyNumberFormat="1" applyFill="1">
      <alignment vertical="center"/>
    </xf>
    <xf numFmtId="16" fontId="0" fillId="0" borderId="0" xfId="0" applyNumberFormat="1">
      <alignment vertical="center"/>
    </xf>
    <xf numFmtId="8" fontId="0" fillId="5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"/>
  <sheetViews>
    <sheetView tabSelected="1" topLeftCell="Q1" workbookViewId="0">
      <selection activeCell="V19" sqref="V19"/>
    </sheetView>
  </sheetViews>
  <sheetFormatPr defaultColWidth="9.14285714285714" defaultRowHeight="15"/>
  <cols>
    <col min="1" max="1" width="15.7142857142857" customWidth="1"/>
    <col min="2" max="2" width="14.7142857142857" customWidth="1"/>
    <col min="3" max="3" width="19" customWidth="1"/>
    <col min="4" max="4" width="17.7142857142857" customWidth="1"/>
    <col min="5" max="8" width="17.8571428571429" customWidth="1"/>
    <col min="9" max="9" width="20.8571428571429" customWidth="1"/>
    <col min="10" max="12" width="19.8571428571429" customWidth="1"/>
    <col min="13" max="13" width="24.8571428571429" customWidth="1"/>
    <col min="14" max="14" width="22.5714285714286" customWidth="1"/>
    <col min="15" max="19" width="16" customWidth="1"/>
    <col min="20" max="24" width="16.4285714285714" customWidth="1"/>
    <col min="25" max="29" width="10.1428571428571"/>
  </cols>
  <sheetData>
    <row r="1" spans="1:1">
      <c r="A1" t="s">
        <v>0</v>
      </c>
    </row>
    <row r="2" spans="3:24">
      <c r="C2" t="s">
        <v>1</v>
      </c>
      <c r="D2" t="s">
        <v>2</v>
      </c>
      <c r="I2" s="6" t="s">
        <v>3</v>
      </c>
      <c r="N2" t="s">
        <v>4</v>
      </c>
      <c r="S2" t="s">
        <v>5</v>
      </c>
      <c r="X2" t="s">
        <v>6</v>
      </c>
    </row>
    <row r="3" spans="1:29">
      <c r="A3" t="s">
        <v>7</v>
      </c>
      <c r="B3" t="s">
        <v>7</v>
      </c>
      <c r="C3" t="s">
        <v>8</v>
      </c>
      <c r="D3" s="1">
        <v>45292</v>
      </c>
      <c r="E3" s="1">
        <f>D3+7</f>
        <v>45299</v>
      </c>
      <c r="F3" s="1">
        <f>E3+7</f>
        <v>45306</v>
      </c>
      <c r="G3" s="1">
        <f>F3+7</f>
        <v>45313</v>
      </c>
      <c r="H3" s="1">
        <f>G3+7</f>
        <v>45320</v>
      </c>
      <c r="I3" s="7">
        <v>45292</v>
      </c>
      <c r="J3" s="7">
        <v>45299</v>
      </c>
      <c r="K3" s="7">
        <v>45306</v>
      </c>
      <c r="L3" s="7">
        <v>45313</v>
      </c>
      <c r="M3" s="7">
        <v>45320</v>
      </c>
      <c r="N3" s="8">
        <v>45292</v>
      </c>
      <c r="O3" s="8">
        <v>45299</v>
      </c>
      <c r="P3" s="8">
        <v>45306</v>
      </c>
      <c r="Q3" s="8">
        <v>45313</v>
      </c>
      <c r="R3" s="8">
        <v>45320</v>
      </c>
      <c r="S3" s="12">
        <v>45292</v>
      </c>
      <c r="T3" s="12">
        <v>45299</v>
      </c>
      <c r="U3" s="12">
        <v>45306</v>
      </c>
      <c r="V3" s="12">
        <v>45313</v>
      </c>
      <c r="W3" s="12">
        <v>45320</v>
      </c>
      <c r="X3" s="13">
        <v>45292</v>
      </c>
      <c r="Y3" s="13">
        <v>45299</v>
      </c>
      <c r="Z3" s="13">
        <v>45306</v>
      </c>
      <c r="AA3" s="13">
        <v>45313</v>
      </c>
      <c r="AB3" s="13">
        <v>45320</v>
      </c>
      <c r="AC3" t="s">
        <v>9</v>
      </c>
    </row>
    <row r="4" spans="1:29">
      <c r="A4" t="s">
        <v>10</v>
      </c>
      <c r="B4" t="s">
        <v>11</v>
      </c>
      <c r="C4" s="2">
        <v>12.5</v>
      </c>
      <c r="D4" s="3">
        <v>40</v>
      </c>
      <c r="E4" s="3">
        <v>45</v>
      </c>
      <c r="F4" s="3">
        <v>40</v>
      </c>
      <c r="G4" s="3">
        <v>55</v>
      </c>
      <c r="H4" s="3">
        <v>43</v>
      </c>
      <c r="I4" s="9">
        <f>IF(D4&gt;40,D4-40,0)</f>
        <v>0</v>
      </c>
      <c r="J4" s="10">
        <f>IF(E4&gt;40,E4-40,0)</f>
        <v>5</v>
      </c>
      <c r="K4" s="10">
        <f>IF(F4&gt;40,F4-40,0)</f>
        <v>0</v>
      </c>
      <c r="L4" s="10">
        <f>IF(G4&gt;40,G4-40,0)</f>
        <v>15</v>
      </c>
      <c r="M4" s="10">
        <f>IF(H4&gt;40,H4-40,0)</f>
        <v>3</v>
      </c>
      <c r="N4" s="11">
        <f>C4*D4</f>
        <v>500</v>
      </c>
      <c r="O4" s="11">
        <f>$C4*E4</f>
        <v>562.5</v>
      </c>
      <c r="P4" s="11">
        <f>$C4*F4</f>
        <v>500</v>
      </c>
      <c r="Q4" s="11">
        <f>$C4*G4</f>
        <v>687.5</v>
      </c>
      <c r="R4" s="11">
        <f>$C4*H4</f>
        <v>537.5</v>
      </c>
      <c r="S4" s="14">
        <f>0.5*$C4*I4</f>
        <v>0</v>
      </c>
      <c r="T4" s="14">
        <f>0.5*$C4*J4</f>
        <v>31.25</v>
      </c>
      <c r="U4" s="14">
        <f>0.5*$C4*K4</f>
        <v>0</v>
      </c>
      <c r="V4" s="14">
        <f>0.5*$C4*L4</f>
        <v>93.75</v>
      </c>
      <c r="W4" s="14">
        <f>0.5*$C4*M4</f>
        <v>18.75</v>
      </c>
      <c r="X4" s="2">
        <f>N4+S4</f>
        <v>500</v>
      </c>
      <c r="Y4" s="2">
        <f>O4+T4</f>
        <v>593.75</v>
      </c>
      <c r="Z4" s="2">
        <f>P4+U4</f>
        <v>500</v>
      </c>
      <c r="AA4" s="2">
        <f>Q4+V4</f>
        <v>781.25</v>
      </c>
      <c r="AB4" s="2">
        <f>R4+W4</f>
        <v>556.25</v>
      </c>
      <c r="AC4" s="2">
        <f>SUM(X4:AB4)</f>
        <v>2931.25</v>
      </c>
    </row>
    <row r="5" spans="1:29">
      <c r="A5" t="s">
        <v>12</v>
      </c>
      <c r="B5" t="s">
        <v>13</v>
      </c>
      <c r="C5" s="2">
        <v>13.25</v>
      </c>
      <c r="D5" s="3">
        <v>30</v>
      </c>
      <c r="E5" s="3">
        <v>47</v>
      </c>
      <c r="F5" s="3">
        <v>55</v>
      </c>
      <c r="G5" s="3">
        <v>50</v>
      </c>
      <c r="H5" s="3">
        <v>40</v>
      </c>
      <c r="I5" s="9">
        <f t="shared" ref="I5:I10" si="0">IF(D5&gt;40,D5-40,0)</f>
        <v>0</v>
      </c>
      <c r="J5" s="10">
        <f t="shared" ref="J5:J10" si="1">IF(E5&gt;40,E5-40,0)</f>
        <v>7</v>
      </c>
      <c r="K5" s="10">
        <f>IF(F5&gt;40,F5-40,0)</f>
        <v>15</v>
      </c>
      <c r="L5" s="10">
        <f>IF(G5&gt;40,G5-40,0)</f>
        <v>10</v>
      </c>
      <c r="M5" s="10">
        <f>IF(H5&gt;40,H5-40,0)</f>
        <v>0</v>
      </c>
      <c r="N5" s="11">
        <f t="shared" ref="N5:N10" si="2">C5*D5</f>
        <v>397.5</v>
      </c>
      <c r="O5" s="11">
        <f t="shared" ref="O5:O10" si="3">$C5*E5</f>
        <v>622.75</v>
      </c>
      <c r="P5" s="11">
        <f t="shared" ref="P5:P10" si="4">$C5*F5</f>
        <v>728.75</v>
      </c>
      <c r="Q5" s="11">
        <f t="shared" ref="Q5:Q10" si="5">$C5*G5</f>
        <v>662.5</v>
      </c>
      <c r="R5" s="11">
        <f t="shared" ref="R5:R10" si="6">$C5*H5</f>
        <v>530</v>
      </c>
      <c r="S5" s="14">
        <f t="shared" ref="S5:S10" si="7">0.5*$C5*I5</f>
        <v>0</v>
      </c>
      <c r="T5" s="14">
        <f t="shared" ref="T5:T10" si="8">0.5*$C5*J5</f>
        <v>46.375</v>
      </c>
      <c r="U5" s="14">
        <f t="shared" ref="U5:U10" si="9">0.5*$C5*K5</f>
        <v>99.375</v>
      </c>
      <c r="V5" s="14">
        <f t="shared" ref="V5:V10" si="10">0.5*$C5*L5</f>
        <v>66.25</v>
      </c>
      <c r="W5" s="14">
        <f t="shared" ref="W5:W10" si="11">0.5*$C5*M5</f>
        <v>0</v>
      </c>
      <c r="X5" s="2">
        <f t="shared" ref="X5:X10" si="12">N5+S5</f>
        <v>397.5</v>
      </c>
      <c r="Y5" s="2">
        <f t="shared" ref="Y5:Y10" si="13">O5+T5</f>
        <v>669.125</v>
      </c>
      <c r="Z5" s="2">
        <f t="shared" ref="Z5:Z10" si="14">P5+U5</f>
        <v>828.125</v>
      </c>
      <c r="AA5" s="2">
        <f t="shared" ref="AA5:AA10" si="15">Q5+V5</f>
        <v>728.75</v>
      </c>
      <c r="AB5" s="2">
        <f t="shared" ref="AB5:AB10" si="16">R5+W5</f>
        <v>530</v>
      </c>
      <c r="AC5" s="2">
        <f t="shared" ref="AC5:AC10" si="17">SUM(X5:AB5)</f>
        <v>3153.5</v>
      </c>
    </row>
    <row r="6" spans="1:29">
      <c r="A6" t="s">
        <v>14</v>
      </c>
      <c r="B6" t="s">
        <v>15</v>
      </c>
      <c r="C6" s="2">
        <v>14</v>
      </c>
      <c r="D6" s="3">
        <v>35</v>
      </c>
      <c r="E6" s="3">
        <v>54</v>
      </c>
      <c r="F6" s="3">
        <v>34</v>
      </c>
      <c r="G6" s="3">
        <v>23</v>
      </c>
      <c r="H6" s="3">
        <v>48</v>
      </c>
      <c r="I6" s="9">
        <f t="shared" si="0"/>
        <v>0</v>
      </c>
      <c r="J6" s="10">
        <f t="shared" si="1"/>
        <v>14</v>
      </c>
      <c r="K6" s="10">
        <f>IF(F6&gt;40,F6-40,0)</f>
        <v>0</v>
      </c>
      <c r="L6" s="10">
        <f>IF(G6&gt;40,G6-40,0)</f>
        <v>0</v>
      </c>
      <c r="M6" s="10">
        <f>IF(H6&gt;40,H6-40,0)</f>
        <v>8</v>
      </c>
      <c r="N6" s="11">
        <f t="shared" si="2"/>
        <v>490</v>
      </c>
      <c r="O6" s="11">
        <f t="shared" si="3"/>
        <v>756</v>
      </c>
      <c r="P6" s="11">
        <f t="shared" si="4"/>
        <v>476</v>
      </c>
      <c r="Q6" s="11">
        <f t="shared" si="5"/>
        <v>322</v>
      </c>
      <c r="R6" s="11">
        <f t="shared" si="6"/>
        <v>672</v>
      </c>
      <c r="S6" s="14">
        <f t="shared" si="7"/>
        <v>0</v>
      </c>
      <c r="T6" s="14">
        <f t="shared" si="8"/>
        <v>98</v>
      </c>
      <c r="U6" s="14">
        <f t="shared" si="9"/>
        <v>0</v>
      </c>
      <c r="V6" s="14">
        <f t="shared" si="10"/>
        <v>0</v>
      </c>
      <c r="W6" s="14">
        <f t="shared" si="11"/>
        <v>56</v>
      </c>
      <c r="X6" s="2">
        <f t="shared" si="12"/>
        <v>490</v>
      </c>
      <c r="Y6" s="2">
        <f t="shared" si="13"/>
        <v>854</v>
      </c>
      <c r="Z6" s="2">
        <f t="shared" si="14"/>
        <v>476</v>
      </c>
      <c r="AA6" s="2">
        <f t="shared" si="15"/>
        <v>322</v>
      </c>
      <c r="AB6" s="2">
        <f t="shared" si="16"/>
        <v>728</v>
      </c>
      <c r="AC6" s="2">
        <f t="shared" si="17"/>
        <v>2870</v>
      </c>
    </row>
    <row r="7" spans="1:29">
      <c r="A7" t="s">
        <v>16</v>
      </c>
      <c r="B7" t="s">
        <v>17</v>
      </c>
      <c r="C7" s="2">
        <v>11.2</v>
      </c>
      <c r="D7" s="3">
        <v>25</v>
      </c>
      <c r="E7" s="3">
        <v>34</v>
      </c>
      <c r="F7" s="3">
        <v>56</v>
      </c>
      <c r="G7" s="3">
        <v>32</v>
      </c>
      <c r="H7" s="3">
        <v>47</v>
      </c>
      <c r="I7" s="9">
        <f t="shared" si="0"/>
        <v>0</v>
      </c>
      <c r="J7" s="10">
        <f t="shared" si="1"/>
        <v>0</v>
      </c>
      <c r="K7" s="10">
        <f>IF(F7&gt;40,F7-40,0)</f>
        <v>16</v>
      </c>
      <c r="L7" s="10">
        <f>IF(G7&gt;40,G7-40,0)</f>
        <v>0</v>
      </c>
      <c r="M7" s="10">
        <f>IF(H7&gt;40,H7-40,0)</f>
        <v>7</v>
      </c>
      <c r="N7" s="11">
        <f t="shared" si="2"/>
        <v>280</v>
      </c>
      <c r="O7" s="11">
        <f t="shared" si="3"/>
        <v>380.8</v>
      </c>
      <c r="P7" s="11">
        <f t="shared" si="4"/>
        <v>627.2</v>
      </c>
      <c r="Q7" s="11">
        <f t="shared" si="5"/>
        <v>358.4</v>
      </c>
      <c r="R7" s="11">
        <f t="shared" si="6"/>
        <v>526.4</v>
      </c>
      <c r="S7" s="14">
        <f t="shared" si="7"/>
        <v>0</v>
      </c>
      <c r="T7" s="14">
        <f t="shared" si="8"/>
        <v>0</v>
      </c>
      <c r="U7" s="14">
        <f t="shared" si="9"/>
        <v>89.6</v>
      </c>
      <c r="V7" s="14">
        <f t="shared" si="10"/>
        <v>0</v>
      </c>
      <c r="W7" s="14">
        <f t="shared" si="11"/>
        <v>39.2</v>
      </c>
      <c r="X7" s="2">
        <f t="shared" si="12"/>
        <v>280</v>
      </c>
      <c r="Y7" s="2">
        <f t="shared" si="13"/>
        <v>380.8</v>
      </c>
      <c r="Z7" s="2">
        <f t="shared" si="14"/>
        <v>716.8</v>
      </c>
      <c r="AA7" s="2">
        <f t="shared" si="15"/>
        <v>358.4</v>
      </c>
      <c r="AB7" s="2">
        <f t="shared" si="16"/>
        <v>565.6</v>
      </c>
      <c r="AC7" s="2">
        <f t="shared" si="17"/>
        <v>2301.6</v>
      </c>
    </row>
    <row r="8" spans="1:29">
      <c r="A8" t="s">
        <v>18</v>
      </c>
      <c r="B8" t="s">
        <v>19</v>
      </c>
      <c r="C8" s="2">
        <v>14.21</v>
      </c>
      <c r="D8" s="3">
        <v>10</v>
      </c>
      <c r="E8" s="3">
        <v>50</v>
      </c>
      <c r="F8" s="3">
        <v>32</v>
      </c>
      <c r="G8" s="3">
        <v>21</v>
      </c>
      <c r="H8" s="3">
        <v>49</v>
      </c>
      <c r="I8" s="9">
        <f t="shared" si="0"/>
        <v>0</v>
      </c>
      <c r="J8" s="10">
        <f t="shared" si="1"/>
        <v>10</v>
      </c>
      <c r="K8" s="10">
        <f>IF(F8&gt;40,F8-40,0)</f>
        <v>0</v>
      </c>
      <c r="L8" s="10">
        <f>IF(G8&gt;40,G8-40,0)</f>
        <v>0</v>
      </c>
      <c r="M8" s="10">
        <f>IF(H8&gt;40,H8-40,0)</f>
        <v>9</v>
      </c>
      <c r="N8" s="11">
        <f t="shared" si="2"/>
        <v>142.1</v>
      </c>
      <c r="O8" s="11">
        <f t="shared" si="3"/>
        <v>710.5</v>
      </c>
      <c r="P8" s="11">
        <f t="shared" si="4"/>
        <v>454.72</v>
      </c>
      <c r="Q8" s="11">
        <f t="shared" si="5"/>
        <v>298.41</v>
      </c>
      <c r="R8" s="11">
        <f t="shared" si="6"/>
        <v>696.29</v>
      </c>
      <c r="S8" s="14">
        <f t="shared" si="7"/>
        <v>0</v>
      </c>
      <c r="T8" s="14">
        <f t="shared" si="8"/>
        <v>71.05</v>
      </c>
      <c r="U8" s="14">
        <f t="shared" si="9"/>
        <v>0</v>
      </c>
      <c r="V8" s="14">
        <f t="shared" si="10"/>
        <v>0</v>
      </c>
      <c r="W8" s="14">
        <f t="shared" si="11"/>
        <v>63.945</v>
      </c>
      <c r="X8" s="2">
        <f t="shared" si="12"/>
        <v>142.1</v>
      </c>
      <c r="Y8" s="2">
        <f t="shared" si="13"/>
        <v>781.55</v>
      </c>
      <c r="Z8" s="2">
        <f t="shared" si="14"/>
        <v>454.72</v>
      </c>
      <c r="AA8" s="2">
        <f t="shared" si="15"/>
        <v>298.41</v>
      </c>
      <c r="AB8" s="2">
        <f t="shared" si="16"/>
        <v>760.235</v>
      </c>
      <c r="AC8" s="2">
        <f t="shared" si="17"/>
        <v>2437.015</v>
      </c>
    </row>
    <row r="9" spans="1:29">
      <c r="A9" t="s">
        <v>20</v>
      </c>
      <c r="B9" t="s">
        <v>21</v>
      </c>
      <c r="C9" s="2">
        <v>10.25</v>
      </c>
      <c r="D9" s="3">
        <v>26</v>
      </c>
      <c r="E9" s="3">
        <v>34</v>
      </c>
      <c r="F9" s="3">
        <v>56</v>
      </c>
      <c r="G9" s="3">
        <v>60</v>
      </c>
      <c r="H9" s="3">
        <v>65</v>
      </c>
      <c r="I9" s="9">
        <f t="shared" si="0"/>
        <v>0</v>
      </c>
      <c r="J9" s="10">
        <f t="shared" si="1"/>
        <v>0</v>
      </c>
      <c r="K9" s="10">
        <f>IF(F9&gt;40,F9-40,0)</f>
        <v>16</v>
      </c>
      <c r="L9" s="10">
        <f>IF(G9&gt;40,G9-40,0)</f>
        <v>20</v>
      </c>
      <c r="M9" s="10">
        <f>IF(H9&gt;40,H9-40,0)</f>
        <v>25</v>
      </c>
      <c r="N9" s="11">
        <f t="shared" si="2"/>
        <v>266.5</v>
      </c>
      <c r="O9" s="11">
        <f t="shared" si="3"/>
        <v>348.5</v>
      </c>
      <c r="P9" s="11">
        <f t="shared" si="4"/>
        <v>574</v>
      </c>
      <c r="Q9" s="11">
        <f t="shared" si="5"/>
        <v>615</v>
      </c>
      <c r="R9" s="11">
        <f t="shared" si="6"/>
        <v>666.25</v>
      </c>
      <c r="S9" s="14">
        <f t="shared" si="7"/>
        <v>0</v>
      </c>
      <c r="T9" s="14">
        <f t="shared" si="8"/>
        <v>0</v>
      </c>
      <c r="U9" s="14">
        <f t="shared" si="9"/>
        <v>82</v>
      </c>
      <c r="V9" s="14">
        <f t="shared" si="10"/>
        <v>102.5</v>
      </c>
      <c r="W9" s="14">
        <f t="shared" si="11"/>
        <v>128.125</v>
      </c>
      <c r="X9" s="2">
        <f t="shared" si="12"/>
        <v>266.5</v>
      </c>
      <c r="Y9" s="2">
        <f t="shared" si="13"/>
        <v>348.5</v>
      </c>
      <c r="Z9" s="2">
        <f t="shared" si="14"/>
        <v>656</v>
      </c>
      <c r="AA9" s="2">
        <f t="shared" si="15"/>
        <v>717.5</v>
      </c>
      <c r="AB9" s="2">
        <f t="shared" si="16"/>
        <v>794.375</v>
      </c>
      <c r="AC9" s="2">
        <f t="shared" si="17"/>
        <v>2782.875</v>
      </c>
    </row>
    <row r="10" spans="1:29">
      <c r="A10" t="s">
        <v>22</v>
      </c>
      <c r="B10" t="s">
        <v>23</v>
      </c>
      <c r="C10" s="2">
        <v>9.25</v>
      </c>
      <c r="D10" s="3">
        <v>15</v>
      </c>
      <c r="E10" s="3">
        <v>43</v>
      </c>
      <c r="F10" s="3">
        <v>25</v>
      </c>
      <c r="G10" s="3">
        <v>20</v>
      </c>
      <c r="H10" s="3">
        <v>60</v>
      </c>
      <c r="I10" s="9">
        <f t="shared" si="0"/>
        <v>0</v>
      </c>
      <c r="J10" s="10">
        <f t="shared" si="1"/>
        <v>3</v>
      </c>
      <c r="K10" s="10">
        <f>IF(F10&gt;40,F10-40,0)</f>
        <v>0</v>
      </c>
      <c r="L10" s="10">
        <f>IF(G10&gt;40,G10-40,0)</f>
        <v>0</v>
      </c>
      <c r="M10" s="10">
        <f>IF(H10&gt;40,H10-40,0)</f>
        <v>20</v>
      </c>
      <c r="N10" s="11">
        <f t="shared" si="2"/>
        <v>138.75</v>
      </c>
      <c r="O10" s="11">
        <f t="shared" si="3"/>
        <v>397.75</v>
      </c>
      <c r="P10" s="11">
        <f t="shared" si="4"/>
        <v>231.25</v>
      </c>
      <c r="Q10" s="11">
        <f t="shared" si="5"/>
        <v>185</v>
      </c>
      <c r="R10" s="11">
        <f t="shared" si="6"/>
        <v>555</v>
      </c>
      <c r="S10" s="14">
        <f t="shared" si="7"/>
        <v>0</v>
      </c>
      <c r="T10" s="14">
        <f t="shared" si="8"/>
        <v>13.875</v>
      </c>
      <c r="U10" s="14">
        <f t="shared" si="9"/>
        <v>0</v>
      </c>
      <c r="V10" s="14">
        <f t="shared" si="10"/>
        <v>0</v>
      </c>
      <c r="W10" s="14">
        <f t="shared" si="11"/>
        <v>92.5</v>
      </c>
      <c r="X10" s="2">
        <f t="shared" si="12"/>
        <v>138.75</v>
      </c>
      <c r="Y10" s="2">
        <f t="shared" si="13"/>
        <v>411.625</v>
      </c>
      <c r="Z10" s="2">
        <f t="shared" si="14"/>
        <v>231.25</v>
      </c>
      <c r="AA10" s="2">
        <f t="shared" si="15"/>
        <v>185</v>
      </c>
      <c r="AB10" s="2">
        <f t="shared" si="16"/>
        <v>647.5</v>
      </c>
      <c r="AC10" s="2">
        <f t="shared" si="17"/>
        <v>1614.125</v>
      </c>
    </row>
    <row r="12" spans="1:29">
      <c r="A12" t="s">
        <v>24</v>
      </c>
      <c r="C12" s="2">
        <f>MAX(C4:C10)</f>
        <v>14.21</v>
      </c>
      <c r="D12" s="2"/>
      <c r="E12" s="4"/>
      <c r="F12" s="4"/>
      <c r="G12" s="4"/>
      <c r="H12" s="4"/>
      <c r="I12" s="4">
        <f>MAX(I4:I10)</f>
        <v>0</v>
      </c>
      <c r="J12" s="4">
        <f>MAX(J4:J10)</f>
        <v>14</v>
      </c>
      <c r="K12" s="4">
        <f>MAX(K4:K10)</f>
        <v>16</v>
      </c>
      <c r="L12" s="4">
        <f>MAX(L4:L10)</f>
        <v>20</v>
      </c>
      <c r="M12" s="4">
        <f>MAX(M4:M10)</f>
        <v>25</v>
      </c>
      <c r="N12" s="4">
        <f>MAX(N4:N10)</f>
        <v>500</v>
      </c>
      <c r="O12" s="4">
        <f>MAX(O4:O10)</f>
        <v>756</v>
      </c>
      <c r="P12" s="4">
        <f>MAX(P4:P10)</f>
        <v>728.75</v>
      </c>
      <c r="Q12" s="4">
        <f>MAX(Q4:Q10)</f>
        <v>687.5</v>
      </c>
      <c r="R12" s="4">
        <f>MAX(R4:R10)</f>
        <v>696.29</v>
      </c>
      <c r="S12" s="4">
        <f>MAX(S4:S10)</f>
        <v>0</v>
      </c>
      <c r="T12" s="4">
        <f>MAX(T4:T10)</f>
        <v>98</v>
      </c>
      <c r="U12" s="4">
        <f>MAX(U4:U10)</f>
        <v>99.375</v>
      </c>
      <c r="V12" s="4">
        <f>MAX(V4:V10)</f>
        <v>102.5</v>
      </c>
      <c r="W12" s="4">
        <f>MAX(W4:W10)</f>
        <v>128.125</v>
      </c>
      <c r="X12" s="4">
        <f>MAX(X4:X10)</f>
        <v>500</v>
      </c>
      <c r="Y12" s="4">
        <f>MAX(Y4:Y10)</f>
        <v>854</v>
      </c>
      <c r="Z12" s="4">
        <f>MAX(Z4:Z10)</f>
        <v>828.125</v>
      </c>
      <c r="AA12" s="4">
        <f>MAX(AA4:AA10)</f>
        <v>781.25</v>
      </c>
      <c r="AB12" s="4">
        <f>MAX(AB4:AB10)</f>
        <v>794.375</v>
      </c>
      <c r="AC12" s="4">
        <f>MAX(AC4:AC10)</f>
        <v>3153.5</v>
      </c>
    </row>
    <row r="13" spans="1:29">
      <c r="A13" t="s">
        <v>25</v>
      </c>
      <c r="C13" s="2">
        <f>MIN(C4:C10)</f>
        <v>9.25</v>
      </c>
      <c r="D13" s="2"/>
      <c r="E13" s="4"/>
      <c r="F13" s="4"/>
      <c r="G13" s="4"/>
      <c r="H13" s="4"/>
      <c r="I13" s="4">
        <f>MIN(I5:I11)</f>
        <v>0</v>
      </c>
      <c r="J13" s="4">
        <f>MIN(J4:J10)</f>
        <v>0</v>
      </c>
      <c r="K13" s="4">
        <f>MIN(K4:K10)</f>
        <v>0</v>
      </c>
      <c r="L13" s="4">
        <f>MIN(L4:L10)</f>
        <v>0</v>
      </c>
      <c r="M13" s="4">
        <f>MIN(M4:M10)</f>
        <v>0</v>
      </c>
      <c r="N13" s="4">
        <f>MIN(N4:N10)</f>
        <v>138.75</v>
      </c>
      <c r="O13" s="4">
        <f>MIN(O4:O10)</f>
        <v>348.5</v>
      </c>
      <c r="P13" s="4">
        <f>MIN(P4:P10)</f>
        <v>231.25</v>
      </c>
      <c r="Q13" s="4">
        <f>MIN(Q4:Q10)</f>
        <v>185</v>
      </c>
      <c r="R13" s="4">
        <f>MIN(R4:R10)</f>
        <v>526.4</v>
      </c>
      <c r="S13" s="4">
        <f>MIN(S4:S10)</f>
        <v>0</v>
      </c>
      <c r="T13" s="4">
        <f>MIN(T4:T10)</f>
        <v>0</v>
      </c>
      <c r="U13" s="4">
        <f>MIN(U4:U10)</f>
        <v>0</v>
      </c>
      <c r="V13" s="4">
        <f>MIN(V4:V10)</f>
        <v>0</v>
      </c>
      <c r="W13" s="4">
        <f>MIN(W4:W10)</f>
        <v>0</v>
      </c>
      <c r="X13" s="4">
        <f>MIN(X4:X10)</f>
        <v>138.75</v>
      </c>
      <c r="Y13" s="4">
        <f>MIN(Y4:Y10)</f>
        <v>348.5</v>
      </c>
      <c r="Z13" s="4">
        <f>MIN(Z4:Z10)</f>
        <v>231.25</v>
      </c>
      <c r="AA13" s="4">
        <f>MIN(AA4:AA10)</f>
        <v>185</v>
      </c>
      <c r="AB13" s="4">
        <f>MIN(AB4:AB10)</f>
        <v>530</v>
      </c>
      <c r="AC13" s="4">
        <f>MIN(AC4:AC10)</f>
        <v>1614.125</v>
      </c>
    </row>
    <row r="14" spans="1:29">
      <c r="A14" t="s">
        <v>26</v>
      </c>
      <c r="C14" s="2">
        <f>AVERAGE(C4:C10)</f>
        <v>12.0942857142857</v>
      </c>
      <c r="D14" s="2"/>
      <c r="E14" s="4"/>
      <c r="F14" s="4"/>
      <c r="G14" s="4"/>
      <c r="H14" s="4"/>
      <c r="I14" s="4">
        <f>AVERAGE(I6:I12)</f>
        <v>0</v>
      </c>
      <c r="J14" s="4">
        <f>AVERAGE(J6:J12)</f>
        <v>6.83333333333333</v>
      </c>
      <c r="K14" s="4">
        <f>AVERAGE(K6:K12)</f>
        <v>8</v>
      </c>
      <c r="L14" s="4">
        <f>AVERAGE(L6:L12)</f>
        <v>6.66666666666667</v>
      </c>
      <c r="M14" s="4">
        <f>AVERAGE(M6:M12)</f>
        <v>15.6666666666667</v>
      </c>
      <c r="N14" s="4">
        <f>AVERAGE(N6:N12)</f>
        <v>302.891666666667</v>
      </c>
      <c r="O14" s="4">
        <f>AVERAGE(O6:O12)</f>
        <v>558.258333333333</v>
      </c>
      <c r="P14" s="4">
        <f>AVERAGE(P6:P12)</f>
        <v>515.32</v>
      </c>
      <c r="Q14" s="4">
        <f>AVERAGE(Q6:Q12)</f>
        <v>411.051666666667</v>
      </c>
      <c r="R14" s="4">
        <f>AVERAGE(R6:R12)</f>
        <v>635.371666666667</v>
      </c>
      <c r="S14" s="4">
        <f>AVERAGE(S6:S12)</f>
        <v>0</v>
      </c>
      <c r="T14" s="4">
        <f>AVERAGE(T6:T12)</f>
        <v>46.8208333333333</v>
      </c>
      <c r="U14" s="4">
        <f>AVERAGE(U6:U12)</f>
        <v>45.1625</v>
      </c>
      <c r="V14" s="4">
        <f>AVERAGE(V6:V12)</f>
        <v>34.1666666666667</v>
      </c>
      <c r="W14" s="4">
        <f>AVERAGE(W6:W12)</f>
        <v>84.6491666666667</v>
      </c>
      <c r="X14" s="4">
        <f>AVERAGE(X6:X12)</f>
        <v>302.891666666667</v>
      </c>
      <c r="Y14" s="4">
        <f>AVERAGE(Y6:Y12)</f>
        <v>605.079166666667</v>
      </c>
      <c r="Z14" s="4">
        <f>AVERAGE(Z6:Z12)</f>
        <v>560.4825</v>
      </c>
      <c r="AA14" s="4">
        <f>AVERAGE(AA6:AA12)</f>
        <v>443.76</v>
      </c>
      <c r="AB14" s="4">
        <f>AVERAGE(AB6:AB12)</f>
        <v>715.014166666667</v>
      </c>
      <c r="AC14" s="4">
        <f>AVERAGE(AC6:AC12)</f>
        <v>2526.51916666667</v>
      </c>
    </row>
    <row r="15" spans="1:29">
      <c r="A15" t="s">
        <v>6</v>
      </c>
      <c r="C15" s="2">
        <f>SUM(C4:C10)</f>
        <v>84.66</v>
      </c>
      <c r="D15" s="2"/>
      <c r="E15" s="5"/>
      <c r="F15" s="5"/>
      <c r="G15" s="5"/>
      <c r="H15" s="5"/>
      <c r="I15" s="4">
        <f>SUM(I4:I10)</f>
        <v>0</v>
      </c>
      <c r="J15" s="4">
        <f>SUM(J4:J10)</f>
        <v>39</v>
      </c>
      <c r="K15" s="4">
        <f>SUM(K4:K10)</f>
        <v>47</v>
      </c>
      <c r="L15" s="4">
        <f>SUM(L4:L10)</f>
        <v>45</v>
      </c>
      <c r="M15" s="4">
        <f>SUM(M4:M10)</f>
        <v>72</v>
      </c>
      <c r="N15" s="4">
        <f>SUM(N4:N10)</f>
        <v>2214.85</v>
      </c>
      <c r="O15" s="4">
        <f>SUM(O4:O10)</f>
        <v>3778.8</v>
      </c>
      <c r="P15" s="4">
        <f>SUM(P4:P10)</f>
        <v>3591.92</v>
      </c>
      <c r="Q15" s="4">
        <f>SUM(Q4:Q10)</f>
        <v>3128.81</v>
      </c>
      <c r="R15" s="4">
        <f>SUM(R4:R10)</f>
        <v>4183.44</v>
      </c>
      <c r="S15" s="4">
        <f>SUM(S4:S10)</f>
        <v>0</v>
      </c>
      <c r="T15" s="4">
        <f>SUM(T4:T10)</f>
        <v>260.55</v>
      </c>
      <c r="U15" s="4">
        <f>SUM(U4:U10)</f>
        <v>270.975</v>
      </c>
      <c r="V15" s="4">
        <f>SUM(V4:V10)</f>
        <v>262.5</v>
      </c>
      <c r="W15" s="4">
        <f>SUM(W4:W10)</f>
        <v>398.52</v>
      </c>
      <c r="X15" s="4">
        <f>SUM(X4:X10)</f>
        <v>2214.85</v>
      </c>
      <c r="Y15" s="4">
        <f>SUM(Y4:Y10)</f>
        <v>4039.35</v>
      </c>
      <c r="Z15" s="4">
        <f>SUM(Z4:Z10)</f>
        <v>3862.895</v>
      </c>
      <c r="AA15" s="4">
        <f>SUM(AA4:AA10)</f>
        <v>3391.31</v>
      </c>
      <c r="AB15" s="4">
        <f>SUM(AB4:AB10)</f>
        <v>4581.96</v>
      </c>
      <c r="AC15" s="4">
        <f>SUM(AC4:AC10)</f>
        <v>18090.365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DEII</dc:creator>
  <cp:lastModifiedBy>DEII</cp:lastModifiedBy>
  <dcterms:created xsi:type="dcterms:W3CDTF">2024-03-15T16:13:13Z</dcterms:created>
  <dcterms:modified xsi:type="dcterms:W3CDTF">2024-03-15T23:01:25Z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5734176E52814AE9A7A103064C62152A_11</vt:lpwstr>
  </property>
  <property fmtid="{D5CDD505-2E9C-101B-9397-08002B2CF9AE}" pid="3" name="KSOProductBuildVer">
    <vt:lpwstr>1033-12.2.0.13431</vt:lpwstr>
  </property>
</Properties>
</file>