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ye\Documents\"/>
    </mc:Choice>
  </mc:AlternateContent>
  <xr:revisionPtr revIDLastSave="0" documentId="13_ncr:1_{D4C0534C-9B1A-4D6B-92B9-BD6B08A2BA7A}" xr6:coauthVersionLast="47" xr6:coauthVersionMax="47" xr10:uidLastSave="{00000000-0000-0000-0000-000000000000}"/>
  <bookViews>
    <workbookView xWindow="11424" yWindow="0" windowWidth="11712" windowHeight="13056" activeTab="2" xr2:uid="{C522A758-65C7-4555-8223-392F80920E7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L7" i="3" s="1"/>
  <c r="C8" i="3"/>
  <c r="C9" i="3"/>
  <c r="L9" i="3" s="1"/>
  <c r="C5" i="3"/>
  <c r="L8" i="3"/>
  <c r="L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V22" i="1"/>
  <c r="W22" i="1"/>
  <c r="X22" i="1"/>
  <c r="Y22" i="1"/>
  <c r="Z22" i="1"/>
  <c r="AA22" i="1"/>
  <c r="AB22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E22" i="1"/>
  <c r="F22" i="1"/>
  <c r="G22" i="1"/>
  <c r="H22" i="1"/>
  <c r="E23" i="1"/>
  <c r="F23" i="1"/>
  <c r="G23" i="1"/>
  <c r="H23" i="1"/>
  <c r="E24" i="1"/>
  <c r="F24" i="1"/>
  <c r="G24" i="1"/>
  <c r="H24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Z3" i="1"/>
  <c r="AA3" i="1"/>
  <c r="AB3" i="1"/>
  <c r="Y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U3" i="1"/>
  <c r="V3" i="1" s="1"/>
  <c r="W3" i="1" s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P3" i="1"/>
  <c r="Q3" i="1" s="1"/>
  <c r="R3" i="1" s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S4" i="1" s="1"/>
  <c r="J3" i="1"/>
  <c r="K3" i="1" s="1"/>
  <c r="L3" i="1" s="1"/>
  <c r="M3" i="1" s="1"/>
  <c r="E3" i="1"/>
  <c r="F3" i="1" s="1"/>
  <c r="G3" i="1" s="1"/>
  <c r="H3" i="1" s="1"/>
  <c r="I16" i="1"/>
  <c r="S16" i="1" s="1"/>
  <c r="I17" i="1"/>
  <c r="S17" i="1" s="1"/>
  <c r="I18" i="1"/>
  <c r="S18" i="1" s="1"/>
  <c r="I19" i="1"/>
  <c r="S19" i="1" s="1"/>
  <c r="I20" i="1"/>
  <c r="S20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D25" i="1"/>
  <c r="D24" i="1"/>
  <c r="D23" i="1"/>
  <c r="D22" i="1"/>
  <c r="C24" i="1"/>
  <c r="C23" i="1"/>
  <c r="C22" i="1"/>
  <c r="N19" i="1"/>
  <c r="X19" i="1" s="1"/>
  <c r="N20" i="1"/>
  <c r="X20" i="1" s="1"/>
  <c r="N15" i="1"/>
  <c r="N16" i="1"/>
  <c r="N17" i="1"/>
  <c r="N18" i="1"/>
  <c r="N5" i="1"/>
  <c r="N6" i="1"/>
  <c r="X6" i="1" s="1"/>
  <c r="N7" i="1"/>
  <c r="X7" i="1" s="1"/>
  <c r="N8" i="1"/>
  <c r="N9" i="1"/>
  <c r="X9" i="1" s="1"/>
  <c r="N10" i="1"/>
  <c r="X10" i="1" s="1"/>
  <c r="N11" i="1"/>
  <c r="X11" i="1" s="1"/>
  <c r="N12" i="1"/>
  <c r="X12" i="1" s="1"/>
  <c r="N13" i="1"/>
  <c r="N14" i="1"/>
  <c r="X14" i="1" s="1"/>
  <c r="L6" i="3" l="1"/>
  <c r="X5" i="1"/>
  <c r="X15" i="1"/>
  <c r="X18" i="1"/>
  <c r="X16" i="1"/>
  <c r="X13" i="1"/>
  <c r="X17" i="1"/>
  <c r="X8" i="1"/>
  <c r="X4" i="1"/>
</calcChain>
</file>

<file path=xl/sharedStrings.xml><?xml version="1.0" encoding="utf-8"?>
<sst xmlns="http://schemas.openxmlformats.org/spreadsheetml/2006/main" count="111" uniqueCount="72">
  <si>
    <t xml:space="preserve">Employee </t>
  </si>
  <si>
    <t>Payroll</t>
  </si>
  <si>
    <t xml:space="preserve">Last Name </t>
  </si>
  <si>
    <t xml:space="preserve">First Name </t>
  </si>
  <si>
    <t xml:space="preserve">Hourly Wage </t>
  </si>
  <si>
    <t xml:space="preserve">House worked </t>
  </si>
  <si>
    <t>Pay</t>
  </si>
  <si>
    <t xml:space="preserve">Kern </t>
  </si>
  <si>
    <t xml:space="preserve">Jon </t>
  </si>
  <si>
    <t xml:space="preserve">Howard </t>
  </si>
  <si>
    <t xml:space="preserve">Glenda </t>
  </si>
  <si>
    <t xml:space="preserve">O'Donald </t>
  </si>
  <si>
    <t xml:space="preserve">Ron </t>
  </si>
  <si>
    <t xml:space="preserve">Hernadeez </t>
  </si>
  <si>
    <t xml:space="preserve">Wendy </t>
  </si>
  <si>
    <t xml:space="preserve">Smith </t>
  </si>
  <si>
    <t xml:space="preserve">paul </t>
  </si>
  <si>
    <t>Baker</t>
  </si>
  <si>
    <t xml:space="preserve">Tom </t>
  </si>
  <si>
    <t xml:space="preserve">Bvelinda </t>
  </si>
  <si>
    <t xml:space="preserve">Namcy </t>
  </si>
  <si>
    <t xml:space="preserve">Carmehan </t>
  </si>
  <si>
    <t xml:space="preserve">Karen </t>
  </si>
  <si>
    <t xml:space="preserve">Westerfield </t>
  </si>
  <si>
    <t xml:space="preserve">Dennis </t>
  </si>
  <si>
    <t xml:space="preserve">Penfold </t>
  </si>
  <si>
    <t xml:space="preserve">Sandy </t>
  </si>
  <si>
    <t xml:space="preserve">Isinglinton </t>
  </si>
  <si>
    <t xml:space="preserve">Linda </t>
  </si>
  <si>
    <t xml:space="preserve">Young </t>
  </si>
  <si>
    <t xml:space="preserve">Olivia </t>
  </si>
  <si>
    <t xml:space="preserve">Trenton </t>
  </si>
  <si>
    <t xml:space="preserve">Blessing </t>
  </si>
  <si>
    <t xml:space="preserve">Eagleheart chandra </t>
  </si>
  <si>
    <t xml:space="preserve">Norman </t>
  </si>
  <si>
    <t xml:space="preserve">Bill </t>
  </si>
  <si>
    <t>mann</t>
  </si>
  <si>
    <t xml:space="preserve">Trent </t>
  </si>
  <si>
    <t xml:space="preserve">underfill </t>
  </si>
  <si>
    <t xml:space="preserve">Genesis </t>
  </si>
  <si>
    <t>Min</t>
  </si>
  <si>
    <t>Average</t>
  </si>
  <si>
    <t>Total</t>
  </si>
  <si>
    <t>Max</t>
  </si>
  <si>
    <t>Overtime Hours</t>
  </si>
  <si>
    <t>Overtime Bonus</t>
  </si>
  <si>
    <t xml:space="preserve">Total Pay </t>
  </si>
  <si>
    <t>Total Pay</t>
  </si>
  <si>
    <t>Gradebook</t>
  </si>
  <si>
    <t xml:space="preserve">Last name </t>
  </si>
  <si>
    <t>First name</t>
  </si>
  <si>
    <t>Safety Test</t>
  </si>
  <si>
    <t>Drug test</t>
  </si>
  <si>
    <t>Company philosopy test</t>
  </si>
  <si>
    <t xml:space="preserve">Financial skills test </t>
  </si>
  <si>
    <t>Points possible</t>
  </si>
  <si>
    <t>chandra</t>
  </si>
  <si>
    <t>Fire employee</t>
  </si>
  <si>
    <t xml:space="preserve">Min </t>
  </si>
  <si>
    <t xml:space="preserve">Average </t>
  </si>
  <si>
    <t>Career Decision</t>
  </si>
  <si>
    <t>Job</t>
  </si>
  <si>
    <t>McDonald Manager</t>
  </si>
  <si>
    <t>Doctor</t>
  </si>
  <si>
    <t>NPL</t>
  </si>
  <si>
    <t>Engineer</t>
  </si>
  <si>
    <t>Truck Driver</t>
  </si>
  <si>
    <t>pay</t>
  </si>
  <si>
    <t xml:space="preserve">Enjoyment </t>
  </si>
  <si>
    <t xml:space="preserve">My talent </t>
  </si>
  <si>
    <t>Schooling</t>
  </si>
  <si>
    <t>Job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</si>
</sst>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0" fontId="0" fillId="5" borderId="0" xfId="0" applyFont="1" applyFill="1"/>
    <xf numFmtId="16" fontId="0" fillId="5" borderId="0" xfId="0" applyNumberFormat="1" applyFont="1" applyFill="1"/>
    <xf numFmtId="44" fontId="0" fillId="5" borderId="0" xfId="0" applyNumberFormat="1" applyFon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Sheet2!$A$3:$A$20</c:f>
              <c:strCache>
                <c:ptCount val="18"/>
                <c:pt idx="0">
                  <c:v>Last name </c:v>
                </c:pt>
                <c:pt idx="1">
                  <c:v>Kern </c:v>
                </c:pt>
                <c:pt idx="2">
                  <c:v>Howard </c:v>
                </c:pt>
                <c:pt idx="3">
                  <c:v>O'Donald </c:v>
                </c:pt>
                <c:pt idx="4">
                  <c:v>Hernadeez </c:v>
                </c:pt>
                <c:pt idx="5">
                  <c:v>Smith </c:v>
                </c:pt>
                <c:pt idx="6">
                  <c:v>Baker</c:v>
                </c:pt>
                <c:pt idx="7">
                  <c:v>Bvelinda </c:v>
                </c:pt>
                <c:pt idx="8">
                  <c:v>Carmehan </c:v>
                </c:pt>
                <c:pt idx="9">
                  <c:v>Westerfield </c:v>
                </c:pt>
                <c:pt idx="10">
                  <c:v>Penfold </c:v>
                </c:pt>
                <c:pt idx="11">
                  <c:v>Isinglinton </c:v>
                </c:pt>
                <c:pt idx="12">
                  <c:v>Young </c:v>
                </c:pt>
                <c:pt idx="13">
                  <c:v>Trenton </c:v>
                </c:pt>
                <c:pt idx="14">
                  <c:v>Eagleheart chandra </c:v>
                </c:pt>
                <c:pt idx="15">
                  <c:v>Norman </c:v>
                </c:pt>
                <c:pt idx="16">
                  <c:v>mann</c:v>
                </c:pt>
                <c:pt idx="17">
                  <c:v>underfill 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162-9860-1878C128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753072"/>
        <c:axId val="1786992320"/>
      </c:barChart>
      <c:catAx>
        <c:axId val="15937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92320"/>
        <c:crosses val="autoZero"/>
        <c:auto val="1"/>
        <c:lblAlgn val="ctr"/>
        <c:lblOffset val="100"/>
        <c:noMultiLvlLbl val="0"/>
      </c:catAx>
      <c:valAx>
        <c:axId val="1786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layout>
        <c:manualLayout>
          <c:xMode val="edge"/>
          <c:yMode val="edge"/>
          <c:x val="0.3844930008748906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 </c:v>
                </c:pt>
                <c:pt idx="1">
                  <c:v>Howard </c:v>
                </c:pt>
                <c:pt idx="2">
                  <c:v>O'Donald </c:v>
                </c:pt>
                <c:pt idx="3">
                  <c:v>Hernadeez </c:v>
                </c:pt>
                <c:pt idx="4">
                  <c:v>Smith </c:v>
                </c:pt>
                <c:pt idx="5">
                  <c:v>Baker</c:v>
                </c:pt>
                <c:pt idx="6">
                  <c:v>Bvelinda </c:v>
                </c:pt>
                <c:pt idx="7">
                  <c:v>Carmehan </c:v>
                </c:pt>
                <c:pt idx="8">
                  <c:v>Westerfield </c:v>
                </c:pt>
                <c:pt idx="9">
                  <c:v>Penfold </c:v>
                </c:pt>
                <c:pt idx="10">
                  <c:v>Isinglinton </c:v>
                </c:pt>
                <c:pt idx="11">
                  <c:v>Young </c:v>
                </c:pt>
                <c:pt idx="12">
                  <c:v>Trenton </c:v>
                </c:pt>
                <c:pt idx="13">
                  <c:v>Eagleheart chandra </c:v>
                </c:pt>
                <c:pt idx="14">
                  <c:v>Norman </c:v>
                </c:pt>
                <c:pt idx="15">
                  <c:v>mann</c:v>
                </c:pt>
                <c:pt idx="16">
                  <c:v>underfill </c:v>
                </c:pt>
              </c:strCache>
            </c:strRef>
          </c:cat>
          <c:val>
            <c:numRef>
              <c:f>Sheet2!$D$4:$D$20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835-AB21-9E8D4CA0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63648"/>
        <c:axId val="474260768"/>
      </c:barChart>
      <c:catAx>
        <c:axId val="474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768"/>
        <c:crosses val="autoZero"/>
        <c:auto val="1"/>
        <c:lblAlgn val="ctr"/>
        <c:lblOffset val="100"/>
        <c:noMultiLvlLbl val="0"/>
      </c:catAx>
      <c:valAx>
        <c:axId val="4742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201224846894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7"/>
                <c:pt idx="0">
                  <c:v>Kern </c:v>
                </c:pt>
                <c:pt idx="1">
                  <c:v>Howard </c:v>
                </c:pt>
                <c:pt idx="2">
                  <c:v>O'Donald </c:v>
                </c:pt>
                <c:pt idx="3">
                  <c:v>Hernadeez </c:v>
                </c:pt>
                <c:pt idx="4">
                  <c:v>Smith </c:v>
                </c:pt>
                <c:pt idx="5">
                  <c:v>Baker</c:v>
                </c:pt>
                <c:pt idx="6">
                  <c:v>Bvelinda </c:v>
                </c:pt>
                <c:pt idx="7">
                  <c:v>Carmehan </c:v>
                </c:pt>
                <c:pt idx="8">
                  <c:v>Westerfield </c:v>
                </c:pt>
                <c:pt idx="9">
                  <c:v>Penfold </c:v>
                </c:pt>
                <c:pt idx="10">
                  <c:v>Isinglinton </c:v>
                </c:pt>
                <c:pt idx="11">
                  <c:v>Young </c:v>
                </c:pt>
                <c:pt idx="12">
                  <c:v>Trenton </c:v>
                </c:pt>
                <c:pt idx="13">
                  <c:v>Eagleheart chandra </c:v>
                </c:pt>
                <c:pt idx="14">
                  <c:v>Norman </c:v>
                </c:pt>
                <c:pt idx="15">
                  <c:v>mann</c:v>
                </c:pt>
                <c:pt idx="16">
                  <c:v>underfill </c:v>
                </c:pt>
              </c:strCache>
            </c:strRef>
          </c:cat>
          <c:val>
            <c:numRef>
              <c:f>Sheet2!$E$4:$E$20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A-4EF4-A5A7-8B77686D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393840"/>
        <c:axId val="2012378960"/>
      </c:barChart>
      <c:catAx>
        <c:axId val="20123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78960"/>
        <c:crosses val="autoZero"/>
        <c:auto val="1"/>
        <c:lblAlgn val="ctr"/>
        <c:lblOffset val="100"/>
        <c:noMultiLvlLbl val="0"/>
      </c:catAx>
      <c:valAx>
        <c:axId val="20123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1158240</xdr:rowOff>
    </xdr:from>
    <xdr:to>
      <xdr:col>22</xdr:col>
      <xdr:colOff>548640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C0341-A513-7400-9FB3-25114915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160020</xdr:rowOff>
    </xdr:from>
    <xdr:to>
      <xdr:col>22</xdr:col>
      <xdr:colOff>502920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F7533-6689-7254-BE0B-24F30887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548640</xdr:colOff>
      <xdr:row>41</xdr:row>
      <xdr:rowOff>38100</xdr:rowOff>
    </xdr:from>
    <xdr:to>
      <xdr:col>23</xdr:col>
      <xdr:colOff>15240</xdr:colOff>
      <xdr:row>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FD6EB-0AAC-5A8B-7A1A-C356B93C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20F2-5B6F-413E-B7CA-4CF04CD7AF05}">
  <sheetPr>
    <pageSetUpPr fitToPage="1"/>
  </sheetPr>
  <dimension ref="A1:AD25"/>
  <sheetViews>
    <sheetView zoomScaleNormal="100" workbookViewId="0">
      <selection activeCell="A4" sqref="A4:B20"/>
    </sheetView>
  </sheetViews>
  <sheetFormatPr defaultRowHeight="14.4" x14ac:dyDescent="0.3"/>
  <cols>
    <col min="1" max="1" width="10.88671875" customWidth="1"/>
    <col min="2" max="2" width="14.33203125" customWidth="1"/>
    <col min="3" max="13" width="13.77734375" customWidth="1"/>
    <col min="14" max="18" width="16.33203125" customWidth="1"/>
    <col min="19" max="23" width="15" customWidth="1"/>
    <col min="24" max="24" width="14.33203125" customWidth="1"/>
    <col min="25" max="25" width="16.109375" customWidth="1"/>
    <col min="26" max="26" width="14.21875" customWidth="1"/>
    <col min="27" max="27" width="15" customWidth="1"/>
    <col min="28" max="28" width="12.109375" customWidth="1"/>
    <col min="30" max="30" width="11.6640625" bestFit="1" customWidth="1"/>
  </cols>
  <sheetData>
    <row r="1" spans="1:30" x14ac:dyDescent="0.3">
      <c r="A1" t="s">
        <v>0</v>
      </c>
      <c r="B1" t="s">
        <v>1</v>
      </c>
      <c r="N1" s="9"/>
      <c r="O1" s="9"/>
      <c r="P1" s="9"/>
      <c r="Q1" s="9"/>
      <c r="R1" s="9"/>
      <c r="S1" s="13"/>
      <c r="T1" s="13"/>
      <c r="U1" s="13"/>
      <c r="V1" s="13"/>
      <c r="W1" s="13"/>
      <c r="X1" s="16"/>
      <c r="Y1" s="16"/>
      <c r="Z1" s="16"/>
      <c r="AA1" s="16"/>
      <c r="AB1" s="16"/>
      <c r="AD1" t="s">
        <v>47</v>
      </c>
    </row>
    <row r="2" spans="1:30" x14ac:dyDescent="0.3">
      <c r="D2" s="5" t="s">
        <v>5</v>
      </c>
      <c r="E2" s="5"/>
      <c r="F2" s="5"/>
      <c r="G2" s="5"/>
      <c r="H2" s="5"/>
      <c r="I2" s="7" t="s">
        <v>44</v>
      </c>
      <c r="J2" s="7"/>
      <c r="K2" s="7"/>
      <c r="L2" s="7"/>
      <c r="M2" s="7"/>
      <c r="N2" s="9" t="s">
        <v>6</v>
      </c>
      <c r="O2" s="9"/>
      <c r="P2" s="9"/>
      <c r="Q2" s="9"/>
      <c r="R2" s="9"/>
      <c r="S2" s="13" t="s">
        <v>45</v>
      </c>
      <c r="T2" s="13"/>
      <c r="U2" s="13"/>
      <c r="V2" s="13"/>
      <c r="W2" s="13"/>
      <c r="X2" s="16" t="s">
        <v>46</v>
      </c>
      <c r="Y2" s="16"/>
      <c r="Z2" s="16"/>
      <c r="AA2" s="16"/>
      <c r="AB2" s="16"/>
    </row>
    <row r="3" spans="1:30" x14ac:dyDescent="0.3">
      <c r="A3" t="s">
        <v>2</v>
      </c>
      <c r="B3" t="s">
        <v>3</v>
      </c>
      <c r="C3" t="s">
        <v>4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(I3+7)</f>
        <v>44934</v>
      </c>
      <c r="K3" s="8">
        <f t="shared" ref="K3:M3" si="1">(J3+7)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(N3+7)</f>
        <v>44934</v>
      </c>
      <c r="P3" s="10">
        <f t="shared" ref="P3:Q3" si="2">(O3+7)</f>
        <v>44941</v>
      </c>
      <c r="Q3" s="10">
        <f t="shared" si="2"/>
        <v>44948</v>
      </c>
      <c r="R3" s="10">
        <f>(Q3+7)</f>
        <v>44955</v>
      </c>
      <c r="S3" s="14">
        <v>44927</v>
      </c>
      <c r="T3" s="14">
        <f>(S3+7)</f>
        <v>44934</v>
      </c>
      <c r="U3" s="14">
        <f t="shared" ref="U3:W3" si="3">(T3+7)</f>
        <v>44941</v>
      </c>
      <c r="V3" s="14">
        <f t="shared" si="3"/>
        <v>44948</v>
      </c>
      <c r="W3" s="14">
        <f t="shared" si="3"/>
        <v>44955</v>
      </c>
      <c r="X3" s="17">
        <v>44927</v>
      </c>
      <c r="Y3" s="17">
        <f>X3+7</f>
        <v>44934</v>
      </c>
      <c r="Z3" s="17">
        <f t="shared" ref="Z3:AC3" si="4">Y3+7</f>
        <v>44941</v>
      </c>
      <c r="AA3" s="17">
        <f t="shared" si="4"/>
        <v>44948</v>
      </c>
      <c r="AB3" s="17">
        <f t="shared" si="4"/>
        <v>44955</v>
      </c>
      <c r="AC3" s="4"/>
    </row>
    <row r="4" spans="1:30" x14ac:dyDescent="0.3">
      <c r="A4" t="s">
        <v>7</v>
      </c>
      <c r="B4" t="s">
        <v>8</v>
      </c>
      <c r="C4" s="1">
        <v>15.9</v>
      </c>
      <c r="D4" s="5">
        <v>40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0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11">
        <f>$C4*D4</f>
        <v>636</v>
      </c>
      <c r="O4" s="11">
        <f>$C4*E4</f>
        <v>667.80000000000007</v>
      </c>
      <c r="P4" s="11">
        <f>$C4*F4</f>
        <v>620.1</v>
      </c>
      <c r="Q4" s="11">
        <f>$C4*G4</f>
        <v>477</v>
      </c>
      <c r="R4" s="11">
        <f>$C4*H4</f>
        <v>731.4</v>
      </c>
      <c r="S4" s="15">
        <f>0.5*$C4*I4</f>
        <v>0</v>
      </c>
      <c r="T4" s="15">
        <f>0.5*$C4*J4</f>
        <v>15.9</v>
      </c>
      <c r="U4" s="15">
        <f>0.5*$C4*K4</f>
        <v>0</v>
      </c>
      <c r="V4" s="15">
        <f>0.5*$C4*L4</f>
        <v>0</v>
      </c>
      <c r="W4" s="15">
        <f>0.5*$C4*M4</f>
        <v>47.7</v>
      </c>
      <c r="X4" s="18">
        <f>N4+S4</f>
        <v>636</v>
      </c>
      <c r="Y4" s="18">
        <f>O4+T4</f>
        <v>683.7</v>
      </c>
      <c r="Z4" s="18">
        <f>P4+U4</f>
        <v>620.1</v>
      </c>
      <c r="AA4" s="18">
        <f>Q4+V4</f>
        <v>477</v>
      </c>
      <c r="AB4" s="18">
        <f>R4+W4</f>
        <v>779.1</v>
      </c>
      <c r="AD4" s="2">
        <f>SUM(X4:AB4)</f>
        <v>3195.9</v>
      </c>
    </row>
    <row r="5" spans="1:30" x14ac:dyDescent="0.3">
      <c r="A5" t="s">
        <v>9</v>
      </c>
      <c r="B5" t="s">
        <v>10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>IF(F5&gt;40,F5-40,0)</f>
        <v>0</v>
      </c>
      <c r="L5" s="7">
        <f>IF(G5&gt;40,G5-40,0)</f>
        <v>0</v>
      </c>
      <c r="M5" s="7">
        <f>IF(H5&gt;40,H5-40,0)</f>
        <v>4</v>
      </c>
      <c r="N5" s="11">
        <f>D5*C5</f>
        <v>420</v>
      </c>
      <c r="O5" s="11">
        <f>E5*D5</f>
        <v>1722</v>
      </c>
      <c r="P5" s="11">
        <f>F5*E5</f>
        <v>1640</v>
      </c>
      <c r="Q5" s="11">
        <f>G5*F5</f>
        <v>1520</v>
      </c>
      <c r="R5" s="11">
        <f>H5*G5</f>
        <v>1672</v>
      </c>
      <c r="S5" s="15">
        <f>0.5*C5*I5</f>
        <v>10</v>
      </c>
      <c r="T5" s="15">
        <f>0.5*D5*J5</f>
        <v>21</v>
      </c>
      <c r="U5" s="15">
        <f>0.5*E5*K5</f>
        <v>0</v>
      </c>
      <c r="V5" s="15">
        <f>0.5*F5*L5</f>
        <v>0</v>
      </c>
      <c r="W5" s="15">
        <f>0.5*G5*M5</f>
        <v>76</v>
      </c>
      <c r="X5" s="18">
        <f>N5+S5</f>
        <v>430</v>
      </c>
      <c r="Y5" s="18">
        <f>O5+T5</f>
        <v>1743</v>
      </c>
      <c r="Z5" s="18">
        <f>P5+U5</f>
        <v>1640</v>
      </c>
      <c r="AA5" s="18">
        <f>Q5+V5</f>
        <v>1520</v>
      </c>
      <c r="AB5" s="18">
        <f>R5+W5</f>
        <v>1748</v>
      </c>
      <c r="AD5" s="2">
        <f t="shared" ref="AD5:AD20" si="5">SUM(X5:AB5)</f>
        <v>7081</v>
      </c>
    </row>
    <row r="6" spans="1:30" x14ac:dyDescent="0.3">
      <c r="A6" t="s">
        <v>11</v>
      </c>
      <c r="B6" t="s">
        <v>12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11">
        <f>D6*C6</f>
        <v>1082.9000000000001</v>
      </c>
      <c r="O6" s="11">
        <f>E6*D6</f>
        <v>1960</v>
      </c>
      <c r="P6" s="11">
        <f>F6*E6</f>
        <v>1320</v>
      </c>
      <c r="Q6" s="11">
        <f>G6*F6</f>
        <v>660</v>
      </c>
      <c r="R6" s="11">
        <f>H6*G6</f>
        <v>360</v>
      </c>
      <c r="S6" s="15">
        <f>0.5*C6*I6</f>
        <v>99.45</v>
      </c>
      <c r="T6" s="15">
        <f>0.5*D6*J6</f>
        <v>0</v>
      </c>
      <c r="U6" s="15">
        <f>0.5*E6*K6</f>
        <v>0</v>
      </c>
      <c r="V6" s="15">
        <f>0.5*F6*L6</f>
        <v>0</v>
      </c>
      <c r="W6" s="15">
        <f>0.5*G6*M6</f>
        <v>0</v>
      </c>
      <c r="X6" s="18">
        <f t="shared" ref="X6:AB20" si="6">N6+S6</f>
        <v>1182.3500000000001</v>
      </c>
      <c r="Y6" s="18">
        <f t="shared" si="6"/>
        <v>1960</v>
      </c>
      <c r="Z6" s="18">
        <f t="shared" si="6"/>
        <v>1320</v>
      </c>
      <c r="AA6" s="18">
        <f t="shared" si="6"/>
        <v>660</v>
      </c>
      <c r="AB6" s="18">
        <f t="shared" si="6"/>
        <v>360</v>
      </c>
      <c r="AD6" s="2">
        <f t="shared" si="5"/>
        <v>5482.35</v>
      </c>
    </row>
    <row r="7" spans="1:30" x14ac:dyDescent="0.3">
      <c r="A7" t="s">
        <v>13</v>
      </c>
      <c r="B7" t="s">
        <v>14</v>
      </c>
      <c r="C7" s="1">
        <v>19.100000000000001</v>
      </c>
      <c r="D7" s="5">
        <v>42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2</v>
      </c>
      <c r="J7" s="7">
        <f>IF(E7&gt;40,E7-40,0)</f>
        <v>10</v>
      </c>
      <c r="K7" s="7">
        <f>IF(F7&gt;40,F7-40,0)</f>
        <v>7</v>
      </c>
      <c r="L7" s="7">
        <f>IF(G7&gt;40,G7-40,0)</f>
        <v>0</v>
      </c>
      <c r="M7" s="7">
        <f>IF(H7&gt;40,H7-40,0)</f>
        <v>0</v>
      </c>
      <c r="N7" s="11">
        <f>D7*C7</f>
        <v>802.2</v>
      </c>
      <c r="O7" s="11">
        <f>E7*D7</f>
        <v>2100</v>
      </c>
      <c r="P7" s="11">
        <f>F7*E7</f>
        <v>2350</v>
      </c>
      <c r="Q7" s="11">
        <f>G7*F7</f>
        <v>1410</v>
      </c>
      <c r="R7" s="11">
        <f>H7*G7</f>
        <v>1170</v>
      </c>
      <c r="S7" s="15">
        <f>0.5*C7*I7</f>
        <v>19.100000000000001</v>
      </c>
      <c r="T7" s="15">
        <f>0.5*D7*J7</f>
        <v>210</v>
      </c>
      <c r="U7" s="15">
        <f>0.5*E7*K7</f>
        <v>175</v>
      </c>
      <c r="V7" s="15">
        <f>0.5*F7*L7</f>
        <v>0</v>
      </c>
      <c r="W7" s="15">
        <f>0.5*G7*M7</f>
        <v>0</v>
      </c>
      <c r="X7" s="18">
        <f t="shared" si="6"/>
        <v>821.30000000000007</v>
      </c>
      <c r="Y7" s="18">
        <f t="shared" si="6"/>
        <v>2310</v>
      </c>
      <c r="Z7" s="18">
        <f t="shared" si="6"/>
        <v>2525</v>
      </c>
      <c r="AA7" s="18">
        <f t="shared" si="6"/>
        <v>1410</v>
      </c>
      <c r="AB7" s="18">
        <f t="shared" si="6"/>
        <v>1170</v>
      </c>
      <c r="AD7" s="2">
        <f t="shared" si="5"/>
        <v>8236.2999999999993</v>
      </c>
    </row>
    <row r="8" spans="1:30" x14ac:dyDescent="0.3">
      <c r="A8" t="s">
        <v>15</v>
      </c>
      <c r="B8" t="s">
        <v>16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>IF(F8&gt;40,F8-40,0)</f>
        <v>2</v>
      </c>
      <c r="L8" s="7">
        <f>IF(G8&gt;40,G8-40,0)</f>
        <v>0</v>
      </c>
      <c r="M8" s="7">
        <f>IF(H8&gt;40,H8-40,0)</f>
        <v>0</v>
      </c>
      <c r="N8" s="11">
        <f>D8*C8</f>
        <v>269.10000000000002</v>
      </c>
      <c r="O8" s="11">
        <f>E8*D8</f>
        <v>2028</v>
      </c>
      <c r="P8" s="11">
        <f>F8*E8</f>
        <v>2184</v>
      </c>
      <c r="Q8" s="11">
        <f>G8*F8</f>
        <v>1680</v>
      </c>
      <c r="R8" s="11">
        <f>H8*G8</f>
        <v>1600</v>
      </c>
      <c r="S8" s="15">
        <f>0.5*C8*I8</f>
        <v>0</v>
      </c>
      <c r="T8" s="15">
        <f>0.5*D8*J8</f>
        <v>234</v>
      </c>
      <c r="U8" s="15">
        <f>0.5*E8*K8</f>
        <v>52</v>
      </c>
      <c r="V8" s="15">
        <f>0.5*F8*L8</f>
        <v>0</v>
      </c>
      <c r="W8" s="15">
        <f>0.5*G8*M8</f>
        <v>0</v>
      </c>
      <c r="X8" s="18">
        <f t="shared" si="6"/>
        <v>269.10000000000002</v>
      </c>
      <c r="Y8" s="18">
        <f t="shared" si="6"/>
        <v>2262</v>
      </c>
      <c r="Z8" s="18">
        <f t="shared" si="6"/>
        <v>2236</v>
      </c>
      <c r="AA8" s="18">
        <f t="shared" si="6"/>
        <v>1680</v>
      </c>
      <c r="AB8" s="18">
        <f t="shared" si="6"/>
        <v>1600</v>
      </c>
      <c r="AD8" s="2">
        <f t="shared" si="5"/>
        <v>8047.1</v>
      </c>
    </row>
    <row r="9" spans="1:30" x14ac:dyDescent="0.3">
      <c r="A9" t="s">
        <v>17</v>
      </c>
      <c r="B9" t="s">
        <v>18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>IF(F9&gt;40,F9-40,0)</f>
        <v>2</v>
      </c>
      <c r="L9" s="7">
        <f>IF(G9&gt;40,G9-40,0)</f>
        <v>0</v>
      </c>
      <c r="M9" s="7">
        <f>IF(H9&gt;40,H9-40,0)</f>
        <v>0</v>
      </c>
      <c r="N9" s="11">
        <f>D9*C9</f>
        <v>624.79999999999995</v>
      </c>
      <c r="O9" s="11">
        <f>E9*D9</f>
        <v>2244</v>
      </c>
      <c r="P9" s="11">
        <f>F9*E9</f>
        <v>2142</v>
      </c>
      <c r="Q9" s="11">
        <f>G9*F9</f>
        <v>1680</v>
      </c>
      <c r="R9" s="11">
        <f>H9*G9</f>
        <v>800</v>
      </c>
      <c r="S9" s="15">
        <f>0.5*C9*I9</f>
        <v>28.4</v>
      </c>
      <c r="T9" s="15">
        <f>0.5*D9*J9</f>
        <v>242</v>
      </c>
      <c r="U9" s="15">
        <f>0.5*E9*K9</f>
        <v>51</v>
      </c>
      <c r="V9" s="15">
        <f>0.5*F9*L9</f>
        <v>0</v>
      </c>
      <c r="W9" s="15">
        <f>0.5*G9*M9</f>
        <v>0</v>
      </c>
      <c r="X9" s="18">
        <f t="shared" si="6"/>
        <v>653.19999999999993</v>
      </c>
      <c r="Y9" s="18">
        <f t="shared" si="6"/>
        <v>2486</v>
      </c>
      <c r="Z9" s="18">
        <f t="shared" si="6"/>
        <v>2193</v>
      </c>
      <c r="AA9" s="18">
        <f t="shared" si="6"/>
        <v>1680</v>
      </c>
      <c r="AB9" s="18">
        <f t="shared" si="6"/>
        <v>800</v>
      </c>
      <c r="AD9" s="2">
        <f t="shared" si="5"/>
        <v>7812.2</v>
      </c>
    </row>
    <row r="10" spans="1:30" x14ac:dyDescent="0.3">
      <c r="A10" t="s">
        <v>19</v>
      </c>
      <c r="B10" t="s">
        <v>20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>IF(F10&gt;40,F10-40,0)</f>
        <v>5</v>
      </c>
      <c r="L10" s="7">
        <f>IF(G10&gt;40,G10-40,0)</f>
        <v>0</v>
      </c>
      <c r="M10" s="7">
        <f>IF(H10&gt;40,H10-40,0)</f>
        <v>9</v>
      </c>
      <c r="N10" s="11">
        <f>D10*C10</f>
        <v>990</v>
      </c>
      <c r="O10" s="11">
        <f>E10*D10</f>
        <v>3300</v>
      </c>
      <c r="P10" s="11">
        <f>F10*E10</f>
        <v>2700</v>
      </c>
      <c r="Q10" s="11">
        <f>G10*F10</f>
        <v>1800</v>
      </c>
      <c r="R10" s="11">
        <f>H10*G10</f>
        <v>1960</v>
      </c>
      <c r="S10" s="15">
        <f>0.5*C10*I10</f>
        <v>135</v>
      </c>
      <c r="T10" s="15">
        <f>0.5*D10*J10</f>
        <v>550</v>
      </c>
      <c r="U10" s="15">
        <f>0.5*E10*K10</f>
        <v>150</v>
      </c>
      <c r="V10" s="15">
        <f>0.5*F10*L10</f>
        <v>0</v>
      </c>
      <c r="W10" s="15">
        <f>0.5*G10*M10</f>
        <v>180</v>
      </c>
      <c r="X10" s="18">
        <f t="shared" si="6"/>
        <v>1125</v>
      </c>
      <c r="Y10" s="18">
        <f t="shared" si="6"/>
        <v>3850</v>
      </c>
      <c r="Z10" s="18">
        <f t="shared" si="6"/>
        <v>2850</v>
      </c>
      <c r="AA10" s="18">
        <f t="shared" si="6"/>
        <v>1800</v>
      </c>
      <c r="AB10" s="18">
        <f t="shared" si="6"/>
        <v>2140</v>
      </c>
      <c r="AD10" s="2">
        <f t="shared" si="5"/>
        <v>11765</v>
      </c>
    </row>
    <row r="11" spans="1:30" x14ac:dyDescent="0.3">
      <c r="A11" t="s">
        <v>21</v>
      </c>
      <c r="B11" t="s">
        <v>22</v>
      </c>
      <c r="C11" s="1">
        <v>17.5</v>
      </c>
      <c r="D11" s="5">
        <v>53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13</v>
      </c>
      <c r="J11" s="7">
        <f>IF(E11&gt;40,E11-40,0)</f>
        <v>0</v>
      </c>
      <c r="K11" s="7">
        <f>IF(F11&gt;40,F11-40,0)</f>
        <v>14</v>
      </c>
      <c r="L11" s="7">
        <f>IF(G11&gt;40,G11-40,0)</f>
        <v>0</v>
      </c>
      <c r="M11" s="7">
        <f>IF(H11&gt;40,H11-40,0)</f>
        <v>0</v>
      </c>
      <c r="N11" s="11">
        <f>D11*C11</f>
        <v>927.5</v>
      </c>
      <c r="O11" s="11">
        <f>E11*D11</f>
        <v>1166</v>
      </c>
      <c r="P11" s="11">
        <f>F11*E11</f>
        <v>1188</v>
      </c>
      <c r="Q11" s="11">
        <f>G11*F11</f>
        <v>2160</v>
      </c>
      <c r="R11" s="11">
        <f>H11*G11</f>
        <v>800</v>
      </c>
      <c r="S11" s="15">
        <f>0.5*C11*I11</f>
        <v>113.75</v>
      </c>
      <c r="T11" s="15">
        <f>0.5*D11*J11</f>
        <v>0</v>
      </c>
      <c r="U11" s="15">
        <f>0.5*E11*K11</f>
        <v>154</v>
      </c>
      <c r="V11" s="15">
        <f>0.5*F11*L11</f>
        <v>0</v>
      </c>
      <c r="W11" s="15">
        <f>0.5*G11*M11</f>
        <v>0</v>
      </c>
      <c r="X11" s="18">
        <f t="shared" si="6"/>
        <v>1041.25</v>
      </c>
      <c r="Y11" s="18">
        <f t="shared" si="6"/>
        <v>1166</v>
      </c>
      <c r="Z11" s="18">
        <f t="shared" si="6"/>
        <v>1342</v>
      </c>
      <c r="AA11" s="18">
        <f t="shared" si="6"/>
        <v>2160</v>
      </c>
      <c r="AB11" s="18">
        <f t="shared" si="6"/>
        <v>800</v>
      </c>
      <c r="AD11" s="2">
        <f t="shared" si="5"/>
        <v>6509.25</v>
      </c>
    </row>
    <row r="12" spans="1:30" x14ac:dyDescent="0.3">
      <c r="A12" t="s">
        <v>23</v>
      </c>
      <c r="B12" t="s">
        <v>24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11">
        <f>D12*C12</f>
        <v>426.29999999999995</v>
      </c>
      <c r="O12" s="11">
        <f>E12*D12</f>
        <v>1160</v>
      </c>
      <c r="P12" s="11">
        <f>F12*E12</f>
        <v>1680</v>
      </c>
      <c r="Q12" s="11">
        <f>G12*F12</f>
        <v>1680</v>
      </c>
      <c r="R12" s="11">
        <f>H12*G12</f>
        <v>1600</v>
      </c>
      <c r="S12" s="15">
        <f>0.5*C12*I12</f>
        <v>0</v>
      </c>
      <c r="T12" s="15">
        <f>0.5*D12*J12</f>
        <v>0</v>
      </c>
      <c r="U12" s="15">
        <f>0.5*E12*K12</f>
        <v>40</v>
      </c>
      <c r="V12" s="15">
        <f>0.5*F12*L12</f>
        <v>0</v>
      </c>
      <c r="W12" s="15">
        <f>0.5*G12*M12</f>
        <v>0</v>
      </c>
      <c r="X12" s="18">
        <f t="shared" si="6"/>
        <v>426.29999999999995</v>
      </c>
      <c r="Y12" s="18">
        <f t="shared" si="6"/>
        <v>1160</v>
      </c>
      <c r="Z12" s="18">
        <f t="shared" si="6"/>
        <v>1720</v>
      </c>
      <c r="AA12" s="18">
        <f t="shared" si="6"/>
        <v>1680</v>
      </c>
      <c r="AB12" s="18">
        <f t="shared" si="6"/>
        <v>1600</v>
      </c>
      <c r="AD12" s="2">
        <f t="shared" si="5"/>
        <v>6586.3</v>
      </c>
    </row>
    <row r="13" spans="1:30" x14ac:dyDescent="0.3">
      <c r="A13" t="s">
        <v>25</v>
      </c>
      <c r="B13" t="s">
        <v>26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11">
        <f>D13*C13</f>
        <v>556</v>
      </c>
      <c r="O13" s="11">
        <f>E13*D13</f>
        <v>1600</v>
      </c>
      <c r="P13" s="11">
        <f>F13*E13</f>
        <v>1680</v>
      </c>
      <c r="Q13" s="11">
        <f>G13*F13</f>
        <v>1680</v>
      </c>
      <c r="R13" s="11">
        <f>H13*G13</f>
        <v>1600</v>
      </c>
      <c r="S13" s="15">
        <f>0.5*C13*I13</f>
        <v>0</v>
      </c>
      <c r="T13" s="15">
        <f>0.5*D13*J13</f>
        <v>0</v>
      </c>
      <c r="U13" s="15">
        <f>0.5*E13*K13</f>
        <v>40</v>
      </c>
      <c r="V13" s="15">
        <f>0.5*F13*L13</f>
        <v>0</v>
      </c>
      <c r="W13" s="15">
        <f>0.5*G13*M13</f>
        <v>0</v>
      </c>
      <c r="X13" s="18">
        <f t="shared" si="6"/>
        <v>556</v>
      </c>
      <c r="Y13" s="18">
        <f t="shared" si="6"/>
        <v>1600</v>
      </c>
      <c r="Z13" s="18">
        <f t="shared" si="6"/>
        <v>1720</v>
      </c>
      <c r="AA13" s="18">
        <f t="shared" si="6"/>
        <v>1680</v>
      </c>
      <c r="AB13" s="18">
        <f t="shared" si="6"/>
        <v>1600</v>
      </c>
      <c r="AD13" s="2">
        <f t="shared" si="5"/>
        <v>7156</v>
      </c>
    </row>
    <row r="14" spans="1:30" x14ac:dyDescent="0.3">
      <c r="A14" t="s">
        <v>27</v>
      </c>
      <c r="B14" t="s">
        <v>28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11">
        <f>D14*C14</f>
        <v>448</v>
      </c>
      <c r="O14" s="11">
        <f>E14*D14</f>
        <v>1600</v>
      </c>
      <c r="P14" s="11">
        <f>F14*E14</f>
        <v>1680</v>
      </c>
      <c r="Q14" s="11">
        <f>G14*F14</f>
        <v>1638</v>
      </c>
      <c r="R14" s="11">
        <f>H14*G14</f>
        <v>1560</v>
      </c>
      <c r="S14" s="15">
        <f>0.5*C14*I14</f>
        <v>0</v>
      </c>
      <c r="T14" s="15">
        <f>0.5*D14*J14</f>
        <v>0</v>
      </c>
      <c r="U14" s="15">
        <f>0.5*E14*K14</f>
        <v>40</v>
      </c>
      <c r="V14" s="15">
        <f>0.5*F14*L14</f>
        <v>0</v>
      </c>
      <c r="W14" s="15">
        <f>0.5*G14*M14</f>
        <v>0</v>
      </c>
      <c r="X14" s="18">
        <f t="shared" si="6"/>
        <v>448</v>
      </c>
      <c r="Y14" s="18">
        <f t="shared" si="6"/>
        <v>1600</v>
      </c>
      <c r="Z14" s="18">
        <f t="shared" si="6"/>
        <v>1720</v>
      </c>
      <c r="AA14" s="18">
        <f t="shared" si="6"/>
        <v>1638</v>
      </c>
      <c r="AB14" s="18">
        <f t="shared" si="6"/>
        <v>1560</v>
      </c>
      <c r="AD14" s="2">
        <f t="shared" si="5"/>
        <v>6966</v>
      </c>
    </row>
    <row r="15" spans="1:30" x14ac:dyDescent="0.3">
      <c r="A15" t="s">
        <v>29</v>
      </c>
      <c r="B15" t="s">
        <v>30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2</v>
      </c>
      <c r="M15" s="7">
        <f>IF(H15&gt;40,H15-40,0)</f>
        <v>0</v>
      </c>
      <c r="N15" s="11">
        <f>D15*C15</f>
        <v>404</v>
      </c>
      <c r="O15" s="11">
        <f>E15*D15</f>
        <v>1600</v>
      </c>
      <c r="P15" s="11">
        <f>F15*E15</f>
        <v>1640</v>
      </c>
      <c r="Q15" s="11">
        <f>G15*F15</f>
        <v>1722</v>
      </c>
      <c r="R15" s="11">
        <f>H15*G15</f>
        <v>1680</v>
      </c>
      <c r="S15" s="15">
        <f>0.5*C15*I15</f>
        <v>0</v>
      </c>
      <c r="T15" s="15">
        <f>0.5*D15*J15</f>
        <v>0</v>
      </c>
      <c r="U15" s="15">
        <f>0.5*E15*K15</f>
        <v>20</v>
      </c>
      <c r="V15" s="15">
        <f>0.5*F15*L15</f>
        <v>41</v>
      </c>
      <c r="W15" s="15">
        <f>0.5*G15*M15</f>
        <v>0</v>
      </c>
      <c r="X15" s="18">
        <f t="shared" si="6"/>
        <v>404</v>
      </c>
      <c r="Y15" s="18">
        <f t="shared" si="6"/>
        <v>1600</v>
      </c>
      <c r="Z15" s="18">
        <f t="shared" si="6"/>
        <v>1660</v>
      </c>
      <c r="AA15" s="18">
        <f t="shared" si="6"/>
        <v>1763</v>
      </c>
      <c r="AB15" s="18">
        <f t="shared" si="6"/>
        <v>1680</v>
      </c>
      <c r="AD15" s="2">
        <f t="shared" si="5"/>
        <v>7107</v>
      </c>
    </row>
    <row r="16" spans="1:30" x14ac:dyDescent="0.3">
      <c r="A16" t="s">
        <v>31</v>
      </c>
      <c r="B16" t="s">
        <v>32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11">
        <f>D16*C16</f>
        <v>378</v>
      </c>
      <c r="O16" s="11">
        <f>E16*D16</f>
        <v>1764</v>
      </c>
      <c r="P16" s="11">
        <f>F16*E16</f>
        <v>1638</v>
      </c>
      <c r="Q16" s="11">
        <f>G16*F16</f>
        <v>1638</v>
      </c>
      <c r="R16" s="11">
        <f>H16*G16</f>
        <v>1680</v>
      </c>
      <c r="S16" s="15">
        <f>0.5*C16*I16</f>
        <v>9</v>
      </c>
      <c r="T16" s="15">
        <f>0.5*D16*J16</f>
        <v>42</v>
      </c>
      <c r="U16" s="15">
        <f>0.5*E16*K16</f>
        <v>0</v>
      </c>
      <c r="V16" s="15">
        <f>0.5*F16*L16</f>
        <v>39</v>
      </c>
      <c r="W16" s="15">
        <f>0.5*G16*M16</f>
        <v>0</v>
      </c>
      <c r="X16" s="18">
        <f t="shared" si="6"/>
        <v>387</v>
      </c>
      <c r="Y16" s="18">
        <f t="shared" si="6"/>
        <v>1806</v>
      </c>
      <c r="Z16" s="18">
        <f t="shared" si="6"/>
        <v>1638</v>
      </c>
      <c r="AA16" s="18">
        <f t="shared" si="6"/>
        <v>1677</v>
      </c>
      <c r="AB16" s="18">
        <f t="shared" si="6"/>
        <v>1680</v>
      </c>
      <c r="AD16" s="2">
        <f t="shared" si="5"/>
        <v>7188</v>
      </c>
    </row>
    <row r="17" spans="1:30" x14ac:dyDescent="0.3">
      <c r="A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>IF(F17&gt;40,F17-40,0)</f>
        <v>0</v>
      </c>
      <c r="L17" s="7">
        <f>IF(G17&gt;40,G17-40,0)</f>
        <v>1</v>
      </c>
      <c r="M17" s="7">
        <f>IF(H17&gt;40,H17-40,0)</f>
        <v>0</v>
      </c>
      <c r="N17" s="11">
        <f>D17*C17</f>
        <v>337.59999999999997</v>
      </c>
      <c r="O17" s="11">
        <f>E17*D17</f>
        <v>1720</v>
      </c>
      <c r="P17" s="11">
        <f>F17*E17</f>
        <v>1677</v>
      </c>
      <c r="Q17" s="11">
        <f>G17*F17</f>
        <v>1599</v>
      </c>
      <c r="R17" s="11">
        <f>H17*G17</f>
        <v>1640</v>
      </c>
      <c r="S17" s="15">
        <f>0.5*C17*I17</f>
        <v>0</v>
      </c>
      <c r="T17" s="15">
        <f>0.5*D17*J17</f>
        <v>60</v>
      </c>
      <c r="U17" s="15">
        <f>0.5*E17*K17</f>
        <v>0</v>
      </c>
      <c r="V17" s="15">
        <f>0.5*F17*L17</f>
        <v>19.5</v>
      </c>
      <c r="W17" s="15">
        <f>0.5*G17*M17</f>
        <v>0</v>
      </c>
      <c r="X17" s="18">
        <f t="shared" si="6"/>
        <v>337.59999999999997</v>
      </c>
      <c r="Y17" s="18">
        <f t="shared" si="6"/>
        <v>1780</v>
      </c>
      <c r="Z17" s="18">
        <f t="shared" si="6"/>
        <v>1677</v>
      </c>
      <c r="AA17" s="18">
        <f t="shared" si="6"/>
        <v>1618.5</v>
      </c>
      <c r="AB17" s="18">
        <f t="shared" si="6"/>
        <v>1640</v>
      </c>
      <c r="AD17" s="2">
        <f t="shared" si="5"/>
        <v>7053.1</v>
      </c>
    </row>
    <row r="18" spans="1:30" x14ac:dyDescent="0.3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>IF(F18&gt;40,F18-40,0)</f>
        <v>0</v>
      </c>
      <c r="L18" s="7">
        <f>IF(G18&gt;40,G18-40,0)</f>
        <v>0</v>
      </c>
      <c r="M18" s="7">
        <f>IF(H18&gt;40,H18-40,0)</f>
        <v>0</v>
      </c>
      <c r="N18" s="11">
        <f>D18*C18</f>
        <v>568</v>
      </c>
      <c r="O18" s="11">
        <f>E18*D18</f>
        <v>1680</v>
      </c>
      <c r="P18" s="11">
        <f>F18*E18</f>
        <v>1638</v>
      </c>
      <c r="Q18" s="11">
        <f>G18*F18</f>
        <v>1560</v>
      </c>
      <c r="R18" s="11">
        <f>H18*G18</f>
        <v>1600</v>
      </c>
      <c r="S18" s="15">
        <f>0.5*C18*I18</f>
        <v>0</v>
      </c>
      <c r="T18" s="15">
        <f>0.5*D18*J18</f>
        <v>40</v>
      </c>
      <c r="U18" s="15">
        <f>0.5*E18*K18</f>
        <v>0</v>
      </c>
      <c r="V18" s="15">
        <f>0.5*F18*L18</f>
        <v>0</v>
      </c>
      <c r="W18" s="15">
        <f>0.5*G18*M18</f>
        <v>0</v>
      </c>
      <c r="X18" s="18">
        <f t="shared" si="6"/>
        <v>568</v>
      </c>
      <c r="Y18" s="18">
        <f t="shared" si="6"/>
        <v>1720</v>
      </c>
      <c r="Z18" s="18">
        <f t="shared" si="6"/>
        <v>1638</v>
      </c>
      <c r="AA18" s="18">
        <f t="shared" si="6"/>
        <v>1560</v>
      </c>
      <c r="AB18" s="18">
        <f t="shared" si="6"/>
        <v>1600</v>
      </c>
      <c r="AD18" s="2">
        <f t="shared" si="5"/>
        <v>7086</v>
      </c>
    </row>
    <row r="19" spans="1:30" x14ac:dyDescent="0.3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11">
        <f>D19*C19</f>
        <v>1845</v>
      </c>
      <c r="O19" s="11">
        <f>E19*D19</f>
        <v>1722</v>
      </c>
      <c r="P19" s="11">
        <f>F19*E19</f>
        <v>1680</v>
      </c>
      <c r="Q19" s="11">
        <f>G19*F19</f>
        <v>1120</v>
      </c>
      <c r="R19" s="11">
        <f>H19*G19</f>
        <v>1120</v>
      </c>
      <c r="S19" s="15">
        <f>0.5*C19*I19</f>
        <v>22.5</v>
      </c>
      <c r="T19" s="15">
        <f>0.5*D19*J19</f>
        <v>41</v>
      </c>
      <c r="U19" s="15">
        <f>0.5*E19*K19</f>
        <v>0</v>
      </c>
      <c r="V19" s="15">
        <f>0.5*F19*L19</f>
        <v>0</v>
      </c>
      <c r="W19" s="15">
        <f>0.5*G19*M19</f>
        <v>0</v>
      </c>
      <c r="X19" s="18">
        <f t="shared" si="6"/>
        <v>1867.5</v>
      </c>
      <c r="Y19" s="18">
        <f t="shared" si="6"/>
        <v>1763</v>
      </c>
      <c r="Z19" s="18">
        <f t="shared" si="6"/>
        <v>1680</v>
      </c>
      <c r="AA19" s="18">
        <f t="shared" si="6"/>
        <v>1120</v>
      </c>
      <c r="AB19" s="18">
        <f t="shared" si="6"/>
        <v>1120</v>
      </c>
      <c r="AD19" s="2">
        <f t="shared" si="5"/>
        <v>7550.5</v>
      </c>
    </row>
    <row r="20" spans="1:30" x14ac:dyDescent="0.3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11">
        <f>D20*C20</f>
        <v>1170</v>
      </c>
      <c r="O20" s="11">
        <f>E20*D20</f>
        <v>3120</v>
      </c>
      <c r="P20" s="11">
        <f>F20*E20</f>
        <v>3200</v>
      </c>
      <c r="Q20" s="11">
        <f>G20*F20</f>
        <v>800</v>
      </c>
      <c r="R20" s="11">
        <f>H20*G20</f>
        <v>800</v>
      </c>
      <c r="S20" s="15">
        <f>0.5*C20*I20</f>
        <v>0</v>
      </c>
      <c r="T20" s="15">
        <f>0.5*D20*J20</f>
        <v>780</v>
      </c>
      <c r="U20" s="15">
        <f>0.5*E20*K20</f>
        <v>0</v>
      </c>
      <c r="V20" s="15">
        <f>0.5*F20*L20</f>
        <v>0</v>
      </c>
      <c r="W20" s="15">
        <f>0.5*G20*M20</f>
        <v>0</v>
      </c>
      <c r="X20" s="18">
        <f t="shared" si="6"/>
        <v>1170</v>
      </c>
      <c r="Y20" s="18">
        <f t="shared" si="6"/>
        <v>3900</v>
      </c>
      <c r="Z20" s="18">
        <f t="shared" si="6"/>
        <v>3200</v>
      </c>
      <c r="AA20" s="18">
        <f t="shared" si="6"/>
        <v>800</v>
      </c>
      <c r="AB20" s="18">
        <f t="shared" si="6"/>
        <v>800</v>
      </c>
      <c r="AD20" s="2">
        <f t="shared" si="5"/>
        <v>9870</v>
      </c>
    </row>
    <row r="22" spans="1:30" x14ac:dyDescent="0.3">
      <c r="A22" t="s">
        <v>43</v>
      </c>
      <c r="C22" s="2">
        <f>MAX(C4:C20)</f>
        <v>45</v>
      </c>
      <c r="D22" s="3">
        <f>MAX(D4:D20)</f>
        <v>55</v>
      </c>
      <c r="E22" s="2">
        <f t="shared" ref="E22:J22" si="7">MAX(E4:E20)</f>
        <v>80</v>
      </c>
      <c r="F22" s="3">
        <f t="shared" si="7"/>
        <v>54</v>
      </c>
      <c r="G22" s="2">
        <f t="shared" si="7"/>
        <v>42</v>
      </c>
      <c r="H22" s="3">
        <f t="shared" si="7"/>
        <v>49</v>
      </c>
      <c r="I22" s="2">
        <f t="shared" si="7"/>
        <v>15</v>
      </c>
      <c r="J22" s="3">
        <f t="shared" si="7"/>
        <v>40</v>
      </c>
      <c r="K22" s="2">
        <f t="shared" ref="K22:U22" si="8">MAX(K4:K20)</f>
        <v>14</v>
      </c>
      <c r="L22" s="3">
        <f t="shared" si="8"/>
        <v>2</v>
      </c>
      <c r="M22" s="2">
        <f t="shared" si="8"/>
        <v>9</v>
      </c>
      <c r="N22" s="3">
        <f t="shared" si="8"/>
        <v>1845</v>
      </c>
      <c r="O22" s="2">
        <f t="shared" si="8"/>
        <v>3300</v>
      </c>
      <c r="P22" s="3">
        <f t="shared" si="8"/>
        <v>3200</v>
      </c>
      <c r="Q22" s="2">
        <f t="shared" si="8"/>
        <v>2160</v>
      </c>
      <c r="R22" s="3">
        <f t="shared" si="8"/>
        <v>1960</v>
      </c>
      <c r="S22" s="2">
        <f t="shared" si="8"/>
        <v>135</v>
      </c>
      <c r="T22" s="3">
        <f t="shared" si="8"/>
        <v>780</v>
      </c>
      <c r="U22" s="2">
        <f t="shared" si="8"/>
        <v>175</v>
      </c>
      <c r="V22" s="2">
        <f>MAX(V4:V20)</f>
        <v>41</v>
      </c>
      <c r="W22" s="3">
        <f>MAX(W4:W20)</f>
        <v>180</v>
      </c>
      <c r="X22" s="2">
        <f t="shared" ref="X22:AB22" si="9">MAX(X4:X20)</f>
        <v>1867.5</v>
      </c>
      <c r="Y22" s="3">
        <f t="shared" si="9"/>
        <v>3900</v>
      </c>
      <c r="Z22" s="2">
        <f t="shared" si="9"/>
        <v>3200</v>
      </c>
      <c r="AA22" s="3">
        <f t="shared" si="9"/>
        <v>2160</v>
      </c>
      <c r="AB22" s="2">
        <f t="shared" si="9"/>
        <v>2140</v>
      </c>
      <c r="AD22" s="2">
        <f t="shared" ref="AD22" si="10">MAX(AD4:AD20)</f>
        <v>11765</v>
      </c>
    </row>
    <row r="23" spans="1:30" x14ac:dyDescent="0.3">
      <c r="A23" t="s">
        <v>40</v>
      </c>
      <c r="C23" s="2">
        <f>MIN(C4:C20)</f>
        <v>6.9</v>
      </c>
      <c r="D23" s="3">
        <f>MIN(D4:D20)</f>
        <v>29</v>
      </c>
      <c r="E23" s="2">
        <f t="shared" ref="E23:J23" si="11">MIN(E4:E20)</f>
        <v>22</v>
      </c>
      <c r="F23" s="3">
        <f t="shared" si="11"/>
        <v>33</v>
      </c>
      <c r="G23" s="2">
        <f t="shared" si="11"/>
        <v>20</v>
      </c>
      <c r="H23" s="3">
        <f t="shared" si="11"/>
        <v>18</v>
      </c>
      <c r="I23" s="2">
        <f t="shared" si="11"/>
        <v>0</v>
      </c>
      <c r="J23" s="3">
        <f t="shared" si="11"/>
        <v>0</v>
      </c>
      <c r="K23" s="2">
        <f t="shared" ref="K23:U23" si="12">MIN(K4:K20)</f>
        <v>0</v>
      </c>
      <c r="L23" s="3">
        <f t="shared" si="12"/>
        <v>0</v>
      </c>
      <c r="M23" s="2">
        <f t="shared" si="12"/>
        <v>0</v>
      </c>
      <c r="N23" s="3">
        <f t="shared" si="12"/>
        <v>269.10000000000002</v>
      </c>
      <c r="O23" s="2">
        <f t="shared" si="12"/>
        <v>667.80000000000007</v>
      </c>
      <c r="P23" s="3">
        <f t="shared" si="12"/>
        <v>620.1</v>
      </c>
      <c r="Q23" s="2">
        <f t="shared" si="12"/>
        <v>477</v>
      </c>
      <c r="R23" s="3">
        <f t="shared" si="12"/>
        <v>360</v>
      </c>
      <c r="S23" s="2">
        <f t="shared" si="12"/>
        <v>0</v>
      </c>
      <c r="T23" s="3">
        <f t="shared" si="12"/>
        <v>0</v>
      </c>
      <c r="U23" s="2">
        <f t="shared" si="12"/>
        <v>0</v>
      </c>
      <c r="V23" s="2">
        <f>MIN(V4:V20)</f>
        <v>0</v>
      </c>
      <c r="W23" s="3">
        <f>MIN(W4:W20)</f>
        <v>0</v>
      </c>
      <c r="X23" s="2">
        <f t="shared" ref="X23:AB23" si="13">MIN(X4:X20)</f>
        <v>269.10000000000002</v>
      </c>
      <c r="Y23" s="3">
        <f t="shared" si="13"/>
        <v>683.7</v>
      </c>
      <c r="Z23" s="2">
        <f t="shared" si="13"/>
        <v>620.1</v>
      </c>
      <c r="AA23" s="3">
        <f t="shared" si="13"/>
        <v>477</v>
      </c>
      <c r="AB23" s="2">
        <f t="shared" si="13"/>
        <v>360</v>
      </c>
      <c r="AD23" s="2">
        <f t="shared" ref="AD23" si="14">MIN(AD4:AD20)</f>
        <v>3195.9</v>
      </c>
    </row>
    <row r="24" spans="1:30" x14ac:dyDescent="0.3">
      <c r="A24" t="s">
        <v>41</v>
      </c>
      <c r="C24" s="2">
        <f>AVERAGE(C4:C20)</f>
        <v>16.484705882352941</v>
      </c>
      <c r="D24" s="3">
        <f>AVERAGE(D4:D20)</f>
        <v>42.058823529411768</v>
      </c>
      <c r="E24" s="2">
        <f t="shared" ref="E24:J24" si="15">AVERAGE(E4:E20)</f>
        <v>45.117647058823529</v>
      </c>
      <c r="F24" s="3">
        <f t="shared" si="15"/>
        <v>41.529411764705884</v>
      </c>
      <c r="G24" s="2">
        <f t="shared" si="15"/>
        <v>35.882352941176471</v>
      </c>
      <c r="H24" s="3">
        <f t="shared" si="15"/>
        <v>37.411764705882355</v>
      </c>
      <c r="I24" s="2">
        <f t="shared" si="15"/>
        <v>2.8235294117647061</v>
      </c>
      <c r="J24" s="3">
        <f t="shared" si="15"/>
        <v>6.1764705882352944</v>
      </c>
      <c r="K24" s="2">
        <f t="shared" ref="K24:U24" si="16">AVERAGE(K4:K20)</f>
        <v>2.1764705882352939</v>
      </c>
      <c r="L24" s="3">
        <f t="shared" si="16"/>
        <v>0.29411764705882354</v>
      </c>
      <c r="M24" s="2">
        <f t="shared" si="16"/>
        <v>1.1176470588235294</v>
      </c>
      <c r="N24" s="3">
        <f t="shared" si="16"/>
        <v>699.14117647058822</v>
      </c>
      <c r="O24" s="2">
        <f t="shared" si="16"/>
        <v>1832.5764705882352</v>
      </c>
      <c r="P24" s="3">
        <f t="shared" si="16"/>
        <v>1803.3588235294117</v>
      </c>
      <c r="Q24" s="2">
        <f t="shared" si="16"/>
        <v>1460.2352941176471</v>
      </c>
      <c r="R24" s="3">
        <f t="shared" si="16"/>
        <v>1316.0823529411766</v>
      </c>
      <c r="S24" s="2">
        <f t="shared" si="16"/>
        <v>25.71764705882353</v>
      </c>
      <c r="T24" s="3">
        <f t="shared" si="16"/>
        <v>131.52352941176471</v>
      </c>
      <c r="U24" s="2">
        <f t="shared" si="16"/>
        <v>42.470588235294116</v>
      </c>
      <c r="V24" s="2">
        <f>AVERAGE(V4:V20)</f>
        <v>5.8529411764705879</v>
      </c>
      <c r="W24" s="3">
        <f>AVERAGE(W4:W20)</f>
        <v>17.86470588235294</v>
      </c>
      <c r="X24" s="2">
        <f t="shared" ref="X24:AB24" si="17">AVERAGE(X4:X20)</f>
        <v>724.85882352941178</v>
      </c>
      <c r="Y24" s="3">
        <f t="shared" si="17"/>
        <v>1964.1</v>
      </c>
      <c r="Z24" s="2">
        <f t="shared" si="17"/>
        <v>1845.8294117647058</v>
      </c>
      <c r="AA24" s="3">
        <f t="shared" si="17"/>
        <v>1466.0882352941176</v>
      </c>
      <c r="AB24" s="2">
        <f t="shared" si="17"/>
        <v>1333.9470588235292</v>
      </c>
      <c r="AD24" s="2">
        <f t="shared" ref="AD24" si="18">AVERAGE(AD4:AD20)</f>
        <v>7334.8235294117649</v>
      </c>
    </row>
    <row r="25" spans="1:30" x14ac:dyDescent="0.3">
      <c r="A25" t="s">
        <v>42</v>
      </c>
      <c r="D25">
        <f>SUM(D4:D20)</f>
        <v>715</v>
      </c>
      <c r="E25">
        <f t="shared" ref="E25:AB25" si="19">SUM(E4:E20)</f>
        <v>767</v>
      </c>
      <c r="F25">
        <f t="shared" si="19"/>
        <v>706</v>
      </c>
      <c r="G25">
        <f t="shared" si="19"/>
        <v>610</v>
      </c>
      <c r="H25">
        <f t="shared" si="19"/>
        <v>636</v>
      </c>
      <c r="I25">
        <f t="shared" si="19"/>
        <v>48</v>
      </c>
      <c r="J25">
        <f t="shared" si="19"/>
        <v>105</v>
      </c>
      <c r="K25">
        <f t="shared" si="19"/>
        <v>37</v>
      </c>
      <c r="L25">
        <f t="shared" si="19"/>
        <v>5</v>
      </c>
      <c r="M25">
        <f t="shared" si="19"/>
        <v>19</v>
      </c>
      <c r="N25">
        <f t="shared" si="19"/>
        <v>11885.4</v>
      </c>
      <c r="O25">
        <f t="shared" si="19"/>
        <v>31153.8</v>
      </c>
      <c r="P25">
        <f t="shared" si="19"/>
        <v>30657.1</v>
      </c>
      <c r="Q25">
        <f t="shared" si="19"/>
        <v>24824</v>
      </c>
      <c r="R25">
        <f t="shared" si="19"/>
        <v>22373.4</v>
      </c>
      <c r="S25">
        <f t="shared" si="19"/>
        <v>437.20000000000005</v>
      </c>
      <c r="T25">
        <f t="shared" si="19"/>
        <v>2235.9</v>
      </c>
      <c r="U25">
        <f t="shared" si="19"/>
        <v>722</v>
      </c>
      <c r="V25">
        <f t="shared" si="19"/>
        <v>99.5</v>
      </c>
      <c r="W25">
        <f t="shared" si="19"/>
        <v>303.7</v>
      </c>
      <c r="X25">
        <f t="shared" si="19"/>
        <v>12322.6</v>
      </c>
      <c r="Y25">
        <f t="shared" si="19"/>
        <v>33389.699999999997</v>
      </c>
      <c r="Z25">
        <f t="shared" si="19"/>
        <v>31379.1</v>
      </c>
      <c r="AA25">
        <f t="shared" si="19"/>
        <v>24923.5</v>
      </c>
      <c r="AB25">
        <f t="shared" si="19"/>
        <v>22677.1</v>
      </c>
      <c r="AD25">
        <f t="shared" ref="AD25" si="20">SUM(AD4:AD20)</f>
        <v>124692</v>
      </c>
    </row>
  </sheetData>
  <pageMargins left="0.7" right="0.7" top="0.75" bottom="0.75" header="0.3" footer="0.3"/>
  <pageSetup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A0D8-AA03-4ADF-963A-145692B60AD1}">
  <sheetPr>
    <pageSetUpPr fitToPage="1"/>
  </sheetPr>
  <dimension ref="A1:M24"/>
  <sheetViews>
    <sheetView topLeftCell="D5" workbookViewId="0">
      <selection activeCell="N52" sqref="N52"/>
    </sheetView>
  </sheetViews>
  <sheetFormatPr defaultRowHeight="14.4" x14ac:dyDescent="0.3"/>
  <cols>
    <col min="1" max="1" width="16.88671875" customWidth="1"/>
    <col min="2" max="2" width="15.77734375" customWidth="1"/>
    <col min="3" max="3" width="7.77734375" customWidth="1"/>
    <col min="4" max="4" width="9.77734375" customWidth="1"/>
    <col min="5" max="5" width="8.21875" customWidth="1"/>
  </cols>
  <sheetData>
    <row r="1" spans="1:13" ht="111.6" x14ac:dyDescent="0.3">
      <c r="A1" t="s">
        <v>48</v>
      </c>
      <c r="C1" s="19" t="s">
        <v>51</v>
      </c>
      <c r="D1" s="19" t="s">
        <v>53</v>
      </c>
      <c r="E1" s="19" t="s">
        <v>54</v>
      </c>
      <c r="F1" s="19" t="s">
        <v>52</v>
      </c>
      <c r="H1" s="19" t="s">
        <v>51</v>
      </c>
      <c r="I1" s="19" t="s">
        <v>53</v>
      </c>
      <c r="J1" s="19" t="s">
        <v>54</v>
      </c>
      <c r="K1" s="19" t="s">
        <v>52</v>
      </c>
      <c r="M1" s="19" t="s">
        <v>57</v>
      </c>
    </row>
    <row r="2" spans="1:13" x14ac:dyDescent="0.3">
      <c r="B2" t="s">
        <v>55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49</v>
      </c>
      <c r="B3" t="s">
        <v>50</v>
      </c>
    </row>
    <row r="4" spans="1:13" x14ac:dyDescent="0.3">
      <c r="A4" t="s">
        <v>7</v>
      </c>
      <c r="B4" t="s">
        <v>8</v>
      </c>
      <c r="C4">
        <v>10</v>
      </c>
      <c r="D4">
        <v>19</v>
      </c>
      <c r="E4">
        <v>93</v>
      </c>
      <c r="F4">
        <v>1</v>
      </c>
      <c r="H4" s="20">
        <f>(C4/C$2)</f>
        <v>1</v>
      </c>
      <c r="I4" s="20">
        <f t="shared" ref="I4:K19" si="0">(D4/D$2)</f>
        <v>0.95</v>
      </c>
      <c r="J4" s="20">
        <f t="shared" si="0"/>
        <v>0.93</v>
      </c>
      <c r="K4" s="20">
        <f t="shared" si="0"/>
        <v>1</v>
      </c>
      <c r="M4" s="20" t="b">
        <f>OR(H4&lt;0.5,I4&lt;0.5,K4&lt;0.5)</f>
        <v>0</v>
      </c>
    </row>
    <row r="5" spans="1:13" x14ac:dyDescent="0.3">
      <c r="A5" t="s">
        <v>9</v>
      </c>
      <c r="B5" t="s">
        <v>10</v>
      </c>
      <c r="C5">
        <v>9</v>
      </c>
      <c r="D5">
        <v>20</v>
      </c>
      <c r="E5">
        <v>100</v>
      </c>
      <c r="F5">
        <v>1</v>
      </c>
      <c r="H5" s="20">
        <f t="shared" ref="H5:H21" si="1">(C5/C$2)</f>
        <v>0.9</v>
      </c>
      <c r="I5" s="20">
        <f t="shared" si="0"/>
        <v>1</v>
      </c>
      <c r="J5" s="20">
        <f t="shared" si="0"/>
        <v>1</v>
      </c>
      <c r="K5" s="20">
        <f t="shared" si="0"/>
        <v>1</v>
      </c>
      <c r="M5" s="20" t="b">
        <f t="shared" ref="M5:M20" si="2">OR(H5&lt;0.5,I5&lt;0.5,K5&lt;0.5)</f>
        <v>0</v>
      </c>
    </row>
    <row r="6" spans="1:13" x14ac:dyDescent="0.3">
      <c r="A6" t="s">
        <v>11</v>
      </c>
      <c r="B6" t="s">
        <v>12</v>
      </c>
      <c r="C6">
        <v>8</v>
      </c>
      <c r="D6">
        <v>17</v>
      </c>
      <c r="E6">
        <v>82</v>
      </c>
      <c r="F6">
        <v>1</v>
      </c>
      <c r="H6" s="20">
        <f t="shared" si="1"/>
        <v>0.8</v>
      </c>
      <c r="I6" s="20">
        <f t="shared" si="0"/>
        <v>0.85</v>
      </c>
      <c r="J6" s="20">
        <f t="shared" si="0"/>
        <v>0.82</v>
      </c>
      <c r="K6" s="20">
        <f t="shared" si="0"/>
        <v>1</v>
      </c>
      <c r="M6" s="20" t="b">
        <f t="shared" si="2"/>
        <v>0</v>
      </c>
    </row>
    <row r="7" spans="1:13" x14ac:dyDescent="0.3">
      <c r="A7" t="s">
        <v>13</v>
      </c>
      <c r="B7" t="s">
        <v>14</v>
      </c>
      <c r="C7">
        <v>9</v>
      </c>
      <c r="D7">
        <v>10</v>
      </c>
      <c r="E7">
        <v>73</v>
      </c>
      <c r="F7">
        <v>1</v>
      </c>
      <c r="H7" s="20">
        <f t="shared" si="1"/>
        <v>0.9</v>
      </c>
      <c r="I7" s="20">
        <f t="shared" si="0"/>
        <v>0.5</v>
      </c>
      <c r="J7" s="20">
        <f t="shared" si="0"/>
        <v>0.73</v>
      </c>
      <c r="K7" s="20">
        <f t="shared" si="0"/>
        <v>1</v>
      </c>
      <c r="M7" s="20" t="b">
        <f t="shared" si="2"/>
        <v>0</v>
      </c>
    </row>
    <row r="8" spans="1:13" x14ac:dyDescent="0.3">
      <c r="A8" t="s">
        <v>15</v>
      </c>
      <c r="B8" t="s">
        <v>16</v>
      </c>
      <c r="C8">
        <v>10</v>
      </c>
      <c r="D8">
        <v>20</v>
      </c>
      <c r="E8">
        <v>59</v>
      </c>
      <c r="F8">
        <v>1</v>
      </c>
      <c r="H8" s="20">
        <f t="shared" si="1"/>
        <v>1</v>
      </c>
      <c r="I8" s="20">
        <f t="shared" si="0"/>
        <v>1</v>
      </c>
      <c r="J8" s="20">
        <f t="shared" si="0"/>
        <v>0.59</v>
      </c>
      <c r="K8" s="20">
        <f t="shared" si="0"/>
        <v>1</v>
      </c>
      <c r="M8" s="20" t="b">
        <f t="shared" si="2"/>
        <v>0</v>
      </c>
    </row>
    <row r="9" spans="1:13" x14ac:dyDescent="0.3">
      <c r="A9" t="s">
        <v>17</v>
      </c>
      <c r="B9" t="s">
        <v>18</v>
      </c>
      <c r="C9">
        <v>9</v>
      </c>
      <c r="D9">
        <v>17</v>
      </c>
      <c r="E9">
        <v>100</v>
      </c>
      <c r="F9">
        <v>1</v>
      </c>
      <c r="H9" s="20">
        <f t="shared" si="1"/>
        <v>0.9</v>
      </c>
      <c r="I9" s="20">
        <f t="shared" si="0"/>
        <v>0.85</v>
      </c>
      <c r="J9" s="20">
        <f t="shared" si="0"/>
        <v>1</v>
      </c>
      <c r="K9" s="20">
        <f t="shared" si="0"/>
        <v>1</v>
      </c>
      <c r="M9" s="20" t="b">
        <f t="shared" si="2"/>
        <v>0</v>
      </c>
    </row>
    <row r="10" spans="1:13" x14ac:dyDescent="0.3">
      <c r="A10" t="s">
        <v>19</v>
      </c>
      <c r="B10" t="s">
        <v>20</v>
      </c>
      <c r="C10">
        <v>8</v>
      </c>
      <c r="D10">
        <v>20</v>
      </c>
      <c r="E10">
        <v>100</v>
      </c>
      <c r="F10">
        <v>0</v>
      </c>
      <c r="H10" s="20">
        <f t="shared" si="1"/>
        <v>0.8</v>
      </c>
      <c r="I10" s="20">
        <f t="shared" si="0"/>
        <v>1</v>
      </c>
      <c r="J10" s="20">
        <f t="shared" si="0"/>
        <v>1</v>
      </c>
      <c r="K10" s="20">
        <f t="shared" si="0"/>
        <v>0</v>
      </c>
      <c r="M10" s="20" t="b">
        <f t="shared" si="2"/>
        <v>1</v>
      </c>
    </row>
    <row r="11" spans="1:13" x14ac:dyDescent="0.3">
      <c r="A11" t="s">
        <v>21</v>
      </c>
      <c r="B11" t="s">
        <v>22</v>
      </c>
      <c r="C11">
        <v>5</v>
      </c>
      <c r="D11">
        <v>6</v>
      </c>
      <c r="E11">
        <v>100</v>
      </c>
      <c r="F11">
        <v>1</v>
      </c>
      <c r="H11" s="20">
        <f t="shared" si="1"/>
        <v>0.5</v>
      </c>
      <c r="I11" s="20">
        <f t="shared" si="0"/>
        <v>0.3</v>
      </c>
      <c r="J11" s="20">
        <f t="shared" si="0"/>
        <v>1</v>
      </c>
      <c r="K11" s="20">
        <f t="shared" si="0"/>
        <v>1</v>
      </c>
      <c r="M11" s="20" t="b">
        <f t="shared" si="2"/>
        <v>1</v>
      </c>
    </row>
    <row r="12" spans="1:13" x14ac:dyDescent="0.3">
      <c r="A12" t="s">
        <v>23</v>
      </c>
      <c r="B12" t="s">
        <v>24</v>
      </c>
      <c r="C12">
        <v>10</v>
      </c>
      <c r="D12">
        <v>20</v>
      </c>
      <c r="E12">
        <v>67</v>
      </c>
      <c r="F12">
        <v>1</v>
      </c>
      <c r="H12" s="20">
        <f t="shared" si="1"/>
        <v>1</v>
      </c>
      <c r="I12" s="20">
        <f t="shared" si="0"/>
        <v>1</v>
      </c>
      <c r="J12" s="20">
        <f t="shared" si="0"/>
        <v>0.67</v>
      </c>
      <c r="K12" s="20">
        <f t="shared" si="0"/>
        <v>1</v>
      </c>
      <c r="M12" s="20" t="b">
        <f t="shared" si="2"/>
        <v>0</v>
      </c>
    </row>
    <row r="13" spans="1:13" x14ac:dyDescent="0.3">
      <c r="A13" t="s">
        <v>25</v>
      </c>
      <c r="B13" t="s">
        <v>26</v>
      </c>
      <c r="C13">
        <v>9</v>
      </c>
      <c r="D13">
        <v>20</v>
      </c>
      <c r="E13">
        <v>70</v>
      </c>
      <c r="F13">
        <v>1</v>
      </c>
      <c r="H13" s="20">
        <f t="shared" si="1"/>
        <v>0.9</v>
      </c>
      <c r="I13" s="20">
        <f t="shared" si="0"/>
        <v>1</v>
      </c>
      <c r="J13" s="20">
        <f t="shared" si="0"/>
        <v>0.7</v>
      </c>
      <c r="K13" s="20">
        <f t="shared" si="0"/>
        <v>1</v>
      </c>
      <c r="M13" s="20" t="b">
        <f t="shared" si="2"/>
        <v>0</v>
      </c>
    </row>
    <row r="14" spans="1:13" x14ac:dyDescent="0.3">
      <c r="A14" t="s">
        <v>27</v>
      </c>
      <c r="B14" t="s">
        <v>28</v>
      </c>
      <c r="C14">
        <v>10</v>
      </c>
      <c r="D14">
        <v>19</v>
      </c>
      <c r="E14">
        <v>80</v>
      </c>
      <c r="F14">
        <v>1</v>
      </c>
      <c r="H14" s="20">
        <f t="shared" si="1"/>
        <v>1</v>
      </c>
      <c r="I14" s="20">
        <f t="shared" si="0"/>
        <v>0.95</v>
      </c>
      <c r="J14" s="20">
        <f t="shared" si="0"/>
        <v>0.8</v>
      </c>
      <c r="K14" s="20">
        <f t="shared" si="0"/>
        <v>1</v>
      </c>
      <c r="M14" s="20" t="b">
        <f t="shared" si="2"/>
        <v>0</v>
      </c>
    </row>
    <row r="15" spans="1:13" x14ac:dyDescent="0.3">
      <c r="A15" t="s">
        <v>29</v>
      </c>
      <c r="B15" t="s">
        <v>30</v>
      </c>
      <c r="C15">
        <v>8</v>
      </c>
      <c r="D15">
        <v>17</v>
      </c>
      <c r="E15">
        <v>90</v>
      </c>
      <c r="F15">
        <v>1</v>
      </c>
      <c r="H15" s="20">
        <f t="shared" si="1"/>
        <v>0.8</v>
      </c>
      <c r="I15" s="20">
        <f t="shared" si="0"/>
        <v>0.85</v>
      </c>
      <c r="J15" s="20">
        <f t="shared" si="0"/>
        <v>0.9</v>
      </c>
      <c r="K15" s="20">
        <f t="shared" si="0"/>
        <v>1</v>
      </c>
      <c r="M15" s="20" t="b">
        <f t="shared" si="2"/>
        <v>0</v>
      </c>
    </row>
    <row r="16" spans="1:13" x14ac:dyDescent="0.3">
      <c r="A16" t="s">
        <v>31</v>
      </c>
      <c r="B16" t="s">
        <v>32</v>
      </c>
      <c r="C16">
        <v>9</v>
      </c>
      <c r="D16">
        <v>19</v>
      </c>
      <c r="E16">
        <v>45</v>
      </c>
      <c r="F16">
        <v>0</v>
      </c>
      <c r="H16" s="20">
        <f t="shared" si="1"/>
        <v>0.9</v>
      </c>
      <c r="I16" s="20">
        <f t="shared" si="0"/>
        <v>0.95</v>
      </c>
      <c r="J16" s="20">
        <f t="shared" si="0"/>
        <v>0.45</v>
      </c>
      <c r="K16" s="20">
        <f t="shared" si="0"/>
        <v>0</v>
      </c>
      <c r="M16" s="20" t="b">
        <f t="shared" si="2"/>
        <v>1</v>
      </c>
    </row>
    <row r="17" spans="1:13" x14ac:dyDescent="0.3">
      <c r="A17" t="s">
        <v>33</v>
      </c>
      <c r="B17" t="s">
        <v>56</v>
      </c>
      <c r="C17">
        <v>7</v>
      </c>
      <c r="D17">
        <v>20</v>
      </c>
      <c r="E17">
        <v>90</v>
      </c>
      <c r="F17">
        <v>1</v>
      </c>
      <c r="H17" s="20">
        <f t="shared" si="1"/>
        <v>0.7</v>
      </c>
      <c r="I17" s="20">
        <f t="shared" si="0"/>
        <v>1</v>
      </c>
      <c r="J17" s="20">
        <f t="shared" si="0"/>
        <v>0.9</v>
      </c>
      <c r="K17" s="20">
        <f t="shared" si="0"/>
        <v>1</v>
      </c>
      <c r="M17" s="20" t="b">
        <f t="shared" si="2"/>
        <v>0</v>
      </c>
    </row>
    <row r="18" spans="1:13" x14ac:dyDescent="0.3">
      <c r="A18" t="s">
        <v>34</v>
      </c>
      <c r="B18" t="s">
        <v>35</v>
      </c>
      <c r="C18">
        <v>10</v>
      </c>
      <c r="D18">
        <v>10</v>
      </c>
      <c r="E18">
        <v>80</v>
      </c>
      <c r="F18">
        <v>1</v>
      </c>
      <c r="H18" s="20">
        <f t="shared" si="1"/>
        <v>1</v>
      </c>
      <c r="I18" s="20">
        <f t="shared" si="0"/>
        <v>0.5</v>
      </c>
      <c r="J18" s="20">
        <f t="shared" si="0"/>
        <v>0.8</v>
      </c>
      <c r="K18" s="20">
        <f t="shared" si="0"/>
        <v>1</v>
      </c>
      <c r="M18" s="20" t="b">
        <f t="shared" si="2"/>
        <v>0</v>
      </c>
    </row>
    <row r="19" spans="1:13" x14ac:dyDescent="0.3">
      <c r="A19" t="s">
        <v>36</v>
      </c>
      <c r="B19" t="s">
        <v>37</v>
      </c>
      <c r="C19">
        <v>11</v>
      </c>
      <c r="D19">
        <v>20</v>
      </c>
      <c r="E19">
        <v>69</v>
      </c>
      <c r="F19">
        <v>1</v>
      </c>
      <c r="H19" s="20">
        <f t="shared" si="1"/>
        <v>1.1000000000000001</v>
      </c>
      <c r="I19" s="20">
        <f t="shared" si="0"/>
        <v>1</v>
      </c>
      <c r="J19" s="20">
        <f t="shared" si="0"/>
        <v>0.69</v>
      </c>
      <c r="K19" s="20">
        <f t="shared" si="0"/>
        <v>1</v>
      </c>
      <c r="M19" s="20" t="b">
        <f t="shared" si="2"/>
        <v>0</v>
      </c>
    </row>
    <row r="20" spans="1:13" x14ac:dyDescent="0.3">
      <c r="A20" t="s">
        <v>38</v>
      </c>
      <c r="B20" t="s">
        <v>39</v>
      </c>
      <c r="C20">
        <v>10</v>
      </c>
      <c r="D20">
        <v>14</v>
      </c>
      <c r="E20">
        <v>90</v>
      </c>
      <c r="F20">
        <v>1</v>
      </c>
      <c r="H20" s="20">
        <f t="shared" si="1"/>
        <v>1</v>
      </c>
      <c r="I20" s="20">
        <f t="shared" ref="I20" si="3">(D20/D$2)</f>
        <v>0.7</v>
      </c>
      <c r="J20" s="20">
        <f t="shared" ref="J20" si="4">(E20/E$2)</f>
        <v>0.9</v>
      </c>
      <c r="K20" s="20">
        <f t="shared" ref="K20" si="5">(F20/F$2)</f>
        <v>1</v>
      </c>
      <c r="M20" s="20" t="b">
        <f t="shared" si="2"/>
        <v>0</v>
      </c>
    </row>
    <row r="21" spans="1:13" x14ac:dyDescent="0.3">
      <c r="H21" s="20"/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0">
        <f>MAX(H4:H20)</f>
        <v>1.1000000000000001</v>
      </c>
      <c r="I22" s="20">
        <f t="shared" ref="I22:K22" si="7">MAX(I4:I20)</f>
        <v>1</v>
      </c>
      <c r="J22" s="20">
        <f t="shared" si="7"/>
        <v>1</v>
      </c>
      <c r="K22" s="20">
        <f t="shared" si="7"/>
        <v>1</v>
      </c>
    </row>
    <row r="23" spans="1:13" x14ac:dyDescent="0.3">
      <c r="A23" t="s">
        <v>58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0">
        <f>MIN(H4:H20)</f>
        <v>0.5</v>
      </c>
      <c r="I23" s="20">
        <f t="shared" ref="I23:K23" si="9">MIN(I4:I20)</f>
        <v>0.3</v>
      </c>
      <c r="J23" s="20">
        <f t="shared" si="9"/>
        <v>0.45</v>
      </c>
      <c r="K23" s="20">
        <f t="shared" si="9"/>
        <v>0</v>
      </c>
    </row>
    <row r="24" spans="1:13" x14ac:dyDescent="0.3">
      <c r="A24" t="s">
        <v>59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0">
        <f>AVERAGE(H4:H20)</f>
        <v>0.89411764705882346</v>
      </c>
      <c r="I24" s="20">
        <f t="shared" ref="I24:K24" si="11">AVERAGE(I4:I20)</f>
        <v>0.84705882352941153</v>
      </c>
      <c r="J24" s="20">
        <f t="shared" si="11"/>
        <v>0.81647058823529417</v>
      </c>
      <c r="K24" s="20">
        <f t="shared" si="11"/>
        <v>0.88235294117647056</v>
      </c>
    </row>
  </sheetData>
  <conditionalFormatting sqref="C4:C20">
    <cfRule type="iconSet" priority="5">
      <iconSet>
        <cfvo type="percent" val="0"/>
        <cfvo type="percent" val="33"/>
        <cfvo type="percent" val="67"/>
      </iconSet>
    </cfRule>
  </conditionalFormatting>
  <conditionalFormatting sqref="D4:D20">
    <cfRule type="iconSet" priority="4">
      <iconSet>
        <cfvo type="percent" val="0"/>
        <cfvo type="percent" val="33"/>
        <cfvo type="percent" val="67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1" operator="lessThan">
      <formula>0.5</formula>
    </cfRule>
  </conditionalFormatting>
  <pageMargins left="0.7" right="0.7" top="0.75" bottom="0.75" header="0.3" footer="0.3"/>
  <pageSetup scale="5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1D5B-B2AF-4340-84E8-70B15AFC3F8C}">
  <dimension ref="A1:M9"/>
  <sheetViews>
    <sheetView tabSelected="1" topLeftCell="E1" workbookViewId="0">
      <selection activeCell="M5" sqref="M5:M9"/>
    </sheetView>
  </sheetViews>
  <sheetFormatPr defaultRowHeight="14.4" x14ac:dyDescent="0.3"/>
  <sheetData>
    <row r="1" spans="1:13" x14ac:dyDescent="0.3">
      <c r="A1" t="s">
        <v>60</v>
      </c>
    </row>
    <row r="4" spans="1:13" x14ac:dyDescent="0.3">
      <c r="A4" t="s">
        <v>61</v>
      </c>
      <c r="B4" s="16" t="s">
        <v>67</v>
      </c>
      <c r="C4" s="16">
        <v>3</v>
      </c>
      <c r="D4" s="5" t="s">
        <v>71</v>
      </c>
      <c r="E4" s="5">
        <v>5</v>
      </c>
      <c r="F4" s="12" t="s">
        <v>68</v>
      </c>
      <c r="G4" s="12">
        <v>4</v>
      </c>
      <c r="H4" s="21" t="s">
        <v>69</v>
      </c>
      <c r="I4" s="21">
        <v>3</v>
      </c>
      <c r="J4" s="22" t="s">
        <v>70</v>
      </c>
      <c r="K4" s="22">
        <v>1</v>
      </c>
      <c r="M4" t="s">
        <v>42</v>
      </c>
    </row>
    <row r="5" spans="1:13" x14ac:dyDescent="0.3">
      <c r="A5" t="s">
        <v>62</v>
      </c>
      <c r="B5" s="16">
        <v>1</v>
      </c>
      <c r="C5" s="16">
        <f>(C$4*B5)</f>
        <v>3</v>
      </c>
      <c r="D5" s="5">
        <v>5</v>
      </c>
      <c r="E5" s="5">
        <f>(E$4*D5)</f>
        <v>25</v>
      </c>
      <c r="F5" s="12">
        <v>1</v>
      </c>
      <c r="G5" s="12">
        <f>(G$4*F5)</f>
        <v>4</v>
      </c>
      <c r="H5" s="21">
        <v>4</v>
      </c>
      <c r="I5" s="21">
        <f>(I$4*H5)</f>
        <v>12</v>
      </c>
      <c r="J5" s="22">
        <v>5</v>
      </c>
      <c r="K5" s="22">
        <f>(K$4*J5)</f>
        <v>5</v>
      </c>
      <c r="L5">
        <f>SUM(B5:J5)</f>
        <v>60</v>
      </c>
      <c r="M5">
        <f>(C5+E5+G5+I5+K5)</f>
        <v>49</v>
      </c>
    </row>
    <row r="6" spans="1:13" x14ac:dyDescent="0.3">
      <c r="A6" t="s">
        <v>63</v>
      </c>
      <c r="B6" s="16">
        <v>4</v>
      </c>
      <c r="C6" s="16">
        <f t="shared" ref="C6:E9" si="0">(C$4*B6)</f>
        <v>12</v>
      </c>
      <c r="D6" s="5">
        <v>4</v>
      </c>
      <c r="E6" s="5">
        <f t="shared" si="0"/>
        <v>20</v>
      </c>
      <c r="F6" s="12">
        <v>3</v>
      </c>
      <c r="G6" s="12">
        <f t="shared" ref="G6" si="1">(G$4*F6)</f>
        <v>12</v>
      </c>
      <c r="H6" s="21">
        <v>2</v>
      </c>
      <c r="I6" s="21">
        <f t="shared" ref="I6" si="2">(I$4*H6)</f>
        <v>6</v>
      </c>
      <c r="J6" s="22">
        <v>1</v>
      </c>
      <c r="K6" s="22">
        <f t="shared" ref="K6" si="3">(K$4*J6)</f>
        <v>1</v>
      </c>
      <c r="L6">
        <f>SUM(B6:J6)</f>
        <v>64</v>
      </c>
      <c r="M6">
        <f t="shared" ref="M6:M9" si="4">(C6+E6+G6+I6+K6)</f>
        <v>51</v>
      </c>
    </row>
    <row r="7" spans="1:13" x14ac:dyDescent="0.3">
      <c r="A7" t="s">
        <v>64</v>
      </c>
      <c r="B7" s="16">
        <v>5</v>
      </c>
      <c r="C7" s="16">
        <f t="shared" si="0"/>
        <v>15</v>
      </c>
      <c r="D7" s="5">
        <v>1</v>
      </c>
      <c r="E7" s="5">
        <f t="shared" si="0"/>
        <v>5</v>
      </c>
      <c r="F7" s="12">
        <v>5</v>
      </c>
      <c r="G7" s="12">
        <f t="shared" ref="G7" si="5">(G$4*F7)</f>
        <v>20</v>
      </c>
      <c r="H7" s="21">
        <v>3</v>
      </c>
      <c r="I7" s="21">
        <f t="shared" ref="I7" si="6">(I$4*H7)</f>
        <v>9</v>
      </c>
      <c r="J7" s="22">
        <v>3</v>
      </c>
      <c r="K7" s="22">
        <f t="shared" ref="K7" si="7">(K$4*J7)</f>
        <v>3</v>
      </c>
      <c r="L7">
        <f>SUM(B7:J7)</f>
        <v>66</v>
      </c>
      <c r="M7">
        <f t="shared" si="4"/>
        <v>52</v>
      </c>
    </row>
    <row r="8" spans="1:13" x14ac:dyDescent="0.3">
      <c r="A8" t="s">
        <v>65</v>
      </c>
      <c r="B8" s="16">
        <v>3</v>
      </c>
      <c r="C8" s="16">
        <f t="shared" si="0"/>
        <v>9</v>
      </c>
      <c r="D8" s="5">
        <v>5</v>
      </c>
      <c r="E8" s="5">
        <f t="shared" si="0"/>
        <v>25</v>
      </c>
      <c r="F8" s="12">
        <v>4</v>
      </c>
      <c r="G8" s="12">
        <f t="shared" ref="G8" si="8">(G$4*F8)</f>
        <v>16</v>
      </c>
      <c r="H8" s="21">
        <v>4</v>
      </c>
      <c r="I8" s="21">
        <f t="shared" ref="I8" si="9">(I$4*H8)</f>
        <v>12</v>
      </c>
      <c r="J8" s="22">
        <v>3</v>
      </c>
      <c r="K8" s="22">
        <f t="shared" ref="K8" si="10">(K$4*J8)</f>
        <v>3</v>
      </c>
      <c r="L8">
        <f>SUM(B8:J8)</f>
        <v>81</v>
      </c>
      <c r="M8">
        <f t="shared" si="4"/>
        <v>65</v>
      </c>
    </row>
    <row r="9" spans="1:13" x14ac:dyDescent="0.3">
      <c r="A9" t="s">
        <v>66</v>
      </c>
      <c r="B9" s="16">
        <v>3</v>
      </c>
      <c r="C9" s="16">
        <f t="shared" si="0"/>
        <v>9</v>
      </c>
      <c r="D9" s="5">
        <v>5</v>
      </c>
      <c r="E9" s="5">
        <f t="shared" si="0"/>
        <v>25</v>
      </c>
      <c r="F9" s="12">
        <v>2</v>
      </c>
      <c r="G9" s="12">
        <f t="shared" ref="G9" si="11">(G$4*F9)</f>
        <v>8</v>
      </c>
      <c r="H9" s="21">
        <v>2</v>
      </c>
      <c r="I9" s="21">
        <f t="shared" ref="I9" si="12">(I$4*H9)</f>
        <v>6</v>
      </c>
      <c r="J9" s="22">
        <v>5</v>
      </c>
      <c r="K9" s="22">
        <f t="shared" ref="K9" si="13">(K$4*J9)</f>
        <v>5</v>
      </c>
      <c r="L9">
        <f>SUM(B9:J9)</f>
        <v>65</v>
      </c>
      <c r="M9">
        <f t="shared" si="4"/>
        <v>53</v>
      </c>
    </row>
  </sheetData>
  <conditionalFormatting sqref="M5:M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Oluwatobi Adeyemo</dc:creator>
  <cp:lastModifiedBy>Oluwatobi Adeyemo</cp:lastModifiedBy>
  <cp:lastPrinted>2023-07-17T22:51:13Z</cp:lastPrinted>
  <dcterms:created xsi:type="dcterms:W3CDTF">2023-07-17T16:40:08Z</dcterms:created>
  <dcterms:modified xsi:type="dcterms:W3CDTF">2023-07-19T08:45:45Z</dcterms:modified>
</cp:coreProperties>
</file>