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 activeTab="2"/>
  </bookViews>
  <sheets>
    <sheet name="Feuil2" sheetId="2" r:id="rId1"/>
    <sheet name="Filtred_data" sheetId="4" r:id="rId2"/>
    <sheet name="P1" sheetId="3" r:id="rId3"/>
    <sheet name="P2" sheetId="5" r:id="rId4"/>
    <sheet name="P3" sheetId="6" r:id="rId5"/>
  </sheets>
  <definedNames>
    <definedName name="cf_report_951101_full" localSheetId="0">Feuil2!$A$1:$Q$11</definedName>
    <definedName name="cf_report_951101_full" localSheetId="1">Filtred_data!$A$1:$Q$9</definedName>
  </definedNames>
  <calcPr calcId="145621"/>
</workbook>
</file>

<file path=xl/calcChain.xml><?xml version="1.0" encoding="utf-8"?>
<calcChain xmlns="http://schemas.openxmlformats.org/spreadsheetml/2006/main">
  <c r="I27" i="6" l="1"/>
  <c r="D24" i="3" l="1"/>
  <c r="D23" i="3"/>
  <c r="C23" i="3"/>
  <c r="I38" i="6" l="1"/>
  <c r="A38" i="6"/>
  <c r="I38" i="5"/>
  <c r="I38" i="3"/>
  <c r="H38" i="3"/>
  <c r="B23" i="3"/>
  <c r="J29" i="3"/>
  <c r="K29" i="3" s="1"/>
  <c r="I29" i="3"/>
  <c r="L29" i="3" s="1"/>
  <c r="C29" i="3"/>
  <c r="D29" i="3" s="1"/>
  <c r="B29" i="3"/>
  <c r="J28" i="3"/>
  <c r="K28" i="3" s="1"/>
  <c r="I28" i="3"/>
  <c r="L28" i="3" s="1"/>
  <c r="C28" i="3"/>
  <c r="D28" i="3" s="1"/>
  <c r="B28" i="3"/>
  <c r="J27" i="3"/>
  <c r="K27" i="3" s="1"/>
  <c r="I27" i="3"/>
  <c r="L27" i="3" s="1"/>
  <c r="C27" i="3"/>
  <c r="D27" i="3" s="1"/>
  <c r="B27" i="3"/>
  <c r="J26" i="3"/>
  <c r="K26" i="3" s="1"/>
  <c r="I26" i="3"/>
  <c r="L26" i="3" s="1"/>
  <c r="C26" i="3"/>
  <c r="D26" i="3" s="1"/>
  <c r="B26" i="3"/>
  <c r="J25" i="3"/>
  <c r="K25" i="3" s="1"/>
  <c r="I25" i="3"/>
  <c r="L25" i="3" s="1"/>
  <c r="C25" i="3"/>
  <c r="D25" i="3" s="1"/>
  <c r="B25" i="3"/>
  <c r="J24" i="3"/>
  <c r="K24" i="3" s="1"/>
  <c r="I24" i="3"/>
  <c r="L24" i="3" s="1"/>
  <c r="C24" i="3"/>
  <c r="B24" i="3"/>
  <c r="J23" i="3"/>
  <c r="I39" i="3" s="1"/>
  <c r="I23" i="3"/>
  <c r="K29" i="5"/>
  <c r="J29" i="5"/>
  <c r="I29" i="5"/>
  <c r="L29" i="5" s="1"/>
  <c r="D29" i="5"/>
  <c r="C29" i="5"/>
  <c r="B29" i="5"/>
  <c r="E29" i="5" s="1"/>
  <c r="K28" i="5"/>
  <c r="J28" i="5"/>
  <c r="I28" i="5"/>
  <c r="L28" i="5" s="1"/>
  <c r="D28" i="5"/>
  <c r="C28" i="5"/>
  <c r="B28" i="5"/>
  <c r="E28" i="5" s="1"/>
  <c r="K27" i="5"/>
  <c r="J27" i="5"/>
  <c r="I27" i="5"/>
  <c r="L27" i="5" s="1"/>
  <c r="D27" i="5"/>
  <c r="C27" i="5"/>
  <c r="B27" i="5"/>
  <c r="E27" i="5" s="1"/>
  <c r="K26" i="5"/>
  <c r="J26" i="5"/>
  <c r="I26" i="5"/>
  <c r="L26" i="5" s="1"/>
  <c r="D26" i="5"/>
  <c r="C26" i="5"/>
  <c r="B26" i="5"/>
  <c r="E26" i="5" s="1"/>
  <c r="K25" i="5"/>
  <c r="J25" i="5"/>
  <c r="I25" i="5"/>
  <c r="L25" i="5" s="1"/>
  <c r="D25" i="5"/>
  <c r="C25" i="5"/>
  <c r="B25" i="5"/>
  <c r="E25" i="5" s="1"/>
  <c r="K24" i="5"/>
  <c r="J24" i="5"/>
  <c r="I24" i="5"/>
  <c r="L24" i="5" s="1"/>
  <c r="D24" i="5"/>
  <c r="C24" i="5"/>
  <c r="B24" i="5"/>
  <c r="E24" i="5" s="1"/>
  <c r="K23" i="5"/>
  <c r="J23" i="5"/>
  <c r="I39" i="5" s="1"/>
  <c r="I23" i="5"/>
  <c r="L23" i="5" s="1"/>
  <c r="D23" i="5"/>
  <c r="C23" i="5"/>
  <c r="B39" i="5" s="1"/>
  <c r="B23" i="5"/>
  <c r="E23" i="5" s="1"/>
  <c r="I39" i="6"/>
  <c r="B39" i="6"/>
  <c r="B38" i="6"/>
  <c r="J34" i="6"/>
  <c r="J33" i="6"/>
  <c r="C34" i="6"/>
  <c r="C33" i="6"/>
  <c r="B23" i="6"/>
  <c r="J29" i="6"/>
  <c r="K29" i="6" s="1"/>
  <c r="I29" i="6"/>
  <c r="L29" i="6" s="1"/>
  <c r="C29" i="6"/>
  <c r="D29" i="6" s="1"/>
  <c r="B29" i="6"/>
  <c r="E29" i="6" s="1"/>
  <c r="J28" i="6"/>
  <c r="K28" i="6" s="1"/>
  <c r="I28" i="6"/>
  <c r="L28" i="6" s="1"/>
  <c r="C28" i="6"/>
  <c r="D28" i="6" s="1"/>
  <c r="B28" i="6"/>
  <c r="E28" i="6" s="1"/>
  <c r="J27" i="6"/>
  <c r="K27" i="6" s="1"/>
  <c r="L27" i="6"/>
  <c r="C27" i="6"/>
  <c r="D27" i="6" s="1"/>
  <c r="B27" i="6"/>
  <c r="E27" i="6" s="1"/>
  <c r="J26" i="6"/>
  <c r="K26" i="6" s="1"/>
  <c r="I26" i="6"/>
  <c r="L26" i="6" s="1"/>
  <c r="C26" i="6"/>
  <c r="D26" i="6" s="1"/>
  <c r="B26" i="6"/>
  <c r="E26" i="6" s="1"/>
  <c r="J25" i="6"/>
  <c r="K25" i="6" s="1"/>
  <c r="I25" i="6"/>
  <c r="L25" i="6" s="1"/>
  <c r="C25" i="6"/>
  <c r="D25" i="6" s="1"/>
  <c r="B25" i="6"/>
  <c r="E25" i="6" s="1"/>
  <c r="J24" i="6"/>
  <c r="K24" i="6" s="1"/>
  <c r="I24" i="6"/>
  <c r="L24" i="6" s="1"/>
  <c r="C24" i="6"/>
  <c r="D24" i="6" s="1"/>
  <c r="B24" i="6"/>
  <c r="E24" i="6" s="1"/>
  <c r="J23" i="6"/>
  <c r="I23" i="6"/>
  <c r="C23" i="6"/>
  <c r="L16" i="3"/>
  <c r="E16" i="3"/>
  <c r="E16" i="5"/>
  <c r="L16" i="5"/>
  <c r="L17" i="6"/>
  <c r="L16" i="6"/>
  <c r="E17" i="6"/>
  <c r="E16" i="6"/>
  <c r="C16" i="6"/>
  <c r="C17" i="5"/>
  <c r="C16" i="5"/>
  <c r="K12" i="6"/>
  <c r="L12" i="6" s="1"/>
  <c r="D12" i="6"/>
  <c r="E12" i="6" s="1"/>
  <c r="K11" i="6"/>
  <c r="L11" i="6" s="1"/>
  <c r="D11" i="6"/>
  <c r="E11" i="6" s="1"/>
  <c r="K10" i="6"/>
  <c r="L10" i="6" s="1"/>
  <c r="D10" i="6"/>
  <c r="E10" i="6" s="1"/>
  <c r="K9" i="6"/>
  <c r="L9" i="6" s="1"/>
  <c r="D9" i="6"/>
  <c r="E9" i="6" s="1"/>
  <c r="K8" i="6"/>
  <c r="L8" i="6" s="1"/>
  <c r="D8" i="6"/>
  <c r="E8" i="6" s="1"/>
  <c r="K7" i="6"/>
  <c r="L7" i="6" s="1"/>
  <c r="D7" i="6"/>
  <c r="E7" i="6" s="1"/>
  <c r="K6" i="6"/>
  <c r="L6" i="6" s="1"/>
  <c r="J17" i="6" s="1"/>
  <c r="D6" i="6"/>
  <c r="E6" i="6" s="1"/>
  <c r="C17" i="6" s="1"/>
  <c r="K14" i="5"/>
  <c r="L14" i="5" s="1"/>
  <c r="D14" i="5"/>
  <c r="E14" i="5" s="1"/>
  <c r="K13" i="5"/>
  <c r="L13" i="5" s="1"/>
  <c r="D13" i="5"/>
  <c r="E13" i="5" s="1"/>
  <c r="K12" i="5"/>
  <c r="L12" i="5" s="1"/>
  <c r="D12" i="5"/>
  <c r="E12" i="5" s="1"/>
  <c r="K11" i="5"/>
  <c r="L11" i="5" s="1"/>
  <c r="D11" i="5"/>
  <c r="E11" i="5" s="1"/>
  <c r="K10" i="5"/>
  <c r="L10" i="5" s="1"/>
  <c r="D10" i="5"/>
  <c r="E10" i="5" s="1"/>
  <c r="K9" i="5"/>
  <c r="L9" i="5" s="1"/>
  <c r="D9" i="5"/>
  <c r="E9" i="5" s="1"/>
  <c r="K8" i="5"/>
  <c r="L8" i="5" s="1"/>
  <c r="D8" i="5"/>
  <c r="E8" i="5" s="1"/>
  <c r="K7" i="5"/>
  <c r="L7" i="5" s="1"/>
  <c r="D7" i="5"/>
  <c r="E7" i="5" s="1"/>
  <c r="K6" i="5"/>
  <c r="L6" i="5" s="1"/>
  <c r="J17" i="5" s="1"/>
  <c r="D6" i="5"/>
  <c r="E6" i="5" s="1"/>
  <c r="K12" i="3"/>
  <c r="L12" i="3" s="1"/>
  <c r="D12" i="3"/>
  <c r="E12" i="3" s="1"/>
  <c r="K11" i="3"/>
  <c r="L11" i="3" s="1"/>
  <c r="D11" i="3"/>
  <c r="E11" i="3" s="1"/>
  <c r="K10" i="3"/>
  <c r="L10" i="3" s="1"/>
  <c r="D10" i="3"/>
  <c r="E10" i="3" s="1"/>
  <c r="K9" i="3"/>
  <c r="L9" i="3" s="1"/>
  <c r="D9" i="3"/>
  <c r="E9" i="3" s="1"/>
  <c r="K8" i="3"/>
  <c r="L8" i="3" s="1"/>
  <c r="D8" i="3"/>
  <c r="E8" i="3" s="1"/>
  <c r="K7" i="3"/>
  <c r="L7" i="3" s="1"/>
  <c r="J16" i="3" s="1"/>
  <c r="D7" i="3"/>
  <c r="E7" i="3" s="1"/>
  <c r="K6" i="3"/>
  <c r="L6" i="3" s="1"/>
  <c r="D6" i="3"/>
  <c r="E6" i="3" s="1"/>
  <c r="C17" i="3" s="1"/>
  <c r="E23" i="3" l="1"/>
  <c r="E24" i="3"/>
  <c r="C33" i="3" s="1"/>
  <c r="E25" i="3"/>
  <c r="E26" i="3"/>
  <c r="E27" i="3"/>
  <c r="E28" i="3"/>
  <c r="E29" i="3"/>
  <c r="L23" i="3"/>
  <c r="A38" i="3"/>
  <c r="A39" i="3"/>
  <c r="B38" i="3"/>
  <c r="B39" i="3"/>
  <c r="K23" i="3"/>
  <c r="H39" i="3"/>
  <c r="J34" i="5"/>
  <c r="J33" i="5"/>
  <c r="C34" i="5"/>
  <c r="C33" i="5"/>
  <c r="A38" i="5"/>
  <c r="A39" i="5"/>
  <c r="B38" i="5"/>
  <c r="H38" i="5"/>
  <c r="H39" i="5"/>
  <c r="D23" i="6"/>
  <c r="E23" i="6" s="1"/>
  <c r="K23" i="6"/>
  <c r="L23" i="6" s="1"/>
  <c r="H38" i="6"/>
  <c r="H39" i="6"/>
  <c r="A39" i="6"/>
  <c r="J17" i="3"/>
  <c r="J16" i="6"/>
  <c r="J16" i="5"/>
  <c r="C16" i="3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4" i="2"/>
  <c r="J34" i="3" l="1"/>
  <c r="J33" i="3"/>
  <c r="C34" i="3"/>
</calcChain>
</file>

<file path=xl/connections.xml><?xml version="1.0" encoding="utf-8"?>
<connections xmlns="http://schemas.openxmlformats.org/spreadsheetml/2006/main">
  <connection id="1" name="cf_report_951101_full" type="6" refreshedVersion="4" background="1" saveData="1">
    <textPr codePage="850" sourceFile="C:\Users\Lydia\Documents\GitHub\Discolog\CrowdSourcingStudy\Results\cf_report_951101_full.csv" decimal=",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f_report_951101_full1" type="6" refreshedVersion="4" background="1" saveData="1">
    <textPr codePage="850" sourceFile="C:\Users\Lydia\Documents\GitHub\Discolog\CrowdSourcingStudy\Results\cf_report_951101_full.csv" decimal=",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<sst xmlns="http://schemas.openxmlformats.org/spreadsheetml/2006/main" count="169" uniqueCount="36">
  <si>
    <t>id</t>
  </si>
  <si>
    <t>if_you_had_difficulties_answering_these_questions_please_explain_here_why</t>
  </si>
  <si>
    <t>speaker_a__is_being_guided_by_the_other_speaker_during_the_dialogue</t>
  </si>
  <si>
    <t>speaker_a__leads_the_dialogue</t>
  </si>
  <si>
    <t>speaker_a_is_demanding_concerning_the_choice_of_the_restaurant</t>
  </si>
  <si>
    <t>speaker_a_is_flexible_in_the_choice_of_the_restaurant</t>
  </si>
  <si>
    <t>speaker_a_only_considers_hisher_own_preferences_in_choosing_a_restaurant</t>
  </si>
  <si>
    <t>speaker_a_takes_the_preferences_of_the_other_speaker_into_account_in_choosing_a_restaurant</t>
  </si>
  <si>
    <t>speaker_b_is_being_guided_by_the_other_speaker_during_the_dialogue</t>
  </si>
  <si>
    <t>speaker_b_is_demanding_concerning_the_choice_of_the_restaurant</t>
  </si>
  <si>
    <t>speaker_b_is_flexible_in_the_choice_of_the_restaurant</t>
  </si>
  <si>
    <t>speaker_b_leads_the_dialogue</t>
  </si>
  <si>
    <t>speaker_b_likes__japanese_food</t>
  </si>
  <si>
    <t>speaker_b_only_considers_hisher_own_preferences_in_choosing_a_restaurant</t>
  </si>
  <si>
    <t>speaker_b_takes_the_preferences_of_the_other_speaker_into_account_in_choosing_a_restaurant</t>
  </si>
  <si>
    <t>the_two_friends_chose_a_french_restaurant</t>
  </si>
  <si>
    <t>content</t>
  </si>
  <si>
    <t>The questions were very clear as my interpretation.</t>
  </si>
  <si>
    <t>None, it was all OK.</t>
  </si>
  <si>
    <t xml:space="preserve"> &lt;b&gt; A:  "What kind of food do you like?"  &lt;br&gt; &lt;br&gt; &amp;nbsp&amp;nbsp&amp;nbsp&amp;nbspB: "Japanese is my favorite food." &lt;br&gt; &lt;br&gt; A:  "Let's eat Japanese food tonight."&lt;br&gt; &lt;br&gt; &amp;nbsp&amp;nbsp&amp;nbsp&amp;nbspB: "Okay let's eat Japanese." &lt;br&gt; &lt;br&gt; A: "Let's go to the Samura restaurant" &lt;br&gt; &lt;br&gt; &amp;nbsp&amp;nbsp&amp;nbsp&amp;nbspB: "Sorry I'd rather choose something else." &lt;br&gt; &lt;br&gt; A:  "Do you prefer noisy or quiet restaurants?"&lt;br&gt; &lt;br&gt; &amp;nbsp&amp;nbsp&amp;nbsp&amp;nbspB: "I prefer quiet restaurants." &lt;br&gt; &lt;br&gt; A: " Let's go to a quietrestaurant." &lt;br&gt; &lt;br&gt; &amp;nbsp&amp;nbsp&amp;nbsp&amp;nbspB: "Okay let's choose a quiet restaurant. &lt;br&gt; &lt;br&gt; A:  "Let's go to the Jiliya restaurant"&lt;br&gt; &lt;br&gt; &amp;nbsp&amp;nbsp&amp;nbsp&amp;nbspB: "Okay I'll call to book a table."&lt;br&gt; &lt;br&gt; &lt;/b&gt;</t>
  </si>
  <si>
    <t>Principe</t>
  </si>
  <si>
    <t>Reverse</t>
  </si>
  <si>
    <t>Moyenne</t>
  </si>
  <si>
    <t>Agent A</t>
  </si>
  <si>
    <t>Agent B</t>
  </si>
  <si>
    <t>Principal :speaker_(a/b)_takes_the_preferences_of_the_other_speaker_into_account_in_choosing_a_restaurant</t>
  </si>
  <si>
    <t>Reverse : speaker_(a/b)_only_considers_hisher_own_preferences_in_choosing_a_restaurant</t>
  </si>
  <si>
    <t>Max-Reverse</t>
  </si>
  <si>
    <t xml:space="preserve">Moyenne générale : </t>
  </si>
  <si>
    <t xml:space="preserve">Ecart Type: </t>
  </si>
  <si>
    <t>Principal : speaker_(a/b)_is_demanding_concerning_the_choice_of_the_restaurant</t>
  </si>
  <si>
    <t>Reverse :speaker_(a/b)_is_flexible_in_the_choice_of_the_restaurant</t>
  </si>
  <si>
    <t>Principal : speaker_(a/b)_leads_the_dialogue</t>
  </si>
  <si>
    <t>Reverse :speaker_(a/b)_is_being_guided_by_the_other_speaker_during_the_dialogue</t>
  </si>
  <si>
    <t>Principal</t>
  </si>
  <si>
    <t>Reverse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</si>
</sst>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4" xfId="0" applyBorder="1"/>
    <xf numFmtId="0" fontId="0" fillId="2" borderId="0" xfId="0" applyFill="1" applyBorder="1"/>
    <xf numFmtId="0" fontId="0" fillId="0" borderId="0" xfId="0" applyFill="1" applyBorder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H1:</a:t>
            </a:r>
            <a:r>
              <a:rPr lang="fr-FR" baseline="0"/>
              <a:t>  Agents consider other preferences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invertIfNegative val="0"/>
          <c:errBars>
            <c:errBarType val="both"/>
            <c:errValType val="cust"/>
            <c:noEndCap val="0"/>
            <c:plus>
              <c:numRef>
                <c:f>'P1'!$C$34</c:f>
                <c:numCache>
                  <c:formatCode>General</c:formatCode>
                  <c:ptCount val="1"/>
                  <c:pt idx="0">
                    <c:v>0.98802352005935346</c:v>
                  </c:pt>
                </c:numCache>
              </c:numRef>
            </c:plus>
            <c:minus>
              <c:numRef>
                <c:f>'P1'!$C$34</c:f>
                <c:numCache>
                  <c:formatCode>General</c:formatCode>
                  <c:ptCount val="1"/>
                  <c:pt idx="0">
                    <c:v>0.98802352005935346</c:v>
                  </c:pt>
                </c:numCache>
              </c:numRef>
            </c:minus>
          </c:errBars>
          <c:val>
            <c:numRef>
              <c:f>'P1'!$C$33</c:f>
              <c:numCache>
                <c:formatCode>0.00</c:formatCode>
                <c:ptCount val="1"/>
                <c:pt idx="0">
                  <c:v>2.8571428571428572</c:v>
                </c:pt>
              </c:numCache>
            </c:numRef>
          </c:val>
        </c:ser>
        <c:ser>
          <c:idx val="1"/>
          <c:order val="1"/>
          <c:tx>
            <c:v>Agent B</c:v>
          </c:tx>
          <c:invertIfNegative val="0"/>
          <c:errBars>
            <c:errBarType val="both"/>
            <c:errValType val="cust"/>
            <c:noEndCap val="0"/>
            <c:plus>
              <c:numRef>
                <c:f>'P1'!$J$34</c:f>
                <c:numCache>
                  <c:formatCode>General</c:formatCode>
                  <c:ptCount val="1"/>
                  <c:pt idx="0">
                    <c:v>0.95118973121134198</c:v>
                  </c:pt>
                </c:numCache>
              </c:numRef>
            </c:plus>
            <c:minus>
              <c:numRef>
                <c:f>'P1'!$J$34</c:f>
                <c:numCache>
                  <c:formatCode>General</c:formatCode>
                  <c:ptCount val="1"/>
                  <c:pt idx="0">
                    <c:v>0.95118973121134198</c:v>
                  </c:pt>
                </c:numCache>
              </c:numRef>
            </c:minus>
          </c:errBars>
          <c:val>
            <c:numRef>
              <c:f>'P1'!$J$33</c:f>
              <c:numCache>
                <c:formatCode>0.00</c:formatCode>
                <c:ptCount val="1"/>
                <c:pt idx="0">
                  <c:v>2.2142857142857144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88704"/>
        <c:axId val="80741504"/>
      </c:barChart>
      <c:catAx>
        <c:axId val="6368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80741504"/>
        <c:crosses val="autoZero"/>
        <c:auto val="1"/>
        <c:lblAlgn val="ctr"/>
        <c:lblOffset val="100"/>
        <c:noMultiLvlLbl val="0"/>
      </c:catAx>
      <c:valAx>
        <c:axId val="80741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36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H2: Dominant agent is more</a:t>
            </a:r>
            <a:r>
              <a:rPr lang="fr-FR" baseline="0"/>
              <a:t> demanding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invertIfNegative val="0"/>
          <c:errBars>
            <c:errBarType val="both"/>
            <c:errValType val="cust"/>
            <c:noEndCap val="0"/>
            <c:plus>
              <c:numRef>
                <c:f>'P2'!$C$34</c:f>
                <c:numCache>
                  <c:formatCode>General</c:formatCode>
                  <c:ptCount val="1"/>
                  <c:pt idx="0">
                    <c:v>0.60749289629395609</c:v>
                  </c:pt>
                </c:numCache>
              </c:numRef>
            </c:plus>
            <c:minus>
              <c:numRef>
                <c:f>'P2'!$C$34</c:f>
                <c:numCache>
                  <c:formatCode>General</c:formatCode>
                  <c:ptCount val="1"/>
                  <c:pt idx="0">
                    <c:v>0.60749289629395609</c:v>
                  </c:pt>
                </c:numCache>
              </c:numRef>
            </c:minus>
          </c:errBars>
          <c:val>
            <c:numRef>
              <c:f>'P2'!$C$33</c:f>
              <c:numCache>
                <c:formatCode>0.000</c:formatCode>
                <c:ptCount val="1"/>
                <c:pt idx="0">
                  <c:v>1.9285714285714286</c:v>
                </c:pt>
              </c:numCache>
            </c:numRef>
          </c:val>
        </c:ser>
        <c:ser>
          <c:idx val="1"/>
          <c:order val="1"/>
          <c:tx>
            <c:v>Agent B</c:v>
          </c:tx>
          <c:invertIfNegative val="0"/>
          <c:errBars>
            <c:errBarType val="both"/>
            <c:errValType val="cust"/>
            <c:noEndCap val="0"/>
            <c:plus>
              <c:numRef>
                <c:f>'P2'!$J$34</c:f>
                <c:numCache>
                  <c:formatCode>General</c:formatCode>
                  <c:ptCount val="1"/>
                  <c:pt idx="0">
                    <c:v>0.6986381310057721</c:v>
                  </c:pt>
                </c:numCache>
              </c:numRef>
            </c:plus>
            <c:minus>
              <c:numRef>
                <c:f>'P2'!$J$34</c:f>
                <c:numCache>
                  <c:formatCode>General</c:formatCode>
                  <c:ptCount val="1"/>
                  <c:pt idx="0">
                    <c:v>0.6986381310057721</c:v>
                  </c:pt>
                </c:numCache>
              </c:numRef>
            </c:minus>
          </c:errBars>
          <c:val>
            <c:numRef>
              <c:f>'P2'!$J$33</c:f>
              <c:numCache>
                <c:formatCode>0.000</c:formatCode>
                <c:ptCount val="1"/>
                <c:pt idx="0">
                  <c:v>2.7142857142857144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65472"/>
        <c:axId val="80743808"/>
      </c:barChart>
      <c:catAx>
        <c:axId val="81065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0743808"/>
        <c:crosses val="autoZero"/>
        <c:auto val="1"/>
        <c:lblAlgn val="ctr"/>
        <c:lblOffset val="100"/>
        <c:noMultiLvlLbl val="0"/>
      </c:catAx>
      <c:valAx>
        <c:axId val="8074380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810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H3: dominant</a:t>
            </a:r>
            <a:r>
              <a:rPr lang="fr-FR" baseline="0"/>
              <a:t> agent leads the dialogue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invertIfNegative val="0"/>
          <c:errBars>
            <c:errBarType val="both"/>
            <c:errValType val="cust"/>
            <c:noEndCap val="0"/>
            <c:plus>
              <c:numRef>
                <c:f>'P3'!$C$34</c:f>
                <c:numCache>
                  <c:formatCode>General</c:formatCode>
                  <c:ptCount val="1"/>
                  <c:pt idx="0">
                    <c:v>0.93222723573580391</c:v>
                  </c:pt>
                </c:numCache>
              </c:numRef>
            </c:plus>
            <c:minus>
              <c:numRef>
                <c:f>'P3'!$C$34</c:f>
                <c:numCache>
                  <c:formatCode>General</c:formatCode>
                  <c:ptCount val="1"/>
                  <c:pt idx="0">
                    <c:v>0.93222723573580391</c:v>
                  </c:pt>
                </c:numCache>
              </c:numRef>
            </c:minus>
          </c:errBars>
          <c:val>
            <c:numRef>
              <c:f>'P3'!$C$33</c:f>
              <c:numCache>
                <c:formatCode>0.00</c:formatCode>
                <c:ptCount val="1"/>
                <c:pt idx="0">
                  <c:v>3.0714285714285716</c:v>
                </c:pt>
              </c:numCache>
            </c:numRef>
          </c:val>
        </c:ser>
        <c:ser>
          <c:idx val="1"/>
          <c:order val="1"/>
          <c:tx>
            <c:v>Agent B</c:v>
          </c:tx>
          <c:invertIfNegative val="0"/>
          <c:errBars>
            <c:errBarType val="both"/>
            <c:errValType val="cust"/>
            <c:noEndCap val="0"/>
            <c:plus>
              <c:numRef>
                <c:f>'P3'!$J$34</c:f>
                <c:numCache>
                  <c:formatCode>General</c:formatCode>
                  <c:ptCount val="1"/>
                  <c:pt idx="0">
                    <c:v>0.97590007294853331</c:v>
                  </c:pt>
                </c:numCache>
              </c:numRef>
            </c:plus>
            <c:minus>
              <c:numRef>
                <c:f>'P3'!$J$34</c:f>
                <c:numCache>
                  <c:formatCode>General</c:formatCode>
                  <c:ptCount val="1"/>
                  <c:pt idx="0">
                    <c:v>0.97590007294853331</c:v>
                  </c:pt>
                </c:numCache>
              </c:numRef>
            </c:minus>
          </c:errBars>
          <c:val>
            <c:numRef>
              <c:f>'P3'!$J$33</c:f>
              <c:numCache>
                <c:formatCode>0.00</c:formatCode>
                <c:ptCount val="1"/>
                <c:pt idx="0">
                  <c:v>2.0714285714285716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67520"/>
        <c:axId val="80746112"/>
      </c:barChart>
      <c:catAx>
        <c:axId val="81067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0746112"/>
        <c:crosses val="autoZero"/>
        <c:auto val="1"/>
        <c:lblAlgn val="ctr"/>
        <c:lblOffset val="100"/>
        <c:noMultiLvlLbl val="0"/>
      </c:catAx>
      <c:valAx>
        <c:axId val="807461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810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340517</xdr:colOff>
      <xdr:row>29</xdr:row>
      <xdr:rowOff>159543</xdr:rowOff>
    </xdr:from>
    <xdr:to>
      <xdr:col>19</xdr:col>
      <xdr:colOff>154780</xdr:colOff>
      <xdr:row>44</xdr:row>
      <xdr:rowOff>45243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273844</xdr:colOff>
      <xdr:row>22</xdr:row>
      <xdr:rowOff>170259</xdr:rowOff>
    </xdr:from>
    <xdr:to>
      <xdr:col>19</xdr:col>
      <xdr:colOff>654844</xdr:colOff>
      <xdr:row>37</xdr:row>
      <xdr:rowOff>55959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459580</xdr:colOff>
      <xdr:row>34</xdr:row>
      <xdr:rowOff>95249</xdr:rowOff>
    </xdr:from>
    <xdr:to>
      <xdr:col>17</xdr:col>
      <xdr:colOff>690561</xdr:colOff>
      <xdr:row>48</xdr:row>
      <xdr:rowOff>171449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f_report_951101_ful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f_report_951101_ful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O1" workbookViewId="0">
      <selection activeCell="O5" sqref="A1:Q11"/>
    </sheetView>
  </sheetViews>
  <sheetFormatPr baseColWidth="10" defaultRowHeight="15" x14ac:dyDescent="0.25"/>
  <cols>
    <col min="1" max="1" width="11" bestFit="1" customWidth="1"/>
    <col min="2" max="2" width="73.28515625" bestFit="1" customWidth="1"/>
    <col min="3" max="3" width="68.5703125" bestFit="1" customWidth="1"/>
    <col min="4" max="4" width="29.85546875" bestFit="1" customWidth="1"/>
    <col min="5" max="5" width="63.28515625" bestFit="1" customWidth="1"/>
    <col min="6" max="6" width="51.7109375" bestFit="1" customWidth="1"/>
    <col min="7" max="7" width="72.85546875" bestFit="1" customWidth="1"/>
    <col min="8" max="8" width="81.140625" bestFit="1" customWidth="1"/>
    <col min="9" max="9" width="67.7109375" bestFit="1" customWidth="1"/>
    <col min="10" max="10" width="63.42578125" bestFit="1" customWidth="1"/>
    <col min="11" max="11" width="51.85546875" bestFit="1" customWidth="1"/>
    <col min="12" max="12" width="29" bestFit="1" customWidth="1"/>
    <col min="13" max="13" width="30.85546875" bestFit="1" customWidth="1"/>
    <col min="14" max="14" width="73" bestFit="1" customWidth="1"/>
    <col min="15" max="15" width="81.140625" bestFit="1" customWidth="1"/>
    <col min="16" max="16" width="41.42578125" bestFit="1" customWidth="1"/>
    <col min="17" max="17" width="8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2135152632</v>
      </c>
      <c r="C2">
        <v>2</v>
      </c>
      <c r="D2">
        <v>4</v>
      </c>
      <c r="E2">
        <v>2</v>
      </c>
      <c r="F2">
        <v>2</v>
      </c>
      <c r="G2">
        <v>3</v>
      </c>
      <c r="H2">
        <v>1</v>
      </c>
      <c r="I2">
        <v>4</v>
      </c>
      <c r="J2">
        <v>3</v>
      </c>
      <c r="K2">
        <v>2</v>
      </c>
      <c r="L2">
        <v>2</v>
      </c>
      <c r="M2">
        <v>2</v>
      </c>
      <c r="N2">
        <v>3</v>
      </c>
      <c r="O2">
        <v>2</v>
      </c>
      <c r="P2">
        <v>2</v>
      </c>
      <c r="Q2" t="s">
        <v>19</v>
      </c>
    </row>
    <row r="3" spans="1:17" x14ac:dyDescent="0.25">
      <c r="A3">
        <v>2135152671</v>
      </c>
      <c r="C3">
        <v>4</v>
      </c>
      <c r="D3">
        <v>3</v>
      </c>
      <c r="E3">
        <v>4</v>
      </c>
      <c r="F3">
        <v>4</v>
      </c>
      <c r="G3">
        <v>4</v>
      </c>
      <c r="H3">
        <v>3</v>
      </c>
      <c r="I3">
        <v>4</v>
      </c>
      <c r="J3">
        <v>4</v>
      </c>
      <c r="K3">
        <v>4</v>
      </c>
      <c r="L3">
        <v>3</v>
      </c>
      <c r="M3">
        <v>4</v>
      </c>
      <c r="N3">
        <v>4</v>
      </c>
      <c r="O3">
        <v>3</v>
      </c>
      <c r="P3">
        <v>3</v>
      </c>
      <c r="Q3" t="s">
        <v>19</v>
      </c>
    </row>
    <row r="4" spans="1:17" x14ac:dyDescent="0.25">
      <c r="A4">
        <v>2135156372</v>
      </c>
      <c r="C4">
        <v>2</v>
      </c>
      <c r="D4">
        <v>4</v>
      </c>
      <c r="E4">
        <v>4</v>
      </c>
      <c r="F4">
        <v>4</v>
      </c>
      <c r="G4">
        <v>2</v>
      </c>
      <c r="H4">
        <v>3</v>
      </c>
      <c r="I4">
        <v>3</v>
      </c>
      <c r="J4">
        <v>0</v>
      </c>
      <c r="K4">
        <v>2</v>
      </c>
      <c r="L4">
        <v>1</v>
      </c>
      <c r="M4">
        <v>4</v>
      </c>
      <c r="N4">
        <v>2</v>
      </c>
      <c r="O4">
        <v>1</v>
      </c>
      <c r="P4">
        <v>2</v>
      </c>
      <c r="Q4" t="s">
        <v>19</v>
      </c>
    </row>
    <row r="5" spans="1:17" x14ac:dyDescent="0.25">
      <c r="A5">
        <v>2135156791</v>
      </c>
      <c r="C5">
        <v>0</v>
      </c>
      <c r="D5">
        <v>4</v>
      </c>
      <c r="E5">
        <v>1</v>
      </c>
      <c r="F5">
        <v>3</v>
      </c>
      <c r="G5">
        <v>3</v>
      </c>
      <c r="H5">
        <v>3</v>
      </c>
      <c r="I5">
        <v>4</v>
      </c>
      <c r="J5">
        <v>3</v>
      </c>
      <c r="K5">
        <v>1</v>
      </c>
      <c r="L5">
        <v>0</v>
      </c>
      <c r="M5">
        <v>4</v>
      </c>
      <c r="N5">
        <v>4</v>
      </c>
      <c r="O5">
        <v>1</v>
      </c>
      <c r="P5">
        <v>0</v>
      </c>
      <c r="Q5" t="s">
        <v>19</v>
      </c>
    </row>
    <row r="6" spans="1:17" x14ac:dyDescent="0.25">
      <c r="A6">
        <v>2135163357</v>
      </c>
      <c r="C6">
        <v>1</v>
      </c>
      <c r="D6">
        <v>2</v>
      </c>
      <c r="E6">
        <v>1</v>
      </c>
      <c r="F6">
        <v>1</v>
      </c>
      <c r="G6">
        <v>3</v>
      </c>
      <c r="H6">
        <v>1</v>
      </c>
      <c r="I6">
        <v>1</v>
      </c>
      <c r="J6">
        <v>2</v>
      </c>
      <c r="K6">
        <v>2</v>
      </c>
      <c r="L6">
        <v>2</v>
      </c>
      <c r="M6">
        <v>1</v>
      </c>
      <c r="N6">
        <v>0</v>
      </c>
      <c r="O6">
        <v>1</v>
      </c>
      <c r="P6">
        <v>3</v>
      </c>
      <c r="Q6" t="s">
        <v>19</v>
      </c>
    </row>
    <row r="7" spans="1:17" x14ac:dyDescent="0.25">
      <c r="A7">
        <v>2135166785</v>
      </c>
      <c r="C7">
        <v>3</v>
      </c>
      <c r="D7">
        <v>2</v>
      </c>
      <c r="E7">
        <v>1</v>
      </c>
      <c r="F7">
        <v>4</v>
      </c>
      <c r="G7">
        <v>4</v>
      </c>
      <c r="H7">
        <v>3</v>
      </c>
      <c r="I7">
        <v>1</v>
      </c>
      <c r="J7">
        <v>3</v>
      </c>
      <c r="K7">
        <v>1</v>
      </c>
      <c r="L7">
        <v>2</v>
      </c>
      <c r="M7">
        <v>4</v>
      </c>
      <c r="N7">
        <v>1</v>
      </c>
      <c r="O7">
        <v>3</v>
      </c>
      <c r="P7">
        <v>0</v>
      </c>
      <c r="Q7" t="s">
        <v>19</v>
      </c>
    </row>
    <row r="8" spans="1:17" x14ac:dyDescent="0.25">
      <c r="A8">
        <v>2135177433</v>
      </c>
      <c r="B8" t="s">
        <v>17</v>
      </c>
      <c r="C8">
        <v>3</v>
      </c>
      <c r="D8">
        <v>3</v>
      </c>
      <c r="E8">
        <v>1</v>
      </c>
      <c r="F8">
        <v>3</v>
      </c>
      <c r="G8">
        <v>1</v>
      </c>
      <c r="H8">
        <v>3</v>
      </c>
      <c r="I8">
        <v>4</v>
      </c>
      <c r="J8">
        <v>1</v>
      </c>
      <c r="K8">
        <v>1</v>
      </c>
      <c r="L8">
        <v>3</v>
      </c>
      <c r="M8">
        <v>4</v>
      </c>
      <c r="N8">
        <v>1</v>
      </c>
      <c r="O8">
        <v>3</v>
      </c>
      <c r="P8">
        <v>0</v>
      </c>
      <c r="Q8" t="s">
        <v>19</v>
      </c>
    </row>
    <row r="9" spans="1:17" x14ac:dyDescent="0.25">
      <c r="A9">
        <v>2135180341</v>
      </c>
      <c r="B9" t="s">
        <v>18</v>
      </c>
      <c r="C9">
        <v>3</v>
      </c>
      <c r="D9">
        <v>2</v>
      </c>
      <c r="E9">
        <v>3</v>
      </c>
      <c r="F9">
        <v>4</v>
      </c>
      <c r="G9">
        <v>0</v>
      </c>
      <c r="H9">
        <v>4</v>
      </c>
      <c r="I9">
        <v>1</v>
      </c>
      <c r="J9">
        <v>1</v>
      </c>
      <c r="K9">
        <v>1</v>
      </c>
      <c r="L9">
        <v>2</v>
      </c>
      <c r="M9">
        <v>4</v>
      </c>
      <c r="N9">
        <v>3</v>
      </c>
      <c r="O9">
        <v>1</v>
      </c>
      <c r="P9">
        <v>0</v>
      </c>
      <c r="Q9" t="s">
        <v>19</v>
      </c>
    </row>
    <row r="10" spans="1:17" x14ac:dyDescent="0.25">
      <c r="A10">
        <v>2135181382</v>
      </c>
      <c r="C10">
        <v>1</v>
      </c>
      <c r="D10">
        <v>3</v>
      </c>
      <c r="E10">
        <v>3</v>
      </c>
      <c r="F10">
        <v>3</v>
      </c>
      <c r="G10">
        <v>1</v>
      </c>
      <c r="H10">
        <v>2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 t="s">
        <v>19</v>
      </c>
    </row>
    <row r="11" spans="1:17" x14ac:dyDescent="0.25">
      <c r="A11">
        <v>2135205557</v>
      </c>
      <c r="C11">
        <v>3</v>
      </c>
      <c r="D11">
        <v>3</v>
      </c>
      <c r="E11">
        <v>2</v>
      </c>
      <c r="F11">
        <v>3</v>
      </c>
      <c r="G11">
        <v>2</v>
      </c>
      <c r="H11">
        <v>2</v>
      </c>
      <c r="I11">
        <v>3</v>
      </c>
      <c r="J11">
        <v>0</v>
      </c>
      <c r="K11">
        <v>2</v>
      </c>
      <c r="L11">
        <v>1</v>
      </c>
      <c r="M11">
        <v>1</v>
      </c>
      <c r="N11">
        <v>2</v>
      </c>
      <c r="O11">
        <v>2</v>
      </c>
      <c r="P11">
        <v>3</v>
      </c>
      <c r="Q11" t="s">
        <v>19</v>
      </c>
    </row>
    <row r="14" spans="1:17" x14ac:dyDescent="0.25">
      <c r="C14">
        <f>AVERAGE(C2:C11)</f>
        <v>2.2000000000000002</v>
      </c>
      <c r="D14">
        <f t="shared" ref="D14:P14" si="0">AVERAGE(D2:D11)</f>
        <v>3</v>
      </c>
      <c r="E14">
        <f t="shared" si="0"/>
        <v>2.2000000000000002</v>
      </c>
      <c r="F14">
        <f t="shared" si="0"/>
        <v>3.1</v>
      </c>
      <c r="G14">
        <f t="shared" si="0"/>
        <v>2.2999999999999998</v>
      </c>
      <c r="H14">
        <f t="shared" si="0"/>
        <v>2.5</v>
      </c>
      <c r="I14">
        <f t="shared" si="0"/>
        <v>2.6</v>
      </c>
      <c r="J14">
        <f t="shared" si="0"/>
        <v>1.9</v>
      </c>
      <c r="K14">
        <f t="shared" si="0"/>
        <v>1.8</v>
      </c>
      <c r="L14">
        <f t="shared" si="0"/>
        <v>1.8</v>
      </c>
      <c r="M14">
        <f t="shared" si="0"/>
        <v>3</v>
      </c>
      <c r="N14">
        <f t="shared" si="0"/>
        <v>2.2000000000000002</v>
      </c>
      <c r="O14">
        <f t="shared" si="0"/>
        <v>1.8</v>
      </c>
      <c r="P14">
        <f t="shared" si="0"/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B1" workbookViewId="0">
      <selection activeCell="O2" sqref="O2:O8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2135152632</v>
      </c>
      <c r="C2">
        <v>2</v>
      </c>
      <c r="D2">
        <v>4</v>
      </c>
      <c r="E2">
        <v>2</v>
      </c>
      <c r="F2">
        <v>2</v>
      </c>
      <c r="G2">
        <v>3</v>
      </c>
      <c r="H2">
        <v>1</v>
      </c>
      <c r="I2">
        <v>4</v>
      </c>
      <c r="J2">
        <v>3</v>
      </c>
      <c r="K2">
        <v>2</v>
      </c>
      <c r="L2">
        <v>2</v>
      </c>
      <c r="M2">
        <v>2</v>
      </c>
      <c r="N2">
        <v>3</v>
      </c>
      <c r="O2">
        <v>2</v>
      </c>
      <c r="P2">
        <v>2</v>
      </c>
      <c r="Q2" t="s">
        <v>19</v>
      </c>
    </row>
    <row r="3" spans="1:17" x14ac:dyDescent="0.25">
      <c r="A3">
        <v>2135156372</v>
      </c>
      <c r="C3">
        <v>2</v>
      </c>
      <c r="D3">
        <v>4</v>
      </c>
      <c r="E3">
        <v>4</v>
      </c>
      <c r="F3">
        <v>4</v>
      </c>
      <c r="G3">
        <v>2</v>
      </c>
      <c r="H3">
        <v>3</v>
      </c>
      <c r="I3">
        <v>3</v>
      </c>
      <c r="J3">
        <v>0</v>
      </c>
      <c r="K3">
        <v>2</v>
      </c>
      <c r="L3">
        <v>1</v>
      </c>
      <c r="M3">
        <v>4</v>
      </c>
      <c r="N3">
        <v>2</v>
      </c>
      <c r="O3">
        <v>1</v>
      </c>
      <c r="P3">
        <v>2</v>
      </c>
      <c r="Q3" t="s">
        <v>19</v>
      </c>
    </row>
    <row r="4" spans="1:17" x14ac:dyDescent="0.25">
      <c r="A4">
        <v>2135156791</v>
      </c>
      <c r="C4">
        <v>0</v>
      </c>
      <c r="D4">
        <v>4</v>
      </c>
      <c r="E4">
        <v>1</v>
      </c>
      <c r="F4">
        <v>3</v>
      </c>
      <c r="G4">
        <v>3</v>
      </c>
      <c r="H4">
        <v>3</v>
      </c>
      <c r="I4">
        <v>4</v>
      </c>
      <c r="J4">
        <v>3</v>
      </c>
      <c r="K4">
        <v>1</v>
      </c>
      <c r="L4">
        <v>0</v>
      </c>
      <c r="M4">
        <v>4</v>
      </c>
      <c r="N4">
        <v>4</v>
      </c>
      <c r="O4">
        <v>1</v>
      </c>
      <c r="P4">
        <v>0</v>
      </c>
      <c r="Q4" t="s">
        <v>19</v>
      </c>
    </row>
    <row r="5" spans="1:17" x14ac:dyDescent="0.25">
      <c r="A5">
        <v>2135166785</v>
      </c>
      <c r="C5">
        <v>3</v>
      </c>
      <c r="D5">
        <v>2</v>
      </c>
      <c r="E5">
        <v>1</v>
      </c>
      <c r="F5">
        <v>4</v>
      </c>
      <c r="G5">
        <v>4</v>
      </c>
      <c r="H5">
        <v>3</v>
      </c>
      <c r="I5">
        <v>1</v>
      </c>
      <c r="J5">
        <v>3</v>
      </c>
      <c r="K5">
        <v>1</v>
      </c>
      <c r="L5">
        <v>2</v>
      </c>
      <c r="M5">
        <v>4</v>
      </c>
      <c r="N5">
        <v>1</v>
      </c>
      <c r="O5">
        <v>3</v>
      </c>
      <c r="P5">
        <v>0</v>
      </c>
      <c r="Q5" t="s">
        <v>19</v>
      </c>
    </row>
    <row r="6" spans="1:17" x14ac:dyDescent="0.25">
      <c r="A6">
        <v>2135177433</v>
      </c>
      <c r="B6" t="s">
        <v>17</v>
      </c>
      <c r="C6">
        <v>3</v>
      </c>
      <c r="D6">
        <v>3</v>
      </c>
      <c r="E6">
        <v>1</v>
      </c>
      <c r="F6">
        <v>3</v>
      </c>
      <c r="G6">
        <v>1</v>
      </c>
      <c r="H6">
        <v>3</v>
      </c>
      <c r="I6">
        <v>4</v>
      </c>
      <c r="J6">
        <v>1</v>
      </c>
      <c r="K6">
        <v>1</v>
      </c>
      <c r="L6">
        <v>3</v>
      </c>
      <c r="M6">
        <v>4</v>
      </c>
      <c r="N6">
        <v>1</v>
      </c>
      <c r="O6">
        <v>3</v>
      </c>
      <c r="P6">
        <v>0</v>
      </c>
      <c r="Q6" t="s">
        <v>19</v>
      </c>
    </row>
    <row r="7" spans="1:17" x14ac:dyDescent="0.25">
      <c r="A7">
        <v>2135180341</v>
      </c>
      <c r="B7" t="s">
        <v>18</v>
      </c>
      <c r="C7">
        <v>3</v>
      </c>
      <c r="D7">
        <v>2</v>
      </c>
      <c r="E7">
        <v>3</v>
      </c>
      <c r="F7">
        <v>4</v>
      </c>
      <c r="G7">
        <v>0</v>
      </c>
      <c r="H7">
        <v>4</v>
      </c>
      <c r="I7">
        <v>1</v>
      </c>
      <c r="J7">
        <v>1</v>
      </c>
      <c r="K7">
        <v>1</v>
      </c>
      <c r="L7">
        <v>2</v>
      </c>
      <c r="M7">
        <v>4</v>
      </c>
      <c r="N7">
        <v>3</v>
      </c>
      <c r="O7">
        <v>1</v>
      </c>
      <c r="P7">
        <v>0</v>
      </c>
      <c r="Q7" t="s">
        <v>19</v>
      </c>
    </row>
    <row r="8" spans="1:17" x14ac:dyDescent="0.25">
      <c r="A8">
        <v>2135181382</v>
      </c>
      <c r="C8">
        <v>1</v>
      </c>
      <c r="D8">
        <v>3</v>
      </c>
      <c r="E8">
        <v>3</v>
      </c>
      <c r="F8">
        <v>3</v>
      </c>
      <c r="G8">
        <v>1</v>
      </c>
      <c r="H8">
        <v>2</v>
      </c>
      <c r="I8">
        <v>1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  <c r="P8">
        <v>1</v>
      </c>
      <c r="Q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8" zoomScale="80" zoomScaleNormal="80" workbookViewId="0">
      <selection activeCell="A38" sqref="A38"/>
    </sheetView>
  </sheetViews>
  <sheetFormatPr baseColWidth="10" defaultRowHeight="15" x14ac:dyDescent="0.25"/>
  <sheetData>
    <row r="1" spans="1:12" x14ac:dyDescent="0.25">
      <c r="A1" t="s">
        <v>25</v>
      </c>
    </row>
    <row r="2" spans="1:12" x14ac:dyDescent="0.25">
      <c r="A2" t="s">
        <v>26</v>
      </c>
    </row>
    <row r="4" spans="1:12" x14ac:dyDescent="0.25">
      <c r="A4" s="5" t="s">
        <v>23</v>
      </c>
      <c r="B4" s="5"/>
      <c r="C4" s="5"/>
      <c r="D4" s="5"/>
      <c r="E4" s="5"/>
      <c r="F4" s="2"/>
      <c r="H4" s="5" t="s">
        <v>24</v>
      </c>
      <c r="I4" s="5"/>
      <c r="J4" s="5"/>
      <c r="K4" s="5"/>
    </row>
    <row r="5" spans="1:12" x14ac:dyDescent="0.25">
      <c r="A5" s="1" t="s">
        <v>0</v>
      </c>
      <c r="B5" s="1" t="s">
        <v>20</v>
      </c>
      <c r="C5" s="1" t="s">
        <v>21</v>
      </c>
      <c r="D5" s="1" t="s">
        <v>27</v>
      </c>
      <c r="E5" s="1" t="s">
        <v>22</v>
      </c>
      <c r="F5" s="3"/>
      <c r="H5" s="1" t="s">
        <v>0</v>
      </c>
      <c r="I5" s="1" t="s">
        <v>20</v>
      </c>
      <c r="J5" s="1" t="s">
        <v>21</v>
      </c>
      <c r="K5" s="1" t="s">
        <v>27</v>
      </c>
      <c r="L5" s="1" t="s">
        <v>22</v>
      </c>
    </row>
    <row r="6" spans="1:12" x14ac:dyDescent="0.25">
      <c r="A6" s="4">
        <v>1</v>
      </c>
      <c r="B6">
        <v>1</v>
      </c>
      <c r="C6">
        <v>3</v>
      </c>
      <c r="D6" s="1">
        <f>(4-C6)</f>
        <v>1</v>
      </c>
      <c r="E6" s="1">
        <f t="shared" ref="E6:E12" si="0">AVERAGE(B6,D6)</f>
        <v>1</v>
      </c>
      <c r="F6" s="3"/>
      <c r="H6" s="4">
        <v>1</v>
      </c>
      <c r="I6">
        <v>2</v>
      </c>
      <c r="J6">
        <v>3</v>
      </c>
      <c r="K6" s="1">
        <f>(4-J6)</f>
        <v>1</v>
      </c>
      <c r="L6" s="1">
        <f>AVERAGE(I6,K6)</f>
        <v>1.5</v>
      </c>
    </row>
    <row r="7" spans="1:12" x14ac:dyDescent="0.25">
      <c r="A7" s="4">
        <v>2</v>
      </c>
      <c r="B7">
        <v>3</v>
      </c>
      <c r="C7">
        <v>2</v>
      </c>
      <c r="D7" s="1">
        <f t="shared" ref="D7:D12" si="1">(4-C7)</f>
        <v>2</v>
      </c>
      <c r="E7" s="1">
        <f t="shared" si="0"/>
        <v>2.5</v>
      </c>
      <c r="F7" s="3"/>
      <c r="H7" s="4">
        <v>2</v>
      </c>
      <c r="I7">
        <v>1</v>
      </c>
      <c r="J7">
        <v>2</v>
      </c>
      <c r="K7" s="1">
        <f t="shared" ref="K7:K12" si="2">(4-J7)</f>
        <v>2</v>
      </c>
      <c r="L7" s="1">
        <f t="shared" ref="L7:L12" si="3">AVERAGE(I7,K7)</f>
        <v>1.5</v>
      </c>
    </row>
    <row r="8" spans="1:12" x14ac:dyDescent="0.25">
      <c r="A8" s="4">
        <v>3</v>
      </c>
      <c r="B8">
        <v>3</v>
      </c>
      <c r="C8">
        <v>3</v>
      </c>
      <c r="D8" s="1">
        <f t="shared" si="1"/>
        <v>1</v>
      </c>
      <c r="E8" s="1">
        <f t="shared" si="0"/>
        <v>2</v>
      </c>
      <c r="F8" s="3"/>
      <c r="H8" s="4">
        <v>3</v>
      </c>
      <c r="I8">
        <v>1</v>
      </c>
      <c r="J8">
        <v>4</v>
      </c>
      <c r="K8" s="1">
        <f t="shared" si="2"/>
        <v>0</v>
      </c>
      <c r="L8" s="1">
        <f t="shared" si="3"/>
        <v>0.5</v>
      </c>
    </row>
    <row r="9" spans="1:12" x14ac:dyDescent="0.25">
      <c r="A9" s="4">
        <v>4</v>
      </c>
      <c r="B9">
        <v>3</v>
      </c>
      <c r="C9">
        <v>4</v>
      </c>
      <c r="D9" s="1">
        <f t="shared" si="1"/>
        <v>0</v>
      </c>
      <c r="E9" s="1">
        <f t="shared" si="0"/>
        <v>1.5</v>
      </c>
      <c r="F9" s="3"/>
      <c r="H9" s="4">
        <v>4</v>
      </c>
      <c r="I9">
        <v>3</v>
      </c>
      <c r="J9">
        <v>1</v>
      </c>
      <c r="K9" s="1">
        <f t="shared" si="2"/>
        <v>3</v>
      </c>
      <c r="L9" s="1">
        <f t="shared" si="3"/>
        <v>3</v>
      </c>
    </row>
    <row r="10" spans="1:12" x14ac:dyDescent="0.25">
      <c r="A10" s="4">
        <v>5</v>
      </c>
      <c r="B10">
        <v>3</v>
      </c>
      <c r="C10">
        <v>1</v>
      </c>
      <c r="D10" s="1">
        <f t="shared" si="1"/>
        <v>3</v>
      </c>
      <c r="E10" s="1">
        <f t="shared" si="0"/>
        <v>3</v>
      </c>
      <c r="F10" s="3"/>
      <c r="H10" s="4">
        <v>5</v>
      </c>
      <c r="I10">
        <v>3</v>
      </c>
      <c r="J10">
        <v>1</v>
      </c>
      <c r="K10" s="1">
        <f t="shared" si="2"/>
        <v>3</v>
      </c>
      <c r="L10" s="1">
        <f t="shared" si="3"/>
        <v>3</v>
      </c>
    </row>
    <row r="11" spans="1:12" x14ac:dyDescent="0.25">
      <c r="A11" s="4">
        <v>6</v>
      </c>
      <c r="B11">
        <v>4</v>
      </c>
      <c r="C11">
        <v>0</v>
      </c>
      <c r="D11" s="1">
        <f t="shared" si="1"/>
        <v>4</v>
      </c>
      <c r="E11" s="1">
        <f t="shared" si="0"/>
        <v>4</v>
      </c>
      <c r="F11" s="3"/>
      <c r="H11" s="4">
        <v>6</v>
      </c>
      <c r="I11">
        <v>1</v>
      </c>
      <c r="J11">
        <v>3</v>
      </c>
      <c r="K11" s="1">
        <f t="shared" si="2"/>
        <v>1</v>
      </c>
      <c r="L11" s="1">
        <f t="shared" si="3"/>
        <v>1</v>
      </c>
    </row>
    <row r="12" spans="1:12" x14ac:dyDescent="0.25">
      <c r="A12" s="4">
        <v>7</v>
      </c>
      <c r="B12">
        <v>2</v>
      </c>
      <c r="C12">
        <v>1</v>
      </c>
      <c r="D12" s="1">
        <f t="shared" si="1"/>
        <v>3</v>
      </c>
      <c r="E12" s="1">
        <f t="shared" si="0"/>
        <v>2.5</v>
      </c>
      <c r="F12" s="3"/>
      <c r="H12" s="4">
        <v>7</v>
      </c>
      <c r="I12">
        <v>1</v>
      </c>
      <c r="J12">
        <v>2</v>
      </c>
      <c r="K12" s="1">
        <f t="shared" si="2"/>
        <v>2</v>
      </c>
      <c r="L12" s="1">
        <f t="shared" si="3"/>
        <v>1.5</v>
      </c>
    </row>
    <row r="13" spans="1:12" x14ac:dyDescent="0.25">
      <c r="A13" s="4"/>
      <c r="B13" s="1"/>
      <c r="C13" s="1"/>
      <c r="D13" s="1"/>
      <c r="E13" s="1"/>
      <c r="F13" s="3"/>
      <c r="H13" s="4"/>
      <c r="I13" s="1"/>
      <c r="J13" s="1"/>
      <c r="K13" s="1"/>
      <c r="L13" s="1"/>
    </row>
    <row r="14" spans="1:12" x14ac:dyDescent="0.25">
      <c r="A14" s="4"/>
      <c r="B14" s="1"/>
      <c r="C14" s="1"/>
      <c r="D14" s="1"/>
      <c r="E14" s="1"/>
      <c r="F14" s="3"/>
      <c r="H14" s="4"/>
      <c r="I14" s="1"/>
      <c r="J14" s="1"/>
      <c r="K14" s="1"/>
      <c r="L14" s="1"/>
    </row>
    <row r="16" spans="1:12" x14ac:dyDescent="0.25">
      <c r="A16" s="14" t="s">
        <v>28</v>
      </c>
      <c r="B16" s="15"/>
      <c r="C16" s="1">
        <f>AVERAGE(E6:E12)</f>
        <v>2.3571428571428572</v>
      </c>
      <c r="E16" s="6">
        <f xml:space="preserve"> C16-2</f>
        <v>0.35714285714285721</v>
      </c>
      <c r="H16" s="14" t="s">
        <v>28</v>
      </c>
      <c r="I16" s="15"/>
      <c r="J16" s="1">
        <f>AVERAGE(L6:L12)</f>
        <v>1.7142857142857142</v>
      </c>
      <c r="L16" s="6">
        <f xml:space="preserve"> J16-2</f>
        <v>-0.28571428571428581</v>
      </c>
    </row>
    <row r="17" spans="1:12" x14ac:dyDescent="0.25">
      <c r="A17" s="1" t="s">
        <v>29</v>
      </c>
      <c r="B17" s="1"/>
      <c r="C17" s="1">
        <f>_xlfn.STDEV.S(E6:E12)</f>
        <v>0.98802352005935346</v>
      </c>
      <c r="E17" s="6"/>
      <c r="H17" s="1" t="s">
        <v>29</v>
      </c>
      <c r="I17" s="1"/>
      <c r="J17" s="1">
        <f>_xlfn.STDEV.S(L6:L12)</f>
        <v>0.95118973121134176</v>
      </c>
      <c r="L17" s="6"/>
    </row>
    <row r="18" spans="1:12" x14ac:dyDescent="0.25">
      <c r="A18" s="3"/>
      <c r="B18" s="3"/>
      <c r="C18" s="3"/>
      <c r="H18" s="3"/>
      <c r="I18" s="3"/>
      <c r="J18" s="3"/>
    </row>
    <row r="19" spans="1:12" s="9" customFormat="1" x14ac:dyDescent="0.25"/>
    <row r="20" spans="1:12" s="9" customFormat="1" x14ac:dyDescent="0.25">
      <c r="A20" s="12"/>
      <c r="B20" s="12"/>
      <c r="H20" s="12"/>
      <c r="I20" s="12"/>
    </row>
    <row r="21" spans="1:12" s="1" customFormat="1" x14ac:dyDescent="0.25">
      <c r="A21" s="13" t="s">
        <v>23</v>
      </c>
      <c r="B21" s="13"/>
      <c r="C21" s="13"/>
      <c r="D21" s="13"/>
      <c r="E21" s="13"/>
      <c r="H21" s="13" t="s">
        <v>24</v>
      </c>
      <c r="I21" s="13"/>
      <c r="J21" s="13"/>
      <c r="K21" s="13"/>
      <c r="L21" s="13"/>
    </row>
    <row r="22" spans="1:12" x14ac:dyDescent="0.25">
      <c r="A22" s="7" t="s">
        <v>0</v>
      </c>
      <c r="B22" s="7" t="s">
        <v>20</v>
      </c>
      <c r="C22" s="7" t="s">
        <v>21</v>
      </c>
      <c r="D22" s="7" t="s">
        <v>35</v>
      </c>
      <c r="E22" s="7" t="s">
        <v>22</v>
      </c>
      <c r="H22" s="7" t="s">
        <v>0</v>
      </c>
      <c r="I22" s="7" t="s">
        <v>20</v>
      </c>
      <c r="J22" s="7" t="s">
        <v>21</v>
      </c>
      <c r="K22" s="7" t="s">
        <v>35</v>
      </c>
      <c r="L22" s="7" t="s">
        <v>22</v>
      </c>
    </row>
    <row r="23" spans="1:12" x14ac:dyDescent="0.25">
      <c r="A23" s="4">
        <v>1</v>
      </c>
      <c r="B23" s="1">
        <f>B6+1</f>
        <v>2</v>
      </c>
      <c r="C23" s="1">
        <f>C6+1</f>
        <v>4</v>
      </c>
      <c r="D23" s="1">
        <f>5-C23</f>
        <v>1</v>
      </c>
      <c r="E23" s="1">
        <f t="shared" ref="E23:E29" si="4">AVERAGE(B23,D23)</f>
        <v>1.5</v>
      </c>
      <c r="H23" s="4">
        <v>1</v>
      </c>
      <c r="I23" s="1">
        <f>I6+1</f>
        <v>3</v>
      </c>
      <c r="J23" s="1">
        <f>J6+1</f>
        <v>4</v>
      </c>
      <c r="K23" s="1">
        <f>5-J23</f>
        <v>1</v>
      </c>
      <c r="L23" s="1">
        <f t="shared" ref="L23:L29" si="5">AVERAGE(I23,K23)</f>
        <v>2</v>
      </c>
    </row>
    <row r="24" spans="1:12" x14ac:dyDescent="0.25">
      <c r="A24" s="4">
        <v>2</v>
      </c>
      <c r="B24" s="1">
        <f t="shared" ref="B24:C29" si="6">B7+1</f>
        <v>4</v>
      </c>
      <c r="C24" s="1">
        <f t="shared" si="6"/>
        <v>3</v>
      </c>
      <c r="D24" s="1">
        <f t="shared" ref="D24:D29" si="7">5-C24</f>
        <v>2</v>
      </c>
      <c r="E24" s="1">
        <f t="shared" si="4"/>
        <v>3</v>
      </c>
      <c r="H24" s="4">
        <v>2</v>
      </c>
      <c r="I24" s="1">
        <f t="shared" ref="I24:J29" si="8">I7+1</f>
        <v>2</v>
      </c>
      <c r="J24" s="1">
        <f t="shared" si="8"/>
        <v>3</v>
      </c>
      <c r="K24" s="1">
        <f t="shared" ref="K24:K29" si="9">5-J24</f>
        <v>2</v>
      </c>
      <c r="L24" s="1">
        <f t="shared" si="5"/>
        <v>2</v>
      </c>
    </row>
    <row r="25" spans="1:12" x14ac:dyDescent="0.25">
      <c r="A25" s="4">
        <v>3</v>
      </c>
      <c r="B25" s="1">
        <f t="shared" si="6"/>
        <v>4</v>
      </c>
      <c r="C25" s="1">
        <f t="shared" si="6"/>
        <v>4</v>
      </c>
      <c r="D25" s="1">
        <f t="shared" si="7"/>
        <v>1</v>
      </c>
      <c r="E25" s="1">
        <f t="shared" si="4"/>
        <v>2.5</v>
      </c>
      <c r="H25" s="4">
        <v>3</v>
      </c>
      <c r="I25" s="1">
        <f t="shared" si="8"/>
        <v>2</v>
      </c>
      <c r="J25" s="1">
        <f t="shared" si="8"/>
        <v>5</v>
      </c>
      <c r="K25" s="1">
        <f t="shared" si="9"/>
        <v>0</v>
      </c>
      <c r="L25" s="1">
        <f t="shared" si="5"/>
        <v>1</v>
      </c>
    </row>
    <row r="26" spans="1:12" x14ac:dyDescent="0.25">
      <c r="A26" s="4">
        <v>4</v>
      </c>
      <c r="B26" s="1">
        <f t="shared" si="6"/>
        <v>4</v>
      </c>
      <c r="C26" s="1">
        <f t="shared" si="6"/>
        <v>5</v>
      </c>
      <c r="D26" s="1">
        <f t="shared" si="7"/>
        <v>0</v>
      </c>
      <c r="E26" s="1">
        <f t="shared" si="4"/>
        <v>2</v>
      </c>
      <c r="H26" s="4">
        <v>4</v>
      </c>
      <c r="I26" s="1">
        <f t="shared" si="8"/>
        <v>4</v>
      </c>
      <c r="J26" s="1">
        <f t="shared" si="8"/>
        <v>2</v>
      </c>
      <c r="K26" s="1">
        <f t="shared" si="9"/>
        <v>3</v>
      </c>
      <c r="L26" s="1">
        <f t="shared" si="5"/>
        <v>3.5</v>
      </c>
    </row>
    <row r="27" spans="1:12" x14ac:dyDescent="0.25">
      <c r="A27" s="4">
        <v>5</v>
      </c>
      <c r="B27" s="1">
        <f t="shared" si="6"/>
        <v>4</v>
      </c>
      <c r="C27" s="1">
        <f t="shared" si="6"/>
        <v>2</v>
      </c>
      <c r="D27" s="1">
        <f t="shared" si="7"/>
        <v>3</v>
      </c>
      <c r="E27" s="1">
        <f t="shared" si="4"/>
        <v>3.5</v>
      </c>
      <c r="H27" s="4">
        <v>5</v>
      </c>
      <c r="I27" s="1">
        <f t="shared" si="8"/>
        <v>4</v>
      </c>
      <c r="J27" s="1">
        <f t="shared" si="8"/>
        <v>2</v>
      </c>
      <c r="K27" s="1">
        <f t="shared" si="9"/>
        <v>3</v>
      </c>
      <c r="L27" s="1">
        <f t="shared" si="5"/>
        <v>3.5</v>
      </c>
    </row>
    <row r="28" spans="1:12" x14ac:dyDescent="0.25">
      <c r="A28" s="4">
        <v>6</v>
      </c>
      <c r="B28" s="1">
        <f t="shared" si="6"/>
        <v>5</v>
      </c>
      <c r="C28" s="1">
        <f t="shared" si="6"/>
        <v>1</v>
      </c>
      <c r="D28" s="1">
        <f t="shared" si="7"/>
        <v>4</v>
      </c>
      <c r="E28" s="1">
        <f t="shared" si="4"/>
        <v>4.5</v>
      </c>
      <c r="H28" s="4">
        <v>6</v>
      </c>
      <c r="I28" s="1">
        <f t="shared" si="8"/>
        <v>2</v>
      </c>
      <c r="J28" s="1">
        <f t="shared" si="8"/>
        <v>4</v>
      </c>
      <c r="K28" s="1">
        <f t="shared" si="9"/>
        <v>1</v>
      </c>
      <c r="L28" s="1">
        <f t="shared" si="5"/>
        <v>1.5</v>
      </c>
    </row>
    <row r="29" spans="1:12" x14ac:dyDescent="0.25">
      <c r="A29" s="4">
        <v>7</v>
      </c>
      <c r="B29" s="1">
        <f t="shared" si="6"/>
        <v>3</v>
      </c>
      <c r="C29" s="1">
        <f t="shared" si="6"/>
        <v>2</v>
      </c>
      <c r="D29" s="1">
        <f t="shared" si="7"/>
        <v>3</v>
      </c>
      <c r="E29" s="1">
        <f t="shared" si="4"/>
        <v>3</v>
      </c>
      <c r="H29" s="4">
        <v>7</v>
      </c>
      <c r="I29" s="1">
        <f t="shared" si="8"/>
        <v>2</v>
      </c>
      <c r="J29" s="1">
        <f t="shared" si="8"/>
        <v>3</v>
      </c>
      <c r="K29" s="1">
        <f t="shared" si="9"/>
        <v>2</v>
      </c>
      <c r="L29" s="1">
        <f t="shared" si="5"/>
        <v>2</v>
      </c>
    </row>
    <row r="30" spans="1:12" x14ac:dyDescent="0.25">
      <c r="A30" s="4"/>
      <c r="B30" s="1"/>
      <c r="C30" s="1"/>
      <c r="D30" s="1"/>
      <c r="E30" s="1"/>
      <c r="H30" s="4"/>
      <c r="I30" s="1"/>
      <c r="J30" s="1"/>
      <c r="K30" s="1"/>
      <c r="L30" s="1"/>
    </row>
    <row r="31" spans="1:12" x14ac:dyDescent="0.25">
      <c r="A31" s="4"/>
      <c r="B31" s="1"/>
      <c r="C31" s="1"/>
      <c r="D31" s="1"/>
      <c r="E31" s="1"/>
      <c r="H31" s="4"/>
      <c r="I31" s="1"/>
      <c r="J31" s="1"/>
      <c r="K31" s="1"/>
      <c r="L31" s="1"/>
    </row>
    <row r="33" spans="1:10" x14ac:dyDescent="0.25">
      <c r="A33" t="s">
        <v>28</v>
      </c>
      <c r="C33" s="11">
        <f>AVERAGE(E23:E29)</f>
        <v>2.8571428571428572</v>
      </c>
      <c r="H33" t="s">
        <v>28</v>
      </c>
      <c r="J33" s="11">
        <f>AVERAGE(L23:L29)</f>
        <v>2.2142857142857144</v>
      </c>
    </row>
    <row r="34" spans="1:10" x14ac:dyDescent="0.25">
      <c r="A34" t="s">
        <v>29</v>
      </c>
      <c r="C34" s="11">
        <f>_xlfn.STDEV.S(E23:E29)</f>
        <v>0.98802352005935346</v>
      </c>
      <c r="H34" t="s">
        <v>29</v>
      </c>
      <c r="J34" s="11">
        <f>_xlfn.STDEV.S(L23:L29)</f>
        <v>0.95118973121134198</v>
      </c>
    </row>
    <row r="37" spans="1:10" x14ac:dyDescent="0.25">
      <c r="A37" t="s">
        <v>34</v>
      </c>
      <c r="B37" t="s">
        <v>21</v>
      </c>
      <c r="H37" t="s">
        <v>34</v>
      </c>
      <c r="I37" t="s">
        <v>21</v>
      </c>
    </row>
    <row r="38" spans="1:10" x14ac:dyDescent="0.25">
      <c r="A38" s="11">
        <f>AVERAGE(B23:B31)</f>
        <v>3.7142857142857144</v>
      </c>
      <c r="B38">
        <f>AVERAGE(C23:C29)</f>
        <v>3</v>
      </c>
      <c r="H38" s="11">
        <f>AVERAGE(I23:I31)</f>
        <v>2.7142857142857144</v>
      </c>
      <c r="I38" s="11">
        <f>AVERAGE(J23:J29)</f>
        <v>3.2857142857142856</v>
      </c>
    </row>
    <row r="39" spans="1:10" x14ac:dyDescent="0.25">
      <c r="A39" s="11">
        <f>_xlfn.STDEV.S(B23:B31)</f>
        <v>0.95118973121134198</v>
      </c>
      <c r="B39" s="11">
        <f>_xlfn.STDEV.S(C23:C29)</f>
        <v>1.4142135623730951</v>
      </c>
      <c r="H39" s="11">
        <f>_xlfn.STDEV.S(I23:I31)</f>
        <v>0.95118973121134198</v>
      </c>
      <c r="I39" s="11">
        <f>_xlfn.STDEV.S(J23:J29)</f>
        <v>1.1126972805283737</v>
      </c>
    </row>
  </sheetData>
  <mergeCells count="6">
    <mergeCell ref="A20:B20"/>
    <mergeCell ref="H20:I20"/>
    <mergeCell ref="A21:E21"/>
    <mergeCell ref="H21:L21"/>
    <mergeCell ref="A16:B16"/>
    <mergeCell ref="H16:I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3" zoomScale="80" zoomScaleNormal="80" workbookViewId="0">
      <selection activeCell="C24" sqref="C24"/>
    </sheetView>
  </sheetViews>
  <sheetFormatPr baseColWidth="10" defaultRowHeight="15" x14ac:dyDescent="0.25"/>
  <sheetData>
    <row r="1" spans="1:12" x14ac:dyDescent="0.25">
      <c r="A1" t="s">
        <v>30</v>
      </c>
    </row>
    <row r="2" spans="1:12" x14ac:dyDescent="0.25">
      <c r="A2" t="s">
        <v>31</v>
      </c>
    </row>
    <row r="4" spans="1:12" x14ac:dyDescent="0.25">
      <c r="A4" s="5" t="s">
        <v>23</v>
      </c>
      <c r="B4" s="5"/>
      <c r="C4" s="5"/>
      <c r="D4" s="5"/>
      <c r="E4" s="5"/>
      <c r="F4" s="2"/>
      <c r="H4" s="5" t="s">
        <v>24</v>
      </c>
      <c r="I4" s="5"/>
      <c r="J4" s="5"/>
      <c r="K4" s="5"/>
    </row>
    <row r="5" spans="1:12" x14ac:dyDescent="0.25">
      <c r="A5" s="1" t="s">
        <v>0</v>
      </c>
      <c r="B5" s="1" t="s">
        <v>20</v>
      </c>
      <c r="C5" s="1" t="s">
        <v>21</v>
      </c>
      <c r="D5" s="1" t="s">
        <v>27</v>
      </c>
      <c r="E5" s="1" t="s">
        <v>22</v>
      </c>
      <c r="F5" s="3"/>
      <c r="H5" s="1" t="s">
        <v>0</v>
      </c>
      <c r="I5" s="1" t="s">
        <v>20</v>
      </c>
      <c r="J5" s="1" t="s">
        <v>21</v>
      </c>
      <c r="K5" s="1" t="s">
        <v>27</v>
      </c>
      <c r="L5" s="1" t="s">
        <v>22</v>
      </c>
    </row>
    <row r="6" spans="1:12" x14ac:dyDescent="0.25">
      <c r="A6" s="4">
        <v>1</v>
      </c>
      <c r="B6">
        <v>2</v>
      </c>
      <c r="C6">
        <v>2</v>
      </c>
      <c r="D6" s="1">
        <f>(4-C6)</f>
        <v>2</v>
      </c>
      <c r="E6" s="1">
        <f t="shared" ref="E6:E14" si="0">AVERAGE(B6,D6)</f>
        <v>2</v>
      </c>
      <c r="F6" s="3"/>
      <c r="H6" s="4">
        <v>1</v>
      </c>
      <c r="I6">
        <v>3</v>
      </c>
      <c r="J6">
        <v>2</v>
      </c>
      <c r="K6" s="1">
        <f>(4-J6)</f>
        <v>2</v>
      </c>
      <c r="L6" s="1">
        <f>AVERAGE(I6,K6)</f>
        <v>2.5</v>
      </c>
    </row>
    <row r="7" spans="1:12" x14ac:dyDescent="0.25">
      <c r="A7" s="4">
        <v>2</v>
      </c>
      <c r="B7">
        <v>4</v>
      </c>
      <c r="C7">
        <v>4</v>
      </c>
      <c r="D7" s="1">
        <f t="shared" ref="D7:D14" si="1">(4-C7)</f>
        <v>0</v>
      </c>
      <c r="E7" s="1">
        <f t="shared" si="0"/>
        <v>2</v>
      </c>
      <c r="F7" s="3"/>
      <c r="H7" s="4">
        <v>2</v>
      </c>
      <c r="I7">
        <v>0</v>
      </c>
      <c r="J7">
        <v>2</v>
      </c>
      <c r="K7" s="1">
        <f t="shared" ref="K7:K14" si="2">(4-J7)</f>
        <v>2</v>
      </c>
      <c r="L7" s="1">
        <f t="shared" ref="L7:L14" si="3">AVERAGE(I7,K7)</f>
        <v>1</v>
      </c>
    </row>
    <row r="8" spans="1:12" x14ac:dyDescent="0.25">
      <c r="A8" s="4">
        <v>3</v>
      </c>
      <c r="B8">
        <v>1</v>
      </c>
      <c r="C8">
        <v>3</v>
      </c>
      <c r="D8" s="1">
        <f t="shared" si="1"/>
        <v>1</v>
      </c>
      <c r="E8" s="1">
        <f t="shared" si="0"/>
        <v>1</v>
      </c>
      <c r="F8" s="3"/>
      <c r="H8" s="4">
        <v>3</v>
      </c>
      <c r="I8">
        <v>3</v>
      </c>
      <c r="J8">
        <v>1</v>
      </c>
      <c r="K8" s="1">
        <f t="shared" si="2"/>
        <v>3</v>
      </c>
      <c r="L8" s="1">
        <f t="shared" si="3"/>
        <v>3</v>
      </c>
    </row>
    <row r="9" spans="1:12" x14ac:dyDescent="0.25">
      <c r="A9" s="4">
        <v>4</v>
      </c>
      <c r="B9">
        <v>1</v>
      </c>
      <c r="C9">
        <v>4</v>
      </c>
      <c r="D9" s="1">
        <f t="shared" si="1"/>
        <v>0</v>
      </c>
      <c r="E9" s="1">
        <f t="shared" si="0"/>
        <v>0.5</v>
      </c>
      <c r="F9" s="3"/>
      <c r="H9" s="4">
        <v>4</v>
      </c>
      <c r="I9">
        <v>3</v>
      </c>
      <c r="J9">
        <v>1</v>
      </c>
      <c r="K9" s="1">
        <f t="shared" si="2"/>
        <v>3</v>
      </c>
      <c r="L9" s="1">
        <f t="shared" si="3"/>
        <v>3</v>
      </c>
    </row>
    <row r="10" spans="1:12" x14ac:dyDescent="0.25">
      <c r="A10" s="4">
        <v>5</v>
      </c>
      <c r="B10">
        <v>1</v>
      </c>
      <c r="C10">
        <v>3</v>
      </c>
      <c r="D10" s="1">
        <f t="shared" si="1"/>
        <v>1</v>
      </c>
      <c r="E10" s="1">
        <f t="shared" si="0"/>
        <v>1</v>
      </c>
      <c r="F10" s="3"/>
      <c r="H10" s="4">
        <v>5</v>
      </c>
      <c r="I10">
        <v>1</v>
      </c>
      <c r="J10">
        <v>1</v>
      </c>
      <c r="K10" s="1">
        <f t="shared" si="2"/>
        <v>3</v>
      </c>
      <c r="L10" s="1">
        <f t="shared" si="3"/>
        <v>2</v>
      </c>
    </row>
    <row r="11" spans="1:12" x14ac:dyDescent="0.25">
      <c r="A11" s="4">
        <v>6</v>
      </c>
      <c r="B11">
        <v>3</v>
      </c>
      <c r="C11">
        <v>4</v>
      </c>
      <c r="D11" s="1">
        <f t="shared" si="1"/>
        <v>0</v>
      </c>
      <c r="E11" s="1">
        <f t="shared" si="0"/>
        <v>1.5</v>
      </c>
      <c r="F11" s="3"/>
      <c r="H11" s="4">
        <v>6</v>
      </c>
      <c r="I11">
        <v>1</v>
      </c>
      <c r="J11">
        <v>1</v>
      </c>
      <c r="K11" s="1">
        <f t="shared" si="2"/>
        <v>3</v>
      </c>
      <c r="L11" s="1">
        <f t="shared" si="3"/>
        <v>2</v>
      </c>
    </row>
    <row r="12" spans="1:12" x14ac:dyDescent="0.25">
      <c r="A12" s="4">
        <v>7</v>
      </c>
      <c r="B12">
        <v>3</v>
      </c>
      <c r="C12">
        <v>3</v>
      </c>
      <c r="D12" s="1">
        <f t="shared" si="1"/>
        <v>1</v>
      </c>
      <c r="E12" s="1">
        <f t="shared" si="0"/>
        <v>2</v>
      </c>
      <c r="F12" s="3"/>
      <c r="H12" s="4">
        <v>7</v>
      </c>
      <c r="I12">
        <v>2</v>
      </c>
      <c r="J12">
        <v>2</v>
      </c>
      <c r="K12" s="1">
        <f t="shared" si="2"/>
        <v>2</v>
      </c>
      <c r="L12" s="1">
        <f t="shared" si="3"/>
        <v>2</v>
      </c>
    </row>
    <row r="13" spans="1:12" x14ac:dyDescent="0.25">
      <c r="A13" s="4">
        <v>8</v>
      </c>
      <c r="B13" s="1"/>
      <c r="C13" s="1"/>
      <c r="D13" s="1">
        <f t="shared" si="1"/>
        <v>4</v>
      </c>
      <c r="E13" s="1">
        <f t="shared" si="0"/>
        <v>4</v>
      </c>
      <c r="F13" s="3"/>
      <c r="H13" s="4">
        <v>8</v>
      </c>
      <c r="I13" s="1"/>
      <c r="J13" s="1"/>
      <c r="K13" s="1">
        <f t="shared" si="2"/>
        <v>4</v>
      </c>
      <c r="L13" s="1">
        <f t="shared" si="3"/>
        <v>4</v>
      </c>
    </row>
    <row r="14" spans="1:12" x14ac:dyDescent="0.25">
      <c r="A14" s="4">
        <v>9</v>
      </c>
      <c r="B14" s="1"/>
      <c r="C14" s="1"/>
      <c r="D14" s="1">
        <f t="shared" si="1"/>
        <v>4</v>
      </c>
      <c r="E14" s="1">
        <f t="shared" si="0"/>
        <v>4</v>
      </c>
      <c r="F14" s="3"/>
      <c r="H14" s="4">
        <v>9</v>
      </c>
      <c r="I14" s="1"/>
      <c r="J14" s="1"/>
      <c r="K14" s="1">
        <f t="shared" si="2"/>
        <v>4</v>
      </c>
      <c r="L14" s="1">
        <f t="shared" si="3"/>
        <v>4</v>
      </c>
    </row>
    <row r="16" spans="1:12" x14ac:dyDescent="0.25">
      <c r="A16" t="s">
        <v>28</v>
      </c>
      <c r="C16">
        <f>AVERAGE(E6:E12)</f>
        <v>1.4285714285714286</v>
      </c>
      <c r="E16" s="6">
        <f xml:space="preserve"> C16-2</f>
        <v>-0.5714285714285714</v>
      </c>
      <c r="H16" t="s">
        <v>28</v>
      </c>
      <c r="J16">
        <f>AVERAGE(L6:L12)</f>
        <v>2.2142857142857144</v>
      </c>
      <c r="L16" s="6">
        <f xml:space="preserve"> J16-2</f>
        <v>0.21428571428571441</v>
      </c>
    </row>
    <row r="17" spans="1:12" x14ac:dyDescent="0.25">
      <c r="A17" t="s">
        <v>29</v>
      </c>
      <c r="C17">
        <f>_xlfn.STDEV.S(E6:E12)</f>
        <v>0.60749289629395575</v>
      </c>
      <c r="E17" s="6"/>
      <c r="H17" t="s">
        <v>29</v>
      </c>
      <c r="J17">
        <f>_xlfn.STDEV.S(L6:L12)</f>
        <v>0.6986381310057721</v>
      </c>
      <c r="L17" s="6"/>
    </row>
    <row r="19" spans="1:12" s="3" customFormat="1" x14ac:dyDescent="0.25"/>
    <row r="20" spans="1:12" s="3" customFormat="1" x14ac:dyDescent="0.25">
      <c r="A20" s="16"/>
      <c r="B20" s="16"/>
      <c r="E20" s="8"/>
      <c r="H20" s="16"/>
      <c r="I20" s="16"/>
      <c r="L20" s="8"/>
    </row>
    <row r="21" spans="1:12" s="1" customFormat="1" x14ac:dyDescent="0.25">
      <c r="A21" s="13" t="s">
        <v>23</v>
      </c>
      <c r="B21" s="13"/>
      <c r="C21" s="13"/>
      <c r="D21" s="13"/>
      <c r="E21" s="13"/>
      <c r="H21" s="13" t="s">
        <v>24</v>
      </c>
      <c r="I21" s="13"/>
      <c r="J21" s="13"/>
      <c r="K21" s="13"/>
      <c r="L21" s="13"/>
    </row>
    <row r="22" spans="1:12" x14ac:dyDescent="0.25">
      <c r="A22" s="7" t="s">
        <v>0</v>
      </c>
      <c r="B22" s="7" t="s">
        <v>20</v>
      </c>
      <c r="C22" s="7" t="s">
        <v>21</v>
      </c>
      <c r="D22" s="7" t="s">
        <v>35</v>
      </c>
      <c r="E22" s="7" t="s">
        <v>22</v>
      </c>
      <c r="H22" s="7" t="s">
        <v>0</v>
      </c>
      <c r="I22" s="7" t="s">
        <v>20</v>
      </c>
      <c r="J22" s="7" t="s">
        <v>21</v>
      </c>
      <c r="K22" s="7" t="s">
        <v>35</v>
      </c>
      <c r="L22" s="7" t="s">
        <v>22</v>
      </c>
    </row>
    <row r="23" spans="1:12" x14ac:dyDescent="0.25">
      <c r="A23" s="4">
        <v>1</v>
      </c>
      <c r="B23" s="1">
        <f>B6+1</f>
        <v>3</v>
      </c>
      <c r="C23" s="1">
        <f>C6+1</f>
        <v>3</v>
      </c>
      <c r="D23" s="1">
        <f>5-C23</f>
        <v>2</v>
      </c>
      <c r="E23" s="1">
        <f t="shared" ref="E23:E29" si="4">AVERAGE(B23,D23)</f>
        <v>2.5</v>
      </c>
      <c r="H23" s="4">
        <v>1</v>
      </c>
      <c r="I23" s="1">
        <f>I6+1</f>
        <v>4</v>
      </c>
      <c r="J23" s="1">
        <f>J6+1</f>
        <v>3</v>
      </c>
      <c r="K23" s="1">
        <f>5-J23</f>
        <v>2</v>
      </c>
      <c r="L23" s="1">
        <f t="shared" ref="L23:L29" si="5">AVERAGE(I23,K23)</f>
        <v>3</v>
      </c>
    </row>
    <row r="24" spans="1:12" x14ac:dyDescent="0.25">
      <c r="A24" s="4">
        <v>2</v>
      </c>
      <c r="B24" s="1">
        <f t="shared" ref="B24:C29" si="6">B7+1</f>
        <v>5</v>
      </c>
      <c r="C24" s="1">
        <f t="shared" si="6"/>
        <v>5</v>
      </c>
      <c r="D24" s="1">
        <f t="shared" ref="D24:D29" si="7">5-C24</f>
        <v>0</v>
      </c>
      <c r="E24" s="1">
        <f t="shared" si="4"/>
        <v>2.5</v>
      </c>
      <c r="H24" s="4">
        <v>2</v>
      </c>
      <c r="I24" s="1">
        <f t="shared" ref="I24:J29" si="8">I7+1</f>
        <v>1</v>
      </c>
      <c r="J24" s="1">
        <f t="shared" si="8"/>
        <v>3</v>
      </c>
      <c r="K24" s="1">
        <f t="shared" ref="K24:K29" si="9">5-J24</f>
        <v>2</v>
      </c>
      <c r="L24" s="1">
        <f t="shared" si="5"/>
        <v>1.5</v>
      </c>
    </row>
    <row r="25" spans="1:12" x14ac:dyDescent="0.25">
      <c r="A25" s="4">
        <v>3</v>
      </c>
      <c r="B25" s="1">
        <f t="shared" si="6"/>
        <v>2</v>
      </c>
      <c r="C25" s="1">
        <f t="shared" si="6"/>
        <v>4</v>
      </c>
      <c r="D25" s="1">
        <f t="shared" si="7"/>
        <v>1</v>
      </c>
      <c r="E25" s="1">
        <f t="shared" si="4"/>
        <v>1.5</v>
      </c>
      <c r="H25" s="4">
        <v>3</v>
      </c>
      <c r="I25" s="1">
        <f t="shared" si="8"/>
        <v>4</v>
      </c>
      <c r="J25" s="1">
        <f t="shared" si="8"/>
        <v>2</v>
      </c>
      <c r="K25" s="1">
        <f t="shared" si="9"/>
        <v>3</v>
      </c>
      <c r="L25" s="1">
        <f t="shared" si="5"/>
        <v>3.5</v>
      </c>
    </row>
    <row r="26" spans="1:12" x14ac:dyDescent="0.25">
      <c r="A26" s="4">
        <v>4</v>
      </c>
      <c r="B26" s="1">
        <f t="shared" si="6"/>
        <v>2</v>
      </c>
      <c r="C26" s="1">
        <f t="shared" si="6"/>
        <v>5</v>
      </c>
      <c r="D26" s="1">
        <f t="shared" si="7"/>
        <v>0</v>
      </c>
      <c r="E26" s="1">
        <f t="shared" si="4"/>
        <v>1</v>
      </c>
      <c r="H26" s="4">
        <v>4</v>
      </c>
      <c r="I26" s="1">
        <f t="shared" si="8"/>
        <v>4</v>
      </c>
      <c r="J26" s="1">
        <f t="shared" si="8"/>
        <v>2</v>
      </c>
      <c r="K26" s="1">
        <f t="shared" si="9"/>
        <v>3</v>
      </c>
      <c r="L26" s="1">
        <f t="shared" si="5"/>
        <v>3.5</v>
      </c>
    </row>
    <row r="27" spans="1:12" x14ac:dyDescent="0.25">
      <c r="A27" s="4">
        <v>5</v>
      </c>
      <c r="B27" s="1">
        <f t="shared" si="6"/>
        <v>2</v>
      </c>
      <c r="C27" s="1">
        <f t="shared" si="6"/>
        <v>4</v>
      </c>
      <c r="D27" s="1">
        <f t="shared" si="7"/>
        <v>1</v>
      </c>
      <c r="E27" s="1">
        <f t="shared" si="4"/>
        <v>1.5</v>
      </c>
      <c r="H27" s="4">
        <v>5</v>
      </c>
      <c r="I27" s="1">
        <f t="shared" si="8"/>
        <v>2</v>
      </c>
      <c r="J27" s="1">
        <f t="shared" si="8"/>
        <v>2</v>
      </c>
      <c r="K27" s="1">
        <f t="shared" si="9"/>
        <v>3</v>
      </c>
      <c r="L27" s="1">
        <f t="shared" si="5"/>
        <v>2.5</v>
      </c>
    </row>
    <row r="28" spans="1:12" x14ac:dyDescent="0.25">
      <c r="A28" s="4">
        <v>6</v>
      </c>
      <c r="B28" s="1">
        <f t="shared" si="6"/>
        <v>4</v>
      </c>
      <c r="C28" s="1">
        <f t="shared" si="6"/>
        <v>5</v>
      </c>
      <c r="D28" s="1">
        <f t="shared" si="7"/>
        <v>0</v>
      </c>
      <c r="E28" s="1">
        <f t="shared" si="4"/>
        <v>2</v>
      </c>
      <c r="H28" s="4">
        <v>6</v>
      </c>
      <c r="I28" s="1">
        <f t="shared" si="8"/>
        <v>2</v>
      </c>
      <c r="J28" s="1">
        <f t="shared" si="8"/>
        <v>2</v>
      </c>
      <c r="K28" s="1">
        <f t="shared" si="9"/>
        <v>3</v>
      </c>
      <c r="L28" s="1">
        <f t="shared" si="5"/>
        <v>2.5</v>
      </c>
    </row>
    <row r="29" spans="1:12" x14ac:dyDescent="0.25">
      <c r="A29" s="4">
        <v>7</v>
      </c>
      <c r="B29" s="1">
        <f t="shared" si="6"/>
        <v>4</v>
      </c>
      <c r="C29" s="1">
        <f t="shared" si="6"/>
        <v>4</v>
      </c>
      <c r="D29" s="1">
        <f t="shared" si="7"/>
        <v>1</v>
      </c>
      <c r="E29" s="1">
        <f t="shared" si="4"/>
        <v>2.5</v>
      </c>
      <c r="H29" s="4">
        <v>7</v>
      </c>
      <c r="I29" s="1">
        <f t="shared" si="8"/>
        <v>3</v>
      </c>
      <c r="J29" s="1">
        <f t="shared" si="8"/>
        <v>3</v>
      </c>
      <c r="K29" s="1">
        <f t="shared" si="9"/>
        <v>2</v>
      </c>
      <c r="L29" s="1">
        <f t="shared" si="5"/>
        <v>2.5</v>
      </c>
    </row>
    <row r="30" spans="1:12" x14ac:dyDescent="0.25">
      <c r="A30" s="4"/>
      <c r="B30" s="1"/>
      <c r="C30" s="1"/>
      <c r="D30" s="1"/>
      <c r="E30" s="1"/>
      <c r="H30" s="4"/>
      <c r="I30" s="1"/>
      <c r="J30" s="1"/>
      <c r="K30" s="1"/>
      <c r="L30" s="1"/>
    </row>
    <row r="31" spans="1:12" x14ac:dyDescent="0.25">
      <c r="A31" s="4"/>
      <c r="B31" s="1"/>
      <c r="C31" s="1"/>
      <c r="D31" s="1"/>
      <c r="E31" s="1"/>
      <c r="H31" s="4"/>
      <c r="I31" s="1"/>
      <c r="J31" s="1"/>
      <c r="K31" s="1"/>
      <c r="L31" s="1"/>
    </row>
    <row r="33" spans="1:10" x14ac:dyDescent="0.25">
      <c r="A33" t="s">
        <v>28</v>
      </c>
      <c r="C33" s="10">
        <f>AVERAGE(E23:E29)</f>
        <v>1.9285714285714286</v>
      </c>
      <c r="H33" t="s">
        <v>28</v>
      </c>
      <c r="J33" s="10">
        <f>AVERAGE(L23:L29)</f>
        <v>2.7142857142857144</v>
      </c>
    </row>
    <row r="34" spans="1:10" x14ac:dyDescent="0.25">
      <c r="A34" t="s">
        <v>29</v>
      </c>
      <c r="C34" s="10">
        <f>_xlfn.STDEV.S(E23:E29)</f>
        <v>0.60749289629395609</v>
      </c>
      <c r="H34" t="s">
        <v>29</v>
      </c>
      <c r="J34" s="10">
        <f>_xlfn.STDEV.S(L23:L29)</f>
        <v>0.6986381310057721</v>
      </c>
    </row>
    <row r="37" spans="1:10" x14ac:dyDescent="0.25">
      <c r="A37" t="s">
        <v>34</v>
      </c>
      <c r="B37" t="s">
        <v>21</v>
      </c>
      <c r="H37" t="s">
        <v>34</v>
      </c>
      <c r="I37" t="s">
        <v>21</v>
      </c>
    </row>
    <row r="38" spans="1:10" x14ac:dyDescent="0.25">
      <c r="A38" s="10">
        <f>AVERAGE(B23:B31)</f>
        <v>3.1428571428571428</v>
      </c>
      <c r="B38" s="10">
        <f>AVERAGE(C23:C29)</f>
        <v>4.2857142857142856</v>
      </c>
      <c r="H38" s="10">
        <f>AVERAGE(I23:I31)</f>
        <v>2.8571428571428572</v>
      </c>
      <c r="I38" s="10">
        <f>AVERAGE(J23:J29)</f>
        <v>2.4285714285714284</v>
      </c>
    </row>
    <row r="39" spans="1:10" x14ac:dyDescent="0.25">
      <c r="A39" s="10">
        <f>_xlfn.STDEV.S(B23:B31)</f>
        <v>1.2149857925879122</v>
      </c>
      <c r="B39" s="10">
        <f>_xlfn.STDEV.S(C23:C29)</f>
        <v>0.75592894601845306</v>
      </c>
      <c r="H39" s="10">
        <f>_xlfn.STDEV.S(I23:I31)</f>
        <v>1.2149857925879115</v>
      </c>
      <c r="I39" s="10">
        <f>_xlfn.STDEV.S(J23:J29)</f>
        <v>0.5345224838248489</v>
      </c>
    </row>
  </sheetData>
  <mergeCells count="4">
    <mergeCell ref="A20:B20"/>
    <mergeCell ref="H20:I20"/>
    <mergeCell ref="A21:E21"/>
    <mergeCell ref="H21:L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6" zoomScale="80" zoomScaleNormal="80" workbookViewId="0">
      <selection activeCell="I27" activeCellId="4" sqref="J27 J25 J24 J23 I27"/>
    </sheetView>
  </sheetViews>
  <sheetFormatPr baseColWidth="10" defaultRowHeight="15" x14ac:dyDescent="0.25"/>
  <sheetData>
    <row r="1" spans="1:12" x14ac:dyDescent="0.25">
      <c r="A1" t="s">
        <v>32</v>
      </c>
    </row>
    <row r="2" spans="1:12" x14ac:dyDescent="0.25">
      <c r="A2" t="s">
        <v>33</v>
      </c>
    </row>
    <row r="4" spans="1:12" x14ac:dyDescent="0.25">
      <c r="A4" s="5" t="s">
        <v>23</v>
      </c>
      <c r="B4" s="5"/>
      <c r="C4" s="5"/>
      <c r="D4" s="5"/>
      <c r="E4" s="5"/>
      <c r="F4" s="2"/>
      <c r="H4" s="5" t="s">
        <v>24</v>
      </c>
      <c r="I4" s="5"/>
      <c r="J4" s="5"/>
      <c r="K4" s="5"/>
    </row>
    <row r="5" spans="1:12" x14ac:dyDescent="0.25">
      <c r="A5" s="1" t="s">
        <v>0</v>
      </c>
      <c r="B5" s="1" t="s">
        <v>20</v>
      </c>
      <c r="C5" s="1" t="s">
        <v>21</v>
      </c>
      <c r="D5" s="1" t="s">
        <v>27</v>
      </c>
      <c r="E5" s="1" t="s">
        <v>22</v>
      </c>
      <c r="F5" s="3"/>
      <c r="H5" s="1" t="s">
        <v>0</v>
      </c>
      <c r="I5" s="1" t="s">
        <v>20</v>
      </c>
      <c r="J5" s="1" t="s">
        <v>21</v>
      </c>
      <c r="K5" s="1" t="s">
        <v>27</v>
      </c>
      <c r="L5" s="1" t="s">
        <v>22</v>
      </c>
    </row>
    <row r="6" spans="1:12" x14ac:dyDescent="0.25">
      <c r="A6" s="4">
        <v>1</v>
      </c>
      <c r="B6">
        <v>4</v>
      </c>
      <c r="C6">
        <v>2</v>
      </c>
      <c r="D6" s="1">
        <f>(4-C6)</f>
        <v>2</v>
      </c>
      <c r="E6" s="1">
        <f t="shared" ref="E6:E12" si="0">AVERAGE(B6,D6)</f>
        <v>3</v>
      </c>
      <c r="F6" s="3"/>
      <c r="H6" s="4">
        <v>1</v>
      </c>
      <c r="I6">
        <v>2</v>
      </c>
      <c r="J6">
        <v>4</v>
      </c>
      <c r="K6" s="1">
        <f>(4-J6)</f>
        <v>0</v>
      </c>
      <c r="L6" s="1">
        <f>AVERAGE(I6,K6)</f>
        <v>1</v>
      </c>
    </row>
    <row r="7" spans="1:12" x14ac:dyDescent="0.25">
      <c r="A7" s="4">
        <v>2</v>
      </c>
      <c r="B7">
        <v>4</v>
      </c>
      <c r="C7">
        <v>2</v>
      </c>
      <c r="D7" s="1">
        <f t="shared" ref="D7:D12" si="1">(4-C7)</f>
        <v>2</v>
      </c>
      <c r="E7" s="1">
        <f t="shared" si="0"/>
        <v>3</v>
      </c>
      <c r="F7" s="3"/>
      <c r="H7" s="4">
        <v>2</v>
      </c>
      <c r="I7">
        <v>1</v>
      </c>
      <c r="J7">
        <v>3</v>
      </c>
      <c r="K7" s="1">
        <f t="shared" ref="K7:K12" si="2">(4-J7)</f>
        <v>1</v>
      </c>
      <c r="L7" s="1">
        <f t="shared" ref="L7:L12" si="3">AVERAGE(I7,K7)</f>
        <v>1</v>
      </c>
    </row>
    <row r="8" spans="1:12" x14ac:dyDescent="0.25">
      <c r="A8" s="4">
        <v>3</v>
      </c>
      <c r="B8">
        <v>4</v>
      </c>
      <c r="C8">
        <v>0</v>
      </c>
      <c r="D8" s="1">
        <f t="shared" si="1"/>
        <v>4</v>
      </c>
      <c r="E8" s="1">
        <f t="shared" si="0"/>
        <v>4</v>
      </c>
      <c r="F8" s="3"/>
      <c r="H8" s="4">
        <v>3</v>
      </c>
      <c r="I8">
        <v>0</v>
      </c>
      <c r="J8">
        <v>4</v>
      </c>
      <c r="K8" s="1">
        <f t="shared" si="2"/>
        <v>0</v>
      </c>
      <c r="L8" s="1">
        <f t="shared" si="3"/>
        <v>0</v>
      </c>
    </row>
    <row r="9" spans="1:12" x14ac:dyDescent="0.25">
      <c r="A9" s="4">
        <v>4</v>
      </c>
      <c r="B9">
        <v>2</v>
      </c>
      <c r="C9">
        <v>3</v>
      </c>
      <c r="D9" s="1">
        <f t="shared" si="1"/>
        <v>1</v>
      </c>
      <c r="E9" s="1">
        <f t="shared" si="0"/>
        <v>1.5</v>
      </c>
      <c r="F9" s="3"/>
      <c r="H9" s="4">
        <v>4</v>
      </c>
      <c r="I9">
        <v>2</v>
      </c>
      <c r="J9">
        <v>1</v>
      </c>
      <c r="K9" s="1">
        <f t="shared" si="2"/>
        <v>3</v>
      </c>
      <c r="L9" s="1">
        <f t="shared" si="3"/>
        <v>2.5</v>
      </c>
    </row>
    <row r="10" spans="1:12" x14ac:dyDescent="0.25">
      <c r="A10" s="4">
        <v>5</v>
      </c>
      <c r="B10">
        <v>3</v>
      </c>
      <c r="C10">
        <v>3</v>
      </c>
      <c r="D10" s="1">
        <f t="shared" si="1"/>
        <v>1</v>
      </c>
      <c r="E10" s="1">
        <f t="shared" si="0"/>
        <v>2</v>
      </c>
      <c r="F10" s="3"/>
      <c r="H10" s="4">
        <v>5</v>
      </c>
      <c r="I10">
        <v>3</v>
      </c>
      <c r="J10">
        <v>4</v>
      </c>
      <c r="K10" s="1">
        <f t="shared" si="2"/>
        <v>0</v>
      </c>
      <c r="L10" s="1">
        <f t="shared" si="3"/>
        <v>1.5</v>
      </c>
    </row>
    <row r="11" spans="1:12" x14ac:dyDescent="0.25">
      <c r="A11" s="4">
        <v>6</v>
      </c>
      <c r="B11">
        <v>2</v>
      </c>
      <c r="C11">
        <v>3</v>
      </c>
      <c r="D11" s="1">
        <f t="shared" si="1"/>
        <v>1</v>
      </c>
      <c r="E11" s="1">
        <f t="shared" si="0"/>
        <v>1.5</v>
      </c>
      <c r="F11" s="3"/>
      <c r="H11" s="4">
        <v>6</v>
      </c>
      <c r="I11">
        <v>2</v>
      </c>
      <c r="J11">
        <v>1</v>
      </c>
      <c r="K11" s="1">
        <f t="shared" si="2"/>
        <v>3</v>
      </c>
      <c r="L11" s="1">
        <f t="shared" si="3"/>
        <v>2.5</v>
      </c>
    </row>
    <row r="12" spans="1:12" x14ac:dyDescent="0.25">
      <c r="A12" s="4">
        <v>7</v>
      </c>
      <c r="B12">
        <v>3</v>
      </c>
      <c r="C12">
        <v>1</v>
      </c>
      <c r="D12" s="1">
        <f t="shared" si="1"/>
        <v>3</v>
      </c>
      <c r="E12" s="1">
        <f t="shared" si="0"/>
        <v>3</v>
      </c>
      <c r="F12" s="3"/>
      <c r="H12" s="4">
        <v>7</v>
      </c>
      <c r="I12">
        <v>2</v>
      </c>
      <c r="J12">
        <v>1</v>
      </c>
      <c r="K12" s="1">
        <f t="shared" si="2"/>
        <v>3</v>
      </c>
      <c r="L12" s="1">
        <f t="shared" si="3"/>
        <v>2.5</v>
      </c>
    </row>
    <row r="13" spans="1:12" x14ac:dyDescent="0.25">
      <c r="A13" s="4"/>
      <c r="B13" s="1"/>
      <c r="C13" s="1"/>
      <c r="D13" s="1"/>
      <c r="E13" s="1"/>
      <c r="F13" s="3"/>
      <c r="H13" s="4"/>
      <c r="I13" s="1"/>
      <c r="J13" s="1"/>
      <c r="K13" s="1"/>
      <c r="L13" s="1"/>
    </row>
    <row r="14" spans="1:12" x14ac:dyDescent="0.25">
      <c r="A14" s="4"/>
      <c r="B14" s="1"/>
      <c r="C14" s="1"/>
      <c r="D14" s="1"/>
      <c r="E14" s="1"/>
      <c r="F14" s="3"/>
      <c r="H14" s="4"/>
      <c r="I14" s="1"/>
      <c r="J14" s="1"/>
      <c r="K14" s="1"/>
      <c r="L14" s="1"/>
    </row>
    <row r="16" spans="1:12" x14ac:dyDescent="0.25">
      <c r="A16" t="s">
        <v>28</v>
      </c>
      <c r="C16">
        <f>AVERAGE(E6:E12)</f>
        <v>2.5714285714285716</v>
      </c>
      <c r="E16" s="6">
        <f xml:space="preserve"> C16-2</f>
        <v>0.57142857142857162</v>
      </c>
      <c r="H16" t="s">
        <v>28</v>
      </c>
      <c r="J16">
        <f>AVERAGE(L6:L12)</f>
        <v>1.5714285714285714</v>
      </c>
      <c r="L16" s="6">
        <f xml:space="preserve"> J16-2</f>
        <v>-0.4285714285714286</v>
      </c>
    </row>
    <row r="17" spans="1:12" x14ac:dyDescent="0.25">
      <c r="A17" t="s">
        <v>29</v>
      </c>
      <c r="C17">
        <f>_xlfn.STDEV.S(E6:E12)</f>
        <v>0.93222723573580446</v>
      </c>
      <c r="E17" s="6">
        <f xml:space="preserve"> C17-2</f>
        <v>-1.0677727642641957</v>
      </c>
      <c r="H17" t="s">
        <v>29</v>
      </c>
      <c r="J17">
        <f>_xlfn.STDEV.S(L6:L12)</f>
        <v>0.97590007294853331</v>
      </c>
      <c r="L17" s="6">
        <f xml:space="preserve"> J17-2</f>
        <v>-1.0240999270514668</v>
      </c>
    </row>
    <row r="19" spans="1:12" s="3" customFormat="1" x14ac:dyDescent="0.25"/>
    <row r="20" spans="1:12" s="3" customFormat="1" x14ac:dyDescent="0.25">
      <c r="A20" s="16"/>
      <c r="B20" s="16"/>
      <c r="E20" s="8"/>
      <c r="H20" s="16"/>
      <c r="I20" s="16"/>
      <c r="L20" s="8"/>
    </row>
    <row r="21" spans="1:12" s="1" customFormat="1" x14ac:dyDescent="0.25">
      <c r="A21" s="13" t="s">
        <v>23</v>
      </c>
      <c r="B21" s="13"/>
      <c r="C21" s="13"/>
      <c r="D21" s="13"/>
      <c r="E21" s="13"/>
      <c r="H21" s="13" t="s">
        <v>24</v>
      </c>
      <c r="I21" s="13"/>
      <c r="J21" s="13"/>
      <c r="K21" s="13"/>
      <c r="L21" s="13"/>
    </row>
    <row r="22" spans="1:12" x14ac:dyDescent="0.25">
      <c r="A22" s="7" t="s">
        <v>0</v>
      </c>
      <c r="B22" s="7" t="s">
        <v>20</v>
      </c>
      <c r="C22" s="7" t="s">
        <v>21</v>
      </c>
      <c r="D22" s="7" t="s">
        <v>35</v>
      </c>
      <c r="E22" s="7" t="s">
        <v>22</v>
      </c>
      <c r="H22" s="7" t="s">
        <v>0</v>
      </c>
      <c r="I22" s="7" t="s">
        <v>20</v>
      </c>
      <c r="J22" s="7" t="s">
        <v>21</v>
      </c>
      <c r="K22" s="7" t="s">
        <v>35</v>
      </c>
      <c r="L22" s="7" t="s">
        <v>22</v>
      </c>
    </row>
    <row r="23" spans="1:12" x14ac:dyDescent="0.25">
      <c r="A23" s="4">
        <v>1</v>
      </c>
      <c r="B23" s="1">
        <f>B6+1</f>
        <v>5</v>
      </c>
      <c r="C23" s="1">
        <f>C6+1</f>
        <v>3</v>
      </c>
      <c r="D23" s="1">
        <f>5-C23</f>
        <v>2</v>
      </c>
      <c r="E23" s="1">
        <f t="shared" ref="E23:E29" si="4">AVERAGE(B23,D23)</f>
        <v>3.5</v>
      </c>
      <c r="H23" s="4">
        <v>1</v>
      </c>
      <c r="I23" s="1">
        <f>I6+1</f>
        <v>3</v>
      </c>
      <c r="J23" s="1">
        <f>J6+1</f>
        <v>5</v>
      </c>
      <c r="K23" s="1">
        <f>5-J23</f>
        <v>0</v>
      </c>
      <c r="L23" s="1">
        <f t="shared" ref="L23:L29" si="5">AVERAGE(I23,K23)</f>
        <v>1.5</v>
      </c>
    </row>
    <row r="24" spans="1:12" x14ac:dyDescent="0.25">
      <c r="A24" s="4">
        <v>2</v>
      </c>
      <c r="B24" s="1">
        <f t="shared" ref="B24:C29" si="6">B7+1</f>
        <v>5</v>
      </c>
      <c r="C24" s="1">
        <f t="shared" si="6"/>
        <v>3</v>
      </c>
      <c r="D24" s="1">
        <f t="shared" ref="D24:D29" si="7">5-C24</f>
        <v>2</v>
      </c>
      <c r="E24" s="1">
        <f t="shared" si="4"/>
        <v>3.5</v>
      </c>
      <c r="H24" s="4">
        <v>2</v>
      </c>
      <c r="I24" s="1">
        <f t="shared" ref="I24:J29" si="8">I7+1</f>
        <v>2</v>
      </c>
      <c r="J24" s="1">
        <f t="shared" si="8"/>
        <v>4</v>
      </c>
      <c r="K24" s="1">
        <f t="shared" ref="K24:K29" si="9">5-J24</f>
        <v>1</v>
      </c>
      <c r="L24" s="1">
        <f t="shared" si="5"/>
        <v>1.5</v>
      </c>
    </row>
    <row r="25" spans="1:12" x14ac:dyDescent="0.25">
      <c r="A25" s="4">
        <v>3</v>
      </c>
      <c r="B25" s="1">
        <f t="shared" si="6"/>
        <v>5</v>
      </c>
      <c r="C25" s="1">
        <f t="shared" si="6"/>
        <v>1</v>
      </c>
      <c r="D25" s="1">
        <f t="shared" si="7"/>
        <v>4</v>
      </c>
      <c r="E25" s="1">
        <f t="shared" si="4"/>
        <v>4.5</v>
      </c>
      <c r="H25" s="4">
        <v>3</v>
      </c>
      <c r="I25" s="1">
        <f t="shared" si="8"/>
        <v>1</v>
      </c>
      <c r="J25" s="1">
        <f t="shared" si="8"/>
        <v>5</v>
      </c>
      <c r="K25" s="1">
        <f t="shared" si="9"/>
        <v>0</v>
      </c>
      <c r="L25" s="1">
        <f t="shared" si="5"/>
        <v>0.5</v>
      </c>
    </row>
    <row r="26" spans="1:12" x14ac:dyDescent="0.25">
      <c r="A26" s="4">
        <v>4</v>
      </c>
      <c r="B26" s="1">
        <f t="shared" si="6"/>
        <v>3</v>
      </c>
      <c r="C26" s="1">
        <f t="shared" si="6"/>
        <v>4</v>
      </c>
      <c r="D26" s="1">
        <f t="shared" si="7"/>
        <v>1</v>
      </c>
      <c r="E26" s="1">
        <f t="shared" si="4"/>
        <v>2</v>
      </c>
      <c r="H26" s="4">
        <v>4</v>
      </c>
      <c r="I26" s="1">
        <f t="shared" si="8"/>
        <v>3</v>
      </c>
      <c r="J26" s="1">
        <f t="shared" si="8"/>
        <v>2</v>
      </c>
      <c r="K26" s="1">
        <f t="shared" si="9"/>
        <v>3</v>
      </c>
      <c r="L26" s="1">
        <f t="shared" si="5"/>
        <v>3</v>
      </c>
    </row>
    <row r="27" spans="1:12" x14ac:dyDescent="0.25">
      <c r="A27" s="4">
        <v>5</v>
      </c>
      <c r="B27" s="1">
        <f t="shared" si="6"/>
        <v>4</v>
      </c>
      <c r="C27" s="1">
        <f t="shared" si="6"/>
        <v>4</v>
      </c>
      <c r="D27" s="1">
        <f t="shared" si="7"/>
        <v>1</v>
      </c>
      <c r="E27" s="1">
        <f t="shared" si="4"/>
        <v>2.5</v>
      </c>
      <c r="H27" s="4">
        <v>5</v>
      </c>
      <c r="I27" s="1">
        <f>I10+1</f>
        <v>4</v>
      </c>
      <c r="J27" s="1">
        <f t="shared" si="8"/>
        <v>5</v>
      </c>
      <c r="K27" s="1">
        <f t="shared" si="9"/>
        <v>0</v>
      </c>
      <c r="L27" s="1">
        <f t="shared" si="5"/>
        <v>2</v>
      </c>
    </row>
    <row r="28" spans="1:12" x14ac:dyDescent="0.25">
      <c r="A28" s="4">
        <v>6</v>
      </c>
      <c r="B28" s="1">
        <f t="shared" si="6"/>
        <v>3</v>
      </c>
      <c r="C28" s="1">
        <f t="shared" si="6"/>
        <v>4</v>
      </c>
      <c r="D28" s="1">
        <f t="shared" si="7"/>
        <v>1</v>
      </c>
      <c r="E28" s="1">
        <f t="shared" si="4"/>
        <v>2</v>
      </c>
      <c r="H28" s="4">
        <v>6</v>
      </c>
      <c r="I28" s="1">
        <f t="shared" si="8"/>
        <v>3</v>
      </c>
      <c r="J28" s="1">
        <f t="shared" si="8"/>
        <v>2</v>
      </c>
      <c r="K28" s="1">
        <f t="shared" si="9"/>
        <v>3</v>
      </c>
      <c r="L28" s="1">
        <f t="shared" si="5"/>
        <v>3</v>
      </c>
    </row>
    <row r="29" spans="1:12" x14ac:dyDescent="0.25">
      <c r="A29" s="4">
        <v>7</v>
      </c>
      <c r="B29" s="1">
        <f t="shared" si="6"/>
        <v>4</v>
      </c>
      <c r="C29" s="1">
        <f t="shared" si="6"/>
        <v>2</v>
      </c>
      <c r="D29" s="1">
        <f t="shared" si="7"/>
        <v>3</v>
      </c>
      <c r="E29" s="1">
        <f t="shared" si="4"/>
        <v>3.5</v>
      </c>
      <c r="H29" s="4">
        <v>7</v>
      </c>
      <c r="I29" s="1">
        <f t="shared" si="8"/>
        <v>3</v>
      </c>
      <c r="J29" s="1">
        <f t="shared" si="8"/>
        <v>2</v>
      </c>
      <c r="K29" s="1">
        <f t="shared" si="9"/>
        <v>3</v>
      </c>
      <c r="L29" s="1">
        <f t="shared" si="5"/>
        <v>3</v>
      </c>
    </row>
    <row r="30" spans="1:12" x14ac:dyDescent="0.25">
      <c r="A30" s="4"/>
      <c r="B30" s="1"/>
      <c r="C30" s="1"/>
      <c r="D30" s="1"/>
      <c r="E30" s="1"/>
      <c r="H30" s="4"/>
      <c r="I30" s="1"/>
      <c r="J30" s="1"/>
      <c r="K30" s="1"/>
      <c r="L30" s="1"/>
    </row>
    <row r="31" spans="1:12" x14ac:dyDescent="0.25">
      <c r="A31" s="4"/>
      <c r="B31" s="1"/>
      <c r="C31" s="1"/>
      <c r="D31" s="1"/>
      <c r="E31" s="1"/>
      <c r="H31" s="4"/>
      <c r="I31" s="1"/>
      <c r="J31" s="1"/>
      <c r="K31" s="1"/>
      <c r="L31" s="1"/>
    </row>
    <row r="33" spans="1:10" x14ac:dyDescent="0.25">
      <c r="A33" t="s">
        <v>28</v>
      </c>
      <c r="C33" s="11">
        <f>AVERAGE(E23:E29)</f>
        <v>3.0714285714285716</v>
      </c>
      <c r="H33" t="s">
        <v>28</v>
      </c>
      <c r="J33" s="11">
        <f>AVERAGE(L23:L29)</f>
        <v>2.0714285714285716</v>
      </c>
    </row>
    <row r="34" spans="1:10" x14ac:dyDescent="0.25">
      <c r="A34" t="s">
        <v>29</v>
      </c>
      <c r="C34" s="11">
        <f>_xlfn.STDEV.S(E23:E29)</f>
        <v>0.93222723573580391</v>
      </c>
      <c r="H34" t="s">
        <v>29</v>
      </c>
      <c r="J34" s="11">
        <f>_xlfn.STDEV.S(L23:L29)</f>
        <v>0.97590007294853331</v>
      </c>
    </row>
    <row r="37" spans="1:10" x14ac:dyDescent="0.25">
      <c r="A37" t="s">
        <v>34</v>
      </c>
      <c r="B37" t="s">
        <v>21</v>
      </c>
      <c r="H37" t="s">
        <v>34</v>
      </c>
      <c r="I37" t="s">
        <v>21</v>
      </c>
    </row>
    <row r="38" spans="1:10" x14ac:dyDescent="0.25">
      <c r="A38" s="11">
        <f>AVERAGE(B23:B31)</f>
        <v>4.1428571428571432</v>
      </c>
      <c r="B38">
        <f>AVERAGE(C23:C29)</f>
        <v>3</v>
      </c>
      <c r="H38" s="11">
        <f>AVERAGE(I23:I31)</f>
        <v>2.7142857142857144</v>
      </c>
      <c r="I38" s="11">
        <f>AVERAGE(J23:J29)</f>
        <v>3.5714285714285716</v>
      </c>
    </row>
    <row r="39" spans="1:10" x14ac:dyDescent="0.25">
      <c r="A39" s="11">
        <f>_xlfn.STDEV.S(B23:B31)</f>
        <v>0.89973541084243769</v>
      </c>
      <c r="B39" s="11">
        <f>_xlfn.STDEV.S(C23:C29)</f>
        <v>1.1547005383792515</v>
      </c>
      <c r="H39" s="11">
        <f>_xlfn.STDEV.S(I23:I31)</f>
        <v>0.95118973121134198</v>
      </c>
      <c r="I39" s="11">
        <f>_xlfn.STDEV.S(J23:J29)</f>
        <v>1.5118578920369086</v>
      </c>
    </row>
  </sheetData>
  <mergeCells count="4">
    <mergeCell ref="A20:B20"/>
    <mergeCell ref="H20:I20"/>
    <mergeCell ref="A21:E21"/>
    <mergeCell ref="H21:L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Feuil2</vt:lpstr>
      <vt:lpstr>Filtred_data</vt:lpstr>
      <vt:lpstr>P1</vt:lpstr>
      <vt:lpstr>P2</vt:lpstr>
      <vt:lpstr>P3</vt:lpstr>
      <vt:lpstr>Feuil2!cf_report_951101_full</vt:lpstr>
      <vt:lpstr>Filtred_data!cf_report_951101_full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2016-09-23T13:56:48Z</dcterms:created>
  <dcterms:modified xsi:type="dcterms:W3CDTF">2016-09-28T15:08:08Z</dcterms:modified>
</cp:coreProperties>
</file>