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740" activeTab="1"/>
  </bookViews>
  <sheets>
    <sheet name="Sheet1" sheetId="1" r:id="rId1"/>
    <sheet name="Vlool up" sheetId="2" r:id="rId2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E2" i="2"/>
  <c r="F2" i="2" s="1"/>
  <c r="G2" i="2" s="1"/>
  <c r="H2" i="2" s="1"/>
  <c r="J2" i="2" s="1"/>
  <c r="K2" i="2" s="1"/>
  <c r="L2" i="2" s="1"/>
  <c r="M2" i="2" s="1"/>
  <c r="D2" i="2"/>
  <c r="B4" i="2"/>
  <c r="B5" i="2"/>
  <c r="B6" i="2"/>
  <c r="B7" i="2"/>
  <c r="B8" i="2"/>
  <c r="B3" i="2"/>
  <c r="B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E18" i="1"/>
  <c r="F18" i="1"/>
  <c r="G18" i="1"/>
  <c r="H18" i="1"/>
  <c r="I18" i="1"/>
  <c r="E19" i="1"/>
  <c r="F19" i="1"/>
  <c r="G19" i="1"/>
  <c r="H19" i="1"/>
  <c r="I19" i="1"/>
  <c r="D21" i="1"/>
  <c r="D22" i="1" s="1"/>
  <c r="D19" i="1"/>
  <c r="D18" i="1"/>
  <c r="E22" i="1"/>
  <c r="F22" i="1"/>
  <c r="G22" i="1"/>
  <c r="H22" i="1"/>
  <c r="I22" i="1"/>
  <c r="K8" i="1"/>
  <c r="E23" i="1"/>
  <c r="F23" i="1"/>
  <c r="G23" i="1"/>
  <c r="H23" i="1"/>
  <c r="I23" i="1"/>
  <c r="E20" i="1"/>
  <c r="G20" i="1"/>
  <c r="I20" i="1"/>
  <c r="L8" i="1"/>
  <c r="L2" i="1"/>
  <c r="L4" i="1"/>
  <c r="L5" i="1"/>
  <c r="L6" i="1"/>
  <c r="L7" i="1"/>
  <c r="L9" i="1"/>
  <c r="L10" i="1"/>
  <c r="L12" i="1"/>
  <c r="L13" i="1"/>
  <c r="L14" i="1"/>
  <c r="L15" i="1"/>
  <c r="L16" i="1"/>
  <c r="L3" i="1"/>
  <c r="K6" i="1"/>
  <c r="K7" i="1"/>
  <c r="K9" i="1"/>
  <c r="K10" i="1"/>
  <c r="K11" i="1"/>
  <c r="L11" i="1" s="1"/>
  <c r="K12" i="1"/>
  <c r="K13" i="1"/>
  <c r="K14" i="1"/>
  <c r="K15" i="1"/>
  <c r="K16" i="1"/>
  <c r="K3" i="1"/>
  <c r="K4" i="1"/>
  <c r="K5" i="1"/>
  <c r="K2" i="1"/>
  <c r="J3" i="2" l="1"/>
  <c r="K3" i="2" s="1"/>
  <c r="L3" i="2" s="1"/>
  <c r="M3" i="2" s="1"/>
  <c r="J8" i="2"/>
  <c r="K8" i="2" s="1"/>
  <c r="L8" i="2" s="1"/>
  <c r="M8" i="2" s="1"/>
  <c r="J7" i="2"/>
  <c r="K7" i="2" s="1"/>
  <c r="L7" i="2" s="1"/>
  <c r="M7" i="2" s="1"/>
  <c r="J6" i="2"/>
  <c r="K6" i="2" s="1"/>
  <c r="L6" i="2" s="1"/>
  <c r="M6" i="2" s="1"/>
  <c r="J5" i="2"/>
  <c r="K5" i="2" s="1"/>
  <c r="L5" i="2" s="1"/>
  <c r="M5" i="2" s="1"/>
  <c r="J4" i="2"/>
  <c r="K4" i="2" s="1"/>
  <c r="L4" i="2" s="1"/>
  <c r="M4" i="2" s="1"/>
  <c r="D23" i="1"/>
  <c r="E21" i="1"/>
  <c r="F21" i="1"/>
  <c r="G21" i="1"/>
  <c r="H21" i="1"/>
  <c r="I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<sst xmlns="http://schemas.openxmlformats.org/spreadsheetml/2006/main" count="66" uniqueCount="48">
  <si>
    <t>Sr no.</t>
  </si>
  <si>
    <t>First name</t>
  </si>
  <si>
    <t>Last Name</t>
  </si>
  <si>
    <t>EG</t>
  </si>
  <si>
    <t>PHY</t>
  </si>
  <si>
    <t>MATHS</t>
  </si>
  <si>
    <t>OAT</t>
  </si>
  <si>
    <t>OOP</t>
  </si>
  <si>
    <t>DBMS</t>
  </si>
  <si>
    <t>Total</t>
  </si>
  <si>
    <t>Gajipara</t>
  </si>
  <si>
    <t>Raj</t>
  </si>
  <si>
    <t>Loriya</t>
  </si>
  <si>
    <t>Harsh</t>
  </si>
  <si>
    <t>Madhani</t>
  </si>
  <si>
    <t>Keyur</t>
  </si>
  <si>
    <t>Vekariya</t>
  </si>
  <si>
    <t>dhruv</t>
  </si>
  <si>
    <t>thakar</t>
  </si>
  <si>
    <t>Aum</t>
  </si>
  <si>
    <t>Parsana</t>
  </si>
  <si>
    <t>Dhruv</t>
  </si>
  <si>
    <t>Bhalani</t>
  </si>
  <si>
    <t>Rajan</t>
  </si>
  <si>
    <t>Gadhiya</t>
  </si>
  <si>
    <t xml:space="preserve">Meet </t>
  </si>
  <si>
    <t>Vaghasiya</t>
  </si>
  <si>
    <t>Vatsal</t>
  </si>
  <si>
    <t>Boghra</t>
  </si>
  <si>
    <t>Tilak</t>
  </si>
  <si>
    <t>Bhanderi</t>
  </si>
  <si>
    <t>Dhyey</t>
  </si>
  <si>
    <t xml:space="preserve">Raj </t>
  </si>
  <si>
    <t>Rajeshvar</t>
  </si>
  <si>
    <t>pass</t>
  </si>
  <si>
    <t>Fail</t>
  </si>
  <si>
    <t>Per</t>
  </si>
  <si>
    <t xml:space="preserve">Om      </t>
  </si>
  <si>
    <t xml:space="preserve">    Raj</t>
  </si>
  <si>
    <t xml:space="preserve">Mayank   </t>
  </si>
  <si>
    <t xml:space="preserve">    Busa</t>
  </si>
  <si>
    <t>Fail in Subjects</t>
  </si>
  <si>
    <t>Pass/Fail</t>
  </si>
  <si>
    <t>AB</t>
  </si>
  <si>
    <t>Maximum</t>
  </si>
  <si>
    <t>Minimum</t>
  </si>
  <si>
    <t>Average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</si>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</sst>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2" borderId="0" xfId="1" applyBorder="1"/>
    <xf numFmtId="2" fontId="0" fillId="0" borderId="0" xfId="0" applyNumberFormat="1" applyBorder="1" applyAlignment="1">
      <alignment horizontal="center"/>
    </xf>
    <xf numFmtId="10" fontId="0" fillId="0" borderId="0" xfId="0" applyNumberFormat="1"/>
  </cellXfs>
  <cellStyles count="2"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741308787639167"/>
          <c:y val="7.070923120336865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    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 formatCode="0.00">
                  <c:v>0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E4-4C9B-A50A-6359E85460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    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E4-4C9B-A50A-6359E85460F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    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0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E4-4C9B-A50A-6359E85460F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    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E4-4C9B-A50A-6359E85460F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    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0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E4-4C9B-A50A-6359E85460F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    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E4-4C9B-A50A-6359E85460F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    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111</c:v>
                </c:pt>
                <c:pt idx="1">
                  <c:v>109</c:v>
                </c:pt>
                <c:pt idx="2">
                  <c:v>107</c:v>
                </c:pt>
                <c:pt idx="3">
                  <c:v>105</c:v>
                </c:pt>
                <c:pt idx="4">
                  <c:v>103</c:v>
                </c:pt>
                <c:pt idx="5">
                  <c:v>101</c:v>
                </c:pt>
                <c:pt idx="6">
                  <c:v>59</c:v>
                </c:pt>
                <c:pt idx="7">
                  <c:v>97</c:v>
                </c:pt>
                <c:pt idx="8">
                  <c:v>95</c:v>
                </c:pt>
                <c:pt idx="9">
                  <c:v>75</c:v>
                </c:pt>
                <c:pt idx="10">
                  <c:v>91</c:v>
                </c:pt>
                <c:pt idx="11">
                  <c:v>89</c:v>
                </c:pt>
                <c:pt idx="12">
                  <c:v>87</c:v>
                </c:pt>
                <c:pt idx="13">
                  <c:v>85</c:v>
                </c:pt>
                <c:pt idx="14">
                  <c:v>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E4-4C9B-A50A-6359E854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5961328"/>
        <c:axId val="-1505971120"/>
      </c:barChart>
      <c:catAx>
        <c:axId val="-15059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971120"/>
        <c:crosses val="autoZero"/>
        <c:auto val="1"/>
        <c:lblAlgn val="ctr"/>
        <c:lblOffset val="100"/>
        <c:noMultiLvlLbl val="0"/>
      </c:catAx>
      <c:valAx>
        <c:axId val="-15059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9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539380</xdr:colOff>
      <xdr:row>10</xdr:row>
      <xdr:rowOff>101952</xdr:rowOff>
    </xdr:from>
    <xdr:to>
      <xdr:col>16</xdr:col>
      <xdr:colOff>547043</xdr:colOff>
      <xdr:row>24</xdr:row>
      <xdr:rowOff>180726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48" zoomScaleNormal="148" workbookViewId="0">
      <selection activeCell="E10" sqref="E10"/>
    </sheetView>
  </sheetViews>
  <sheetFormatPr defaultRowHeight="15" x14ac:dyDescent="0.25"/>
  <cols>
    <col min="2" max="2" width="10.28515625" bestFit="1" customWidth="1"/>
    <col min="3" max="3" width="10.140625" bestFit="1" customWidth="1"/>
  </cols>
  <sheetData>
    <row r="1" spans="1:14" x14ac:dyDescent="0.25">
      <c r="A1" s="9" t="s">
        <v>0</v>
      </c>
      <c r="B1" s="10" t="s">
        <v>1</v>
      </c>
      <c r="C1" s="10" t="s">
        <v>2</v>
      </c>
      <c r="D1" s="10" t="s">
        <v>4</v>
      </c>
      <c r="E1" s="10" t="s">
        <v>3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4" t="s">
        <v>41</v>
      </c>
      <c r="L1" s="14" t="s">
        <v>42</v>
      </c>
      <c r="M1" s="14" t="s">
        <v>46</v>
      </c>
      <c r="N1" s="14" t="s">
        <v>47</v>
      </c>
    </row>
    <row r="2" spans="1:14" x14ac:dyDescent="0.25">
      <c r="A2" s="3">
        <v>1</v>
      </c>
      <c r="B2" s="4" t="s">
        <v>37</v>
      </c>
      <c r="C2" s="4" t="s">
        <v>10</v>
      </c>
      <c r="D2" s="4">
        <v>9</v>
      </c>
      <c r="E2" s="4">
        <v>23</v>
      </c>
      <c r="F2" s="4">
        <v>10</v>
      </c>
      <c r="G2" s="4">
        <v>24</v>
      </c>
      <c r="H2" s="4">
        <v>30</v>
      </c>
      <c r="I2" s="4">
        <v>15</v>
      </c>
      <c r="J2" s="5">
        <f>SUM(D2:I2)</f>
        <v>111</v>
      </c>
      <c r="K2">
        <f>COUNTIF(D2:I2,"&lt;12")</f>
        <v>2</v>
      </c>
      <c r="L2" t="str">
        <f>IF(K2=0,"PASS","FAIL")</f>
        <v>FAIL</v>
      </c>
      <c r="M2">
        <f>AVERAGE(D2:I2)</f>
        <v>18.5</v>
      </c>
      <c r="N2" s="16">
        <f>J2/180</f>
        <v>0.6166666666666667</v>
      </c>
    </row>
    <row r="3" spans="1:14" x14ac:dyDescent="0.25">
      <c r="A3" s="3">
        <v>2</v>
      </c>
      <c r="B3" s="13" t="s">
        <v>38</v>
      </c>
      <c r="C3" s="4" t="s">
        <v>12</v>
      </c>
      <c r="D3" s="4">
        <v>10</v>
      </c>
      <c r="E3" s="4">
        <v>22</v>
      </c>
      <c r="F3" s="4">
        <v>11</v>
      </c>
      <c r="G3" s="4">
        <v>23</v>
      </c>
      <c r="H3" s="4">
        <v>29</v>
      </c>
      <c r="I3" s="4">
        <v>14</v>
      </c>
      <c r="J3" s="5">
        <f t="shared" ref="J3:J16" si="0">SUM(D3:I3)</f>
        <v>109</v>
      </c>
      <c r="K3">
        <f t="shared" ref="K3:K4" si="1">COUNTIF(D3:I3,"&lt;12")</f>
        <v>2</v>
      </c>
      <c r="L3" t="str">
        <f>IF(K3=0,"PASS","FAIL")</f>
        <v>FAIL</v>
      </c>
      <c r="M3">
        <f t="shared" ref="M3:M16" si="2">AVERAGE(D3:I3)</f>
        <v>18.166666666666668</v>
      </c>
      <c r="N3" s="16">
        <f t="shared" ref="N3:N16" si="3">J3/180</f>
        <v>0.60555555555555551</v>
      </c>
    </row>
    <row r="4" spans="1:14" x14ac:dyDescent="0.25">
      <c r="A4" s="3">
        <v>3</v>
      </c>
      <c r="B4" s="4" t="s">
        <v>39</v>
      </c>
      <c r="C4" s="4" t="s">
        <v>40</v>
      </c>
      <c r="D4" s="4">
        <v>11</v>
      </c>
      <c r="E4" s="4">
        <v>21</v>
      </c>
      <c r="F4" s="4">
        <v>12</v>
      </c>
      <c r="G4" s="4">
        <v>22</v>
      </c>
      <c r="H4" s="4">
        <v>28</v>
      </c>
      <c r="I4" s="4">
        <v>13</v>
      </c>
      <c r="J4" s="5">
        <f t="shared" si="0"/>
        <v>107</v>
      </c>
      <c r="K4">
        <f t="shared" si="1"/>
        <v>1</v>
      </c>
      <c r="L4" t="str">
        <f t="shared" ref="L4:L16" si="4">IF(K4=0,"PASS","FAIL")</f>
        <v>FAIL</v>
      </c>
      <c r="M4">
        <f t="shared" si="2"/>
        <v>17.833333333333332</v>
      </c>
      <c r="N4" s="16">
        <f t="shared" si="3"/>
        <v>0.59444444444444444</v>
      </c>
    </row>
    <row r="5" spans="1:14" x14ac:dyDescent="0.25">
      <c r="A5" s="3">
        <v>4</v>
      </c>
      <c r="B5" s="4" t="s">
        <v>13</v>
      </c>
      <c r="C5" s="4" t="s">
        <v>14</v>
      </c>
      <c r="D5" s="4">
        <v>12</v>
      </c>
      <c r="E5" s="4">
        <v>20</v>
      </c>
      <c r="F5" s="4">
        <v>13</v>
      </c>
      <c r="G5" s="4">
        <v>21</v>
      </c>
      <c r="H5" s="4">
        <v>27</v>
      </c>
      <c r="I5" s="4">
        <v>12</v>
      </c>
      <c r="J5" s="5">
        <f t="shared" si="0"/>
        <v>105</v>
      </c>
      <c r="K5">
        <f>COUNTIF(D5:I5,"&lt;12")</f>
        <v>0</v>
      </c>
      <c r="L5" t="str">
        <f t="shared" si="4"/>
        <v>PASS</v>
      </c>
      <c r="M5">
        <f t="shared" si="2"/>
        <v>17.5</v>
      </c>
      <c r="N5" s="16">
        <f t="shared" si="3"/>
        <v>0.58333333333333337</v>
      </c>
    </row>
    <row r="6" spans="1:14" x14ac:dyDescent="0.25">
      <c r="A6" s="3">
        <v>5</v>
      </c>
      <c r="B6" s="4" t="s">
        <v>15</v>
      </c>
      <c r="C6" s="4" t="s">
        <v>16</v>
      </c>
      <c r="D6" s="4">
        <v>13</v>
      </c>
      <c r="E6" s="4">
        <v>19</v>
      </c>
      <c r="F6" s="4">
        <v>14</v>
      </c>
      <c r="G6" s="4">
        <v>20</v>
      </c>
      <c r="H6" s="4">
        <v>26</v>
      </c>
      <c r="I6" s="4">
        <v>11</v>
      </c>
      <c r="J6" s="5">
        <f t="shared" si="0"/>
        <v>103</v>
      </c>
      <c r="K6">
        <f t="shared" ref="K6:K16" si="5">COUNTIF(D6:I6,"&lt;12")</f>
        <v>1</v>
      </c>
      <c r="L6" t="str">
        <f t="shared" si="4"/>
        <v>FAIL</v>
      </c>
      <c r="M6">
        <f t="shared" si="2"/>
        <v>17.166666666666668</v>
      </c>
      <c r="N6" s="16">
        <f t="shared" si="3"/>
        <v>0.57222222222222219</v>
      </c>
    </row>
    <row r="7" spans="1:14" x14ac:dyDescent="0.25">
      <c r="A7" s="3">
        <v>6</v>
      </c>
      <c r="B7" s="4" t="s">
        <v>17</v>
      </c>
      <c r="C7" s="4" t="s">
        <v>18</v>
      </c>
      <c r="D7" s="4">
        <v>14</v>
      </c>
      <c r="E7" s="4">
        <v>18</v>
      </c>
      <c r="F7" s="4">
        <v>15</v>
      </c>
      <c r="G7" s="4">
        <v>19</v>
      </c>
      <c r="H7" s="4">
        <v>25</v>
      </c>
      <c r="I7" s="4">
        <v>10</v>
      </c>
      <c r="J7" s="5">
        <f t="shared" si="0"/>
        <v>101</v>
      </c>
      <c r="K7">
        <f t="shared" si="5"/>
        <v>1</v>
      </c>
      <c r="L7" t="str">
        <f t="shared" si="4"/>
        <v>FAIL</v>
      </c>
      <c r="M7">
        <f t="shared" si="2"/>
        <v>16.833333333333332</v>
      </c>
      <c r="N7" s="16">
        <f t="shared" si="3"/>
        <v>0.56111111111111112</v>
      </c>
    </row>
    <row r="8" spans="1:14" x14ac:dyDescent="0.25">
      <c r="A8" s="3">
        <v>7</v>
      </c>
      <c r="B8" s="4" t="s">
        <v>19</v>
      </c>
      <c r="C8" s="4" t="s">
        <v>20</v>
      </c>
      <c r="D8" s="4">
        <v>15</v>
      </c>
      <c r="E8" s="4">
        <v>17</v>
      </c>
      <c r="F8" s="12" t="s">
        <v>43</v>
      </c>
      <c r="G8" s="4">
        <v>18</v>
      </c>
      <c r="H8" s="12" t="s">
        <v>43</v>
      </c>
      <c r="I8" s="4">
        <v>9</v>
      </c>
      <c r="J8" s="5">
        <f t="shared" si="0"/>
        <v>59</v>
      </c>
      <c r="K8">
        <f>COUNTIF(D8:I8,"&lt;12")</f>
        <v>1</v>
      </c>
      <c r="L8" t="str">
        <f t="shared" si="4"/>
        <v>FAIL</v>
      </c>
      <c r="M8">
        <f t="shared" si="2"/>
        <v>14.75</v>
      </c>
      <c r="N8" s="16">
        <f t="shared" si="3"/>
        <v>0.32777777777777778</v>
      </c>
    </row>
    <row r="9" spans="1:14" x14ac:dyDescent="0.25">
      <c r="A9" s="3">
        <v>8</v>
      </c>
      <c r="B9" s="4" t="s">
        <v>21</v>
      </c>
      <c r="C9" s="4" t="s">
        <v>20</v>
      </c>
      <c r="D9" s="4">
        <v>16</v>
      </c>
      <c r="E9" s="4">
        <v>16</v>
      </c>
      <c r="F9" s="4">
        <v>17</v>
      </c>
      <c r="G9" s="4">
        <v>17</v>
      </c>
      <c r="H9" s="4">
        <v>23</v>
      </c>
      <c r="I9" s="4">
        <v>8</v>
      </c>
      <c r="J9" s="5">
        <f t="shared" si="0"/>
        <v>97</v>
      </c>
      <c r="K9">
        <f t="shared" si="5"/>
        <v>1</v>
      </c>
      <c r="L9" t="str">
        <f t="shared" si="4"/>
        <v>FAIL</v>
      </c>
      <c r="M9">
        <f t="shared" si="2"/>
        <v>16.166666666666668</v>
      </c>
      <c r="N9" s="16">
        <f t="shared" si="3"/>
        <v>0.53888888888888886</v>
      </c>
    </row>
    <row r="10" spans="1:14" x14ac:dyDescent="0.25">
      <c r="A10" s="3">
        <v>9</v>
      </c>
      <c r="B10" s="4" t="s">
        <v>11</v>
      </c>
      <c r="C10" s="4" t="s">
        <v>22</v>
      </c>
      <c r="D10" s="4">
        <v>17</v>
      </c>
      <c r="E10" s="4">
        <v>15</v>
      </c>
      <c r="F10" s="4">
        <v>18</v>
      </c>
      <c r="G10" s="4">
        <v>16</v>
      </c>
      <c r="H10" s="4">
        <v>22</v>
      </c>
      <c r="I10" s="4">
        <v>7</v>
      </c>
      <c r="J10" s="5">
        <f t="shared" si="0"/>
        <v>95</v>
      </c>
      <c r="K10">
        <f t="shared" si="5"/>
        <v>1</v>
      </c>
      <c r="L10" t="str">
        <f t="shared" si="4"/>
        <v>FAIL</v>
      </c>
      <c r="M10">
        <f t="shared" si="2"/>
        <v>15.833333333333334</v>
      </c>
      <c r="N10" s="16">
        <f t="shared" si="3"/>
        <v>0.52777777777777779</v>
      </c>
    </row>
    <row r="11" spans="1:14" x14ac:dyDescent="0.25">
      <c r="A11" s="3">
        <v>10</v>
      </c>
      <c r="B11" s="4" t="s">
        <v>23</v>
      </c>
      <c r="C11" s="4" t="s">
        <v>24</v>
      </c>
      <c r="D11" s="15" t="s">
        <v>43</v>
      </c>
      <c r="E11" s="4">
        <v>14</v>
      </c>
      <c r="F11" s="4">
        <v>19</v>
      </c>
      <c r="G11" s="4">
        <v>15</v>
      </c>
      <c r="H11" s="4">
        <v>21</v>
      </c>
      <c r="I11" s="4">
        <v>6</v>
      </c>
      <c r="J11" s="5">
        <f t="shared" si="0"/>
        <v>75</v>
      </c>
      <c r="K11">
        <f t="shared" si="5"/>
        <v>1</v>
      </c>
      <c r="L11" t="str">
        <f t="shared" si="4"/>
        <v>FAIL</v>
      </c>
      <c r="M11">
        <f t="shared" si="2"/>
        <v>15</v>
      </c>
      <c r="N11" s="16">
        <f t="shared" si="3"/>
        <v>0.41666666666666669</v>
      </c>
    </row>
    <row r="12" spans="1:14" x14ac:dyDescent="0.25">
      <c r="A12" s="3">
        <v>11</v>
      </c>
      <c r="B12" s="4" t="s">
        <v>25</v>
      </c>
      <c r="C12" s="4" t="s">
        <v>26</v>
      </c>
      <c r="D12" s="4">
        <v>19</v>
      </c>
      <c r="E12" s="4">
        <v>13</v>
      </c>
      <c r="F12" s="4">
        <v>20</v>
      </c>
      <c r="G12" s="4">
        <v>14</v>
      </c>
      <c r="H12" s="4">
        <v>20</v>
      </c>
      <c r="I12" s="4">
        <v>5</v>
      </c>
      <c r="J12" s="5">
        <f t="shared" si="0"/>
        <v>91</v>
      </c>
      <c r="K12">
        <f t="shared" si="5"/>
        <v>1</v>
      </c>
      <c r="L12" t="str">
        <f t="shared" si="4"/>
        <v>FAIL</v>
      </c>
      <c r="M12">
        <f t="shared" si="2"/>
        <v>15.166666666666666</v>
      </c>
      <c r="N12" s="16">
        <f t="shared" si="3"/>
        <v>0.50555555555555554</v>
      </c>
    </row>
    <row r="13" spans="1:14" x14ac:dyDescent="0.25">
      <c r="A13" s="3">
        <v>12</v>
      </c>
      <c r="B13" s="4" t="s">
        <v>27</v>
      </c>
      <c r="C13" s="4" t="s">
        <v>28</v>
      </c>
      <c r="D13" s="4">
        <v>20</v>
      </c>
      <c r="E13" s="4">
        <v>12</v>
      </c>
      <c r="F13" s="4">
        <v>21</v>
      </c>
      <c r="G13" s="4">
        <v>13</v>
      </c>
      <c r="H13" s="4">
        <v>19</v>
      </c>
      <c r="I13" s="4">
        <v>4</v>
      </c>
      <c r="J13" s="5">
        <f t="shared" si="0"/>
        <v>89</v>
      </c>
      <c r="K13">
        <f t="shared" si="5"/>
        <v>1</v>
      </c>
      <c r="L13" t="str">
        <f t="shared" si="4"/>
        <v>FAIL</v>
      </c>
      <c r="M13">
        <f t="shared" si="2"/>
        <v>14.833333333333334</v>
      </c>
      <c r="N13" s="16">
        <f t="shared" si="3"/>
        <v>0.49444444444444446</v>
      </c>
    </row>
    <row r="14" spans="1:14" x14ac:dyDescent="0.25">
      <c r="A14" s="3">
        <v>13</v>
      </c>
      <c r="B14" s="4" t="s">
        <v>29</v>
      </c>
      <c r="C14" s="4" t="s">
        <v>30</v>
      </c>
      <c r="D14" s="4">
        <v>21</v>
      </c>
      <c r="E14" s="4">
        <v>11</v>
      </c>
      <c r="F14" s="4">
        <v>22</v>
      </c>
      <c r="G14" s="4">
        <v>12</v>
      </c>
      <c r="H14" s="4">
        <v>18</v>
      </c>
      <c r="I14" s="4">
        <v>3</v>
      </c>
      <c r="J14" s="5">
        <f t="shared" si="0"/>
        <v>87</v>
      </c>
      <c r="K14">
        <f t="shared" si="5"/>
        <v>2</v>
      </c>
      <c r="L14" t="str">
        <f t="shared" si="4"/>
        <v>FAIL</v>
      </c>
      <c r="M14">
        <f t="shared" si="2"/>
        <v>14.5</v>
      </c>
      <c r="N14" s="16">
        <f t="shared" si="3"/>
        <v>0.48333333333333334</v>
      </c>
    </row>
    <row r="15" spans="1:14" x14ac:dyDescent="0.25">
      <c r="A15" s="3">
        <v>14</v>
      </c>
      <c r="B15" s="4" t="s">
        <v>31</v>
      </c>
      <c r="C15" s="4" t="s">
        <v>10</v>
      </c>
      <c r="D15" s="4">
        <v>22</v>
      </c>
      <c r="E15" s="4">
        <v>10</v>
      </c>
      <c r="F15" s="4">
        <v>23</v>
      </c>
      <c r="G15" s="4">
        <v>11</v>
      </c>
      <c r="H15" s="4">
        <v>17</v>
      </c>
      <c r="I15" s="4">
        <v>2</v>
      </c>
      <c r="J15" s="5">
        <f t="shared" si="0"/>
        <v>85</v>
      </c>
      <c r="K15">
        <f t="shared" si="5"/>
        <v>3</v>
      </c>
      <c r="L15" t="str">
        <f t="shared" si="4"/>
        <v>FAIL</v>
      </c>
      <c r="M15">
        <f t="shared" si="2"/>
        <v>14.166666666666666</v>
      </c>
      <c r="N15" s="16">
        <f t="shared" si="3"/>
        <v>0.47222222222222221</v>
      </c>
    </row>
    <row r="16" spans="1:14" x14ac:dyDescent="0.25">
      <c r="A16" s="6">
        <v>15</v>
      </c>
      <c r="B16" s="7" t="s">
        <v>32</v>
      </c>
      <c r="C16" s="7" t="s">
        <v>33</v>
      </c>
      <c r="D16" s="7">
        <v>23</v>
      </c>
      <c r="E16" s="7">
        <v>9</v>
      </c>
      <c r="F16" s="7">
        <v>24</v>
      </c>
      <c r="G16" s="7">
        <v>10</v>
      </c>
      <c r="H16" s="7">
        <v>16</v>
      </c>
      <c r="I16" s="7">
        <v>1</v>
      </c>
      <c r="J16" s="8">
        <f t="shared" si="0"/>
        <v>83</v>
      </c>
      <c r="K16">
        <f t="shared" si="5"/>
        <v>3</v>
      </c>
      <c r="L16" t="str">
        <f t="shared" si="4"/>
        <v>FAIL</v>
      </c>
      <c r="M16">
        <f t="shared" si="2"/>
        <v>13.833333333333334</v>
      </c>
      <c r="N16" s="16">
        <f t="shared" si="3"/>
        <v>0.46111111111111114</v>
      </c>
    </row>
    <row r="18" spans="3:9" x14ac:dyDescent="0.25">
      <c r="C18" t="s">
        <v>45</v>
      </c>
      <c r="D18">
        <f>MIN(D2:D16)</f>
        <v>9</v>
      </c>
      <c r="E18">
        <f t="shared" ref="E18:I18" si="6">MIN(E2:E16)</f>
        <v>9</v>
      </c>
      <c r="F18">
        <f t="shared" si="6"/>
        <v>10</v>
      </c>
      <c r="G18">
        <f t="shared" si="6"/>
        <v>10</v>
      </c>
      <c r="H18">
        <f t="shared" si="6"/>
        <v>16</v>
      </c>
      <c r="I18">
        <f t="shared" si="6"/>
        <v>1</v>
      </c>
    </row>
    <row r="19" spans="3:9" x14ac:dyDescent="0.25">
      <c r="C19" t="s">
        <v>44</v>
      </c>
      <c r="D19">
        <f>MAX(D2:D16)</f>
        <v>23</v>
      </c>
      <c r="E19">
        <f t="shared" ref="E19:I19" si="7">MAX(E2:E16)</f>
        <v>23</v>
      </c>
      <c r="F19">
        <f t="shared" si="7"/>
        <v>24</v>
      </c>
      <c r="G19">
        <f t="shared" si="7"/>
        <v>24</v>
      </c>
      <c r="H19">
        <f t="shared" si="7"/>
        <v>30</v>
      </c>
      <c r="I19">
        <f t="shared" si="7"/>
        <v>15</v>
      </c>
    </row>
    <row r="20" spans="3:9" x14ac:dyDescent="0.25">
      <c r="C20" s="1" t="s">
        <v>9</v>
      </c>
      <c r="D20" s="2">
        <v>15</v>
      </c>
      <c r="E20" s="2">
        <f t="shared" ref="E20:I20" si="8">COUNT(E2:E16)</f>
        <v>15</v>
      </c>
      <c r="F20" s="2">
        <v>15</v>
      </c>
      <c r="G20" s="2">
        <f t="shared" si="8"/>
        <v>15</v>
      </c>
      <c r="H20" s="2">
        <v>15</v>
      </c>
      <c r="I20" s="2">
        <f t="shared" si="8"/>
        <v>15</v>
      </c>
    </row>
    <row r="21" spans="3:9" x14ac:dyDescent="0.25">
      <c r="C21" s="3" t="s">
        <v>34</v>
      </c>
      <c r="D21" s="4">
        <f>COUNTIF(D2:D16,"&gt;=12")</f>
        <v>11</v>
      </c>
      <c r="E21" s="4">
        <f t="shared" ref="D21:I21" si="9">COUNTIF(E2:E16,"&gt;=12")</f>
        <v>12</v>
      </c>
      <c r="F21" s="4">
        <f t="shared" si="9"/>
        <v>12</v>
      </c>
      <c r="G21" s="4">
        <f t="shared" si="9"/>
        <v>13</v>
      </c>
      <c r="H21" s="4">
        <f t="shared" si="9"/>
        <v>14</v>
      </c>
      <c r="I21" s="5">
        <f t="shared" si="9"/>
        <v>4</v>
      </c>
    </row>
    <row r="22" spans="3:9" x14ac:dyDescent="0.25">
      <c r="C22" s="3" t="s">
        <v>35</v>
      </c>
      <c r="D22" s="4">
        <f>D20-D21</f>
        <v>4</v>
      </c>
      <c r="E22" s="4">
        <f t="shared" ref="E22:I22" si="10">E20-E21</f>
        <v>3</v>
      </c>
      <c r="F22" s="4">
        <f t="shared" si="10"/>
        <v>3</v>
      </c>
      <c r="G22" s="4">
        <f t="shared" si="10"/>
        <v>2</v>
      </c>
      <c r="H22" s="4">
        <f t="shared" si="10"/>
        <v>1</v>
      </c>
      <c r="I22" s="4">
        <f t="shared" si="10"/>
        <v>11</v>
      </c>
    </row>
    <row r="23" spans="3:9" x14ac:dyDescent="0.25">
      <c r="C23" s="6" t="s">
        <v>36</v>
      </c>
      <c r="D23" s="7">
        <f>D21/D20*100</f>
        <v>73.333333333333329</v>
      </c>
      <c r="E23" s="7">
        <f t="shared" ref="E23:I23" si="11">E21/E20*100</f>
        <v>80</v>
      </c>
      <c r="F23" s="7">
        <f t="shared" si="11"/>
        <v>80</v>
      </c>
      <c r="G23" s="7">
        <f t="shared" si="11"/>
        <v>86.666666666666671</v>
      </c>
      <c r="H23" s="7">
        <f t="shared" si="11"/>
        <v>93.333333333333329</v>
      </c>
      <c r="I23" s="7">
        <f t="shared" si="11"/>
        <v>26.666666666666668</v>
      </c>
    </row>
  </sheetData>
  <conditionalFormatting sqref="D2:I16">
    <cfRule type="containsText" dxfId="1" priority="1" operator="containsText" text="AB">
      <formula>NOT(ISERROR(SEARCH("AB",D2)))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{42172BBF-CE8A-44E7-B55E-89FCA2AAA36D}</x14:id>
        </ext>
      </extLst>
    </cfRule>
    <cfRule type="cellIs" dxfId="0" priority="3" operator="lessThan">
      <formula>12</formula>
    </cfRule>
  </conditionalFormatting>
  <conditionalFormatting sqref="J2:J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{5E0AE205-77C6-4B93-9955-986D7E4B0BB7}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172BBF-CE8A-44E7-B55E-89FCA2AAA3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D2:I16</xm:sqref>
        </x14:conditionalFormatting>
        <x14:conditionalFormatting xmlns:xm="http://schemas.microsoft.com/office/excel/2006/main">
          <x14:cfRule type="dataBar" id="{5E0AE205-77C6-4B93-9955-986D7E4B0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D2" sqref="D2"/>
    </sheetView>
  </sheetViews>
  <sheetFormatPr defaultRowHeight="15" x14ac:dyDescent="0.25"/>
  <sheetData>
    <row r="1" spans="1:13" x14ac:dyDescent="0.25">
      <c r="A1" s="9" t="s">
        <v>0</v>
      </c>
      <c r="B1" s="10" t="s">
        <v>1</v>
      </c>
      <c r="C1" s="10" t="s">
        <v>4</v>
      </c>
      <c r="D1" s="10" t="s">
        <v>3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9</v>
      </c>
      <c r="J1" s="14" t="s">
        <v>41</v>
      </c>
      <c r="K1" s="14" t="s">
        <v>42</v>
      </c>
      <c r="L1" s="14" t="s">
        <v>46</v>
      </c>
      <c r="M1" s="14" t="s">
        <v>47</v>
      </c>
    </row>
    <row r="2" spans="1:13" x14ac:dyDescent="0.25">
      <c r="A2">
        <v>3</v>
      </c>
      <c r="B2" t="str">
        <f>VLOOKUP(A2,Sheet1!A:N,2,0)</f>
        <v xml:space="preserve">Mayank   </v>
      </c>
      <c r="C2">
        <f>VLOOKUP(A2,Sheet1!A1:N16,{4,5,6,7,8,9},0)</f>
        <v>11</v>
      </c>
      <c r="D2">
        <f>VLOOKUP(A2,Sheet1!A1:N16,5,0)</f>
        <v>21</v>
      </c>
      <c r="E2">
        <f>VLOOKUP(D2,Sheet1!D:Q,3,0)</f>
        <v>22</v>
      </c>
      <c r="F2">
        <f>VLOOKUP(E2,Sheet1!E:R,3,0)</f>
        <v>23</v>
      </c>
      <c r="G2">
        <f>VLOOKUP(F2,Sheet1!F:S,3,0)</f>
        <v>17</v>
      </c>
      <c r="H2">
        <f>VLOOKUP(G2,Sheet1!G:T,3,0)</f>
        <v>8</v>
      </c>
      <c r="J2" t="e">
        <f>VLOOKUP(I2,Sheet1!I:V,3,0)</f>
        <v>#N/A</v>
      </c>
      <c r="K2" t="e">
        <f>VLOOKUP(J2,Sheet1!J:W,3,0)</f>
        <v>#N/A</v>
      </c>
      <c r="L2" t="e">
        <f>VLOOKUP(K2,Sheet1!K:X,3,0)</f>
        <v>#N/A</v>
      </c>
      <c r="M2" t="e">
        <f>VLOOKUP(L2,Sheet1!L:Y,3,0)</f>
        <v>#N/A</v>
      </c>
    </row>
    <row r="3" spans="1:13" x14ac:dyDescent="0.25">
      <c r="A3">
        <v>6</v>
      </c>
      <c r="B3" t="str">
        <f>VLOOKUP(A3,Sheet1!A:N,2,0)</f>
        <v>dhruv</v>
      </c>
      <c r="C3">
        <f>VLOOKUP(A3,Sheet1!A2:N17,{4,5,6,7,8,9},0)</f>
        <v>14</v>
      </c>
      <c r="J3" t="e">
        <f>VLOOKUP(I3,Sheet1!J:W,2,0)</f>
        <v>#N/A</v>
      </c>
      <c r="K3" t="e">
        <f>VLOOKUP(J3,Sheet1!K:X,2,0)</f>
        <v>#N/A</v>
      </c>
      <c r="L3" t="e">
        <f>VLOOKUP(K3,Sheet1!L:Y,2,0)</f>
        <v>#N/A</v>
      </c>
      <c r="M3" s="16" t="e">
        <f>VLOOKUP(L3,Sheet1!M:Z,2,0)</f>
        <v>#N/A</v>
      </c>
    </row>
    <row r="4" spans="1:13" x14ac:dyDescent="0.25">
      <c r="A4">
        <v>8</v>
      </c>
      <c r="B4" t="str">
        <f>VLOOKUP(A4,Sheet1!A:N,2,0)</f>
        <v>Dhruv</v>
      </c>
      <c r="C4">
        <f>VLOOKUP(A4,Sheet1!A3:N18,{4,5,6,7,8,9},0)</f>
        <v>16</v>
      </c>
      <c r="J4" t="e">
        <f>VLOOKUP(I4,Sheet1!J:W,2,0)</f>
        <v>#N/A</v>
      </c>
      <c r="K4" t="e">
        <f>VLOOKUP(J4,Sheet1!K:X,2,0)</f>
        <v>#N/A</v>
      </c>
      <c r="L4" t="e">
        <f>VLOOKUP(K4,Sheet1!L:Y,2,0)</f>
        <v>#N/A</v>
      </c>
      <c r="M4" s="16" t="e">
        <f>VLOOKUP(L4,Sheet1!M:Z,2,0)</f>
        <v>#N/A</v>
      </c>
    </row>
    <row r="5" spans="1:13" x14ac:dyDescent="0.25">
      <c r="A5">
        <v>7</v>
      </c>
      <c r="B5" t="str">
        <f>VLOOKUP(A5,Sheet1!A:N,2,0)</f>
        <v>Aum</v>
      </c>
      <c r="C5">
        <f>VLOOKUP(A5,Sheet1!A4:N19,{4,5,6,7,8,9},0)</f>
        <v>15</v>
      </c>
      <c r="J5" t="e">
        <f>VLOOKUP(I5,Sheet1!J:W,2,0)</f>
        <v>#N/A</v>
      </c>
      <c r="K5" t="e">
        <f>VLOOKUP(J5,Sheet1!K:X,2,0)</f>
        <v>#N/A</v>
      </c>
      <c r="L5" t="e">
        <f>VLOOKUP(K5,Sheet1!L:Y,2,0)</f>
        <v>#N/A</v>
      </c>
      <c r="M5" s="16" t="e">
        <f>VLOOKUP(L5,Sheet1!M:Z,2,0)</f>
        <v>#N/A</v>
      </c>
    </row>
    <row r="6" spans="1:13" x14ac:dyDescent="0.25">
      <c r="A6">
        <v>9</v>
      </c>
      <c r="B6" t="str">
        <f>VLOOKUP(A6,Sheet1!A:N,2,0)</f>
        <v>Raj</v>
      </c>
      <c r="C6">
        <f>VLOOKUP(A6,Sheet1!A5:N20,{4,5,6,7,8,9},0)</f>
        <v>17</v>
      </c>
      <c r="J6" t="e">
        <f>VLOOKUP(I6,Sheet1!J:W,2,0)</f>
        <v>#N/A</v>
      </c>
      <c r="K6" t="e">
        <f>VLOOKUP(J6,Sheet1!K:X,2,0)</f>
        <v>#N/A</v>
      </c>
      <c r="L6" t="e">
        <f>VLOOKUP(K6,Sheet1!L:Y,2,0)</f>
        <v>#N/A</v>
      </c>
      <c r="M6" s="16" t="e">
        <f>VLOOKUP(L6,Sheet1!M:Z,2,0)</f>
        <v>#N/A</v>
      </c>
    </row>
    <row r="7" spans="1:13" x14ac:dyDescent="0.25">
      <c r="A7">
        <v>10</v>
      </c>
      <c r="B7" t="str">
        <f>VLOOKUP(A7,Sheet1!A:N,2,0)</f>
        <v>Rajan</v>
      </c>
      <c r="C7" t="str">
        <f>VLOOKUP(A7,Sheet1!A6:N21,{4,5,6,7,8,9},0)</f>
        <v>AB</v>
      </c>
      <c r="J7" t="e">
        <f>VLOOKUP(I7,Sheet1!J:W,2,0)</f>
        <v>#N/A</v>
      </c>
      <c r="K7" t="e">
        <f>VLOOKUP(J7,Sheet1!K:X,2,0)</f>
        <v>#N/A</v>
      </c>
      <c r="L7" t="e">
        <f>VLOOKUP(K7,Sheet1!L:Y,2,0)</f>
        <v>#N/A</v>
      </c>
      <c r="M7" s="16" t="e">
        <f>VLOOKUP(L7,Sheet1!M:Z,2,0)</f>
        <v>#N/A</v>
      </c>
    </row>
    <row r="8" spans="1:13" x14ac:dyDescent="0.25">
      <c r="A8">
        <v>11</v>
      </c>
      <c r="B8" t="str">
        <f>VLOOKUP(A8,Sheet1!A:N,2,0)</f>
        <v xml:space="preserve">Meet </v>
      </c>
      <c r="C8">
        <f>VLOOKUP(A8,Sheet1!A7:N22,{4,5,6,7,8,9},0)</f>
        <v>19</v>
      </c>
      <c r="J8" t="e">
        <f>VLOOKUP(I8,Sheet1!J:W,2,0)</f>
        <v>#N/A</v>
      </c>
      <c r="K8" t="e">
        <f>VLOOKUP(J8,Sheet1!K:X,2,0)</f>
        <v>#N/A</v>
      </c>
      <c r="L8" t="e">
        <f>VLOOKUP(K8,Sheet1!L:Y,2,0)</f>
        <v>#N/A</v>
      </c>
      <c r="M8" s="16" t="e">
        <f>VLOOKUP(L8,Sheet1!M:Z,2,0)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Vlool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2023-03-20T02:53:07Z</dcterms:modified>
</cp:coreProperties>
</file>