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E6A74AC-3493-4EEF-967E-2C25E63169E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F7" i="1"/>
  <c r="AA14" i="1"/>
  <c r="X14" i="1"/>
  <c r="U14" i="1"/>
  <c r="R14" i="1"/>
  <c r="O14" i="1"/>
  <c r="AA13" i="1"/>
  <c r="X13" i="1"/>
  <c r="U13" i="1"/>
  <c r="R13" i="1"/>
  <c r="O13" i="1"/>
  <c r="AA12" i="1"/>
  <c r="X12" i="1"/>
  <c r="U12" i="1"/>
  <c r="R12" i="1"/>
  <c r="O12" i="1"/>
  <c r="AA11" i="1"/>
  <c r="X11" i="1"/>
  <c r="U11" i="1"/>
  <c r="R11" i="1"/>
  <c r="O11" i="1"/>
  <c r="F11" i="1"/>
  <c r="I11" i="1" s="1"/>
  <c r="J11" i="1" s="1"/>
  <c r="AA10" i="1"/>
  <c r="X10" i="1"/>
  <c r="U10" i="1"/>
  <c r="R10" i="1"/>
  <c r="O10" i="1"/>
  <c r="F10" i="1"/>
  <c r="I10" i="1" s="1"/>
  <c r="J10" i="1" s="1"/>
  <c r="F9" i="1"/>
  <c r="I9" i="1" s="1"/>
  <c r="J9" i="1" s="1"/>
  <c r="F8" i="1"/>
  <c r="I8" i="1" s="1"/>
  <c r="J8" i="1" s="1"/>
  <c r="J7" i="1"/>
  <c r="G9" i="1" l="1"/>
  <c r="H9" i="1" s="1"/>
  <c r="G11" i="1"/>
  <c r="H11" i="1" s="1"/>
  <c r="G10" i="1"/>
  <c r="H10" i="1" s="1"/>
  <c r="G8" i="1"/>
  <c r="H8" i="1" s="1"/>
  <c r="G7" i="1"/>
  <c r="H7" i="1" s="1"/>
  <c r="C14" i="1"/>
  <c r="K12" i="1" s="1"/>
</calcChain>
</file>

<file path=xl/sharedStrings.xml><?xml version="1.0" encoding="utf-8"?>
<sst xmlns="http://schemas.openxmlformats.org/spreadsheetml/2006/main" count="60" uniqueCount="18">
  <si>
    <t>Conc:
(g/dl)</t>
  </si>
  <si>
    <t>Flow Time of Polymer-Solvent system
(t) sec</t>
  </si>
  <si>
    <t>Flow Time of Solvent
(t0) sec</t>
  </si>
  <si>
    <t>nr = t/t0</t>
  </si>
  <si>
    <t>nsp = nr-1</t>
  </si>
  <si>
    <t>Reduced Viscosity,</t>
  </si>
  <si>
    <t>ln nr</t>
  </si>
  <si>
    <t>Inherent Viscosity,
(dl/g)</t>
  </si>
  <si>
    <t>Intersection</t>
  </si>
  <si>
    <t>Concentration</t>
  </si>
  <si>
    <t>t</t>
  </si>
  <si>
    <t>t0</t>
  </si>
  <si>
    <t>nsp = nr - 1</t>
  </si>
  <si>
    <t>Reduced Viscocity</t>
  </si>
  <si>
    <t>nsp/c</t>
  </si>
  <si>
    <t>Inherent Viscosity</t>
  </si>
  <si>
    <t>(ln nr)/c</t>
  </si>
  <si>
    <t>Poly vinyl acetate-Benzene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</si>
</sst>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color theme="1"/>
      <name val="Arial"/>
      <scheme val="minor"/>
    </font>
    <font>
      <sz val="12"/>
      <color rgb="FF454545"/>
      <name val="&quot;Times New Roman&quot;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Sheet1!$H$6</c:f>
              <c:strCache>
                <c:ptCount val="1"/>
                <c:pt idx="0">
                  <c:v>Reduced Viscosity,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name>Trendline for Reduced Viscosity,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numRef>
              <c:f>Sheet1!$C$7:$C$13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</c:v>
                </c:pt>
              </c:numCache>
            </c:numRef>
          </c:cat>
          <c:val>
            <c:numRef>
              <c:f>Sheet1!$H$7:$H$13</c:f>
              <c:numCache>
                <c:formatCode>0.0000</c:formatCode>
                <c:ptCount val="7"/>
                <c:pt idx="0">
                  <c:v>1.9974379188017366</c:v>
                </c:pt>
                <c:pt idx="1">
                  <c:v>1.8695802128498196</c:v>
                </c:pt>
                <c:pt idx="2">
                  <c:v>1.9953028511365121</c:v>
                </c:pt>
                <c:pt idx="3">
                  <c:v>1.9649191959006689</c:v>
                </c:pt>
                <c:pt idx="4">
                  <c:v>1.9645250295624739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8-45F7-BA15-95BEA6237148}"/>
            </c:ext>
          </c:extLst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Inherent Viscosity,
(dl/g)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name>Trendline for Inherent Viscosity,
(dl/g)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numRef>
              <c:f>Sheet1!$C$7:$C$13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</c:v>
                </c:pt>
              </c:numCache>
            </c:numRef>
          </c:cat>
          <c:val>
            <c:numRef>
              <c:f>Sheet1!$J$7:$J$13</c:f>
              <c:numCache>
                <c:formatCode>0.0000</c:formatCode>
                <c:ptCount val="7"/>
                <c:pt idx="0">
                  <c:v>1.9585720573580823</c:v>
                </c:pt>
                <c:pt idx="1">
                  <c:v>1.802974368589803</c:v>
                </c:pt>
                <c:pt idx="2">
                  <c:v>1.8846170111214064</c:v>
                </c:pt>
                <c:pt idx="3">
                  <c:v>1.8249713490481365</c:v>
                </c:pt>
                <c:pt idx="4">
                  <c:v>1.7936093092666341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A8-45F7-BA15-95BEA6237148}"/>
            </c:ext>
          </c:extLst>
        </c:ser>
        <c:ser>
          <c:idx val="2"/>
          <c:order val="2"/>
          <c:tx>
            <c:strRef>
              <c:f>Sheet1!$K$6</c:f>
              <c:strCache>
                <c:ptCount val="1"/>
                <c:pt idx="0">
                  <c:v>Intersection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B6A8-45F7-BA15-95BEA62371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Sheet1!$C$7:$C$13</c:f>
              <c:numCache>
                <c:formatCode>General</c:formatCode>
                <c:ptCount val="7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</c:v>
                </c:pt>
              </c:numCache>
            </c:numRef>
          </c:cat>
          <c:val>
            <c:numRef>
              <c:f>Sheet1!$K$7:$K$13</c:f>
              <c:numCache>
                <c:formatCode>General</c:formatCode>
                <c:ptCount val="7"/>
                <c:pt idx="5">
                  <c:v>1.9491000000000001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A8-45F7-BA15-95BEA6237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589376"/>
        <c:axId val="1982908429"/>
      </c:lineChart>
      <c:catAx>
        <c:axId val="926589376"/>
        <c:scaling>
          <c:orientation val="minMax"/>
          <c:min val="-8.9999999999999998E-4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Concentration (g/dl)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2908429"/>
        <c:crosses val="autoZero"/>
        <c:auto val="1"/>
        <c:lblAlgn val="ctr"/>
        <c:lblOffset val="100"/>
        <c:noMultiLvlLbl val="1"/>
      </c:catAx>
      <c:valAx>
        <c:axId val="1982908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Viscosity (dl/g)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65893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13</xdr:row>
      <xdr:rowOff>19050</xdr:rowOff>
    </xdr:from>
    <xdr:ext cx="7191375" cy="4419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6:AA39"/>
  <sheetViews>
    <sheetView tabSelected="1" topLeftCell="D2" workbookViewId="0">
      <selection activeCell="F9" sqref="F9"/>
    </sheetView>
  </sheetViews>
  <sheetFormatPr defaultColWidth="12.6640625" defaultRowHeight="15.75" customHeight="1"/>
  <cols>
    <col min="13" max="13" width="14.6640625" customWidth="1"/>
    <col min="16" max="16" width="14.6640625" customWidth="1"/>
    <col min="19" max="19" width="14.6640625" customWidth="1"/>
    <col min="22" max="22" width="14.6640625" customWidth="1"/>
    <col min="25" max="25" width="14.6640625" customWidth="1"/>
  </cols>
  <sheetData>
    <row r="6" spans="3:27" ht="15.75" customHeight="1">
      <c r="C6" s="1" t="s">
        <v>0</v>
      </c>
      <c r="D6" s="2" t="s">
        <v>1</v>
      </c>
      <c r="E6" s="2" t="s">
        <v>2</v>
      </c>
      <c r="F6" s="3" t="s">
        <v>3</v>
      </c>
      <c r="G6" s="3" t="s">
        <v>4</v>
      </c>
      <c r="H6" s="2" t="s">
        <v>5</v>
      </c>
      <c r="I6" s="3" t="s">
        <v>6</v>
      </c>
      <c r="J6" s="2" t="s">
        <v>7</v>
      </c>
      <c r="K6" s="4" t="s">
        <v>8</v>
      </c>
    </row>
    <row r="7" spans="3:27" ht="30">
      <c r="C7" s="5">
        <v>0.02</v>
      </c>
      <c r="D7" s="6">
        <v>105.53400000000001</v>
      </c>
      <c r="E7" s="6">
        <v>101.48</v>
      </c>
      <c r="F7" s="7">
        <f>D7/E7</f>
        <v>1.0399487583760347</v>
      </c>
      <c r="G7" s="7">
        <f t="shared" ref="G7:G11" si="0">F7-1</f>
        <v>3.9948758376034732E-2</v>
      </c>
      <c r="H7" s="7">
        <f t="shared" ref="H7:H11" si="1">G7/C7</f>
        <v>1.9974379188017366</v>
      </c>
      <c r="I7" s="7">
        <f>LN(F7)</f>
        <v>3.9171441147161645E-2</v>
      </c>
      <c r="J7" s="7">
        <f t="shared" ref="J7:J11" si="2">I7/C7</f>
        <v>1.9585720573580823</v>
      </c>
      <c r="M7" s="5"/>
      <c r="N7" s="5" t="s">
        <v>9</v>
      </c>
      <c r="O7" s="5">
        <v>0.02</v>
      </c>
      <c r="P7" s="5"/>
      <c r="Q7" s="5" t="s">
        <v>9</v>
      </c>
      <c r="R7" s="5">
        <v>0.04</v>
      </c>
      <c r="S7" s="5"/>
      <c r="T7" s="5" t="s">
        <v>9</v>
      </c>
      <c r="U7" s="5">
        <v>0.06</v>
      </c>
      <c r="V7" s="5"/>
      <c r="W7" s="5" t="s">
        <v>9</v>
      </c>
      <c r="X7" s="5">
        <v>0.08</v>
      </c>
      <c r="Y7" s="5"/>
      <c r="Z7" s="5" t="s">
        <v>9</v>
      </c>
      <c r="AA7" s="5">
        <v>0.1</v>
      </c>
    </row>
    <row r="8" spans="3:27" ht="15">
      <c r="C8" s="5">
        <v>0.04</v>
      </c>
      <c r="D8" s="6">
        <v>109.069</v>
      </c>
      <c r="E8" s="6">
        <v>101.48</v>
      </c>
      <c r="F8" s="7">
        <f t="shared" ref="F7:F11" si="3">D8/E8</f>
        <v>1.0747832085139928</v>
      </c>
      <c r="G8" s="7">
        <f t="shared" si="0"/>
        <v>7.4783208513992783E-2</v>
      </c>
      <c r="H8" s="7">
        <f t="shared" si="1"/>
        <v>1.8695802128498196</v>
      </c>
      <c r="I8" s="7">
        <f t="shared" ref="I7:I11" si="4">LN(F8)</f>
        <v>7.2118974743592121E-2</v>
      </c>
      <c r="J8" s="7">
        <f t="shared" si="2"/>
        <v>1.802974368589803</v>
      </c>
      <c r="M8" s="6"/>
      <c r="N8" s="5" t="s">
        <v>10</v>
      </c>
      <c r="O8" s="6">
        <v>90.132999999999996</v>
      </c>
      <c r="P8" s="6"/>
      <c r="Q8" s="5" t="s">
        <v>10</v>
      </c>
      <c r="R8" s="6">
        <v>110.137</v>
      </c>
      <c r="S8" s="6"/>
      <c r="T8" s="5" t="s">
        <v>10</v>
      </c>
      <c r="U8" s="6">
        <v>135.077</v>
      </c>
      <c r="V8" s="6"/>
      <c r="W8" s="5" t="s">
        <v>10</v>
      </c>
      <c r="X8" s="6">
        <v>156.602</v>
      </c>
      <c r="Y8" s="6"/>
      <c r="Z8" s="5" t="s">
        <v>10</v>
      </c>
      <c r="AA8" s="6">
        <v>185.07499999999999</v>
      </c>
    </row>
    <row r="9" spans="3:27" ht="15">
      <c r="C9" s="5">
        <v>0.06</v>
      </c>
      <c r="D9" s="6">
        <v>113.629</v>
      </c>
      <c r="E9" s="6">
        <v>101.48</v>
      </c>
      <c r="F9" s="7">
        <f t="shared" si="3"/>
        <v>1.1197181710681907</v>
      </c>
      <c r="G9" s="7">
        <f t="shared" si="0"/>
        <v>0.11971817106819072</v>
      </c>
      <c r="H9" s="7">
        <f t="shared" si="1"/>
        <v>1.9953028511365121</v>
      </c>
      <c r="I9" s="7">
        <f t="shared" si="4"/>
        <v>0.11307702066728438</v>
      </c>
      <c r="J9" s="7">
        <f t="shared" si="2"/>
        <v>1.8846170111214064</v>
      </c>
      <c r="M9" s="6"/>
      <c r="N9" s="5" t="s">
        <v>11</v>
      </c>
      <c r="O9" s="6">
        <v>70.573999999999998</v>
      </c>
      <c r="P9" s="6"/>
      <c r="Q9" s="5" t="s">
        <v>11</v>
      </c>
      <c r="R9" s="6">
        <v>70.573999999999998</v>
      </c>
      <c r="S9" s="6"/>
      <c r="T9" s="5" t="s">
        <v>11</v>
      </c>
      <c r="U9" s="6">
        <v>70.573999999999998</v>
      </c>
      <c r="V9" s="6"/>
      <c r="W9" s="5" t="s">
        <v>11</v>
      </c>
      <c r="X9" s="6">
        <v>70.573999999999998</v>
      </c>
      <c r="Y9" s="6"/>
      <c r="Z9" s="5" t="s">
        <v>11</v>
      </c>
      <c r="AA9" s="6">
        <v>70.573999999999998</v>
      </c>
    </row>
    <row r="10" spans="3:27" ht="15">
      <c r="C10" s="5">
        <v>0.08</v>
      </c>
      <c r="D10" s="6">
        <v>117.432</v>
      </c>
      <c r="E10" s="6">
        <v>101.48</v>
      </c>
      <c r="F10" s="7">
        <f t="shared" si="3"/>
        <v>1.1571935356720535</v>
      </c>
      <c r="G10" s="7">
        <f t="shared" si="0"/>
        <v>0.15719353567205352</v>
      </c>
      <c r="H10" s="7">
        <f t="shared" si="1"/>
        <v>1.9649191959006689</v>
      </c>
      <c r="I10" s="7">
        <f t="shared" si="4"/>
        <v>0.14599770792385092</v>
      </c>
      <c r="J10" s="7">
        <f t="shared" si="2"/>
        <v>1.8249713490481365</v>
      </c>
      <c r="M10" s="7"/>
      <c r="N10" s="8" t="s">
        <v>3</v>
      </c>
      <c r="O10" s="7">
        <f>O8/O9</f>
        <v>1.2771417235809222</v>
      </c>
      <c r="P10" s="7"/>
      <c r="Q10" s="8" t="s">
        <v>3</v>
      </c>
      <c r="R10" s="7">
        <f>R8/R9</f>
        <v>1.5605888854252274</v>
      </c>
      <c r="S10" s="7"/>
      <c r="T10" s="8" t="s">
        <v>3</v>
      </c>
      <c r="U10" s="7">
        <f>U8/U9</f>
        <v>1.9139768186584294</v>
      </c>
      <c r="V10" s="7"/>
      <c r="W10" s="8" t="s">
        <v>3</v>
      </c>
      <c r="X10" s="7">
        <f>X8/X9</f>
        <v>2.2189758267917363</v>
      </c>
      <c r="Y10" s="7"/>
      <c r="Z10" s="8" t="s">
        <v>3</v>
      </c>
      <c r="AA10" s="7">
        <f>AA8/AA9</f>
        <v>2.6224246889789442</v>
      </c>
    </row>
    <row r="11" spans="3:27" ht="15">
      <c r="C11" s="5">
        <v>0.1</v>
      </c>
      <c r="D11" s="6">
        <v>121.416</v>
      </c>
      <c r="E11" s="6">
        <v>101.48</v>
      </c>
      <c r="F11" s="7">
        <f t="shared" si="3"/>
        <v>1.1964525029562474</v>
      </c>
      <c r="G11" s="7">
        <f t="shared" si="0"/>
        <v>0.19645250295624739</v>
      </c>
      <c r="H11" s="7">
        <f t="shared" si="1"/>
        <v>1.9645250295624739</v>
      </c>
      <c r="I11" s="7">
        <f t="shared" si="4"/>
        <v>0.17936093092666341</v>
      </c>
      <c r="J11" s="7">
        <f t="shared" si="2"/>
        <v>1.7936093092666341</v>
      </c>
      <c r="M11" s="7"/>
      <c r="N11" s="8" t="s">
        <v>12</v>
      </c>
      <c r="O11" s="7">
        <f>O10-1</f>
        <v>0.27714172358092215</v>
      </c>
      <c r="P11" s="7"/>
      <c r="Q11" s="8" t="s">
        <v>12</v>
      </c>
      <c r="R11" s="7">
        <f>R10-1</f>
        <v>0.56058888542522745</v>
      </c>
      <c r="S11" s="7"/>
      <c r="T11" s="8" t="s">
        <v>12</v>
      </c>
      <c r="U11" s="7">
        <f>U10-1</f>
        <v>0.91397681865842939</v>
      </c>
      <c r="V11" s="7"/>
      <c r="W11" s="8" t="s">
        <v>12</v>
      </c>
      <c r="X11" s="7">
        <f>X10-1</f>
        <v>1.2189758267917363</v>
      </c>
      <c r="Y11" s="7"/>
      <c r="Z11" s="8" t="s">
        <v>12</v>
      </c>
      <c r="AA11" s="7">
        <f>AA10-1</f>
        <v>1.6224246889789442</v>
      </c>
    </row>
    <row r="12" spans="3:27" ht="26.4">
      <c r="C12" s="9">
        <v>0</v>
      </c>
      <c r="K12" s="9">
        <f>ROUND(SLOPE(H7:H11,C7:C11)*C14+INTERCEPT(H7:H11,C7:C11), 4)</f>
        <v>1.9491000000000001</v>
      </c>
      <c r="M12" s="7" t="s">
        <v>13</v>
      </c>
      <c r="N12" s="8" t="s">
        <v>14</v>
      </c>
      <c r="O12" s="7">
        <f>O11/O7</f>
        <v>13.857086179046107</v>
      </c>
      <c r="P12" s="7" t="s">
        <v>13</v>
      </c>
      <c r="Q12" s="8" t="s">
        <v>14</v>
      </c>
      <c r="R12" s="7">
        <f>R11/R7</f>
        <v>14.014722135630686</v>
      </c>
      <c r="S12" s="7" t="s">
        <v>13</v>
      </c>
      <c r="T12" s="8" t="s">
        <v>14</v>
      </c>
      <c r="U12" s="7">
        <f>U11/U7</f>
        <v>15.23294697764049</v>
      </c>
      <c r="V12" s="7" t="s">
        <v>13</v>
      </c>
      <c r="W12" s="8" t="s">
        <v>14</v>
      </c>
      <c r="X12" s="7">
        <f>X11/X7</f>
        <v>15.237197834896703</v>
      </c>
      <c r="Y12" s="7" t="s">
        <v>13</v>
      </c>
      <c r="Z12" s="8" t="s">
        <v>14</v>
      </c>
      <c r="AA12" s="7">
        <f>AA11/AA7</f>
        <v>16.224246889789441</v>
      </c>
    </row>
    <row r="13" spans="3:27">
      <c r="M13" s="7"/>
      <c r="N13" s="8" t="s">
        <v>6</v>
      </c>
      <c r="O13" s="7">
        <f>LN(O10)</f>
        <v>0.24462455255325641</v>
      </c>
      <c r="P13" s="7"/>
      <c r="Q13" s="8" t="s">
        <v>6</v>
      </c>
      <c r="R13" s="7">
        <f>LN(R10)</f>
        <v>0.44506324068697023</v>
      </c>
      <c r="S13" s="7"/>
      <c r="T13" s="8" t="s">
        <v>6</v>
      </c>
      <c r="U13" s="7">
        <f>LN(U10)</f>
        <v>0.6491831814936927</v>
      </c>
      <c r="V13" s="7"/>
      <c r="W13" s="8" t="s">
        <v>6</v>
      </c>
      <c r="X13" s="7">
        <f>LN(X10)</f>
        <v>0.79704575015147849</v>
      </c>
      <c r="Y13" s="7"/>
      <c r="Z13" s="8" t="s">
        <v>6</v>
      </c>
      <c r="AA13" s="7">
        <f>LN(AA10)</f>
        <v>0.96409934361340965</v>
      </c>
    </row>
    <row r="14" spans="3:27">
      <c r="C14" s="9">
        <f>ROUND((INTERCEPT(J7:J11,C7:C11)-INTERCEPT(H7:H11,C7:C11))/(SLOPE(H7:H11,C7:C11)-SLOPE(J7:J11,C7:C11)), 4)</f>
        <v>-2.5000000000000001E-3</v>
      </c>
      <c r="M14" s="7" t="s">
        <v>15</v>
      </c>
      <c r="N14" s="8" t="s">
        <v>16</v>
      </c>
      <c r="O14" s="7">
        <f>O13/O7</f>
        <v>12.23122762766282</v>
      </c>
      <c r="P14" s="7" t="s">
        <v>15</v>
      </c>
      <c r="Q14" s="8" t="s">
        <v>16</v>
      </c>
      <c r="R14" s="7">
        <f>R13/R7</f>
        <v>11.126581017174255</v>
      </c>
      <c r="S14" s="7" t="s">
        <v>15</v>
      </c>
      <c r="T14" s="8" t="s">
        <v>16</v>
      </c>
      <c r="U14" s="7">
        <f>U13/U7</f>
        <v>10.819719691561545</v>
      </c>
      <c r="V14" s="7" t="s">
        <v>15</v>
      </c>
      <c r="W14" s="8" t="s">
        <v>16</v>
      </c>
      <c r="X14" s="7">
        <f>X13/X7</f>
        <v>9.9630718768934816</v>
      </c>
      <c r="Y14" s="7" t="s">
        <v>15</v>
      </c>
      <c r="Z14" s="8" t="s">
        <v>16</v>
      </c>
      <c r="AA14" s="7">
        <f>AA13/AA7</f>
        <v>9.6409934361340959</v>
      </c>
    </row>
    <row r="39" spans="4:6" ht="45">
      <c r="D39" s="5" t="s">
        <v>17</v>
      </c>
      <c r="E39" s="5">
        <v>56.3</v>
      </c>
      <c r="F39" s="5">
        <v>0.62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Thanage</cp:lastModifiedBy>
  <dcterms:modified xsi:type="dcterms:W3CDTF">2023-11-08T16:34:09Z</dcterms:modified>
</cp:coreProperties>
</file>