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 Ahmad\Desktop\Statistics online class\"/>
    </mc:Choice>
  </mc:AlternateContent>
  <xr:revisionPtr revIDLastSave="0" documentId="13_ncr:1_{CCF3B33E-57BD-4F88-83FA-50723EC6BDCE}" xr6:coauthVersionLast="47" xr6:coauthVersionMax="47" xr10:uidLastSave="{00000000-0000-0000-0000-000000000000}"/>
  <bookViews>
    <workbookView xWindow="-108" yWindow="-108" windowWidth="23256" windowHeight="12576" xr2:uid="{7654D11D-41FA-452F-B897-1AF42719DB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6" i="1" l="1"/>
  <c r="O46" i="1"/>
  <c r="N6" i="1"/>
  <c r="J16" i="1"/>
  <c r="O51" i="1"/>
  <c r="O48" i="1"/>
  <c r="R56" i="1"/>
  <c r="R55" i="1"/>
  <c r="P46" i="1"/>
  <c r="O45" i="1"/>
  <c r="Q18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O19" i="1"/>
  <c r="P19" i="1"/>
  <c r="Q19" i="1"/>
  <c r="Q10" i="1"/>
  <c r="P10" i="1"/>
  <c r="O10" i="1"/>
  <c r="N21" i="1"/>
  <c r="M21" i="1"/>
  <c r="R54" i="1" l="1"/>
  <c r="R58" i="1" s="1"/>
  <c r="N22" i="1"/>
  <c r="Q21" i="1"/>
  <c r="Q4" i="1" s="1"/>
  <c r="O21" i="1"/>
  <c r="P21" i="1"/>
  <c r="Q3" i="1" s="1"/>
  <c r="Q2" i="1" l="1"/>
  <c r="Q6" i="1" s="1"/>
</calcChain>
</file>

<file path=xl/sharedStrings.xml><?xml version="1.0" encoding="utf-8"?>
<sst xmlns="http://schemas.openxmlformats.org/spreadsheetml/2006/main" count="55" uniqueCount="37">
  <si>
    <t>Maths (x)</t>
  </si>
  <si>
    <t>Nursing Stats (y)</t>
  </si>
  <si>
    <t>Sxy = ∑ xy - ((∑x ∑y)/n)</t>
  </si>
  <si>
    <t>Sxx = ∑ x^2 - ((∑x)^2/n)</t>
  </si>
  <si>
    <t>Syy = ∑ y^2 - ((∑y)^2/n)</t>
  </si>
  <si>
    <t>FORMULA</t>
  </si>
  <si>
    <t>∑x ∑y</t>
  </si>
  <si>
    <t>x^2</t>
  </si>
  <si>
    <t>y^2</t>
  </si>
  <si>
    <t>x*y</t>
  </si>
  <si>
    <t>∑x</t>
  </si>
  <si>
    <t>∑y</t>
  </si>
  <si>
    <t>(∑x)^2</t>
  </si>
  <si>
    <t>(∑y)^2</t>
  </si>
  <si>
    <t>∑ xy</t>
  </si>
  <si>
    <t>Question 1:</t>
  </si>
  <si>
    <r>
      <t xml:space="preserve">r =  </t>
    </r>
    <r>
      <rPr>
        <b/>
        <u/>
        <sz val="14"/>
        <color theme="1"/>
        <rFont val="Calibri"/>
        <family val="2"/>
        <scheme val="minor"/>
      </rPr>
      <t xml:space="preserve">   Sxy   
</t>
    </r>
    <r>
      <rPr>
        <b/>
        <sz val="14"/>
        <color theme="1"/>
        <rFont val="Calibri"/>
        <family val="2"/>
        <scheme val="minor"/>
      </rPr>
      <t xml:space="preserve">     √ (Sxx*Syy)</t>
    </r>
  </si>
  <si>
    <t>Question 2:</t>
  </si>
  <si>
    <t>OLD Values</t>
  </si>
  <si>
    <t>New Values</t>
  </si>
  <si>
    <t>X</t>
  </si>
  <si>
    <t>Y</t>
  </si>
  <si>
    <t>OLD</t>
  </si>
  <si>
    <t>New</t>
  </si>
  <si>
    <t xml:space="preserve"> =90-10-7+12+8</t>
  </si>
  <si>
    <t>∑y^2</t>
  </si>
  <si>
    <t>∑x^2</t>
  </si>
  <si>
    <t xml:space="preserve"> =250-(10)^2-(7)^2+(12)^2+(8)^2</t>
  </si>
  <si>
    <t>Final Values</t>
  </si>
  <si>
    <t>N=30</t>
  </si>
  <si>
    <t xml:space="preserve"> =356-(8*10)-(10*7)+(8*12)+(10*8)</t>
  </si>
  <si>
    <t>Age X</t>
  </si>
  <si>
    <t>Glucose Level Y</t>
  </si>
  <si>
    <r>
      <t xml:space="preserve">r =  </t>
    </r>
    <r>
      <rPr>
        <b/>
        <u/>
        <sz val="26"/>
        <color rgb="FFFF0000"/>
        <rFont val="Calibri"/>
        <family val="2"/>
        <scheme val="minor"/>
      </rPr>
      <t xml:space="preserve">   Sxy   
</t>
    </r>
    <r>
      <rPr>
        <b/>
        <sz val="26"/>
        <color rgb="FFFF0000"/>
        <rFont val="Calibri"/>
        <family val="2"/>
        <scheme val="minor"/>
      </rPr>
      <t xml:space="preserve">     √ (Sxx*Syy)</t>
    </r>
  </si>
  <si>
    <t>∑ x^2</t>
  </si>
  <si>
    <t>∑ y^2</t>
  </si>
  <si>
    <t>∑x*∑y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</si>
</sst>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u/>
      <sz val="2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2" fillId="0" borderId="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7" xfId="0" applyFont="1" applyBorder="1"/>
    <xf numFmtId="0" fontId="2" fillId="0" borderId="3" xfId="0" applyFont="1" applyBorder="1"/>
    <xf numFmtId="0" fontId="2" fillId="0" borderId="18" xfId="0" applyFont="1" applyBorder="1"/>
    <xf numFmtId="0" fontId="2" fillId="0" borderId="7" xfId="0" applyFont="1" applyBorder="1"/>
    <xf numFmtId="0" fontId="2" fillId="0" borderId="1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" xfId="0" applyFont="1" applyBorder="1" applyAlignment="1">
      <alignment wrapText="1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0" borderId="12" xfId="0" applyFont="1" applyBorder="1"/>
    <xf numFmtId="0" fontId="1" fillId="0" borderId="19" xfId="0" applyFont="1" applyBorder="1"/>
    <xf numFmtId="0" fontId="1" fillId="0" borderId="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0" borderId="32" xfId="0" applyFont="1" applyBorder="1"/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27" xfId="0" applyFont="1" applyBorder="1"/>
    <xf numFmtId="0" fontId="2" fillId="0" borderId="27" xfId="0" applyFont="1" applyBorder="1" applyAlignment="1">
      <alignment horizontal="center"/>
    </xf>
    <xf numFmtId="0" fontId="1" fillId="0" borderId="2" xfId="0" applyFont="1" applyBorder="1"/>
    <xf numFmtId="0" fontId="2" fillId="0" borderId="0" xfId="0" applyFont="1"/>
    <xf numFmtId="0" fontId="6" fillId="0" borderId="0" xfId="0" applyFont="1"/>
    <xf numFmtId="0" fontId="5" fillId="0" borderId="2" xfId="0" applyFont="1" applyBorder="1"/>
    <xf numFmtId="0" fontId="7" fillId="0" borderId="1" xfId="0" applyFont="1" applyBorder="1"/>
    <xf numFmtId="0" fontId="5" fillId="0" borderId="1" xfId="0" applyFont="1" applyBorder="1"/>
    <xf numFmtId="0" fontId="9" fillId="0" borderId="2" xfId="0" applyFont="1" applyBorder="1" applyAlignment="1">
      <alignment wrapText="1"/>
    </xf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/>
    <xf numFmtId="0" fontId="11" fillId="0" borderId="0" xfId="0" applyFont="1"/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4" fillId="0" borderId="0" xfId="0" applyFont="1"/>
    <xf numFmtId="0" fontId="13" fillId="0" borderId="0" xfId="0" applyFont="1"/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12" xfId="0" applyFont="1" applyBorder="1" applyAlignment="1">
      <alignment horizontal="center"/>
    </xf>
    <xf numFmtId="0" fontId="12" fillId="0" borderId="13" xfId="0" applyFont="1" applyBorder="1"/>
    <xf numFmtId="0" fontId="2" fillId="0" borderId="3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5" fillId="0" borderId="3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374A-F1DE-40CC-B5D9-2B7C45BFB3F1}">
  <dimension ref="B1:R66"/>
  <sheetViews>
    <sheetView tabSelected="1" zoomScale="120" zoomScaleNormal="120" workbookViewId="0">
      <selection activeCell="C6" sqref="C6:D15"/>
    </sheetView>
  </sheetViews>
  <sheetFormatPr defaultRowHeight="14.4" x14ac:dyDescent="0.3"/>
  <cols>
    <col min="2" max="2" width="31.109375" customWidth="1"/>
    <col min="3" max="8" width="6.109375" customWidth="1"/>
    <col min="9" max="9" width="6.44140625" customWidth="1"/>
    <col min="10" max="10" width="15.88671875" customWidth="1"/>
    <col min="11" max="11" width="6.109375" customWidth="1"/>
    <col min="12" max="12" width="8" customWidth="1"/>
    <col min="13" max="13" width="21.6640625" customWidth="1"/>
    <col min="14" max="14" width="34" customWidth="1"/>
    <col min="15" max="15" width="20.44140625" customWidth="1"/>
    <col min="16" max="16" width="51.33203125" customWidth="1"/>
    <col min="17" max="17" width="28" customWidth="1"/>
    <col min="18" max="18" width="15.5546875" customWidth="1"/>
  </cols>
  <sheetData>
    <row r="1" spans="2:17" ht="15" thickBot="1" x14ac:dyDescent="0.35">
      <c r="O1" s="65" t="s">
        <v>5</v>
      </c>
      <c r="P1" s="65"/>
    </row>
    <row r="2" spans="2:17" ht="31.2" x14ac:dyDescent="0.6">
      <c r="B2" s="44" t="s">
        <v>15</v>
      </c>
      <c r="N2" s="53" t="s">
        <v>14</v>
      </c>
      <c r="P2" s="50" t="s">
        <v>2</v>
      </c>
      <c r="Q2" s="54">
        <f>O21-(N22/10)</f>
        <v>24.299999999999955</v>
      </c>
    </row>
    <row r="3" spans="2:17" ht="31.8" thickBot="1" x14ac:dyDescent="0.65">
      <c r="N3" s="53" t="s">
        <v>34</v>
      </c>
      <c r="P3" s="51" t="s">
        <v>3</v>
      </c>
      <c r="Q3" s="55">
        <f>P21-((M21)^2/10)</f>
        <v>40.899999999999977</v>
      </c>
    </row>
    <row r="4" spans="2:17" ht="31.8" thickBot="1" x14ac:dyDescent="0.65">
      <c r="B4" s="20" t="s">
        <v>0</v>
      </c>
      <c r="C4" s="21">
        <v>4</v>
      </c>
      <c r="D4" s="21">
        <v>5</v>
      </c>
      <c r="E4" s="21">
        <v>5</v>
      </c>
      <c r="F4" s="21">
        <v>6</v>
      </c>
      <c r="G4" s="21">
        <v>7</v>
      </c>
      <c r="H4" s="21">
        <v>7</v>
      </c>
      <c r="I4" s="21">
        <v>8</v>
      </c>
      <c r="J4" s="21">
        <v>9</v>
      </c>
      <c r="K4" s="21">
        <v>10</v>
      </c>
      <c r="L4" s="22">
        <v>10</v>
      </c>
      <c r="N4" s="53" t="s">
        <v>35</v>
      </c>
      <c r="P4" s="52" t="s">
        <v>4</v>
      </c>
      <c r="Q4" s="56">
        <f>Q21-((N21)^2/10)</f>
        <v>16.100000000000023</v>
      </c>
    </row>
    <row r="5" spans="2:17" ht="29.4" thickBot="1" x14ac:dyDescent="0.6">
      <c r="B5" s="16" t="s">
        <v>1</v>
      </c>
      <c r="C5" s="17">
        <v>6</v>
      </c>
      <c r="D5" s="17">
        <v>6</v>
      </c>
      <c r="E5" s="17">
        <v>7</v>
      </c>
      <c r="F5" s="17">
        <v>7</v>
      </c>
      <c r="G5" s="17">
        <v>7</v>
      </c>
      <c r="H5" s="17">
        <v>8</v>
      </c>
      <c r="I5" s="17">
        <v>8</v>
      </c>
      <c r="J5" s="17">
        <v>9</v>
      </c>
      <c r="K5" s="17">
        <v>9</v>
      </c>
      <c r="L5" s="18">
        <v>10</v>
      </c>
      <c r="N5" s="53" t="s">
        <v>36</v>
      </c>
      <c r="P5" s="45"/>
      <c r="Q5" s="57"/>
    </row>
    <row r="6" spans="2:17" ht="67.8" thickBot="1" x14ac:dyDescent="0.7">
      <c r="N6" s="53">
        <f>CORREL(M10:M19,N10:N19)</f>
        <v>0.94696010242643303</v>
      </c>
      <c r="P6" s="49" t="s">
        <v>33</v>
      </c>
      <c r="Q6" s="58">
        <f>Q2/SQRT(Q3*Q4)</f>
        <v>0.94696010242643081</v>
      </c>
    </row>
    <row r="8" spans="2:17" ht="15" thickBot="1" x14ac:dyDescent="0.35"/>
    <row r="9" spans="2:17" ht="18.600000000000001" thickBot="1" x14ac:dyDescent="0.4">
      <c r="M9" s="19" t="s">
        <v>0</v>
      </c>
      <c r="N9" s="19" t="s">
        <v>1</v>
      </c>
      <c r="O9" s="8" t="s">
        <v>9</v>
      </c>
      <c r="P9" s="8" t="s">
        <v>7</v>
      </c>
      <c r="Q9" s="9" t="s">
        <v>8</v>
      </c>
    </row>
    <row r="10" spans="2:17" ht="18" x14ac:dyDescent="0.35">
      <c r="M10" s="10">
        <v>4</v>
      </c>
      <c r="N10" s="11">
        <v>6</v>
      </c>
      <c r="O10" s="11">
        <f>M10*N10</f>
        <v>24</v>
      </c>
      <c r="P10" s="11">
        <f>M10^2</f>
        <v>16</v>
      </c>
      <c r="Q10" s="12">
        <f>N10^2</f>
        <v>36</v>
      </c>
    </row>
    <row r="11" spans="2:17" ht="18" x14ac:dyDescent="0.35">
      <c r="M11" s="13">
        <v>5</v>
      </c>
      <c r="N11" s="14">
        <v>6</v>
      </c>
      <c r="O11" s="14">
        <f t="shared" ref="O11:O19" si="0">M11*N11</f>
        <v>30</v>
      </c>
      <c r="P11" s="14">
        <f t="shared" ref="P11:P19" si="1">M11^2</f>
        <v>25</v>
      </c>
      <c r="Q11" s="15">
        <f t="shared" ref="Q11:Q19" si="2">N11^2</f>
        <v>36</v>
      </c>
    </row>
    <row r="12" spans="2:17" ht="18" x14ac:dyDescent="0.35">
      <c r="M12" s="13">
        <v>5</v>
      </c>
      <c r="N12" s="14">
        <v>7</v>
      </c>
      <c r="O12" s="14">
        <f t="shared" si="0"/>
        <v>35</v>
      </c>
      <c r="P12" s="14">
        <f t="shared" si="1"/>
        <v>25</v>
      </c>
      <c r="Q12" s="15">
        <f t="shared" si="2"/>
        <v>49</v>
      </c>
    </row>
    <row r="13" spans="2:17" ht="18" x14ac:dyDescent="0.35">
      <c r="M13" s="13">
        <v>6</v>
      </c>
      <c r="N13" s="14">
        <v>7</v>
      </c>
      <c r="O13" s="14">
        <f t="shared" si="0"/>
        <v>42</v>
      </c>
      <c r="P13" s="14">
        <f t="shared" si="1"/>
        <v>36</v>
      </c>
      <c r="Q13" s="15">
        <f t="shared" si="2"/>
        <v>49</v>
      </c>
    </row>
    <row r="14" spans="2:17" ht="18" x14ac:dyDescent="0.35">
      <c r="M14" s="13">
        <v>7</v>
      </c>
      <c r="N14" s="14">
        <v>7</v>
      </c>
      <c r="O14" s="14">
        <f t="shared" si="0"/>
        <v>49</v>
      </c>
      <c r="P14" s="14">
        <f t="shared" si="1"/>
        <v>49</v>
      </c>
      <c r="Q14" s="15">
        <f t="shared" si="2"/>
        <v>49</v>
      </c>
    </row>
    <row r="15" spans="2:17" ht="18" x14ac:dyDescent="0.35">
      <c r="M15" s="13">
        <v>7</v>
      </c>
      <c r="N15" s="14">
        <v>8</v>
      </c>
      <c r="O15" s="14">
        <f t="shared" si="0"/>
        <v>56</v>
      </c>
      <c r="P15" s="14">
        <f t="shared" si="1"/>
        <v>49</v>
      </c>
      <c r="Q15" s="15">
        <f t="shared" si="2"/>
        <v>64</v>
      </c>
    </row>
    <row r="16" spans="2:17" ht="18" x14ac:dyDescent="0.35">
      <c r="J16">
        <f>CORREL(M10:M19,N10:N19)</f>
        <v>0.94696010242643303</v>
      </c>
      <c r="M16" s="13">
        <v>8</v>
      </c>
      <c r="N16" s="14">
        <v>8</v>
      </c>
      <c r="O16" s="14">
        <f t="shared" si="0"/>
        <v>64</v>
      </c>
      <c r="P16" s="14">
        <f t="shared" si="1"/>
        <v>64</v>
      </c>
      <c r="Q16" s="15">
        <f t="shared" si="2"/>
        <v>64</v>
      </c>
    </row>
    <row r="17" spans="13:17" ht="18" x14ac:dyDescent="0.35">
      <c r="M17" s="13">
        <v>9</v>
      </c>
      <c r="N17" s="14">
        <v>9</v>
      </c>
      <c r="O17" s="14">
        <f t="shared" si="0"/>
        <v>81</v>
      </c>
      <c r="P17" s="14">
        <f t="shared" si="1"/>
        <v>81</v>
      </c>
      <c r="Q17" s="15">
        <f t="shared" si="2"/>
        <v>81</v>
      </c>
    </row>
    <row r="18" spans="13:17" ht="18" x14ac:dyDescent="0.35">
      <c r="M18" s="13">
        <v>10</v>
      </c>
      <c r="N18" s="14">
        <v>9</v>
      </c>
      <c r="O18" s="14">
        <f t="shared" si="0"/>
        <v>90</v>
      </c>
      <c r="P18" s="14">
        <f t="shared" si="1"/>
        <v>100</v>
      </c>
      <c r="Q18" s="15">
        <f>N18^2</f>
        <v>81</v>
      </c>
    </row>
    <row r="19" spans="13:17" ht="18.600000000000001" thickBot="1" x14ac:dyDescent="0.4">
      <c r="M19" s="16">
        <v>10</v>
      </c>
      <c r="N19" s="17">
        <v>10</v>
      </c>
      <c r="O19" s="17">
        <f t="shared" si="0"/>
        <v>100</v>
      </c>
      <c r="P19" s="17">
        <f t="shared" si="1"/>
        <v>100</v>
      </c>
      <c r="Q19" s="18">
        <f t="shared" si="2"/>
        <v>100</v>
      </c>
    </row>
    <row r="20" spans="13:17" ht="18" x14ac:dyDescent="0.35">
      <c r="M20" s="4" t="s">
        <v>10</v>
      </c>
      <c r="N20" s="2" t="s">
        <v>11</v>
      </c>
      <c r="O20" s="2" t="s">
        <v>14</v>
      </c>
      <c r="P20" s="2" t="s">
        <v>26</v>
      </c>
      <c r="Q20" s="3" t="s">
        <v>25</v>
      </c>
    </row>
    <row r="21" spans="13:17" ht="24" thickBot="1" x14ac:dyDescent="0.5">
      <c r="M21" s="59">
        <f>SUM(M10:M19)</f>
        <v>71</v>
      </c>
      <c r="N21" s="60">
        <f>SUM(N10:N19)</f>
        <v>77</v>
      </c>
      <c r="O21" s="60">
        <f>SUM(O10:O19)</f>
        <v>571</v>
      </c>
      <c r="P21" s="60">
        <f t="shared" ref="P21:Q21" si="3">SUM(P10:P19)</f>
        <v>545</v>
      </c>
      <c r="Q21" s="61">
        <f t="shared" si="3"/>
        <v>609</v>
      </c>
    </row>
    <row r="22" spans="13:17" ht="24" thickBot="1" x14ac:dyDescent="0.5">
      <c r="M22" s="62" t="s">
        <v>6</v>
      </c>
      <c r="N22" s="63">
        <f>M21*N21</f>
        <v>5467</v>
      </c>
      <c r="O22" s="53"/>
      <c r="P22" s="53"/>
      <c r="Q22" s="53"/>
    </row>
    <row r="31" spans="13:17" ht="15" thickBot="1" x14ac:dyDescent="0.35"/>
    <row r="32" spans="13:17" ht="18.600000000000001" thickBot="1" x14ac:dyDescent="0.4">
      <c r="M32" s="27" t="s">
        <v>10</v>
      </c>
      <c r="N32" s="28" t="s">
        <v>11</v>
      </c>
      <c r="O32" s="28" t="s">
        <v>14</v>
      </c>
      <c r="P32" s="28" t="s">
        <v>26</v>
      </c>
      <c r="Q32" s="29" t="s">
        <v>25</v>
      </c>
    </row>
    <row r="33" spans="2:17" ht="18.600000000000001" thickBot="1" x14ac:dyDescent="0.4">
      <c r="B33" s="44" t="s">
        <v>17</v>
      </c>
      <c r="M33" s="30">
        <v>120</v>
      </c>
      <c r="N33" s="31">
        <v>90</v>
      </c>
      <c r="O33" s="31">
        <v>356</v>
      </c>
      <c r="P33" s="31">
        <v>600</v>
      </c>
      <c r="Q33" s="31">
        <v>250</v>
      </c>
    </row>
    <row r="36" spans="2:17" ht="15" thickBot="1" x14ac:dyDescent="0.35"/>
    <row r="37" spans="2:17" ht="18.600000000000001" thickBot="1" x14ac:dyDescent="0.4">
      <c r="M37" s="66" t="s">
        <v>18</v>
      </c>
      <c r="N37" s="67"/>
      <c r="O37" s="66" t="s">
        <v>19</v>
      </c>
      <c r="P37" s="67"/>
    </row>
    <row r="38" spans="2:17" ht="16.2" thickBot="1" x14ac:dyDescent="0.35">
      <c r="J38">
        <v>14</v>
      </c>
      <c r="M38" s="37" t="s">
        <v>20</v>
      </c>
      <c r="N38" s="37" t="s">
        <v>21</v>
      </c>
      <c r="O38" s="37" t="s">
        <v>20</v>
      </c>
      <c r="P38" s="37" t="s">
        <v>21</v>
      </c>
    </row>
    <row r="39" spans="2:17" ht="18" x14ac:dyDescent="0.35">
      <c r="M39" s="35">
        <v>8</v>
      </c>
      <c r="N39" s="33">
        <v>10</v>
      </c>
      <c r="O39" s="35">
        <v>8</v>
      </c>
      <c r="P39" s="33">
        <v>12</v>
      </c>
    </row>
    <row r="40" spans="2:17" ht="18.600000000000001" thickBot="1" x14ac:dyDescent="0.4">
      <c r="I40">
        <v>2</v>
      </c>
      <c r="M40" s="36">
        <v>10</v>
      </c>
      <c r="N40" s="34">
        <v>7</v>
      </c>
      <c r="O40" s="36">
        <v>10</v>
      </c>
      <c r="P40" s="34">
        <v>8</v>
      </c>
    </row>
    <row r="41" spans="2:17" x14ac:dyDescent="0.3">
      <c r="I41">
        <v>3</v>
      </c>
      <c r="J41">
        <v>1</v>
      </c>
    </row>
    <row r="42" spans="2:17" ht="15" thickBot="1" x14ac:dyDescent="0.35">
      <c r="I42">
        <v>4</v>
      </c>
      <c r="J42">
        <v>2</v>
      </c>
    </row>
    <row r="43" spans="2:17" ht="16.2" thickBot="1" x14ac:dyDescent="0.35">
      <c r="I43">
        <v>5</v>
      </c>
      <c r="M43" s="40" t="s">
        <v>22</v>
      </c>
      <c r="N43" s="68" t="s">
        <v>23</v>
      </c>
      <c r="O43" s="69"/>
      <c r="P43" s="32" t="s">
        <v>28</v>
      </c>
    </row>
    <row r="44" spans="2:17" ht="18.600000000000001" thickBot="1" x14ac:dyDescent="0.4">
      <c r="L44" s="8" t="s">
        <v>10</v>
      </c>
      <c r="M44" s="38">
        <v>120</v>
      </c>
      <c r="N44" s="70">
        <v>120</v>
      </c>
      <c r="O44" s="71"/>
      <c r="P44" s="35">
        <v>120</v>
      </c>
    </row>
    <row r="45" spans="2:17" ht="18.600000000000001" thickBot="1" x14ac:dyDescent="0.4">
      <c r="L45" s="8" t="s">
        <v>11</v>
      </c>
      <c r="M45" s="38">
        <v>90</v>
      </c>
      <c r="N45" s="39" t="s">
        <v>24</v>
      </c>
      <c r="O45" s="41">
        <f>90-10-7+12+8</f>
        <v>93</v>
      </c>
      <c r="P45" s="64">
        <v>93</v>
      </c>
    </row>
    <row r="46" spans="2:17" ht="18.600000000000001" thickBot="1" x14ac:dyDescent="0.4">
      <c r="L46" s="8" t="s">
        <v>14</v>
      </c>
      <c r="M46" s="38">
        <v>356</v>
      </c>
      <c r="N46" s="39" t="s">
        <v>30</v>
      </c>
      <c r="O46" s="39">
        <f>356-(8*10)-(10*7)+(8*12)+(10*8)</f>
        <v>382</v>
      </c>
      <c r="P46" s="8">
        <f>356-(8*10)-(10*7)+(8*12)+(10*8)</f>
        <v>382</v>
      </c>
    </row>
    <row r="47" spans="2:17" ht="18.600000000000001" thickBot="1" x14ac:dyDescent="0.4">
      <c r="L47" s="8" t="s">
        <v>12</v>
      </c>
      <c r="M47" s="38">
        <v>600</v>
      </c>
      <c r="N47" s="68">
        <v>600</v>
      </c>
      <c r="O47" s="72"/>
      <c r="P47" s="64">
        <v>600</v>
      </c>
    </row>
    <row r="48" spans="2:17" ht="18.600000000000001" thickBot="1" x14ac:dyDescent="0.4">
      <c r="L48" s="8" t="s">
        <v>13</v>
      </c>
      <c r="M48" s="38">
        <v>250</v>
      </c>
      <c r="N48" s="39" t="s">
        <v>27</v>
      </c>
      <c r="O48" s="41">
        <f>250-(10)^2-(7)^2+(12)^2+(8)^2</f>
        <v>309</v>
      </c>
      <c r="P48" s="36">
        <v>309</v>
      </c>
    </row>
    <row r="50" spans="10:18" ht="15" thickBot="1" x14ac:dyDescent="0.35"/>
    <row r="51" spans="10:18" ht="18.600000000000001" thickBot="1" x14ac:dyDescent="0.4">
      <c r="M51" s="1" t="s">
        <v>29</v>
      </c>
      <c r="N51" s="42" t="s">
        <v>6</v>
      </c>
      <c r="O51" s="43">
        <f>P44*P45</f>
        <v>11160</v>
      </c>
    </row>
    <row r="53" spans="10:18" ht="15" thickBot="1" x14ac:dyDescent="0.35">
      <c r="P53" s="65" t="s">
        <v>5</v>
      </c>
      <c r="Q53" s="65"/>
    </row>
    <row r="54" spans="10:18" ht="18" x14ac:dyDescent="0.35">
      <c r="Q54" s="23" t="s">
        <v>2</v>
      </c>
      <c r="R54" s="5">
        <f>P46-(O51/30)</f>
        <v>10</v>
      </c>
    </row>
    <row r="55" spans="10:18" ht="18" x14ac:dyDescent="0.35">
      <c r="Q55" s="24" t="s">
        <v>3</v>
      </c>
      <c r="R55" s="6">
        <f>P47-((P44)^2/30)</f>
        <v>120</v>
      </c>
    </row>
    <row r="56" spans="10:18" ht="18.600000000000001" thickBot="1" x14ac:dyDescent="0.4">
      <c r="Q56" s="25" t="s">
        <v>4</v>
      </c>
      <c r="R56" s="7">
        <f>P48-((P45)^2/30)</f>
        <v>20.699999999999989</v>
      </c>
    </row>
    <row r="57" spans="10:18" ht="15" thickBot="1" x14ac:dyDescent="0.35"/>
    <row r="58" spans="10:18" ht="37.200000000000003" thickBot="1" x14ac:dyDescent="0.45">
      <c r="J58" s="48" t="s">
        <v>31</v>
      </c>
      <c r="K58" s="47">
        <v>43</v>
      </c>
      <c r="L58" s="47">
        <v>21</v>
      </c>
      <c r="M58" s="47">
        <v>25</v>
      </c>
      <c r="N58" s="47">
        <v>42</v>
      </c>
      <c r="O58" s="47">
        <v>57</v>
      </c>
      <c r="P58" s="47">
        <v>59</v>
      </c>
      <c r="Q58" s="26" t="s">
        <v>16</v>
      </c>
      <c r="R58" s="46">
        <f>R54/SQRT(R55*R56)</f>
        <v>0.20064308847628204</v>
      </c>
    </row>
    <row r="59" spans="10:18" ht="21" x14ac:dyDescent="0.4">
      <c r="J59" s="48" t="s">
        <v>32</v>
      </c>
      <c r="K59" s="47">
        <v>99</v>
      </c>
      <c r="L59" s="47">
        <v>65</v>
      </c>
      <c r="M59" s="47">
        <v>79</v>
      </c>
      <c r="N59" s="47">
        <v>75</v>
      </c>
      <c r="O59" s="47">
        <v>87</v>
      </c>
      <c r="P59" s="47">
        <v>81</v>
      </c>
    </row>
    <row r="66" spans="13:13" x14ac:dyDescent="0.3">
      <c r="M66">
        <f>CORREL(K58:P58,K59:P59)</f>
        <v>0.52980890189017449</v>
      </c>
    </row>
  </sheetData>
  <mergeCells count="7">
    <mergeCell ref="P53:Q53"/>
    <mergeCell ref="O1:P1"/>
    <mergeCell ref="M37:N37"/>
    <mergeCell ref="O37:P37"/>
    <mergeCell ref="N43:O43"/>
    <mergeCell ref="N44:O44"/>
    <mergeCell ref="N47:O47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3D47-45A9-437C-9BB1-0B0AC1F9B5DB}">
  <dimension ref="A1"/>
  <sheetViews>
    <sheetView zoomScale="120" zoomScaleNormal="120" workbookViewId="0">
      <selection activeCell="K19" sqref="A1:XFD1048576"/>
    </sheetView>
  </sheetViews>
  <sheetFormatPr defaultRowHeight="14.4" x14ac:dyDescent="0.3"/>
  <cols>
    <col min="10" max="11" width="20.44140625" customWidth="1"/>
  </cols>
  <sheetData/>
  <sortState xmlns:xlrd2="http://schemas.microsoft.com/office/spreadsheetml/2017/richdata2" ref="I3:O13">
    <sortCondition descending="1" ref="J5:J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Ahmad</dc:creator>
  <cp:lastModifiedBy>Faraz Ahmad</cp:lastModifiedBy>
  <dcterms:created xsi:type="dcterms:W3CDTF">2021-05-28T14:21:20Z</dcterms:created>
  <dcterms:modified xsi:type="dcterms:W3CDTF">2022-07-29T03:44:44Z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bd634914-6fb8-4a0c-8a21-7124a7455bc8</vt:lpwstr>
  </property>
</Properties>
</file>