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om_vispute_ext_bayer_com/Documents/Desktop/Internship/Project 1/"/>
    </mc:Choice>
  </mc:AlternateContent>
  <xr:revisionPtr revIDLastSave="457" documentId="11_43BE17694316D524FF42CB795539F17D327F1C68" xr6:coauthVersionLast="47" xr6:coauthVersionMax="47" xr10:uidLastSave="{8161F115-5230-4761-90EE-08B12F11B6E7}"/>
  <bookViews>
    <workbookView xWindow="-110" yWindow="-110" windowWidth="19420" windowHeight="10300" tabRatio="871" xr2:uid="{00000000-000D-0000-FFFF-FFFF00000000}"/>
  </bookViews>
  <sheets>
    <sheet name="Data for 1956" sheetId="1" r:id="rId1"/>
    <sheet name="Data for 1966" sheetId="2" r:id="rId2"/>
    <sheet name="Data for 1976" sheetId="3" r:id="rId3"/>
    <sheet name="Data for 1986" sheetId="4" r:id="rId4"/>
    <sheet name="Data for 1996" sheetId="5" r:id="rId5"/>
    <sheet name="Data for 2006" sheetId="6" r:id="rId6"/>
    <sheet name="Data for 201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F2" i="2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<sst xmlns="http://schemas.openxmlformats.org/spreadsheetml/2006/main" count="356" uniqueCount="46">
  <si>
    <t>Company</t>
  </si>
  <si>
    <t>Category</t>
  </si>
  <si>
    <t>1956 Sales ($MM)</t>
  </si>
  <si>
    <t>1956 Profits ($MM)</t>
  </si>
  <si>
    <t>Abbott Laboratories</t>
  </si>
  <si>
    <t>Mead, Johnson &amp; Co.</t>
  </si>
  <si>
    <t>Parke, Davis &amp; Co.</t>
  </si>
  <si>
    <t>Eli Lilly &amp; Co.</t>
  </si>
  <si>
    <t>Schering Corporation</t>
  </si>
  <si>
    <t>Smith, Kline, &amp; French Laboratories</t>
  </si>
  <si>
    <t>Proprietary Manufacturers</t>
  </si>
  <si>
    <t>Ethical Pharmaceutical Manufacturers</t>
  </si>
  <si>
    <t>Lehn &amp; Fink Products Corporation</t>
  </si>
  <si>
    <t>Plough, Inc.</t>
  </si>
  <si>
    <t>Holding Companies</t>
  </si>
  <si>
    <t>American Home Products Corporation</t>
  </si>
  <si>
    <t>Bristol-Myers Co.</t>
  </si>
  <si>
    <t>Warner-Lambert Pharmaceutical Co.</t>
  </si>
  <si>
    <t>Sterling Drug, Inc.</t>
  </si>
  <si>
    <t>Medicinal (Fine) Chemical Manufacturers</t>
  </si>
  <si>
    <t>Heyden Chemical Corp.</t>
  </si>
  <si>
    <t>Merck &amp; Co., Inc.</t>
  </si>
  <si>
    <t>Chas. Pfizer &amp; Co., Inc.</t>
  </si>
  <si>
    <t>Cosmetics Manufacturers</t>
  </si>
  <si>
    <t>Avon Allied Products, Inc.</t>
  </si>
  <si>
    <t>Coty, Inc.</t>
  </si>
  <si>
    <t>Helene Curtis Industries, Inc.</t>
  </si>
  <si>
    <t>Max Factor &amp; Co.</t>
  </si>
  <si>
    <t>Helena Rubinstein, Inc.</t>
  </si>
  <si>
    <t>Shulton, Inc.</t>
  </si>
  <si>
    <t>Revlon Products Corp.</t>
  </si>
  <si>
    <t>Sr. No.</t>
  </si>
  <si>
    <t>1966 Sales ($MM)</t>
  </si>
  <si>
    <t>1966 Profits ($MM)</t>
  </si>
  <si>
    <t>1976 Sales ($MM)</t>
  </si>
  <si>
    <t>1976 Profits ($MM)</t>
  </si>
  <si>
    <t>1986 Sales ($MM)</t>
  </si>
  <si>
    <t>1986 Profits ($MM)</t>
  </si>
  <si>
    <t>1996 Sales ($MM)</t>
  </si>
  <si>
    <t>1996 Profits ($MM)</t>
  </si>
  <si>
    <t>2006 Sales ($MM)</t>
  </si>
  <si>
    <t>2006 Profits ($MM)</t>
  </si>
  <si>
    <t>2016 Sales ($MM)</t>
  </si>
  <si>
    <t>2016 Profits ($MM)</t>
  </si>
  <si>
    <t>Net Profit Margin (%)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</si>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</sst>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2"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.0_);_(&quot;$&quot;* \(#,##0.0\);_(&quot;$&quot;* &quot;-&quot;??_);_(@_)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4880D-8C59-44E7-B4EB-DF913C50B521}" name="Table1" displayName="Table1" ref="A1:F23" totalsRowShown="0" headerRowDxfId="61" dataDxfId="60">
  <autoFilter ref="A1:F23" xr:uid="{CAF4880D-8C59-44E7-B4EB-DF913C50B521}"/>
  <tableColumns count="6">
    <tableColumn id="11" xr3:uid="{50B793C6-4387-4F5F-8117-D2DE207DEC3D}" name="Sr. No." dataDxfId="59"/>
    <tableColumn id="1" xr3:uid="{DD30F310-B142-4C83-9093-387EFFAD1D8C}" name="Company" dataDxfId="58"/>
    <tableColumn id="2" xr3:uid="{5E162841-C7F1-48D4-9628-076BB56E8977}" name="Category" dataDxfId="57"/>
    <tableColumn id="3" xr3:uid="{F6013A8D-F9AA-400A-AA15-F7F073BBAD37}" name="1956 Sales ($MM)" dataDxfId="56" dataCellStyle="Currency"/>
    <tableColumn id="4" xr3:uid="{7BA634A3-789A-428E-959D-B1A7E4A4359E}" name="1956 Profits ($MM)" dataDxfId="55" dataCellStyle="Currency"/>
    <tableColumn id="5" xr3:uid="{0AA3EC30-F24A-4804-A1B8-378F7A4E76AA}" name="Net Profit Margin (%)" dataDxfId="54" dataCellStyle="Percent">
      <calculatedColumnFormula>+E2/D2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00E3B-AA73-458E-AB81-5304CAFDFB4B}" name="Table13" displayName="Table13" ref="A1:G23" totalsRowShown="0" headerRowDxfId="53" dataDxfId="52">
  <autoFilter ref="A1:G23" xr:uid="{10A00E3B-AA73-458E-AB81-5304CAFDFB4B}"/>
  <tableColumns count="7">
    <tableColumn id="11" xr3:uid="{362A46C6-ECD1-4EA9-B5C3-D2355053C6BB}" name="Sr. No." dataDxfId="51"/>
    <tableColumn id="1" xr3:uid="{35F02865-7901-4E13-B5CC-947793397619}" name="Company" dataDxfId="50"/>
    <tableColumn id="2" xr3:uid="{24D36041-FF4C-4054-A0ED-81CA132A3FC8}" name="Category" dataDxfId="49"/>
    <tableColumn id="3" xr3:uid="{550DB0B3-4F22-4A45-A8B4-6CE307EAAAB2}" name="1966 Sales ($MM)" dataDxfId="48" dataCellStyle="Currency"/>
    <tableColumn id="4" xr3:uid="{4C85EA58-12AE-4E6E-A5C4-10FF2EC95910}" name="1966 Profits ($MM)" dataDxfId="47" dataCellStyle="Currency"/>
    <tableColumn id="5" xr3:uid="{8A9B9701-C594-4845-8A95-B9A3E3D16786}" name="Net Profit Margin (%)" dataDxfId="46" dataCellStyle="Percent">
      <calculatedColumnFormula>+E2/D2</calculatedColumnFormula>
    </tableColumn>
    <tableColumn id="12" xr3:uid="{A2EE802F-5418-4A9F-BF80-C0276FD13DE0}" name="Sales Growth Rate" dataDxfId="45">
      <calculatedColumnFormula xml:space="preserve"> ((Table13[[#This Row],[1966 Sales ($MM)]]-Table1[[#This Row],[1956 Sales ($MM)]]) /Table1[[#This Row],[1956 Sales ($MM)]])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5C6992-C2D7-43DC-BDDF-E2011ECA0A1B}" name="Table14" displayName="Table14" ref="A1:G23" totalsRowShown="0" headerRowDxfId="44" dataDxfId="43">
  <autoFilter ref="A1:G23" xr:uid="{8A5C6992-C2D7-43DC-BDDF-E2011ECA0A1B}"/>
  <tableColumns count="7">
    <tableColumn id="11" xr3:uid="{5A435D4F-E1E0-49C0-9516-201107D00B0A}" name="Sr. No." dataDxfId="42"/>
    <tableColumn id="1" xr3:uid="{A5343BBD-24E7-418B-B782-934D91586B81}" name="Company" dataDxfId="41"/>
    <tableColumn id="2" xr3:uid="{86B6814D-DD05-47F6-8959-2273C4BE2958}" name="Category" dataDxfId="40"/>
    <tableColumn id="3" xr3:uid="{A2783A26-4628-42DB-8E88-99BCA6BE1097}" name="1976 Sales ($MM)" dataDxfId="39" dataCellStyle="Currency"/>
    <tableColumn id="4" xr3:uid="{07E8A7F8-EE8B-49F6-9A2A-2C5109FA4B8C}" name="1976 Profits ($MM)" dataDxfId="38" dataCellStyle="Currency"/>
    <tableColumn id="5" xr3:uid="{DC2746B9-F321-4085-A79A-04A39A7C7C1D}" name="Net Profit Margin (%)" dataDxfId="37" dataCellStyle="Percent">
      <calculatedColumnFormula>+E2/D2</calculatedColumnFormula>
    </tableColumn>
    <tableColumn id="12" xr3:uid="{BC2B9A8E-F7B5-4373-BC7B-086F802C4FD4}" name="Sales Growth Rate" dataDxfId="36">
      <calculatedColumnFormula>((Table14[[#This Row],[1976 Sales ($MM)]]-Table13[[#This Row],[1966 Sales ($MM)]])/Table13[[#This Row],[1966 Sales ($MM)]])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550B68-FC53-4576-932F-30B4AF10565E}" name="Table15" displayName="Table15" ref="A1:G23" totalsRowShown="0" headerRowDxfId="35" dataDxfId="34">
  <autoFilter ref="A1:G23" xr:uid="{61550B68-FC53-4576-932F-30B4AF10565E}"/>
  <tableColumns count="7">
    <tableColumn id="11" xr3:uid="{94889C2C-8FC4-4A2D-AF8B-8314A4ED427C}" name="Sr. No." dataDxfId="33"/>
    <tableColumn id="1" xr3:uid="{15C7048B-0386-4C74-AAAE-DAAE73463213}" name="Company" dataDxfId="32"/>
    <tableColumn id="2" xr3:uid="{7FF95498-E1A1-483C-B6CA-2FFC41C4C215}" name="Category" dataDxfId="31"/>
    <tableColumn id="3" xr3:uid="{C1EBE96B-CE0E-462E-8447-79F13662469C}" name="1986 Sales ($MM)" dataDxfId="30" dataCellStyle="Currency"/>
    <tableColumn id="4" xr3:uid="{81AAB49F-2BFD-4CB1-85A9-BAD3453EA149}" name="1986 Profits ($MM)" dataDxfId="29" dataCellStyle="Currency"/>
    <tableColumn id="5" xr3:uid="{96F6FCD2-6A89-42DF-B624-537F20079749}" name="Net Profit Margin (%)" dataDxfId="28" dataCellStyle="Percent">
      <calculatedColumnFormula>+E2/D2</calculatedColumnFormula>
    </tableColumn>
    <tableColumn id="12" xr3:uid="{58CE8D4E-69DF-4E0F-B1F0-74D8692E0C9E}" name="Sales Growth Rate" dataDxfId="27">
      <calculatedColumnFormula>((Table15[[#This Row],[1986 Sales ($MM)]]-Table14[[#This Row],[1976 Sales ($MM)]])/Table14[[#This Row],[1976 Sales ($MM)]])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E70D64-EA19-4066-9536-25F4C3D12500}" name="Table16" displayName="Table16" ref="A1:G23" totalsRowShown="0" headerRowDxfId="26" dataDxfId="25">
  <autoFilter ref="A1:G23" xr:uid="{C5E70D64-EA19-4066-9536-25F4C3D12500}"/>
  <tableColumns count="7">
    <tableColumn id="11" xr3:uid="{8E8FFEC6-2BCB-48B4-A1D8-A887AD01C325}" name="Sr. No." dataDxfId="24"/>
    <tableColumn id="1" xr3:uid="{6EBBE78F-3101-4FF0-8694-259E9906A143}" name="Company" dataDxfId="23"/>
    <tableColumn id="2" xr3:uid="{9E9FA3F5-1C5D-493F-9A00-D0995A1681C1}" name="Category" dataDxfId="22"/>
    <tableColumn id="3" xr3:uid="{C473FC2F-9318-4D5C-B710-ACFE6ED3B1F9}" name="1996 Sales ($MM)" dataDxfId="21" dataCellStyle="Currency"/>
    <tableColumn id="4" xr3:uid="{9D3B89CE-A5D6-4FA7-B48E-AFF0E968C440}" name="1996 Profits ($MM)" dataDxfId="20" dataCellStyle="Currency"/>
    <tableColumn id="5" xr3:uid="{1224D100-0F5D-4191-9036-D2323E300979}" name="Net Profit Margin (%)" dataDxfId="19" dataCellStyle="Percent">
      <calculatedColumnFormula>+E2/D2</calculatedColumnFormula>
    </tableColumn>
    <tableColumn id="12" xr3:uid="{A1AC96B6-5DB3-42B6-BFB1-27F3640FA2C9}" name="Sales Growth Rate" dataDxfId="18">
      <calculatedColumnFormula>((Table16[[#This Row],[1996 Sales ($MM)]]-Table15[[#This Row],[1986 Sales ($MM)]])/Table15[[#This Row],[1986 Sales ($MM)]])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78CAB6-F360-4BA0-B8FE-62665785BFD7}" name="Table17" displayName="Table17" ref="A1:G23" totalsRowShown="0" headerRowDxfId="17" dataDxfId="16">
  <autoFilter ref="A1:G23" xr:uid="{C578CAB6-F360-4BA0-B8FE-62665785BFD7}"/>
  <tableColumns count="7">
    <tableColumn id="11" xr3:uid="{B16675BF-0B5A-4454-87DA-BD10DD7ADFF5}" name="Sr. No." dataDxfId="15"/>
    <tableColumn id="1" xr3:uid="{D25D5555-7B4E-4619-9E0E-5DED148A9342}" name="Company" dataDxfId="14"/>
    <tableColumn id="2" xr3:uid="{C991CEFA-57C8-48D9-9B8F-3C4871A9B02A}" name="Category" dataDxfId="13"/>
    <tableColumn id="3" xr3:uid="{CC2B3276-7039-49D6-BCF7-E5F0B0616F7F}" name="2006 Sales ($MM)" dataDxfId="12" dataCellStyle="Currency"/>
    <tableColumn id="4" xr3:uid="{DDB0DD05-5BE2-44AB-9058-4B4287CBE253}" name="2006 Profits ($MM)" dataDxfId="11" dataCellStyle="Currency"/>
    <tableColumn id="5" xr3:uid="{869D31EA-245A-4302-8ED9-A9777A5689C8}" name="Net Profit Margin (%)" dataDxfId="10" dataCellStyle="Percent">
      <calculatedColumnFormula>+E2/D2</calculatedColumnFormula>
    </tableColumn>
    <tableColumn id="12" xr3:uid="{495A1328-186A-450B-8D5A-556E952D2BBA}" name="Sales Growth Rate" dataDxfId="9">
      <calculatedColumnFormula>((Table17[[#This Row],[2006 Sales ($MM)]]-Table16[[#This Row],[1996 Sales ($MM)]])/Table16[[#This Row],[1996 Sales ($MM)]])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C14792-16EC-4207-9D1C-E1A39573FA00}" name="Table18" displayName="Table18" ref="A1:G23" totalsRowShown="0" headerRowDxfId="8" dataDxfId="7">
  <autoFilter ref="A1:G23" xr:uid="{01C14792-16EC-4207-9D1C-E1A39573FA00}"/>
  <tableColumns count="7">
    <tableColumn id="11" xr3:uid="{0D970B26-1DF8-498C-A246-F0C26BD86941}" name="Sr. No." dataDxfId="6"/>
    <tableColumn id="1" xr3:uid="{11BA56BF-C073-4B56-9B24-54F9BAC86AAC}" name="Company" dataDxfId="5"/>
    <tableColumn id="2" xr3:uid="{7E65DE6B-4464-47DB-AB94-FE1421B0B008}" name="Category" dataDxfId="4"/>
    <tableColumn id="3" xr3:uid="{0854E6E0-64B4-4638-B371-113BD423D93E}" name="2016 Sales ($MM)" dataDxfId="3" dataCellStyle="Currency"/>
    <tableColumn id="4" xr3:uid="{86A5EB8E-FCAF-4586-89B5-D6DA6D976CD8}" name="2016 Profits ($MM)" dataDxfId="2" dataCellStyle="Currency"/>
    <tableColumn id="5" xr3:uid="{01C0995B-DC4F-42A4-8089-012F1E455B59}" name="Net Profit Margin (%)" dataDxfId="1" dataCellStyle="Percent">
      <calculatedColumnFormula>+E2/D2</calculatedColumnFormula>
    </tableColumn>
    <tableColumn id="12" xr3:uid="{FB2E22F5-81F9-4965-9B80-8ADEC197D3CC}" name="Sales Growth Rate" dataDxfId="0">
      <calculatedColumnFormula>((Table18[[#This Row],[2016 Sales ($MM)]]-Table17[[#This Row],[2006 Sales ($MM)]])/Table17[[#This Row],[2006 Sales ($MM)]])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tabSelected="1" workbookViewId="0">
      <selection activeCell="G11" sqref="G11"/>
    </sheetView>
  </sheetViews>
  <sheetFormatPr defaultRowHeight="14.5" x14ac:dyDescent="0.35"/>
  <cols>
    <col min="1" max="1" width="10" customWidth="1"/>
    <col min="2" max="2" width="44.7265625" customWidth="1"/>
    <col min="3" max="3" width="25.1796875" style="1" customWidth="1"/>
    <col min="4" max="4" width="24.453125" style="1" customWidth="1"/>
    <col min="5" max="5" width="22" customWidth="1"/>
    <col min="6" max="6" width="30.26953125" customWidth="1"/>
  </cols>
  <sheetData>
    <row r="1" spans="1:6" x14ac:dyDescent="0.35">
      <c r="A1" s="3" t="s">
        <v>31</v>
      </c>
      <c r="B1" s="3" t="s">
        <v>0</v>
      </c>
      <c r="C1" s="3" t="s">
        <v>1</v>
      </c>
      <c r="D1" s="4" t="s">
        <v>2</v>
      </c>
      <c r="E1" s="4" t="s">
        <v>3</v>
      </c>
      <c r="F1" s="3" t="s">
        <v>44</v>
      </c>
    </row>
    <row r="2" spans="1:6" x14ac:dyDescent="0.35">
      <c r="A2" s="3">
        <v>1</v>
      </c>
      <c r="B2" s="6" t="s">
        <v>15</v>
      </c>
      <c r="C2" s="6" t="s">
        <v>14</v>
      </c>
      <c r="D2" s="4">
        <v>295.5</v>
      </c>
      <c r="E2" s="4">
        <v>31.3</v>
      </c>
      <c r="F2" s="5">
        <f>+E2/D2</f>
        <v>0.10592216582064298</v>
      </c>
    </row>
    <row r="3" spans="1:6" x14ac:dyDescent="0.35">
      <c r="A3" s="3">
        <v>2</v>
      </c>
      <c r="B3" s="6" t="s">
        <v>7</v>
      </c>
      <c r="C3" s="6" t="s">
        <v>11</v>
      </c>
      <c r="D3" s="4">
        <v>181.5</v>
      </c>
      <c r="E3" s="4">
        <v>30</v>
      </c>
      <c r="F3" s="5">
        <f t="shared" ref="F3:F23" si="0">+E3/D3</f>
        <v>0.16528925619834711</v>
      </c>
    </row>
    <row r="4" spans="1:6" x14ac:dyDescent="0.35">
      <c r="A4" s="3">
        <v>3</v>
      </c>
      <c r="B4" s="6" t="s">
        <v>22</v>
      </c>
      <c r="C4" s="6" t="s">
        <v>19</v>
      </c>
      <c r="D4" s="4">
        <v>178.4</v>
      </c>
      <c r="E4" s="4">
        <v>18.3</v>
      </c>
      <c r="F4" s="5">
        <f t="shared" si="0"/>
        <v>0.10257847533632287</v>
      </c>
    </row>
    <row r="5" spans="1:6" x14ac:dyDescent="0.35">
      <c r="A5" s="3">
        <v>4</v>
      </c>
      <c r="B5" s="6" t="s">
        <v>18</v>
      </c>
      <c r="C5" s="6" t="s">
        <v>14</v>
      </c>
      <c r="D5" s="4">
        <v>177.7</v>
      </c>
      <c r="E5" s="4">
        <v>16.899999999999999</v>
      </c>
      <c r="F5" s="5">
        <f t="shared" si="0"/>
        <v>9.510410804727068E-2</v>
      </c>
    </row>
    <row r="6" spans="1:6" x14ac:dyDescent="0.35">
      <c r="A6" s="3">
        <v>5</v>
      </c>
      <c r="B6" s="6" t="s">
        <v>21</v>
      </c>
      <c r="C6" s="6" t="s">
        <v>19</v>
      </c>
      <c r="D6" s="4">
        <v>172.4</v>
      </c>
      <c r="E6" s="4">
        <v>20.2</v>
      </c>
      <c r="F6" s="5">
        <f t="shared" si="0"/>
        <v>0.11716937354988398</v>
      </c>
    </row>
    <row r="7" spans="1:6" x14ac:dyDescent="0.35">
      <c r="A7" s="3">
        <v>6</v>
      </c>
      <c r="B7" s="6" t="s">
        <v>17</v>
      </c>
      <c r="C7" s="6" t="s">
        <v>14</v>
      </c>
      <c r="D7" s="4">
        <v>137.80000000000001</v>
      </c>
      <c r="E7" s="4">
        <v>10.8</v>
      </c>
      <c r="F7" s="5">
        <f t="shared" si="0"/>
        <v>7.8374455732946297E-2</v>
      </c>
    </row>
    <row r="8" spans="1:6" x14ac:dyDescent="0.35">
      <c r="A8" s="3">
        <v>7</v>
      </c>
      <c r="B8" s="6" t="s">
        <v>6</v>
      </c>
      <c r="C8" s="6" t="s">
        <v>11</v>
      </c>
      <c r="D8" s="4">
        <v>134.1</v>
      </c>
      <c r="E8" s="4">
        <v>17.600000000000001</v>
      </c>
      <c r="F8" s="5">
        <f t="shared" si="0"/>
        <v>0.13124533929903059</v>
      </c>
    </row>
    <row r="9" spans="1:6" x14ac:dyDescent="0.35">
      <c r="A9" s="3">
        <v>8</v>
      </c>
      <c r="B9" s="6" t="s">
        <v>9</v>
      </c>
      <c r="C9" s="6" t="s">
        <v>11</v>
      </c>
      <c r="D9" s="4">
        <v>104.6</v>
      </c>
      <c r="E9" s="4">
        <v>18.8</v>
      </c>
      <c r="F9" s="5">
        <f t="shared" si="0"/>
        <v>0.17973231357552583</v>
      </c>
    </row>
    <row r="10" spans="1:6" x14ac:dyDescent="0.35">
      <c r="A10" s="3">
        <v>9</v>
      </c>
      <c r="B10" s="6" t="s">
        <v>4</v>
      </c>
      <c r="C10" s="6" t="s">
        <v>11</v>
      </c>
      <c r="D10" s="4">
        <v>96.8</v>
      </c>
      <c r="E10" s="4">
        <v>10.8</v>
      </c>
      <c r="F10" s="5">
        <f t="shared" si="0"/>
        <v>0.11157024793388431</v>
      </c>
    </row>
    <row r="11" spans="1:6" x14ac:dyDescent="0.35">
      <c r="A11" s="3">
        <v>10</v>
      </c>
      <c r="B11" s="6" t="s">
        <v>16</v>
      </c>
      <c r="C11" s="6" t="s">
        <v>14</v>
      </c>
      <c r="D11" s="4">
        <v>89.4</v>
      </c>
      <c r="E11" s="4">
        <v>5.6</v>
      </c>
      <c r="F11" s="5">
        <f t="shared" si="0"/>
        <v>6.2639821029082762E-2</v>
      </c>
    </row>
    <row r="12" spans="1:6" x14ac:dyDescent="0.35">
      <c r="A12" s="3">
        <v>11</v>
      </c>
      <c r="B12" s="6" t="s">
        <v>24</v>
      </c>
      <c r="C12" s="6" t="s">
        <v>23</v>
      </c>
      <c r="D12" s="4">
        <v>86.8</v>
      </c>
      <c r="E12" s="4">
        <v>8.1</v>
      </c>
      <c r="F12" s="5">
        <f t="shared" si="0"/>
        <v>9.3317972350230413E-2</v>
      </c>
    </row>
    <row r="13" spans="1:6" x14ac:dyDescent="0.35">
      <c r="A13" s="3">
        <v>12</v>
      </c>
      <c r="B13" s="6" t="s">
        <v>30</v>
      </c>
      <c r="C13" s="6" t="s">
        <v>23</v>
      </c>
      <c r="D13" s="4">
        <v>85.8</v>
      </c>
      <c r="E13" s="4">
        <v>8.4</v>
      </c>
      <c r="F13" s="5">
        <f t="shared" si="0"/>
        <v>9.7902097902097904E-2</v>
      </c>
    </row>
    <row r="14" spans="1:6" x14ac:dyDescent="0.35">
      <c r="A14" s="3">
        <v>13</v>
      </c>
      <c r="B14" s="6" t="s">
        <v>8</v>
      </c>
      <c r="C14" s="6" t="s">
        <v>11</v>
      </c>
      <c r="D14" s="4">
        <v>56.9</v>
      </c>
      <c r="E14" s="4">
        <v>10.6</v>
      </c>
      <c r="F14" s="5">
        <f t="shared" si="0"/>
        <v>0.18629173989455183</v>
      </c>
    </row>
    <row r="15" spans="1:6" x14ac:dyDescent="0.35">
      <c r="A15" s="3">
        <v>14</v>
      </c>
      <c r="B15" s="6" t="s">
        <v>20</v>
      </c>
      <c r="C15" s="6" t="s">
        <v>19</v>
      </c>
      <c r="D15" s="4">
        <v>46.5</v>
      </c>
      <c r="E15" s="4">
        <v>2.6</v>
      </c>
      <c r="F15" s="5">
        <f t="shared" si="0"/>
        <v>5.5913978494623658E-2</v>
      </c>
    </row>
    <row r="16" spans="1:6" x14ac:dyDescent="0.35">
      <c r="A16" s="3">
        <v>15</v>
      </c>
      <c r="B16" s="6" t="s">
        <v>5</v>
      </c>
      <c r="C16" s="6" t="s">
        <v>11</v>
      </c>
      <c r="D16" s="4">
        <v>45.3</v>
      </c>
      <c r="E16" s="4">
        <v>4</v>
      </c>
      <c r="F16" s="5">
        <f t="shared" si="0"/>
        <v>8.8300220750551883E-2</v>
      </c>
    </row>
    <row r="17" spans="1:6" x14ac:dyDescent="0.35">
      <c r="A17" s="3">
        <v>16</v>
      </c>
      <c r="B17" s="6" t="s">
        <v>26</v>
      </c>
      <c r="C17" s="6" t="s">
        <v>23</v>
      </c>
      <c r="D17" s="4">
        <v>42.1</v>
      </c>
      <c r="E17" s="4">
        <v>2.2000000000000002</v>
      </c>
      <c r="F17" s="5">
        <f t="shared" si="0"/>
        <v>5.2256532066508314E-2</v>
      </c>
    </row>
    <row r="18" spans="1:6" x14ac:dyDescent="0.35">
      <c r="A18" s="3">
        <v>17</v>
      </c>
      <c r="B18" s="6" t="s">
        <v>27</v>
      </c>
      <c r="C18" s="6" t="s">
        <v>23</v>
      </c>
      <c r="D18" s="4">
        <v>32.6</v>
      </c>
      <c r="E18" s="4">
        <v>2</v>
      </c>
      <c r="F18" s="5">
        <f t="shared" si="0"/>
        <v>6.1349693251533742E-2</v>
      </c>
    </row>
    <row r="19" spans="1:6" x14ac:dyDescent="0.35">
      <c r="A19" s="3">
        <v>18</v>
      </c>
      <c r="B19" s="6" t="s">
        <v>29</v>
      </c>
      <c r="C19" s="6" t="s">
        <v>23</v>
      </c>
      <c r="D19" s="4">
        <v>29.3</v>
      </c>
      <c r="E19" s="4">
        <v>2.8</v>
      </c>
      <c r="F19" s="5">
        <f t="shared" si="0"/>
        <v>9.5563139931740607E-2</v>
      </c>
    </row>
    <row r="20" spans="1:6" x14ac:dyDescent="0.35">
      <c r="A20" s="3">
        <v>19</v>
      </c>
      <c r="B20" s="6" t="s">
        <v>12</v>
      </c>
      <c r="C20" s="6" t="s">
        <v>10</v>
      </c>
      <c r="D20" s="4">
        <v>25.7</v>
      </c>
      <c r="E20" s="4">
        <v>3</v>
      </c>
      <c r="F20" s="5">
        <f t="shared" si="0"/>
        <v>0.11673151750972763</v>
      </c>
    </row>
    <row r="21" spans="1:6" x14ac:dyDescent="0.35">
      <c r="A21" s="3">
        <v>20</v>
      </c>
      <c r="B21" s="6" t="s">
        <v>13</v>
      </c>
      <c r="C21" s="6" t="s">
        <v>10</v>
      </c>
      <c r="D21" s="4">
        <v>24.5</v>
      </c>
      <c r="E21" s="4">
        <v>1.2</v>
      </c>
      <c r="F21" s="5">
        <f t="shared" si="0"/>
        <v>4.8979591836734691E-2</v>
      </c>
    </row>
    <row r="22" spans="1:6" x14ac:dyDescent="0.35">
      <c r="A22" s="3">
        <v>21</v>
      </c>
      <c r="B22" s="6" t="s">
        <v>25</v>
      </c>
      <c r="C22" s="6" t="s">
        <v>23</v>
      </c>
      <c r="D22" s="4">
        <v>24.1</v>
      </c>
      <c r="E22" s="4">
        <v>0.5</v>
      </c>
      <c r="F22" s="5">
        <f t="shared" si="0"/>
        <v>2.0746887966804978E-2</v>
      </c>
    </row>
    <row r="23" spans="1:6" x14ac:dyDescent="0.35">
      <c r="A23" s="3">
        <v>22</v>
      </c>
      <c r="B23" s="6" t="s">
        <v>28</v>
      </c>
      <c r="C23" s="6" t="s">
        <v>23</v>
      </c>
      <c r="D23" s="4">
        <v>23.3</v>
      </c>
      <c r="E23" s="4">
        <v>1.2</v>
      </c>
      <c r="F23" s="5">
        <f t="shared" si="0"/>
        <v>5.1502145922746781E-2</v>
      </c>
    </row>
    <row r="24" spans="1:6" x14ac:dyDescent="0.35">
      <c r="C24" s="2"/>
    </row>
  </sheetData>
  <sortState xmlns:xlrd2="http://schemas.microsoft.com/office/spreadsheetml/2017/richdata2" ref="B2:E23">
    <sortCondition descending="1" ref="D2:D23"/>
  </sortState>
  <phoneticPr fontId="2" type="noConversion"/>
  <printOptions gridLines="1"/>
  <pageMargins left="0.7" right="0.7" top="0.75" bottom="0.75" header="0.3" footer="0.3"/>
  <pageSetup scale="81" orientation="landscape" horizontalDpi="0" verticalDpi="0" r:id="rId1"/>
  <headerFooter>
    <oddHeader>&amp;C&amp;F</oddHeader>
    <oddFooter>&amp;R&amp;D_x000D_&amp;1#&amp;"Calibri"&amp;22&amp;KFF8939 RESTRICTED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30AFC-EB56-4C4D-91FA-3B802029323A}">
  <dimension ref="A1:G23"/>
  <sheetViews>
    <sheetView workbookViewId="0">
      <selection activeCell="G9" sqref="G9"/>
    </sheetView>
  </sheetViews>
  <sheetFormatPr defaultRowHeight="14.5" x14ac:dyDescent="0.35"/>
  <cols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1.1796875" bestFit="1" customWidth="1"/>
    <col min="7" max="7" width="22.08984375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32</v>
      </c>
      <c r="E1" s="4" t="s">
        <v>33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500</v>
      </c>
      <c r="E2" s="4">
        <v>55</v>
      </c>
      <c r="F2" s="5">
        <f>+E2/D2</f>
        <v>0.11</v>
      </c>
      <c r="G2" s="7">
        <f xml:space="preserve"> ((Table13[[#This Row],[1966 Sales ($MM)]]-Table1[[#This Row],[1956 Sales ($MM)]]) /Table1[[#This Row],[1956 Sales ($MM)]])</f>
        <v>0.69204737732656518</v>
      </c>
    </row>
    <row r="3" spans="1:7" x14ac:dyDescent="0.35">
      <c r="A3" s="3">
        <v>2</v>
      </c>
      <c r="B3" s="6" t="s">
        <v>7</v>
      </c>
      <c r="C3" s="6" t="s">
        <v>11</v>
      </c>
      <c r="D3" s="4">
        <v>500</v>
      </c>
      <c r="E3" s="4">
        <v>60</v>
      </c>
      <c r="F3" s="5">
        <f t="shared" ref="F3:F23" si="0">+E3/D3</f>
        <v>0.12</v>
      </c>
      <c r="G3" s="7">
        <f xml:space="preserve"> ((Table13[[#This Row],[1966 Sales ($MM)]]-Table1[[#This Row],[1956 Sales ($MM)]]) /Table1[[#This Row],[1956 Sales ($MM)]])</f>
        <v>1.7548209366391185</v>
      </c>
    </row>
    <row r="4" spans="1:7" x14ac:dyDescent="0.35">
      <c r="A4" s="3">
        <v>3</v>
      </c>
      <c r="B4" s="6" t="s">
        <v>22</v>
      </c>
      <c r="C4" s="6" t="s">
        <v>19</v>
      </c>
      <c r="D4" s="4">
        <v>330</v>
      </c>
      <c r="E4" s="4">
        <v>50</v>
      </c>
      <c r="F4" s="5">
        <f t="shared" si="0"/>
        <v>0.15151515151515152</v>
      </c>
      <c r="G4" s="7">
        <f xml:space="preserve"> ((Table13[[#This Row],[1966 Sales ($MM)]]-Table1[[#This Row],[1956 Sales ($MM)]]) /Table1[[#This Row],[1956 Sales ($MM)]])</f>
        <v>0.84977578475336313</v>
      </c>
    </row>
    <row r="5" spans="1:7" x14ac:dyDescent="0.35">
      <c r="A5" s="3">
        <v>4</v>
      </c>
      <c r="B5" s="6" t="s">
        <v>18</v>
      </c>
      <c r="C5" s="6" t="s">
        <v>14</v>
      </c>
      <c r="D5" s="4">
        <v>200</v>
      </c>
      <c r="E5" s="4">
        <v>30</v>
      </c>
      <c r="F5" s="5">
        <f t="shared" si="0"/>
        <v>0.15</v>
      </c>
      <c r="G5" s="7">
        <f xml:space="preserve"> ((Table13[[#This Row],[1966 Sales ($MM)]]-Table1[[#This Row],[1956 Sales ($MM)]]) /Table1[[#This Row],[1956 Sales ($MM)]])</f>
        <v>0.12549240292628033</v>
      </c>
    </row>
    <row r="6" spans="1:7" x14ac:dyDescent="0.35">
      <c r="A6" s="3">
        <v>5</v>
      </c>
      <c r="B6" s="6" t="s">
        <v>21</v>
      </c>
      <c r="C6" s="6" t="s">
        <v>19</v>
      </c>
      <c r="D6" s="4">
        <v>275</v>
      </c>
      <c r="E6" s="4">
        <v>40</v>
      </c>
      <c r="F6" s="5">
        <f t="shared" si="0"/>
        <v>0.14545454545454545</v>
      </c>
      <c r="G6" s="7">
        <f xml:space="preserve"> ((Table13[[#This Row],[1966 Sales ($MM)]]-Table1[[#This Row],[1956 Sales ($MM)]]) /Table1[[#This Row],[1956 Sales ($MM)]])</f>
        <v>0.59512761020881666</v>
      </c>
    </row>
    <row r="7" spans="1:7" x14ac:dyDescent="0.35">
      <c r="A7" s="3">
        <v>6</v>
      </c>
      <c r="B7" s="6" t="s">
        <v>17</v>
      </c>
      <c r="C7" s="6" t="s">
        <v>14</v>
      </c>
      <c r="D7" s="4">
        <v>150</v>
      </c>
      <c r="E7" s="4">
        <v>20</v>
      </c>
      <c r="F7" s="5">
        <f t="shared" si="0"/>
        <v>0.13333333333333333</v>
      </c>
      <c r="G7" s="7">
        <f xml:space="preserve"> ((Table13[[#This Row],[1966 Sales ($MM)]]-Table1[[#This Row],[1956 Sales ($MM)]]) /Table1[[#This Row],[1956 Sales ($MM)]])</f>
        <v>8.8534107402031839E-2</v>
      </c>
    </row>
    <row r="8" spans="1:7" x14ac:dyDescent="0.35">
      <c r="A8" s="3">
        <v>7</v>
      </c>
      <c r="B8" s="6" t="s">
        <v>6</v>
      </c>
      <c r="C8" s="6" t="s">
        <v>11</v>
      </c>
      <c r="D8" s="4">
        <v>180</v>
      </c>
      <c r="E8" s="4">
        <v>25</v>
      </c>
      <c r="F8" s="5">
        <f t="shared" si="0"/>
        <v>0.1388888888888889</v>
      </c>
      <c r="G8" s="7">
        <f xml:space="preserve"> ((Table13[[#This Row],[1966 Sales ($MM)]]-Table1[[#This Row],[1956 Sales ($MM)]]) /Table1[[#This Row],[1956 Sales ($MM)]])</f>
        <v>0.34228187919463093</v>
      </c>
    </row>
    <row r="9" spans="1:7" x14ac:dyDescent="0.35">
      <c r="A9" s="3">
        <v>8</v>
      </c>
      <c r="B9" s="6" t="s">
        <v>9</v>
      </c>
      <c r="C9" s="6" t="s">
        <v>11</v>
      </c>
      <c r="D9" s="4">
        <v>210</v>
      </c>
      <c r="E9" s="4">
        <v>35</v>
      </c>
      <c r="F9" s="5">
        <f t="shared" si="0"/>
        <v>0.16666666666666666</v>
      </c>
      <c r="G9" s="7">
        <f xml:space="preserve"> ((Table13[[#This Row],[1966 Sales ($MM)]]-Table1[[#This Row],[1956 Sales ($MM)]]) /Table1[[#This Row],[1956 Sales ($MM)]])</f>
        <v>1.0076481835564055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250</v>
      </c>
      <c r="E10" s="4">
        <v>35</v>
      </c>
      <c r="F10" s="5">
        <f t="shared" si="0"/>
        <v>0.14000000000000001</v>
      </c>
      <c r="G10" s="7">
        <f xml:space="preserve"> ((Table13[[#This Row],[1966 Sales ($MM)]]-Table1[[#This Row],[1956 Sales ($MM)]]) /Table1[[#This Row],[1956 Sales ($MM)]])</f>
        <v>1.5826446280991735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200</v>
      </c>
      <c r="E11" s="4">
        <v>30</v>
      </c>
      <c r="F11" s="5">
        <f t="shared" si="0"/>
        <v>0.15</v>
      </c>
      <c r="G11" s="7">
        <f xml:space="preserve"> ((Table13[[#This Row],[1966 Sales ($MM)]]-Table1[[#This Row],[1956 Sales ($MM)]]) /Table1[[#This Row],[1956 Sales ($MM)]])</f>
        <v>1.2371364653243846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100</v>
      </c>
      <c r="E12" s="4">
        <v>15</v>
      </c>
      <c r="F12" s="5">
        <f t="shared" si="0"/>
        <v>0.15</v>
      </c>
      <c r="G12" s="7">
        <f xml:space="preserve"> ((Table13[[#This Row],[1966 Sales ($MM)]]-Table1[[#This Row],[1956 Sales ($MM)]]) /Table1[[#This Row],[1956 Sales ($MM)]])</f>
        <v>0.15207373271889404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125</v>
      </c>
      <c r="E13" s="4">
        <v>20</v>
      </c>
      <c r="F13" s="5">
        <f t="shared" si="0"/>
        <v>0.16</v>
      </c>
      <c r="G13" s="7">
        <f xml:space="preserve"> ((Table13[[#This Row],[1966 Sales ($MM)]]-Table1[[#This Row],[1956 Sales ($MM)]]) /Table1[[#This Row],[1956 Sales ($MM)]])</f>
        <v>0.45687645687645695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160</v>
      </c>
      <c r="E14" s="4">
        <v>24</v>
      </c>
      <c r="F14" s="5">
        <f t="shared" si="0"/>
        <v>0.15</v>
      </c>
      <c r="G14" s="7">
        <f xml:space="preserve"> ((Table13[[#This Row],[1966 Sales ($MM)]]-Table1[[#This Row],[1956 Sales ($MM)]]) /Table1[[#This Row],[1956 Sales ($MM)]])</f>
        <v>1.8119507908611598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70</v>
      </c>
      <c r="E15" s="4">
        <v>10</v>
      </c>
      <c r="F15" s="5">
        <f t="shared" si="0"/>
        <v>0.14285714285714285</v>
      </c>
      <c r="G15" s="7">
        <f xml:space="preserve"> ((Table13[[#This Row],[1966 Sales ($MM)]]-Table1[[#This Row],[1956 Sales ($MM)]]) /Table1[[#This Row],[1956 Sales ($MM)]])</f>
        <v>0.5053763440860215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90</v>
      </c>
      <c r="E16" s="4">
        <v>12</v>
      </c>
      <c r="F16" s="5">
        <f t="shared" si="0"/>
        <v>0.13333333333333333</v>
      </c>
      <c r="G16" s="7">
        <f xml:space="preserve"> ((Table13[[#This Row],[1966 Sales ($MM)]]-Table1[[#This Row],[1956 Sales ($MM)]]) /Table1[[#This Row],[1956 Sales ($MM)]])</f>
        <v>0.98675496688741737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60</v>
      </c>
      <c r="E17" s="4">
        <v>9</v>
      </c>
      <c r="F17" s="5">
        <f t="shared" si="0"/>
        <v>0.15</v>
      </c>
      <c r="G17" s="7">
        <f xml:space="preserve"> ((Table13[[#This Row],[1966 Sales ($MM)]]-Table1[[#This Row],[1956 Sales ($MM)]]) /Table1[[#This Row],[1956 Sales ($MM)]])</f>
        <v>0.42517814726840852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85</v>
      </c>
      <c r="E18" s="4">
        <v>12</v>
      </c>
      <c r="F18" s="5">
        <f t="shared" si="0"/>
        <v>0.14117647058823529</v>
      </c>
      <c r="G18" s="7">
        <f xml:space="preserve"> ((Table13[[#This Row],[1966 Sales ($MM)]]-Table1[[#This Row],[1956 Sales ($MM)]]) /Table1[[#This Row],[1956 Sales ($MM)]])</f>
        <v>1.6073619631901839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55</v>
      </c>
      <c r="E19" s="4">
        <v>8</v>
      </c>
      <c r="F19" s="5">
        <f t="shared" si="0"/>
        <v>0.14545454545454545</v>
      </c>
      <c r="G19" s="7">
        <f xml:space="preserve"> ((Table13[[#This Row],[1966 Sales ($MM)]]-Table1[[#This Row],[1956 Sales ($MM)]]) /Table1[[#This Row],[1956 Sales ($MM)]])</f>
        <v>0.87713310580204773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45</v>
      </c>
      <c r="E20" s="4">
        <v>7</v>
      </c>
      <c r="F20" s="5">
        <f t="shared" si="0"/>
        <v>0.15555555555555556</v>
      </c>
      <c r="G20" s="7">
        <f xml:space="preserve"> ((Table13[[#This Row],[1966 Sales ($MM)]]-Table1[[#This Row],[1956 Sales ($MM)]]) /Table1[[#This Row],[1956 Sales ($MM)]])</f>
        <v>0.75097276264591439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65</v>
      </c>
      <c r="E21" s="4">
        <v>10</v>
      </c>
      <c r="F21" s="5">
        <f t="shared" si="0"/>
        <v>0.15384615384615385</v>
      </c>
      <c r="G21" s="7">
        <f xml:space="preserve"> ((Table13[[#This Row],[1966 Sales ($MM)]]-Table1[[#This Row],[1956 Sales ($MM)]]) /Table1[[#This Row],[1956 Sales ($MM)]])</f>
        <v>1.653061224489796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75</v>
      </c>
      <c r="E22" s="4">
        <v>11</v>
      </c>
      <c r="F22" s="5">
        <f t="shared" si="0"/>
        <v>0.14666666666666667</v>
      </c>
      <c r="G22" s="7">
        <f xml:space="preserve"> ((Table13[[#This Row],[1966 Sales ($MM)]]-Table1[[#This Row],[1956 Sales ($MM)]]) /Table1[[#This Row],[1956 Sales ($MM)]])</f>
        <v>2.1120331950207465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95</v>
      </c>
      <c r="E23" s="4">
        <v>14</v>
      </c>
      <c r="F23" s="5">
        <f t="shared" si="0"/>
        <v>0.14736842105263157</v>
      </c>
      <c r="G23" s="7">
        <f xml:space="preserve"> ((Table13[[#This Row],[1966 Sales ($MM)]]-Table1[[#This Row],[1956 Sales ($MM)]]) /Table1[[#This Row],[1956 Sales ($MM)]])</f>
        <v>3.0772532188841204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E345-95B8-4592-8933-E6AF1FD3094A}">
  <dimension ref="A1:G23"/>
  <sheetViews>
    <sheetView workbookViewId="0">
      <selection activeCell="G1" sqref="G1:G23"/>
    </sheetView>
  </sheetViews>
  <sheetFormatPr defaultRowHeight="14.5" x14ac:dyDescent="0.35"/>
  <cols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1.1796875" bestFit="1" customWidth="1"/>
    <col min="7" max="7" width="25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34</v>
      </c>
      <c r="E1" s="4" t="s">
        <v>35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1200</v>
      </c>
      <c r="E2" s="4">
        <v>144</v>
      </c>
      <c r="F2" s="5">
        <f>+E2/D2</f>
        <v>0.12</v>
      </c>
      <c r="G2" s="7">
        <f>((Table14[[#This Row],[1976 Sales ($MM)]]-Table13[[#This Row],[1966 Sales ($MM)]])/Table13[[#This Row],[1966 Sales ($MM)]])</f>
        <v>1.4</v>
      </c>
    </row>
    <row r="3" spans="1:7" x14ac:dyDescent="0.35">
      <c r="A3" s="3">
        <v>2</v>
      </c>
      <c r="B3" s="6" t="s">
        <v>7</v>
      </c>
      <c r="C3" s="6" t="s">
        <v>11</v>
      </c>
      <c r="D3" s="4">
        <v>1000</v>
      </c>
      <c r="E3" s="4">
        <v>120</v>
      </c>
      <c r="F3" s="5">
        <f t="shared" ref="F3:F23" si="0">+E3/D3</f>
        <v>0.12</v>
      </c>
      <c r="G3" s="7">
        <f>((Table14[[#This Row],[1976 Sales ($MM)]]-Table13[[#This Row],[1966 Sales ($MM)]])/Table13[[#This Row],[1966 Sales ($MM)]])</f>
        <v>1</v>
      </c>
    </row>
    <row r="4" spans="1:7" x14ac:dyDescent="0.35">
      <c r="A4" s="3">
        <v>3</v>
      </c>
      <c r="B4" s="6" t="s">
        <v>22</v>
      </c>
      <c r="C4" s="6" t="s">
        <v>19</v>
      </c>
      <c r="D4" s="4">
        <v>1100</v>
      </c>
      <c r="E4" s="4">
        <v>150</v>
      </c>
      <c r="F4" s="5">
        <f t="shared" si="0"/>
        <v>0.13636363636363635</v>
      </c>
      <c r="G4" s="7">
        <f>((Table14[[#This Row],[1976 Sales ($MM)]]-Table13[[#This Row],[1966 Sales ($MM)]])/Table13[[#This Row],[1966 Sales ($MM)]])</f>
        <v>2.3333333333333335</v>
      </c>
    </row>
    <row r="5" spans="1:7" x14ac:dyDescent="0.35">
      <c r="A5" s="3">
        <v>4</v>
      </c>
      <c r="B5" s="6" t="s">
        <v>18</v>
      </c>
      <c r="C5" s="6" t="s">
        <v>14</v>
      </c>
      <c r="D5" s="4">
        <v>650</v>
      </c>
      <c r="E5" s="4">
        <v>80</v>
      </c>
      <c r="F5" s="5">
        <f t="shared" si="0"/>
        <v>0.12307692307692308</v>
      </c>
      <c r="G5" s="7">
        <f>((Table14[[#This Row],[1976 Sales ($MM)]]-Table13[[#This Row],[1966 Sales ($MM)]])/Table13[[#This Row],[1966 Sales ($MM)]])</f>
        <v>2.25</v>
      </c>
    </row>
    <row r="6" spans="1:7" x14ac:dyDescent="0.35">
      <c r="A6" s="3">
        <v>5</v>
      </c>
      <c r="B6" s="6" t="s">
        <v>21</v>
      </c>
      <c r="C6" s="6" t="s">
        <v>19</v>
      </c>
      <c r="D6" s="4">
        <v>1000</v>
      </c>
      <c r="E6" s="4">
        <v>200</v>
      </c>
      <c r="F6" s="5">
        <f t="shared" si="0"/>
        <v>0.2</v>
      </c>
      <c r="G6" s="7">
        <f>((Table14[[#This Row],[1976 Sales ($MM)]]-Table13[[#This Row],[1966 Sales ($MM)]])/Table13[[#This Row],[1966 Sales ($MM)]])</f>
        <v>2.6363636363636362</v>
      </c>
    </row>
    <row r="7" spans="1:7" x14ac:dyDescent="0.35">
      <c r="A7" s="3">
        <v>6</v>
      </c>
      <c r="B7" s="6" t="s">
        <v>17</v>
      </c>
      <c r="C7" s="6" t="s">
        <v>14</v>
      </c>
      <c r="D7" s="4">
        <v>1700</v>
      </c>
      <c r="E7" s="4">
        <v>150</v>
      </c>
      <c r="F7" s="5">
        <f t="shared" si="0"/>
        <v>8.8235294117647065E-2</v>
      </c>
      <c r="G7" s="7">
        <f>((Table14[[#This Row],[1976 Sales ($MM)]]-Table13[[#This Row],[1966 Sales ($MM)]])/Table13[[#This Row],[1966 Sales ($MM)]])</f>
        <v>10.333333333333334</v>
      </c>
    </row>
    <row r="8" spans="1:7" x14ac:dyDescent="0.35">
      <c r="A8" s="3">
        <v>7</v>
      </c>
      <c r="B8" s="6" t="s">
        <v>6</v>
      </c>
      <c r="C8" s="6" t="s">
        <v>11</v>
      </c>
      <c r="D8" s="4">
        <v>650</v>
      </c>
      <c r="E8" s="4">
        <v>60</v>
      </c>
      <c r="F8" s="5">
        <f t="shared" si="0"/>
        <v>9.2307692307692313E-2</v>
      </c>
      <c r="G8" s="7">
        <f>((Table14[[#This Row],[1976 Sales ($MM)]]-Table13[[#This Row],[1966 Sales ($MM)]])/Table13[[#This Row],[1966 Sales ($MM)]])</f>
        <v>2.6111111111111112</v>
      </c>
    </row>
    <row r="9" spans="1:7" x14ac:dyDescent="0.35">
      <c r="A9" s="3">
        <v>8</v>
      </c>
      <c r="B9" s="6" t="s">
        <v>9</v>
      </c>
      <c r="C9" s="6" t="s">
        <v>11</v>
      </c>
      <c r="D9" s="4">
        <v>750</v>
      </c>
      <c r="E9" s="4">
        <v>100</v>
      </c>
      <c r="F9" s="5">
        <f t="shared" si="0"/>
        <v>0.13333333333333333</v>
      </c>
      <c r="G9" s="7">
        <f>((Table14[[#This Row],[1976 Sales ($MM)]]-Table13[[#This Row],[1966 Sales ($MM)]])/Table13[[#This Row],[1966 Sales ($MM)]])</f>
        <v>2.5714285714285716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850</v>
      </c>
      <c r="E10" s="4">
        <v>130</v>
      </c>
      <c r="F10" s="5">
        <f t="shared" si="0"/>
        <v>0.15294117647058825</v>
      </c>
      <c r="G10" s="7">
        <f>((Table14[[#This Row],[1976 Sales ($MM)]]-Table13[[#This Row],[1966 Sales ($MM)]])/Table13[[#This Row],[1966 Sales ($MM)]])</f>
        <v>2.4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900</v>
      </c>
      <c r="E11" s="4">
        <v>110</v>
      </c>
      <c r="F11" s="5">
        <f t="shared" si="0"/>
        <v>0.12222222222222222</v>
      </c>
      <c r="G11" s="7">
        <f>((Table14[[#This Row],[1976 Sales ($MM)]]-Table13[[#This Row],[1966 Sales ($MM)]])/Table13[[#This Row],[1966 Sales ($MM)]])</f>
        <v>3.5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400</v>
      </c>
      <c r="E12" s="4">
        <v>50</v>
      </c>
      <c r="F12" s="5">
        <f t="shared" si="0"/>
        <v>0.125</v>
      </c>
      <c r="G12" s="7">
        <f>((Table14[[#This Row],[1976 Sales ($MM)]]-Table13[[#This Row],[1966 Sales ($MM)]])/Table13[[#This Row],[1966 Sales ($MM)]])</f>
        <v>3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500</v>
      </c>
      <c r="E13" s="4">
        <v>60</v>
      </c>
      <c r="F13" s="5">
        <f t="shared" si="0"/>
        <v>0.12</v>
      </c>
      <c r="G13" s="7">
        <f>((Table14[[#This Row],[1976 Sales ($MM)]]-Table13[[#This Row],[1966 Sales ($MM)]])/Table13[[#This Row],[1966 Sales ($MM)]])</f>
        <v>3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600</v>
      </c>
      <c r="E14" s="4">
        <v>70</v>
      </c>
      <c r="F14" s="5">
        <f t="shared" si="0"/>
        <v>0.11666666666666667</v>
      </c>
      <c r="G14" s="7">
        <f>((Table14[[#This Row],[1976 Sales ($MM)]]-Table13[[#This Row],[1966 Sales ($MM)]])/Table13[[#This Row],[1966 Sales ($MM)]])</f>
        <v>2.75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200</v>
      </c>
      <c r="E15" s="4">
        <v>25</v>
      </c>
      <c r="F15" s="5">
        <f t="shared" si="0"/>
        <v>0.125</v>
      </c>
      <c r="G15" s="7">
        <f>((Table14[[#This Row],[1976 Sales ($MM)]]-Table13[[#This Row],[1966 Sales ($MM)]])/Table13[[#This Row],[1966 Sales ($MM)]])</f>
        <v>1.8571428571428572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450</v>
      </c>
      <c r="E16" s="4">
        <v>55</v>
      </c>
      <c r="F16" s="5">
        <f t="shared" si="0"/>
        <v>0.12222222222222222</v>
      </c>
      <c r="G16" s="7">
        <f>((Table14[[#This Row],[1976 Sales ($MM)]]-Table13[[#This Row],[1966 Sales ($MM)]])/Table13[[#This Row],[1966 Sales ($MM)]])</f>
        <v>4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300</v>
      </c>
      <c r="E17" s="4">
        <v>35</v>
      </c>
      <c r="F17" s="5">
        <f t="shared" si="0"/>
        <v>0.11666666666666667</v>
      </c>
      <c r="G17" s="7">
        <f>((Table14[[#This Row],[1976 Sales ($MM)]]-Table13[[#This Row],[1966 Sales ($MM)]])/Table13[[#This Row],[1966 Sales ($MM)]])</f>
        <v>4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350</v>
      </c>
      <c r="E18" s="4">
        <v>40</v>
      </c>
      <c r="F18" s="5">
        <f t="shared" si="0"/>
        <v>0.11428571428571428</v>
      </c>
      <c r="G18" s="7">
        <f>((Table14[[#This Row],[1976 Sales ($MM)]]-Table13[[#This Row],[1966 Sales ($MM)]])/Table13[[#This Row],[1966 Sales ($MM)]])</f>
        <v>3.1176470588235294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250</v>
      </c>
      <c r="E19" s="4">
        <v>30</v>
      </c>
      <c r="F19" s="5">
        <f t="shared" si="0"/>
        <v>0.12</v>
      </c>
      <c r="G19" s="7">
        <f>((Table14[[#This Row],[1976 Sales ($MM)]]-Table13[[#This Row],[1966 Sales ($MM)]])/Table13[[#This Row],[1966 Sales ($MM)]])</f>
        <v>3.5454545454545454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150</v>
      </c>
      <c r="E20" s="4">
        <v>18</v>
      </c>
      <c r="F20" s="5">
        <f t="shared" si="0"/>
        <v>0.12</v>
      </c>
      <c r="G20" s="7">
        <f>((Table14[[#This Row],[1976 Sales ($MM)]]-Table13[[#This Row],[1966 Sales ($MM)]])/Table13[[#This Row],[1966 Sales ($MM)]])</f>
        <v>2.3333333333333335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220</v>
      </c>
      <c r="E21" s="4">
        <v>26</v>
      </c>
      <c r="F21" s="5">
        <f t="shared" si="0"/>
        <v>0.11818181818181818</v>
      </c>
      <c r="G21" s="7">
        <f>((Table14[[#This Row],[1976 Sales ($MM)]]-Table13[[#This Row],[1966 Sales ($MM)]])/Table13[[#This Row],[1966 Sales ($MM)]])</f>
        <v>2.3846153846153846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200</v>
      </c>
      <c r="E22" s="4">
        <v>24</v>
      </c>
      <c r="F22" s="5">
        <f t="shared" si="0"/>
        <v>0.12</v>
      </c>
      <c r="G22" s="7">
        <f>((Table14[[#This Row],[1976 Sales ($MM)]]-Table13[[#This Row],[1966 Sales ($MM)]])/Table13[[#This Row],[1966 Sales ($MM)]])</f>
        <v>1.6666666666666667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180</v>
      </c>
      <c r="E23" s="4">
        <v>22</v>
      </c>
      <c r="F23" s="5">
        <f t="shared" si="0"/>
        <v>0.12222222222222222</v>
      </c>
      <c r="G23" s="7">
        <f>((Table14[[#This Row],[1976 Sales ($MM)]]-Table13[[#This Row],[1966 Sales ($MM)]])/Table13[[#This Row],[1966 Sales ($MM)]])</f>
        <v>0.89473684210526316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2CBDE-2229-4519-AA4C-99F2BB9A8C7C}">
  <dimension ref="A1:G23"/>
  <sheetViews>
    <sheetView workbookViewId="0">
      <selection activeCell="G9" sqref="G9"/>
    </sheetView>
  </sheetViews>
  <sheetFormatPr defaultRowHeight="14.5" x14ac:dyDescent="0.35"/>
  <cols>
    <col min="1" max="1" width="10.90625" bestFit="1" customWidth="1"/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1.1796875" bestFit="1" customWidth="1"/>
    <col min="7" max="7" width="17.7265625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36</v>
      </c>
      <c r="E1" s="4" t="s">
        <v>37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4100</v>
      </c>
      <c r="E2" s="4">
        <v>465</v>
      </c>
      <c r="F2" s="5">
        <f>+E2/D2</f>
        <v>0.11341463414634147</v>
      </c>
      <c r="G2" s="7">
        <f>((Table15[[#This Row],[1986 Sales ($MM)]]-Table14[[#This Row],[1976 Sales ($MM)]])/Table14[[#This Row],[1976 Sales ($MM)]])</f>
        <v>2.4166666666666665</v>
      </c>
    </row>
    <row r="3" spans="1:7" x14ac:dyDescent="0.35">
      <c r="A3" s="3">
        <v>2</v>
      </c>
      <c r="B3" s="6" t="s">
        <v>7</v>
      </c>
      <c r="C3" s="6" t="s">
        <v>11</v>
      </c>
      <c r="D3" s="4">
        <v>2500</v>
      </c>
      <c r="E3" s="4">
        <v>350</v>
      </c>
      <c r="F3" s="5">
        <f t="shared" ref="F3:F6" si="0">+E3/D3</f>
        <v>0.14000000000000001</v>
      </c>
      <c r="G3" s="7">
        <f>((Table15[[#This Row],[1986 Sales ($MM)]]-Table14[[#This Row],[1976 Sales ($MM)]])/Table14[[#This Row],[1976 Sales ($MM)]])</f>
        <v>1.5</v>
      </c>
    </row>
    <row r="4" spans="1:7" x14ac:dyDescent="0.35">
      <c r="A4" s="3">
        <v>3</v>
      </c>
      <c r="B4" s="6" t="s">
        <v>22</v>
      </c>
      <c r="C4" s="6" t="s">
        <v>19</v>
      </c>
      <c r="D4" s="4">
        <v>4200</v>
      </c>
      <c r="E4" s="4">
        <v>582</v>
      </c>
      <c r="F4" s="5">
        <f t="shared" si="0"/>
        <v>0.13857142857142857</v>
      </c>
      <c r="G4" s="7">
        <f>((Table15[[#This Row],[1986 Sales ($MM)]]-Table14[[#This Row],[1976 Sales ($MM)]])/Table14[[#This Row],[1976 Sales ($MM)]])</f>
        <v>2.8181818181818183</v>
      </c>
    </row>
    <row r="5" spans="1:7" x14ac:dyDescent="0.35">
      <c r="A5" s="3">
        <v>4</v>
      </c>
      <c r="B5" s="6" t="s">
        <v>18</v>
      </c>
      <c r="C5" s="6" t="s">
        <v>14</v>
      </c>
      <c r="D5" s="4">
        <v>1990</v>
      </c>
      <c r="E5" s="4">
        <v>253</v>
      </c>
      <c r="F5" s="5">
        <f t="shared" si="0"/>
        <v>0.1271356783919598</v>
      </c>
      <c r="G5" s="7">
        <f>((Table15[[#This Row],[1986 Sales ($MM)]]-Table14[[#This Row],[1976 Sales ($MM)]])/Table14[[#This Row],[1976 Sales ($MM)]])</f>
        <v>2.0615384615384613</v>
      </c>
    </row>
    <row r="6" spans="1:7" x14ac:dyDescent="0.35">
      <c r="A6" s="3">
        <v>5</v>
      </c>
      <c r="B6" s="6" t="s">
        <v>21</v>
      </c>
      <c r="C6" s="6" t="s">
        <v>19</v>
      </c>
      <c r="D6" s="4">
        <v>6600</v>
      </c>
      <c r="E6" s="4">
        <v>1287</v>
      </c>
      <c r="F6" s="5">
        <f t="shared" si="0"/>
        <v>0.19500000000000001</v>
      </c>
      <c r="G6" s="7">
        <f>((Table15[[#This Row],[1986 Sales ($MM)]]-Table14[[#This Row],[1976 Sales ($MM)]])/Table14[[#This Row],[1976 Sales ($MM)]])</f>
        <v>5.6</v>
      </c>
    </row>
    <row r="7" spans="1:7" x14ac:dyDescent="0.35">
      <c r="A7" s="3">
        <v>6</v>
      </c>
      <c r="B7" s="6" t="s">
        <v>17</v>
      </c>
      <c r="C7" s="6" t="s">
        <v>14</v>
      </c>
      <c r="D7" s="4">
        <v>2800</v>
      </c>
      <c r="E7" s="4">
        <v>336</v>
      </c>
      <c r="F7" s="5">
        <f t="shared" ref="F7:F23" si="1">+E7/D7</f>
        <v>0.12</v>
      </c>
      <c r="G7" s="7">
        <f>((Table15[[#This Row],[1986 Sales ($MM)]]-Table14[[#This Row],[1976 Sales ($MM)]])/Table14[[#This Row],[1976 Sales ($MM)]])</f>
        <v>0.6470588235294118</v>
      </c>
    </row>
    <row r="8" spans="1:7" x14ac:dyDescent="0.35">
      <c r="A8" s="3">
        <v>7</v>
      </c>
      <c r="B8" s="6" t="s">
        <v>6</v>
      </c>
      <c r="C8" s="6" t="s">
        <v>11</v>
      </c>
      <c r="D8" s="4">
        <v>1700</v>
      </c>
      <c r="E8" s="4">
        <v>170</v>
      </c>
      <c r="F8" s="5">
        <f t="shared" si="1"/>
        <v>0.1</v>
      </c>
      <c r="G8" s="7">
        <f>((Table15[[#This Row],[1986 Sales ($MM)]]-Table14[[#This Row],[1976 Sales ($MM)]])/Table14[[#This Row],[1976 Sales ($MM)]])</f>
        <v>1.6153846153846154</v>
      </c>
    </row>
    <row r="9" spans="1:7" x14ac:dyDescent="0.35">
      <c r="A9" s="3">
        <v>8</v>
      </c>
      <c r="B9" s="6" t="s">
        <v>9</v>
      </c>
      <c r="C9" s="6" t="s">
        <v>11</v>
      </c>
      <c r="D9" s="4">
        <v>4500</v>
      </c>
      <c r="E9" s="4">
        <v>675</v>
      </c>
      <c r="F9" s="5">
        <f t="shared" si="1"/>
        <v>0.15</v>
      </c>
      <c r="G9" s="7">
        <f>((Table15[[#This Row],[1986 Sales ($MM)]]-Table14[[#This Row],[1976 Sales ($MM)]])/Table14[[#This Row],[1976 Sales ($MM)]])</f>
        <v>5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3100</v>
      </c>
      <c r="E10" s="4">
        <v>620</v>
      </c>
      <c r="F10" s="5">
        <f t="shared" si="1"/>
        <v>0.2</v>
      </c>
      <c r="G10" s="7">
        <f>((Table15[[#This Row],[1986 Sales ($MM)]]-Table14[[#This Row],[1976 Sales ($MM)]])/Table14[[#This Row],[1976 Sales ($MM)]])</f>
        <v>2.6470588235294117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3400</v>
      </c>
      <c r="E11" s="4">
        <v>612</v>
      </c>
      <c r="F11" s="5">
        <f t="shared" si="1"/>
        <v>0.18</v>
      </c>
      <c r="G11" s="7">
        <f>((Table15[[#This Row],[1986 Sales ($MM)]]-Table14[[#This Row],[1976 Sales ($MM)]])/Table14[[#This Row],[1976 Sales ($MM)]])</f>
        <v>2.7777777777777777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2500</v>
      </c>
      <c r="E12" s="4">
        <v>300</v>
      </c>
      <c r="F12" s="5">
        <f t="shared" si="1"/>
        <v>0.12</v>
      </c>
      <c r="G12" s="7">
        <f>((Table15[[#This Row],[1986 Sales ($MM)]]-Table14[[#This Row],[1976 Sales ($MM)]])/Table14[[#This Row],[1976 Sales ($MM)]])</f>
        <v>5.25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2800</v>
      </c>
      <c r="E13" s="4">
        <v>280</v>
      </c>
      <c r="F13" s="5">
        <f t="shared" si="1"/>
        <v>0.1</v>
      </c>
      <c r="G13" s="7">
        <f>((Table15[[#This Row],[1986 Sales ($MM)]]-Table14[[#This Row],[1976 Sales ($MM)]])/Table14[[#This Row],[1976 Sales ($MM)]])</f>
        <v>4.5999999999999996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1900</v>
      </c>
      <c r="E14" s="4">
        <v>285</v>
      </c>
      <c r="F14" s="5">
        <f t="shared" si="1"/>
        <v>0.15</v>
      </c>
      <c r="G14" s="7">
        <f>((Table15[[#This Row],[1986 Sales ($MM)]]-Table14[[#This Row],[1976 Sales ($MM)]])/Table14[[#This Row],[1976 Sales ($MM)]])</f>
        <v>2.1666666666666665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800</v>
      </c>
      <c r="E15" s="4">
        <v>80</v>
      </c>
      <c r="F15" s="5">
        <f t="shared" si="1"/>
        <v>0.1</v>
      </c>
      <c r="G15" s="7">
        <f>((Table15[[#This Row],[1986 Sales ($MM)]]-Table14[[#This Row],[1976 Sales ($MM)]])/Table14[[#This Row],[1976 Sales ($MM)]])</f>
        <v>3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1500</v>
      </c>
      <c r="E16" s="4">
        <v>225</v>
      </c>
      <c r="F16" s="5">
        <f t="shared" si="1"/>
        <v>0.15</v>
      </c>
      <c r="G16" s="7">
        <f>((Table15[[#This Row],[1986 Sales ($MM)]]-Table14[[#This Row],[1976 Sales ($MM)]])/Table14[[#This Row],[1976 Sales ($MM)]])</f>
        <v>2.3333333333333335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1200</v>
      </c>
      <c r="E17" s="4">
        <v>108</v>
      </c>
      <c r="F17" s="5">
        <f t="shared" si="1"/>
        <v>0.09</v>
      </c>
      <c r="G17" s="7">
        <f>((Table15[[#This Row],[1986 Sales ($MM)]]-Table14[[#This Row],[1976 Sales ($MM)]])/Table14[[#This Row],[1976 Sales ($MM)]])</f>
        <v>3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1000</v>
      </c>
      <c r="E18" s="4">
        <v>100</v>
      </c>
      <c r="F18" s="5">
        <f t="shared" si="1"/>
        <v>0.1</v>
      </c>
      <c r="G18" s="7">
        <f>((Table15[[#This Row],[1986 Sales ($MM)]]-Table14[[#This Row],[1976 Sales ($MM)]])/Table14[[#This Row],[1976 Sales ($MM)]])</f>
        <v>1.8571428571428572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900</v>
      </c>
      <c r="E19" s="4">
        <v>90</v>
      </c>
      <c r="F19" s="5">
        <f t="shared" si="1"/>
        <v>0.1</v>
      </c>
      <c r="G19" s="7">
        <f>((Table15[[#This Row],[1986 Sales ($MM)]]-Table14[[#This Row],[1976 Sales ($MM)]])/Table14[[#This Row],[1976 Sales ($MM)]])</f>
        <v>2.6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700</v>
      </c>
      <c r="E20" s="4">
        <v>77</v>
      </c>
      <c r="F20" s="5">
        <f t="shared" si="1"/>
        <v>0.11</v>
      </c>
      <c r="G20" s="7">
        <f>((Table15[[#This Row],[1986 Sales ($MM)]]-Table14[[#This Row],[1976 Sales ($MM)]])/Table14[[#This Row],[1976 Sales ($MM)]])</f>
        <v>3.6666666666666665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1100</v>
      </c>
      <c r="E21" s="4">
        <v>143</v>
      </c>
      <c r="F21" s="5">
        <f t="shared" si="1"/>
        <v>0.13</v>
      </c>
      <c r="G21" s="7">
        <f>((Table15[[#This Row],[1986 Sales ($MM)]]-Table14[[#This Row],[1976 Sales ($MM)]])/Table14[[#This Row],[1976 Sales ($MM)]])</f>
        <v>4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600</v>
      </c>
      <c r="E22" s="4">
        <v>60</v>
      </c>
      <c r="F22" s="5">
        <f t="shared" si="1"/>
        <v>0.1</v>
      </c>
      <c r="G22" s="7">
        <f>((Table15[[#This Row],[1986 Sales ($MM)]]-Table14[[#This Row],[1976 Sales ($MM)]])/Table14[[#This Row],[1976 Sales ($MM)]])</f>
        <v>2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550</v>
      </c>
      <c r="E23" s="4">
        <v>55</v>
      </c>
      <c r="F23" s="5">
        <f t="shared" si="1"/>
        <v>0.1</v>
      </c>
      <c r="G23" s="7">
        <f>((Table15[[#This Row],[1986 Sales ($MM)]]-Table14[[#This Row],[1976 Sales ($MM)]])/Table14[[#This Row],[1976 Sales ($MM)]])</f>
        <v>2.0555555555555554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480F-2C8D-4178-A39D-A8D0E7D72A52}">
  <dimension ref="A1:G23"/>
  <sheetViews>
    <sheetView workbookViewId="0">
      <selection activeCell="G5" sqref="G5"/>
    </sheetView>
  </sheetViews>
  <sheetFormatPr defaultRowHeight="14.5" x14ac:dyDescent="0.35"/>
  <cols>
    <col min="1" max="1" width="10.90625" bestFit="1" customWidth="1"/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1.1796875" bestFit="1" customWidth="1"/>
    <col min="7" max="7" width="21.81640625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38</v>
      </c>
      <c r="E1" s="4" t="s">
        <v>39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10000</v>
      </c>
      <c r="E2" s="4">
        <v>1500</v>
      </c>
      <c r="F2" s="5">
        <f>+E2/D2</f>
        <v>0.15</v>
      </c>
      <c r="G2" s="7">
        <f>((Table16[[#This Row],[1996 Sales ($MM)]]-Table15[[#This Row],[1986 Sales ($MM)]])/Table15[[#This Row],[1986 Sales ($MM)]])</f>
        <v>1.4390243902439024</v>
      </c>
    </row>
    <row r="3" spans="1:7" x14ac:dyDescent="0.35">
      <c r="A3" s="3">
        <v>2</v>
      </c>
      <c r="B3" s="6" t="s">
        <v>7</v>
      </c>
      <c r="C3" s="6" t="s">
        <v>11</v>
      </c>
      <c r="D3" s="4">
        <v>6000</v>
      </c>
      <c r="E3" s="4">
        <v>800</v>
      </c>
      <c r="F3" s="5">
        <f t="shared" ref="F3:F23" si="0">+E3/D3</f>
        <v>0.13333333333333333</v>
      </c>
      <c r="G3" s="7">
        <f>((Table16[[#This Row],[1996 Sales ($MM)]]-Table15[[#This Row],[1986 Sales ($MM)]])/Table15[[#This Row],[1986 Sales ($MM)]])</f>
        <v>1.4</v>
      </c>
    </row>
    <row r="4" spans="1:7" x14ac:dyDescent="0.35">
      <c r="A4" s="3">
        <v>3</v>
      </c>
      <c r="B4" s="6" t="s">
        <v>22</v>
      </c>
      <c r="C4" s="6" t="s">
        <v>19</v>
      </c>
      <c r="D4" s="4">
        <v>13456</v>
      </c>
      <c r="E4" s="4">
        <v>2359</v>
      </c>
      <c r="F4" s="5">
        <f t="shared" si="0"/>
        <v>0.17531212841854935</v>
      </c>
      <c r="G4" s="7">
        <f>((Table16[[#This Row],[1996 Sales ($MM)]]-Table15[[#This Row],[1986 Sales ($MM)]])/Table15[[#This Row],[1986 Sales ($MM)]])</f>
        <v>2.2038095238095239</v>
      </c>
    </row>
    <row r="5" spans="1:7" x14ac:dyDescent="0.35">
      <c r="A5" s="3">
        <v>4</v>
      </c>
      <c r="B5" s="6" t="s">
        <v>18</v>
      </c>
      <c r="C5" s="6" t="s">
        <v>14</v>
      </c>
      <c r="D5" s="4">
        <v>1000</v>
      </c>
      <c r="E5" s="4">
        <v>150</v>
      </c>
      <c r="F5" s="5">
        <f t="shared" si="0"/>
        <v>0.15</v>
      </c>
      <c r="G5" s="7">
        <f>((Table16[[#This Row],[1996 Sales ($MM)]]-Table15[[#This Row],[1986 Sales ($MM)]])/Table15[[#This Row],[1986 Sales ($MM)]])</f>
        <v>-0.49748743718592964</v>
      </c>
    </row>
    <row r="6" spans="1:7" x14ac:dyDescent="0.35">
      <c r="A6" s="3">
        <v>5</v>
      </c>
      <c r="B6" s="6" t="s">
        <v>21</v>
      </c>
      <c r="C6" s="6" t="s">
        <v>19</v>
      </c>
      <c r="D6" s="4">
        <v>22937</v>
      </c>
      <c r="E6" s="4">
        <v>4683</v>
      </c>
      <c r="F6" s="5">
        <f t="shared" si="0"/>
        <v>0.20416793826568427</v>
      </c>
      <c r="G6" s="7">
        <f>((Table16[[#This Row],[1996 Sales ($MM)]]-Table15[[#This Row],[1986 Sales ($MM)]])/Table15[[#This Row],[1986 Sales ($MM)]])</f>
        <v>2.4753030303030301</v>
      </c>
    </row>
    <row r="7" spans="1:7" x14ac:dyDescent="0.35">
      <c r="A7" s="3">
        <v>6</v>
      </c>
      <c r="B7" s="6" t="s">
        <v>17</v>
      </c>
      <c r="C7" s="6" t="s">
        <v>14</v>
      </c>
      <c r="D7" s="4">
        <v>7000</v>
      </c>
      <c r="E7" s="4">
        <v>1050</v>
      </c>
      <c r="F7" s="5">
        <f t="shared" si="0"/>
        <v>0.15</v>
      </c>
      <c r="G7" s="7">
        <f>((Table16[[#This Row],[1996 Sales ($MM)]]-Table15[[#This Row],[1986 Sales ($MM)]])/Table15[[#This Row],[1986 Sales ($MM)]])</f>
        <v>1.5</v>
      </c>
    </row>
    <row r="8" spans="1:7" x14ac:dyDescent="0.35">
      <c r="A8" s="3">
        <v>7</v>
      </c>
      <c r="B8" s="6" t="s">
        <v>6</v>
      </c>
      <c r="C8" s="6" t="s">
        <v>11</v>
      </c>
      <c r="D8" s="4">
        <v>2500</v>
      </c>
      <c r="E8" s="4">
        <v>375</v>
      </c>
      <c r="F8" s="5">
        <f t="shared" si="0"/>
        <v>0.15</v>
      </c>
      <c r="G8" s="7">
        <f>((Table16[[#This Row],[1996 Sales ($MM)]]-Table15[[#This Row],[1986 Sales ($MM)]])/Table15[[#This Row],[1986 Sales ($MM)]])</f>
        <v>0.47058823529411764</v>
      </c>
    </row>
    <row r="9" spans="1:7" x14ac:dyDescent="0.35">
      <c r="A9" s="3">
        <v>8</v>
      </c>
      <c r="B9" s="6" t="s">
        <v>9</v>
      </c>
      <c r="C9" s="6" t="s">
        <v>11</v>
      </c>
      <c r="D9" s="4">
        <v>4500</v>
      </c>
      <c r="E9" s="4">
        <v>675</v>
      </c>
      <c r="F9" s="5">
        <f t="shared" si="0"/>
        <v>0.15</v>
      </c>
      <c r="G9" s="7">
        <f>((Table16[[#This Row],[1996 Sales ($MM)]]-Table15[[#This Row],[1986 Sales ($MM)]])/Table15[[#This Row],[1986 Sales ($MM)]])</f>
        <v>0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8600</v>
      </c>
      <c r="E10" s="4">
        <v>1806</v>
      </c>
      <c r="F10" s="5">
        <f t="shared" si="0"/>
        <v>0.21</v>
      </c>
      <c r="G10" s="7">
        <f>((Table16[[#This Row],[1996 Sales ($MM)]]-Table15[[#This Row],[1986 Sales ($MM)]])/Table15[[#This Row],[1986 Sales ($MM)]])</f>
        <v>1.7741935483870968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11300</v>
      </c>
      <c r="E11" s="4">
        <v>2800</v>
      </c>
      <c r="F11" s="5">
        <f t="shared" si="0"/>
        <v>0.24778761061946902</v>
      </c>
      <c r="G11" s="7">
        <f>((Table16[[#This Row],[1996 Sales ($MM)]]-Table15[[#This Row],[1986 Sales ($MM)]])/Table15[[#This Row],[1986 Sales ($MM)]])</f>
        <v>2.3235294117647061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4000</v>
      </c>
      <c r="E12" s="4">
        <v>320</v>
      </c>
      <c r="F12" s="5">
        <f t="shared" si="0"/>
        <v>0.08</v>
      </c>
      <c r="G12" s="7">
        <f>((Table16[[#This Row],[1996 Sales ($MM)]]-Table15[[#This Row],[1986 Sales ($MM)]])/Table15[[#This Row],[1986 Sales ($MM)]])</f>
        <v>0.6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1892</v>
      </c>
      <c r="E13" s="4">
        <v>113</v>
      </c>
      <c r="F13" s="5">
        <f t="shared" si="0"/>
        <v>5.9725158562367868E-2</v>
      </c>
      <c r="G13" s="7">
        <f>((Table16[[#This Row],[1996 Sales ($MM)]]-Table15[[#This Row],[1986 Sales ($MM)]])/Table15[[#This Row],[1986 Sales ($MM)]])</f>
        <v>-0.32428571428571429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5300</v>
      </c>
      <c r="E14" s="4">
        <v>795</v>
      </c>
      <c r="F14" s="5">
        <f t="shared" si="0"/>
        <v>0.15</v>
      </c>
      <c r="G14" s="7">
        <f>((Table16[[#This Row],[1996 Sales ($MM)]]-Table15[[#This Row],[1986 Sales ($MM)]])/Table15[[#This Row],[1986 Sales ($MM)]])</f>
        <v>1.7894736842105263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500</v>
      </c>
      <c r="E15" s="4">
        <v>75</v>
      </c>
      <c r="F15" s="5">
        <f t="shared" si="0"/>
        <v>0.15</v>
      </c>
      <c r="G15" s="7">
        <f>((Table16[[#This Row],[1996 Sales ($MM)]]-Table15[[#This Row],[1986 Sales ($MM)]])/Table15[[#This Row],[1986 Sales ($MM)]])</f>
        <v>-0.375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2000</v>
      </c>
      <c r="E16" s="4">
        <v>300</v>
      </c>
      <c r="F16" s="5">
        <f t="shared" si="0"/>
        <v>0.15</v>
      </c>
      <c r="G16" s="7">
        <f>((Table16[[#This Row],[1996 Sales ($MM)]]-Table15[[#This Row],[1986 Sales ($MM)]])/Table15[[#This Row],[1986 Sales ($MM)]])</f>
        <v>0.33333333333333331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1200</v>
      </c>
      <c r="E17" s="4">
        <v>180</v>
      </c>
      <c r="F17" s="5">
        <f t="shared" si="0"/>
        <v>0.15</v>
      </c>
      <c r="G17" s="7">
        <f>((Table16[[#This Row],[1996 Sales ($MM)]]-Table15[[#This Row],[1986 Sales ($MM)]])/Table15[[#This Row],[1986 Sales ($MM)]])</f>
        <v>0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2500</v>
      </c>
      <c r="E18" s="4">
        <v>375</v>
      </c>
      <c r="F18" s="5">
        <f t="shared" si="0"/>
        <v>0.15</v>
      </c>
      <c r="G18" s="7">
        <f>((Table16[[#This Row],[1996 Sales ($MM)]]-Table15[[#This Row],[1986 Sales ($MM)]])/Table15[[#This Row],[1986 Sales ($MM)]])</f>
        <v>1.5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700</v>
      </c>
      <c r="E19" s="4">
        <v>105</v>
      </c>
      <c r="F19" s="5">
        <f t="shared" si="0"/>
        <v>0.15</v>
      </c>
      <c r="G19" s="7">
        <f>((Table16[[#This Row],[1996 Sales ($MM)]]-Table15[[#This Row],[1986 Sales ($MM)]])/Table15[[#This Row],[1986 Sales ($MM)]])</f>
        <v>-0.22222222222222221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600</v>
      </c>
      <c r="E20" s="4">
        <v>90</v>
      </c>
      <c r="F20" s="5">
        <f t="shared" si="0"/>
        <v>0.15</v>
      </c>
      <c r="G20" s="7">
        <f>((Table16[[#This Row],[1996 Sales ($MM)]]-Table15[[#This Row],[1986 Sales ($MM)]])/Table15[[#This Row],[1986 Sales ($MM)]])</f>
        <v>-0.14285714285714285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800</v>
      </c>
      <c r="E21" s="4">
        <v>120</v>
      </c>
      <c r="F21" s="5">
        <f t="shared" si="0"/>
        <v>0.15</v>
      </c>
      <c r="G21" s="7">
        <f>((Table16[[#This Row],[1996 Sales ($MM)]]-Table15[[#This Row],[1986 Sales ($MM)]])/Table15[[#This Row],[1986 Sales ($MM)]])</f>
        <v>-0.27272727272727271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1200</v>
      </c>
      <c r="E22" s="4">
        <v>180</v>
      </c>
      <c r="F22" s="5">
        <f t="shared" si="0"/>
        <v>0.15</v>
      </c>
      <c r="G22" s="7">
        <f>((Table16[[#This Row],[1996 Sales ($MM)]]-Table15[[#This Row],[1986 Sales ($MM)]])/Table15[[#This Row],[1986 Sales ($MM)]])</f>
        <v>1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900</v>
      </c>
      <c r="E23" s="4">
        <v>135</v>
      </c>
      <c r="F23" s="5">
        <f t="shared" si="0"/>
        <v>0.15</v>
      </c>
      <c r="G23" s="7">
        <f>((Table16[[#This Row],[1996 Sales ($MM)]]-Table15[[#This Row],[1986 Sales ($MM)]])/Table15[[#This Row],[1986 Sales ($MM)]])</f>
        <v>0.63636363636363635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AADC-16A6-4D73-8E3C-75BE636F3E0F}">
  <dimension ref="A1:G23"/>
  <sheetViews>
    <sheetView workbookViewId="0">
      <selection activeCell="G2" sqref="G2"/>
    </sheetView>
  </sheetViews>
  <sheetFormatPr defaultRowHeight="14.5" x14ac:dyDescent="0.35"/>
  <cols>
    <col min="1" max="1" width="10.90625" bestFit="1" customWidth="1"/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1.1796875" bestFit="1" customWidth="1"/>
    <col min="7" max="7" width="23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40</v>
      </c>
      <c r="E1" s="4" t="s">
        <v>41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20000</v>
      </c>
      <c r="E2" s="4">
        <v>3000</v>
      </c>
      <c r="F2" s="5">
        <f>+E2/D2</f>
        <v>0.15</v>
      </c>
      <c r="G2" s="7">
        <f>((Table17[[#This Row],[2006 Sales ($MM)]]-Table16[[#This Row],[1996 Sales ($MM)]])/Table16[[#This Row],[1996 Sales ($MM)]])</f>
        <v>1</v>
      </c>
    </row>
    <row r="3" spans="1:7" x14ac:dyDescent="0.35">
      <c r="A3" s="3">
        <v>2</v>
      </c>
      <c r="B3" s="6" t="s">
        <v>7</v>
      </c>
      <c r="C3" s="6" t="s">
        <v>11</v>
      </c>
      <c r="D3" s="4">
        <v>15690</v>
      </c>
      <c r="E3" s="4">
        <v>2700</v>
      </c>
      <c r="F3" s="5">
        <f t="shared" ref="F3:F23" si="0">+E3/D3</f>
        <v>0.17208413001912046</v>
      </c>
      <c r="G3" s="7">
        <f>((Table17[[#This Row],[2006 Sales ($MM)]]-Table16[[#This Row],[1996 Sales ($MM)]])/Table16[[#This Row],[1996 Sales ($MM)]])</f>
        <v>1.615</v>
      </c>
    </row>
    <row r="4" spans="1:7" x14ac:dyDescent="0.35">
      <c r="A4" s="3">
        <v>3</v>
      </c>
      <c r="B4" s="6" t="s">
        <v>22</v>
      </c>
      <c r="C4" s="6" t="s">
        <v>19</v>
      </c>
      <c r="D4" s="4">
        <v>48371</v>
      </c>
      <c r="E4" s="4">
        <v>8144</v>
      </c>
      <c r="F4" s="5">
        <f t="shared" si="0"/>
        <v>0.16836534287072832</v>
      </c>
      <c r="G4" s="7">
        <f>((Table17[[#This Row],[2006 Sales ($MM)]]-Table16[[#This Row],[1996 Sales ($MM)]])/Table16[[#This Row],[1996 Sales ($MM)]])</f>
        <v>2.5947532699167657</v>
      </c>
    </row>
    <row r="5" spans="1:7" x14ac:dyDescent="0.35">
      <c r="A5" s="3">
        <v>4</v>
      </c>
      <c r="B5" s="6" t="s">
        <v>18</v>
      </c>
      <c r="C5" s="6" t="s">
        <v>14</v>
      </c>
      <c r="D5" s="4">
        <v>2000</v>
      </c>
      <c r="E5" s="4">
        <v>300</v>
      </c>
      <c r="F5" s="5">
        <f t="shared" si="0"/>
        <v>0.15</v>
      </c>
      <c r="G5" s="7">
        <f>((Table17[[#This Row],[2006 Sales ($MM)]]-Table16[[#This Row],[1996 Sales ($MM)]])/Table16[[#This Row],[1996 Sales ($MM)]])</f>
        <v>1</v>
      </c>
    </row>
    <row r="6" spans="1:7" x14ac:dyDescent="0.35">
      <c r="A6" s="3">
        <v>5</v>
      </c>
      <c r="B6" s="6" t="s">
        <v>21</v>
      </c>
      <c r="C6" s="6" t="s">
        <v>19</v>
      </c>
      <c r="D6" s="4">
        <v>22636</v>
      </c>
      <c r="E6" s="4">
        <v>4434</v>
      </c>
      <c r="F6" s="5">
        <f t="shared" si="0"/>
        <v>0.19588266478176355</v>
      </c>
      <c r="G6" s="7">
        <f>((Table17[[#This Row],[2006 Sales ($MM)]]-Table16[[#This Row],[1996 Sales ($MM)]])/Table16[[#This Row],[1996 Sales ($MM)]])</f>
        <v>-1.3122901861620961E-2</v>
      </c>
    </row>
    <row r="7" spans="1:7" x14ac:dyDescent="0.35">
      <c r="A7" s="3">
        <v>6</v>
      </c>
      <c r="B7" s="6" t="s">
        <v>17</v>
      </c>
      <c r="C7" s="6" t="s">
        <v>14</v>
      </c>
      <c r="D7" s="4">
        <v>13000</v>
      </c>
      <c r="E7" s="4">
        <v>1950</v>
      </c>
      <c r="F7" s="5">
        <f t="shared" si="0"/>
        <v>0.15</v>
      </c>
      <c r="G7" s="7">
        <f>((Table17[[#This Row],[2006 Sales ($MM)]]-Table16[[#This Row],[1996 Sales ($MM)]])/Table16[[#This Row],[1996 Sales ($MM)]])</f>
        <v>0.8571428571428571</v>
      </c>
    </row>
    <row r="8" spans="1:7" x14ac:dyDescent="0.35">
      <c r="A8" s="3">
        <v>7</v>
      </c>
      <c r="B8" s="6" t="s">
        <v>6</v>
      </c>
      <c r="C8" s="6" t="s">
        <v>11</v>
      </c>
      <c r="D8" s="4">
        <v>4500</v>
      </c>
      <c r="E8" s="4">
        <v>675</v>
      </c>
      <c r="F8" s="5">
        <f t="shared" si="0"/>
        <v>0.15</v>
      </c>
      <c r="G8" s="7">
        <f>((Table17[[#This Row],[2006 Sales ($MM)]]-Table16[[#This Row],[1996 Sales ($MM)]])/Table16[[#This Row],[1996 Sales ($MM)]])</f>
        <v>0.8</v>
      </c>
    </row>
    <row r="9" spans="1:7" x14ac:dyDescent="0.35">
      <c r="A9" s="3">
        <v>8</v>
      </c>
      <c r="B9" s="6" t="s">
        <v>9</v>
      </c>
      <c r="C9" s="6" t="s">
        <v>11</v>
      </c>
      <c r="D9" s="4">
        <v>9000</v>
      </c>
      <c r="E9" s="4">
        <v>1350</v>
      </c>
      <c r="F9" s="5">
        <f t="shared" si="0"/>
        <v>0.15</v>
      </c>
      <c r="G9" s="7">
        <f>((Table17[[#This Row],[2006 Sales ($MM)]]-Table16[[#This Row],[1996 Sales ($MM)]])/Table16[[#This Row],[1996 Sales ($MM)]])</f>
        <v>1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22476</v>
      </c>
      <c r="E10" s="4">
        <v>3008</v>
      </c>
      <c r="F10" s="5">
        <f t="shared" si="0"/>
        <v>0.13383164264103933</v>
      </c>
      <c r="G10" s="7">
        <f>((Table17[[#This Row],[2006 Sales ($MM)]]-Table16[[#This Row],[1996 Sales ($MM)]])/Table16[[#This Row],[1996 Sales ($MM)]])</f>
        <v>1.6134883720930233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17900</v>
      </c>
      <c r="E11" s="4">
        <v>3000</v>
      </c>
      <c r="F11" s="5">
        <f t="shared" si="0"/>
        <v>0.16759776536312848</v>
      </c>
      <c r="G11" s="7">
        <f>((Table17[[#This Row],[2006 Sales ($MM)]]-Table16[[#This Row],[1996 Sales ($MM)]])/Table16[[#This Row],[1996 Sales ($MM)]])</f>
        <v>0.58407079646017701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7000</v>
      </c>
      <c r="E12" s="4">
        <v>560</v>
      </c>
      <c r="F12" s="5">
        <f t="shared" si="0"/>
        <v>0.08</v>
      </c>
      <c r="G12" s="7">
        <f>((Table17[[#This Row],[2006 Sales ($MM)]]-Table16[[#This Row],[1996 Sales ($MM)]])/Table16[[#This Row],[1996 Sales ($MM)]])</f>
        <v>0.75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1332</v>
      </c>
      <c r="E13" s="4">
        <v>-251</v>
      </c>
      <c r="F13" s="5">
        <f t="shared" si="0"/>
        <v>-0.18843843843843844</v>
      </c>
      <c r="G13" s="7">
        <f>((Table17[[#This Row],[2006 Sales ($MM)]]-Table16[[#This Row],[1996 Sales ($MM)]])/Table16[[#This Row],[1996 Sales ($MM)]])</f>
        <v>-0.29598308668076112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10500</v>
      </c>
      <c r="E14" s="4">
        <v>1575</v>
      </c>
      <c r="F14" s="5">
        <f t="shared" si="0"/>
        <v>0.15</v>
      </c>
      <c r="G14" s="7">
        <f>((Table17[[#This Row],[2006 Sales ($MM)]]-Table16[[#This Row],[1996 Sales ($MM)]])/Table16[[#This Row],[1996 Sales ($MM)]])</f>
        <v>0.98113207547169812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1000</v>
      </c>
      <c r="E15" s="4">
        <v>150</v>
      </c>
      <c r="F15" s="5">
        <f t="shared" si="0"/>
        <v>0.15</v>
      </c>
      <c r="G15" s="7">
        <f>((Table17[[#This Row],[2006 Sales ($MM)]]-Table16[[#This Row],[1996 Sales ($MM)]])/Table16[[#This Row],[1996 Sales ($MM)]])</f>
        <v>1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4000</v>
      </c>
      <c r="E16" s="4">
        <v>600</v>
      </c>
      <c r="F16" s="5">
        <f t="shared" si="0"/>
        <v>0.15</v>
      </c>
      <c r="G16" s="7">
        <f>((Table17[[#This Row],[2006 Sales ($MM)]]-Table16[[#This Row],[1996 Sales ($MM)]])/Table16[[#This Row],[1996 Sales ($MM)]])</f>
        <v>1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2500</v>
      </c>
      <c r="E17" s="4">
        <v>375</v>
      </c>
      <c r="F17" s="5">
        <f t="shared" si="0"/>
        <v>0.15</v>
      </c>
      <c r="G17" s="7">
        <f>((Table17[[#This Row],[2006 Sales ($MM)]]-Table16[[#This Row],[1996 Sales ($MM)]])/Table16[[#This Row],[1996 Sales ($MM)]])</f>
        <v>1.0833333333333333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5000</v>
      </c>
      <c r="E18" s="4">
        <v>750</v>
      </c>
      <c r="F18" s="5">
        <f t="shared" si="0"/>
        <v>0.15</v>
      </c>
      <c r="G18" s="7">
        <f>((Table17[[#This Row],[2006 Sales ($MM)]]-Table16[[#This Row],[1996 Sales ($MM)]])/Table16[[#This Row],[1996 Sales ($MM)]])</f>
        <v>1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1200</v>
      </c>
      <c r="E19" s="4">
        <v>180</v>
      </c>
      <c r="F19" s="5">
        <f t="shared" si="0"/>
        <v>0.15</v>
      </c>
      <c r="G19" s="7">
        <f>((Table17[[#This Row],[2006 Sales ($MM)]]-Table16[[#This Row],[1996 Sales ($MM)]])/Table16[[#This Row],[1996 Sales ($MM)]])</f>
        <v>0.7142857142857143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1100</v>
      </c>
      <c r="E20" s="4">
        <v>165</v>
      </c>
      <c r="F20" s="5">
        <f t="shared" si="0"/>
        <v>0.15</v>
      </c>
      <c r="G20" s="7">
        <f>((Table17[[#This Row],[2006 Sales ($MM)]]-Table16[[#This Row],[1996 Sales ($MM)]])/Table16[[#This Row],[1996 Sales ($MM)]])</f>
        <v>0.83333333333333337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1500</v>
      </c>
      <c r="E21" s="4">
        <v>225</v>
      </c>
      <c r="F21" s="5">
        <f t="shared" si="0"/>
        <v>0.15</v>
      </c>
      <c r="G21" s="7">
        <f>((Table17[[#This Row],[2006 Sales ($MM)]]-Table16[[#This Row],[1996 Sales ($MM)]])/Table16[[#This Row],[1996 Sales ($MM)]])</f>
        <v>0.875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3000</v>
      </c>
      <c r="E22" s="4">
        <v>450</v>
      </c>
      <c r="F22" s="5">
        <f t="shared" si="0"/>
        <v>0.15</v>
      </c>
      <c r="G22" s="7">
        <f>((Table17[[#This Row],[2006 Sales ($MM)]]-Table16[[#This Row],[1996 Sales ($MM)]])/Table16[[#This Row],[1996 Sales ($MM)]])</f>
        <v>1.5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1800</v>
      </c>
      <c r="E23" s="4">
        <v>270</v>
      </c>
      <c r="F23" s="5">
        <f t="shared" si="0"/>
        <v>0.15</v>
      </c>
      <c r="G23" s="7">
        <f>((Table17[[#This Row],[2006 Sales ($MM)]]-Table16[[#This Row],[1996 Sales ($MM)]])/Table16[[#This Row],[1996 Sales ($MM)]])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CEAE-1E5B-4CCF-A8AE-7B24F7F421D7}">
  <dimension ref="A1:G23"/>
  <sheetViews>
    <sheetView workbookViewId="0">
      <selection activeCell="G28" sqref="G28"/>
    </sheetView>
  </sheetViews>
  <sheetFormatPr defaultRowHeight="14.5" x14ac:dyDescent="0.35"/>
  <cols>
    <col min="1" max="1" width="10.90625" bestFit="1" customWidth="1"/>
    <col min="2" max="2" width="32.90625" bestFit="1" customWidth="1"/>
    <col min="3" max="3" width="35.453125" bestFit="1" customWidth="1"/>
    <col min="4" max="4" width="21.6328125" bestFit="1" customWidth="1"/>
    <col min="5" max="5" width="23" bestFit="1" customWidth="1"/>
    <col min="6" max="6" width="27.453125" customWidth="1"/>
    <col min="7" max="7" width="21.08984375" customWidth="1"/>
  </cols>
  <sheetData>
    <row r="1" spans="1:7" x14ac:dyDescent="0.35">
      <c r="A1" s="3" t="s">
        <v>31</v>
      </c>
      <c r="B1" s="3" t="s">
        <v>0</v>
      </c>
      <c r="C1" s="3" t="s">
        <v>1</v>
      </c>
      <c r="D1" s="4" t="s">
        <v>42</v>
      </c>
      <c r="E1" s="4" t="s">
        <v>43</v>
      </c>
      <c r="F1" s="3" t="s">
        <v>44</v>
      </c>
      <c r="G1" s="3" t="s">
        <v>45</v>
      </c>
    </row>
    <row r="2" spans="1:7" x14ac:dyDescent="0.35">
      <c r="A2" s="3">
        <v>1</v>
      </c>
      <c r="B2" s="6" t="s">
        <v>15</v>
      </c>
      <c r="C2" s="6" t="s">
        <v>14</v>
      </c>
      <c r="D2" s="4">
        <v>52800</v>
      </c>
      <c r="E2" s="4">
        <v>7200</v>
      </c>
      <c r="F2" s="5">
        <f>+E2/D2</f>
        <v>0.13636363636363635</v>
      </c>
      <c r="G2" s="7">
        <f>((Table18[[#This Row],[2016 Sales ($MM)]]-Table17[[#This Row],[2006 Sales ($MM)]])/Table17[[#This Row],[2006 Sales ($MM)]])</f>
        <v>1.64</v>
      </c>
    </row>
    <row r="3" spans="1:7" x14ac:dyDescent="0.35">
      <c r="A3" s="3">
        <v>2</v>
      </c>
      <c r="B3" s="6" t="s">
        <v>7</v>
      </c>
      <c r="C3" s="6" t="s">
        <v>11</v>
      </c>
      <c r="D3" s="4">
        <v>21220</v>
      </c>
      <c r="E3" s="4">
        <v>2740</v>
      </c>
      <c r="F3" s="5">
        <f t="shared" ref="F3:F23" si="0">+E3/D3</f>
        <v>0.12912346842601319</v>
      </c>
      <c r="G3" s="7">
        <f>((Table18[[#This Row],[2016 Sales ($MM)]]-Table17[[#This Row],[2006 Sales ($MM)]])/Table17[[#This Row],[2006 Sales ($MM)]])</f>
        <v>0.3524537922243467</v>
      </c>
    </row>
    <row r="4" spans="1:7" x14ac:dyDescent="0.35">
      <c r="A4" s="3">
        <v>3</v>
      </c>
      <c r="B4" s="6" t="s">
        <v>22</v>
      </c>
      <c r="C4" s="6" t="s">
        <v>19</v>
      </c>
      <c r="D4" s="4">
        <v>52824</v>
      </c>
      <c r="E4" s="4">
        <v>7215</v>
      </c>
      <c r="F4" s="5">
        <f t="shared" si="0"/>
        <v>0.13658564288959563</v>
      </c>
      <c r="G4" s="7">
        <f>((Table18[[#This Row],[2016 Sales ($MM)]]-Table17[[#This Row],[2006 Sales ($MM)]])/Table17[[#This Row],[2006 Sales ($MM)]])</f>
        <v>9.2059291724380307E-2</v>
      </c>
    </row>
    <row r="5" spans="1:7" x14ac:dyDescent="0.35">
      <c r="A5" s="3">
        <v>4</v>
      </c>
      <c r="B5" s="6" t="s">
        <v>18</v>
      </c>
      <c r="C5" s="6" t="s">
        <v>14</v>
      </c>
      <c r="D5" s="4">
        <v>2500</v>
      </c>
      <c r="E5" s="4">
        <v>375</v>
      </c>
      <c r="F5" s="5">
        <f t="shared" si="0"/>
        <v>0.15</v>
      </c>
      <c r="G5" s="7">
        <f>((Table18[[#This Row],[2016 Sales ($MM)]]-Table17[[#This Row],[2006 Sales ($MM)]])/Table17[[#This Row],[2006 Sales ($MM)]])</f>
        <v>0.25</v>
      </c>
    </row>
    <row r="6" spans="1:7" x14ac:dyDescent="0.35">
      <c r="A6" s="3">
        <v>5</v>
      </c>
      <c r="B6" s="6" t="s">
        <v>21</v>
      </c>
      <c r="C6" s="6" t="s">
        <v>19</v>
      </c>
      <c r="D6" s="4">
        <v>39807</v>
      </c>
      <c r="E6" s="4">
        <v>7533</v>
      </c>
      <c r="F6" s="5">
        <f t="shared" si="0"/>
        <v>0.18923807370562967</v>
      </c>
      <c r="G6" s="7">
        <f>((Table18[[#This Row],[2016 Sales ($MM)]]-Table17[[#This Row],[2006 Sales ($MM)]])/Table17[[#This Row],[2006 Sales ($MM)]])</f>
        <v>0.75857041880190845</v>
      </c>
    </row>
    <row r="7" spans="1:7" x14ac:dyDescent="0.35">
      <c r="A7" s="3">
        <v>6</v>
      </c>
      <c r="B7" s="6" t="s">
        <v>17</v>
      </c>
      <c r="C7" s="6" t="s">
        <v>14</v>
      </c>
      <c r="D7" s="4">
        <v>16000</v>
      </c>
      <c r="E7" s="4">
        <v>2400</v>
      </c>
      <c r="F7" s="5">
        <f t="shared" si="0"/>
        <v>0.15</v>
      </c>
      <c r="G7" s="7">
        <f>((Table18[[#This Row],[2016 Sales ($MM)]]-Table17[[#This Row],[2006 Sales ($MM)]])/Table17[[#This Row],[2006 Sales ($MM)]])</f>
        <v>0.23076923076923078</v>
      </c>
    </row>
    <row r="8" spans="1:7" x14ac:dyDescent="0.35">
      <c r="A8" s="3">
        <v>7</v>
      </c>
      <c r="B8" s="6" t="s">
        <v>6</v>
      </c>
      <c r="C8" s="6" t="s">
        <v>11</v>
      </c>
      <c r="D8" s="4">
        <v>5500</v>
      </c>
      <c r="E8" s="4">
        <v>825</v>
      </c>
      <c r="F8" s="5">
        <f t="shared" si="0"/>
        <v>0.15</v>
      </c>
      <c r="G8" s="7">
        <f>((Table18[[#This Row],[2016 Sales ($MM)]]-Table17[[#This Row],[2006 Sales ($MM)]])/Table17[[#This Row],[2006 Sales ($MM)]])</f>
        <v>0.22222222222222221</v>
      </c>
    </row>
    <row r="9" spans="1:7" x14ac:dyDescent="0.35">
      <c r="A9" s="3">
        <v>8</v>
      </c>
      <c r="B9" s="6" t="s">
        <v>9</v>
      </c>
      <c r="C9" s="6" t="s">
        <v>11</v>
      </c>
      <c r="D9" s="4">
        <v>11000</v>
      </c>
      <c r="E9" s="4">
        <v>1650</v>
      </c>
      <c r="F9" s="5">
        <f t="shared" si="0"/>
        <v>0.15</v>
      </c>
      <c r="G9" s="7">
        <f>((Table18[[#This Row],[2016 Sales ($MM)]]-Table17[[#This Row],[2006 Sales ($MM)]])/Table17[[#This Row],[2006 Sales ($MM)]])</f>
        <v>0.22222222222222221</v>
      </c>
    </row>
    <row r="10" spans="1:7" x14ac:dyDescent="0.35">
      <c r="A10" s="3">
        <v>9</v>
      </c>
      <c r="B10" s="6" t="s">
        <v>4</v>
      </c>
      <c r="C10" s="6" t="s">
        <v>11</v>
      </c>
      <c r="D10" s="4">
        <v>20853</v>
      </c>
      <c r="E10" s="4">
        <v>1400</v>
      </c>
      <c r="F10" s="5">
        <f t="shared" si="0"/>
        <v>6.7136623027861705E-2</v>
      </c>
      <c r="G10" s="7">
        <f>((Table18[[#This Row],[2016 Sales ($MM)]]-Table17[[#This Row],[2006 Sales ($MM)]])/Table17[[#This Row],[2006 Sales ($MM)]])</f>
        <v>-7.2210357714895895E-2</v>
      </c>
    </row>
    <row r="11" spans="1:7" x14ac:dyDescent="0.35">
      <c r="A11" s="3">
        <v>10</v>
      </c>
      <c r="B11" s="6" t="s">
        <v>16</v>
      </c>
      <c r="C11" s="6" t="s">
        <v>14</v>
      </c>
      <c r="D11" s="4">
        <v>19427</v>
      </c>
      <c r="E11" s="4">
        <v>4457</v>
      </c>
      <c r="F11" s="5">
        <f t="shared" si="0"/>
        <v>0.22942296803417925</v>
      </c>
      <c r="G11" s="7">
        <f>((Table18[[#This Row],[2016 Sales ($MM)]]-Table17[[#This Row],[2006 Sales ($MM)]])/Table17[[#This Row],[2006 Sales ($MM)]])</f>
        <v>8.5307262569832398E-2</v>
      </c>
    </row>
    <row r="12" spans="1:7" x14ac:dyDescent="0.35">
      <c r="A12" s="3">
        <v>11</v>
      </c>
      <c r="B12" s="6" t="s">
        <v>24</v>
      </c>
      <c r="C12" s="6" t="s">
        <v>23</v>
      </c>
      <c r="D12" s="4">
        <v>6000</v>
      </c>
      <c r="E12" s="4">
        <v>480</v>
      </c>
      <c r="F12" s="5">
        <f t="shared" si="0"/>
        <v>0.08</v>
      </c>
      <c r="G12" s="7">
        <f>((Table18[[#This Row],[2016 Sales ($MM)]]-Table17[[#This Row],[2006 Sales ($MM)]])/Table17[[#This Row],[2006 Sales ($MM)]])</f>
        <v>-0.14285714285714285</v>
      </c>
    </row>
    <row r="13" spans="1:7" x14ac:dyDescent="0.35">
      <c r="A13" s="3">
        <v>12</v>
      </c>
      <c r="B13" s="6" t="s">
        <v>30</v>
      </c>
      <c r="C13" s="6" t="s">
        <v>23</v>
      </c>
      <c r="D13" s="4">
        <v>2334</v>
      </c>
      <c r="E13" s="4">
        <v>-21</v>
      </c>
      <c r="F13" s="5">
        <f t="shared" si="0"/>
        <v>-8.9974293059125968E-3</v>
      </c>
      <c r="G13" s="7">
        <f>((Table18[[#This Row],[2016 Sales ($MM)]]-Table17[[#This Row],[2006 Sales ($MM)]])/Table17[[#This Row],[2006 Sales ($MM)]])</f>
        <v>0.75225225225225223</v>
      </c>
    </row>
    <row r="14" spans="1:7" x14ac:dyDescent="0.35">
      <c r="A14" s="3">
        <v>13</v>
      </c>
      <c r="B14" s="6" t="s">
        <v>8</v>
      </c>
      <c r="C14" s="6" t="s">
        <v>11</v>
      </c>
      <c r="D14" s="4">
        <v>12000</v>
      </c>
      <c r="E14" s="4">
        <v>1800</v>
      </c>
      <c r="F14" s="5">
        <f t="shared" si="0"/>
        <v>0.15</v>
      </c>
      <c r="G14" s="7">
        <f>((Table18[[#This Row],[2016 Sales ($MM)]]-Table17[[#This Row],[2006 Sales ($MM)]])/Table17[[#This Row],[2006 Sales ($MM)]])</f>
        <v>0.14285714285714285</v>
      </c>
    </row>
    <row r="15" spans="1:7" x14ac:dyDescent="0.35">
      <c r="A15" s="3">
        <v>14</v>
      </c>
      <c r="B15" s="6" t="s">
        <v>20</v>
      </c>
      <c r="C15" s="6" t="s">
        <v>19</v>
      </c>
      <c r="D15" s="4">
        <v>1200</v>
      </c>
      <c r="E15" s="4">
        <v>180</v>
      </c>
      <c r="F15" s="5">
        <f t="shared" si="0"/>
        <v>0.15</v>
      </c>
      <c r="G15" s="7">
        <f>((Table18[[#This Row],[2016 Sales ($MM)]]-Table17[[#This Row],[2006 Sales ($MM)]])/Table17[[#This Row],[2006 Sales ($MM)]])</f>
        <v>0.2</v>
      </c>
    </row>
    <row r="16" spans="1:7" x14ac:dyDescent="0.35">
      <c r="A16" s="3">
        <v>15</v>
      </c>
      <c r="B16" s="6" t="s">
        <v>5</v>
      </c>
      <c r="C16" s="6" t="s">
        <v>11</v>
      </c>
      <c r="D16" s="4">
        <v>5000</v>
      </c>
      <c r="E16" s="4">
        <v>750</v>
      </c>
      <c r="F16" s="5">
        <f t="shared" si="0"/>
        <v>0.15</v>
      </c>
      <c r="G16" s="7">
        <f>((Table18[[#This Row],[2016 Sales ($MM)]]-Table17[[#This Row],[2006 Sales ($MM)]])/Table17[[#This Row],[2006 Sales ($MM)]])</f>
        <v>0.25</v>
      </c>
    </row>
    <row r="17" spans="1:7" x14ac:dyDescent="0.35">
      <c r="A17" s="3">
        <v>16</v>
      </c>
      <c r="B17" s="6" t="s">
        <v>26</v>
      </c>
      <c r="C17" s="6" t="s">
        <v>23</v>
      </c>
      <c r="D17" s="4">
        <v>3000</v>
      </c>
      <c r="E17" s="4">
        <v>450</v>
      </c>
      <c r="F17" s="5">
        <f t="shared" si="0"/>
        <v>0.15</v>
      </c>
      <c r="G17" s="7">
        <f>((Table18[[#This Row],[2016 Sales ($MM)]]-Table17[[#This Row],[2006 Sales ($MM)]])/Table17[[#This Row],[2006 Sales ($MM)]])</f>
        <v>0.2</v>
      </c>
    </row>
    <row r="18" spans="1:7" x14ac:dyDescent="0.35">
      <c r="A18" s="3">
        <v>17</v>
      </c>
      <c r="B18" s="6" t="s">
        <v>27</v>
      </c>
      <c r="C18" s="6" t="s">
        <v>23</v>
      </c>
      <c r="D18" s="4">
        <v>6000</v>
      </c>
      <c r="E18" s="4">
        <v>900</v>
      </c>
      <c r="F18" s="5">
        <f t="shared" si="0"/>
        <v>0.15</v>
      </c>
      <c r="G18" s="7">
        <f>((Table18[[#This Row],[2016 Sales ($MM)]]-Table17[[#This Row],[2006 Sales ($MM)]])/Table17[[#This Row],[2006 Sales ($MM)]])</f>
        <v>0.2</v>
      </c>
    </row>
    <row r="19" spans="1:7" x14ac:dyDescent="0.35">
      <c r="A19" s="3">
        <v>18</v>
      </c>
      <c r="B19" s="6" t="s">
        <v>29</v>
      </c>
      <c r="C19" s="6" t="s">
        <v>23</v>
      </c>
      <c r="D19" s="4">
        <v>1400</v>
      </c>
      <c r="E19" s="4">
        <v>210</v>
      </c>
      <c r="F19" s="5">
        <f t="shared" si="0"/>
        <v>0.15</v>
      </c>
      <c r="G19" s="7">
        <f>((Table18[[#This Row],[2016 Sales ($MM)]]-Table17[[#This Row],[2006 Sales ($MM)]])/Table17[[#This Row],[2006 Sales ($MM)]])</f>
        <v>0.16666666666666666</v>
      </c>
    </row>
    <row r="20" spans="1:7" x14ac:dyDescent="0.35">
      <c r="A20" s="3">
        <v>19</v>
      </c>
      <c r="B20" s="6" t="s">
        <v>12</v>
      </c>
      <c r="C20" s="6" t="s">
        <v>10</v>
      </c>
      <c r="D20" s="4">
        <v>1300</v>
      </c>
      <c r="E20" s="4">
        <v>195</v>
      </c>
      <c r="F20" s="5">
        <f t="shared" si="0"/>
        <v>0.15</v>
      </c>
      <c r="G20" s="7">
        <f>((Table18[[#This Row],[2016 Sales ($MM)]]-Table17[[#This Row],[2006 Sales ($MM)]])/Table17[[#This Row],[2006 Sales ($MM)]])</f>
        <v>0.18181818181818182</v>
      </c>
    </row>
    <row r="21" spans="1:7" x14ac:dyDescent="0.35">
      <c r="A21" s="3">
        <v>20</v>
      </c>
      <c r="B21" s="6" t="s">
        <v>13</v>
      </c>
      <c r="C21" s="6" t="s">
        <v>10</v>
      </c>
      <c r="D21" s="4">
        <v>2000</v>
      </c>
      <c r="E21" s="4">
        <v>300</v>
      </c>
      <c r="F21" s="5">
        <f t="shared" si="0"/>
        <v>0.15</v>
      </c>
      <c r="G21" s="7">
        <f>((Table18[[#This Row],[2016 Sales ($MM)]]-Table17[[#This Row],[2006 Sales ($MM)]])/Table17[[#This Row],[2006 Sales ($MM)]])</f>
        <v>0.33333333333333331</v>
      </c>
    </row>
    <row r="22" spans="1:7" x14ac:dyDescent="0.35">
      <c r="A22" s="3">
        <v>21</v>
      </c>
      <c r="B22" s="6" t="s">
        <v>25</v>
      </c>
      <c r="C22" s="6" t="s">
        <v>23</v>
      </c>
      <c r="D22" s="4">
        <v>4300</v>
      </c>
      <c r="E22" s="4">
        <v>645</v>
      </c>
      <c r="F22" s="5">
        <f t="shared" si="0"/>
        <v>0.15</v>
      </c>
      <c r="G22" s="7">
        <f>((Table18[[#This Row],[2016 Sales ($MM)]]-Table17[[#This Row],[2006 Sales ($MM)]])/Table17[[#This Row],[2006 Sales ($MM)]])</f>
        <v>0.43333333333333335</v>
      </c>
    </row>
    <row r="23" spans="1:7" x14ac:dyDescent="0.35">
      <c r="A23" s="3">
        <v>22</v>
      </c>
      <c r="B23" s="6" t="s">
        <v>28</v>
      </c>
      <c r="C23" s="6" t="s">
        <v>23</v>
      </c>
      <c r="D23" s="4">
        <v>1800</v>
      </c>
      <c r="E23" s="4">
        <v>270</v>
      </c>
      <c r="F23" s="5">
        <f t="shared" si="0"/>
        <v>0.15</v>
      </c>
      <c r="G23" s="7">
        <f>((Table18[[#This Row],[2016 Sales ($MM)]]-Table17[[#This Row],[2006 Sales ($MM)]])/Table17[[#This Row],[2006 Sales ($MM)]])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1956</vt:lpstr>
      <vt:lpstr>Data for 1966</vt:lpstr>
      <vt:lpstr>Data for 1976</vt:lpstr>
      <vt:lpstr>Data for 1986</vt:lpstr>
      <vt:lpstr>Data for 1996</vt:lpstr>
      <vt:lpstr>Data for 2006</vt:lpstr>
      <vt:lpstr>Data for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Om Vispute</cp:lastModifiedBy>
  <cp:lastPrinted>2017-08-05T21:01:59Z</cp:lastPrinted>
  <dcterms:created xsi:type="dcterms:W3CDTF">2017-08-05T20:39:11Z</dcterms:created>
  <dcterms:modified xsi:type="dcterms:W3CDTF">2024-05-20T05:46:06Z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2024-05-19T22:26:43Z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8c65b4ec-69ef-4d26-b0b2-e79ad735c998</vt:lpwstr>
  </property>
  <property fmtid="{D5CDD505-2E9C-101B-9397-08002B2CF9AE}" pid="8" name="MSIP_Label_2c76c141-ac86-40e5-abf2-c6f60e474cee_ContentBits">
    <vt:lpwstr>2</vt:lpwstr>
  </property>
</Properties>
</file>