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smith02\Documents\2023 projects\Yield - Overall Yield IPC\Carolyn Schoenbaum student proposal\"/>
    </mc:Choice>
  </mc:AlternateContent>
  <xr:revisionPtr revIDLastSave="0" documentId="13_ncr:1_{3F41553D-C10D-42FD-ACFC-2E13F8B5250F}" xr6:coauthVersionLast="47" xr6:coauthVersionMax="47" xr10:uidLastSave="{00000000-0000-0000-0000-000000000000}"/>
  <bookViews>
    <workbookView xWindow="22932" yWindow="-1608" windowWidth="23256" windowHeight="14016" xr2:uid="{00000000-000D-0000-FFFF-FFFF00000000}"/>
  </bookViews>
  <sheets>
    <sheet name="Ex1 Yiel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2" i="1"/>
  <c r="J21" i="1"/>
  <c r="J15" i="1"/>
  <c r="C1" i="1" l="1"/>
  <c r="D1" i="1"/>
  <c r="E1" i="1"/>
  <c r="F1" i="1"/>
  <c r="G1" i="1"/>
  <c r="H1" i="1"/>
  <c r="I1" i="1"/>
  <c r="C2" i="1"/>
  <c r="D2" i="1"/>
  <c r="E2" i="1"/>
  <c r="F2" i="1"/>
  <c r="G2" i="1"/>
  <c r="H2" i="1"/>
  <c r="I2" i="1"/>
  <c r="C3" i="1"/>
  <c r="D3" i="1"/>
  <c r="E3" i="1"/>
  <c r="F3" i="1"/>
  <c r="G3" i="1"/>
  <c r="H3" i="1"/>
  <c r="I3" i="1"/>
  <c r="J3" i="1"/>
  <c r="B3" i="1"/>
  <c r="B2" i="1"/>
  <c r="J2" i="1" l="1"/>
  <c r="J1" i="1"/>
  <c r="B1" i="1" l="1"/>
  <c r="T4" i="1"/>
  <c r="T5" i="1"/>
</calcChain>
</file>

<file path=xl/sharedStrings.xml><?xml version="1.0" encoding="utf-8"?>
<sst xmlns="http://schemas.openxmlformats.org/spreadsheetml/2006/main" count="66" uniqueCount="41">
  <si>
    <t>Unit Op</t>
  </si>
  <si>
    <t>Expt</t>
  </si>
  <si>
    <t>Small-scale1</t>
  </si>
  <si>
    <t>Small-scale2</t>
  </si>
  <si>
    <t>Small-scale3</t>
  </si>
  <si>
    <t>Small-scale4</t>
  </si>
  <si>
    <t>Large-scale1</t>
  </si>
  <si>
    <t>Large-scale2</t>
  </si>
  <si>
    <t>Large-scale3</t>
  </si>
  <si>
    <t>Large-scale4</t>
  </si>
  <si>
    <t>Large-scale5</t>
  </si>
  <si>
    <t>Harvest</t>
  </si>
  <si>
    <t>Viral Inactivation</t>
  </si>
  <si>
    <t>Column1</t>
  </si>
  <si>
    <t>Column2</t>
  </si>
  <si>
    <t>Column3</t>
  </si>
  <si>
    <t>Viral Filtration</t>
  </si>
  <si>
    <t>UFDF</t>
  </si>
  <si>
    <t>DrugSubstance Fill</t>
  </si>
  <si>
    <t>Overall</t>
  </si>
  <si>
    <t>Avg</t>
  </si>
  <si>
    <t>Stdev</t>
  </si>
  <si>
    <t>Count</t>
  </si>
  <si>
    <t>Tolerance Interval</t>
  </si>
  <si>
    <t>1-sided</t>
  </si>
  <si>
    <t>2-sided</t>
  </si>
  <si>
    <t>alpha</t>
  </si>
  <si>
    <t>proportion</t>
  </si>
  <si>
    <t>Comments</t>
  </si>
  <si>
    <t>Lower TI, 2-sided</t>
  </si>
  <si>
    <t>Upper TI, 2-sided</t>
  </si>
  <si>
    <t>?</t>
  </si>
  <si>
    <t>Small-scale5</t>
  </si>
  <si>
    <t>Small-scale6</t>
  </si>
  <si>
    <t>Lower TI, 1-sided (lower IPC)</t>
  </si>
  <si>
    <t>Small-scale7</t>
  </si>
  <si>
    <t>Small-scale8</t>
  </si>
  <si>
    <t>Small-scale9</t>
  </si>
  <si>
    <t>Small-scale10</t>
  </si>
  <si>
    <t>Small-scale11</t>
  </si>
  <si>
    <t>GOAL??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</si>
</sst>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9" fontId="0" fillId="3" borderId="0" xfId="1" applyFont="1" applyFill="1" applyAlignment="1">
      <alignment horizontal="center"/>
    </xf>
    <xf numFmtId="9" fontId="0" fillId="2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workbookViewId="0">
      <selection activeCell="L22" sqref="L22"/>
    </sheetView>
  </sheetViews>
  <sheetFormatPr defaultRowHeight="15" x14ac:dyDescent="0.25"/>
  <cols>
    <col min="1" max="1" width="26.85546875" style="1" bestFit="1" customWidth="1"/>
    <col min="2" max="3" width="9.140625" style="1"/>
    <col min="4" max="4" width="16.140625" style="1" bestFit="1" customWidth="1"/>
    <col min="5" max="6" width="9.140625" style="1"/>
    <col min="7" max="7" width="13.85546875" style="1" bestFit="1" customWidth="1"/>
    <col min="8" max="8" width="9.140625" style="1"/>
    <col min="9" max="9" width="17.5703125" style="1" bestFit="1" customWidth="1"/>
    <col min="10" max="10" width="12.42578125" style="1" customWidth="1"/>
    <col min="11" max="17" width="9.140625" style="1"/>
    <col min="18" max="18" width="17.28515625" style="1" bestFit="1" customWidth="1"/>
    <col min="19" max="19" width="9.140625" style="1"/>
    <col min="20" max="20" width="10.5703125" style="1" bestFit="1" customWidth="1"/>
    <col min="21" max="29" width="9.140625" style="1"/>
  </cols>
  <sheetData>
    <row r="1" spans="1:22" x14ac:dyDescent="0.25">
      <c r="A1" s="1" t="s">
        <v>20</v>
      </c>
      <c r="B1" s="7">
        <f>AVERAGE(B10:B30)</f>
        <v>0.85858306433073583</v>
      </c>
      <c r="C1" s="7">
        <f t="shared" ref="C1:J1" si="0">AVERAGE(C10:C30)</f>
        <v>0.94498044226722822</v>
      </c>
      <c r="D1" s="7">
        <f t="shared" si="0"/>
        <v>0.95865035113929276</v>
      </c>
      <c r="E1" s="7">
        <f t="shared" si="0"/>
        <v>0.89577130360172785</v>
      </c>
      <c r="F1" s="7">
        <f t="shared" si="0"/>
        <v>0.95710211554937841</v>
      </c>
      <c r="G1" s="7">
        <f t="shared" si="0"/>
        <v>0.97789477788675572</v>
      </c>
      <c r="H1" s="7">
        <f t="shared" si="0"/>
        <v>0.95772202461196865</v>
      </c>
      <c r="I1" s="7">
        <f t="shared" si="0"/>
        <v>0.9923752847931574</v>
      </c>
      <c r="J1" s="7">
        <f t="shared" si="0"/>
        <v>0.62508791200380154</v>
      </c>
    </row>
    <row r="2" spans="1:22" x14ac:dyDescent="0.25">
      <c r="A2" s="1" t="s">
        <v>21</v>
      </c>
      <c r="B2" s="7">
        <f>STDEV(B10:B30)</f>
        <v>3.3221995158781659E-2</v>
      </c>
      <c r="C2" s="7">
        <f t="shared" ref="C2:J2" si="1">STDEV(C10:C30)</f>
        <v>2.119823995986448E-2</v>
      </c>
      <c r="D2" s="7">
        <f t="shared" si="1"/>
        <v>1.0725204429726454E-2</v>
      </c>
      <c r="E2" s="7">
        <f t="shared" si="1"/>
        <v>2.5406105799403934E-2</v>
      </c>
      <c r="F2" s="7">
        <f t="shared" si="1"/>
        <v>2.4598980062653826E-2</v>
      </c>
      <c r="G2" s="7">
        <f t="shared" si="1"/>
        <v>9.0432815446100691E-3</v>
      </c>
      <c r="H2" s="7">
        <f t="shared" si="1"/>
        <v>1.9279164190194799E-2</v>
      </c>
      <c r="I2" s="7">
        <f t="shared" si="1"/>
        <v>1.5045099207401328E-2</v>
      </c>
      <c r="J2" s="7">
        <f t="shared" si="1"/>
        <v>2.9233294110542998E-2</v>
      </c>
    </row>
    <row r="3" spans="1:22" x14ac:dyDescent="0.25">
      <c r="A3" s="1" t="s">
        <v>22</v>
      </c>
      <c r="B3" s="3">
        <f>COUNT(B10:B30)</f>
        <v>11</v>
      </c>
      <c r="C3" s="3">
        <f t="shared" ref="C3:J3" si="2">COUNT(C10:C30)</f>
        <v>11</v>
      </c>
      <c r="D3" s="3">
        <f t="shared" si="2"/>
        <v>11</v>
      </c>
      <c r="E3" s="3">
        <f t="shared" si="2"/>
        <v>11</v>
      </c>
      <c r="F3" s="3">
        <f t="shared" si="2"/>
        <v>11</v>
      </c>
      <c r="G3" s="3">
        <f t="shared" si="2"/>
        <v>11</v>
      </c>
      <c r="H3" s="3">
        <f t="shared" si="2"/>
        <v>11</v>
      </c>
      <c r="I3" s="3">
        <f t="shared" si="2"/>
        <v>11</v>
      </c>
      <c r="J3" s="3">
        <f t="shared" si="2"/>
        <v>4</v>
      </c>
      <c r="R3" s="1" t="s">
        <v>23</v>
      </c>
      <c r="S3" s="3" t="s">
        <v>26</v>
      </c>
      <c r="T3" s="3" t="s">
        <v>27</v>
      </c>
      <c r="V3" s="1" t="s">
        <v>28</v>
      </c>
    </row>
    <row r="4" spans="1:22" x14ac:dyDescent="0.25">
      <c r="A4" s="1" t="s">
        <v>34</v>
      </c>
      <c r="B4" s="3" t="s">
        <v>31</v>
      </c>
      <c r="C4" s="3" t="s">
        <v>31</v>
      </c>
      <c r="D4" s="3" t="s">
        <v>31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40</v>
      </c>
      <c r="R4" s="1" t="s">
        <v>24</v>
      </c>
      <c r="S4" s="2">
        <v>0.95</v>
      </c>
      <c r="T4" s="3">
        <f>_xlfn.NORM.S.DIST(3,1)</f>
        <v>0.9986501019683699</v>
      </c>
    </row>
    <row r="5" spans="1:22" x14ac:dyDescent="0.25">
      <c r="A5" s="1" t="s">
        <v>29</v>
      </c>
      <c r="B5" s="3" t="s">
        <v>31</v>
      </c>
      <c r="C5" s="3" t="s">
        <v>31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R5" s="1" t="s">
        <v>25</v>
      </c>
      <c r="S5" s="3">
        <v>0.95</v>
      </c>
      <c r="T5" s="4">
        <f>_xlfn.NORM.S.DIST(3,1)-_xlfn.NORM.S.DIST(-3,1)</f>
        <v>0.99730020393673979</v>
      </c>
    </row>
    <row r="6" spans="1:22" x14ac:dyDescent="0.25">
      <c r="A6" s="1" t="s">
        <v>30</v>
      </c>
      <c r="B6" s="3" t="s">
        <v>31</v>
      </c>
      <c r="C6" s="3" t="s">
        <v>31</v>
      </c>
      <c r="D6" s="3" t="s">
        <v>31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S6" s="3"/>
      <c r="T6" s="4"/>
    </row>
    <row r="8" spans="1:22" x14ac:dyDescent="0.25">
      <c r="A8" s="1" t="s">
        <v>0</v>
      </c>
      <c r="B8" s="3" t="s">
        <v>11</v>
      </c>
      <c r="C8" s="3" t="s">
        <v>13</v>
      </c>
      <c r="D8" s="3" t="s">
        <v>12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</row>
    <row r="9" spans="1:22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3"/>
    </row>
    <row r="10" spans="1:22" x14ac:dyDescent="0.25">
      <c r="A10" s="5" t="s">
        <v>2</v>
      </c>
      <c r="B10" s="6">
        <v>0.82665310586677643</v>
      </c>
      <c r="C10" s="6">
        <v>0.94201510926477505</v>
      </c>
      <c r="D10" s="6">
        <v>0.95706528461579898</v>
      </c>
      <c r="E10" s="6">
        <v>0.89533674078326575</v>
      </c>
      <c r="F10" s="6">
        <v>0.95482296950232537</v>
      </c>
      <c r="G10" s="6">
        <v>0.99540749664795802</v>
      </c>
      <c r="H10" s="6">
        <v>0.92804609601026355</v>
      </c>
      <c r="I10" s="6">
        <v>0.97404266411190921</v>
      </c>
      <c r="J10" s="5"/>
    </row>
    <row r="11" spans="1:22" x14ac:dyDescent="0.25">
      <c r="A11" s="5" t="s">
        <v>3</v>
      </c>
      <c r="B11" s="6"/>
      <c r="C11" s="6">
        <v>0.9713577307933754</v>
      </c>
      <c r="D11" s="6">
        <v>0.96098760703332209</v>
      </c>
      <c r="E11" s="6">
        <v>0.86882803370367512</v>
      </c>
      <c r="F11" s="6">
        <v>0.97479812981967306</v>
      </c>
      <c r="G11" s="6">
        <v>0.97271794902192688</v>
      </c>
      <c r="H11" s="6">
        <v>0.96698342793930236</v>
      </c>
      <c r="I11" s="6">
        <v>1.0121011474443833</v>
      </c>
      <c r="J11" s="5"/>
    </row>
    <row r="12" spans="1:22" x14ac:dyDescent="0.25">
      <c r="A12" s="5" t="s">
        <v>4</v>
      </c>
      <c r="B12" s="6">
        <v>0.875333430493347</v>
      </c>
      <c r="C12" s="6"/>
      <c r="D12" s="6"/>
      <c r="E12" s="6"/>
      <c r="F12" s="6"/>
      <c r="G12" s="6"/>
      <c r="H12" s="6"/>
      <c r="I12" s="6"/>
      <c r="J12" s="5"/>
    </row>
    <row r="13" spans="1:22" x14ac:dyDescent="0.25">
      <c r="A13" s="5" t="s">
        <v>5</v>
      </c>
      <c r="B13" s="6"/>
      <c r="C13" s="6">
        <v>0.91043159995202294</v>
      </c>
      <c r="D13" s="6">
        <v>0.96302338870420257</v>
      </c>
      <c r="E13" s="6">
        <v>0.92636364206968824</v>
      </c>
      <c r="F13" s="6">
        <v>0.95361494673428682</v>
      </c>
      <c r="G13" s="6">
        <v>0.98064174695176187</v>
      </c>
      <c r="H13" s="6">
        <v>0.94768003764198017</v>
      </c>
      <c r="I13" s="6">
        <v>0.98851822264150047</v>
      </c>
      <c r="J13" s="5"/>
    </row>
    <row r="14" spans="1:22" x14ac:dyDescent="0.25">
      <c r="A14" s="5" t="s">
        <v>32</v>
      </c>
      <c r="B14" s="6">
        <v>0.91810937497126022</v>
      </c>
      <c r="C14" s="6"/>
      <c r="D14" s="6">
        <v>0.97965874036629552</v>
      </c>
      <c r="E14" s="6"/>
      <c r="F14" s="6"/>
      <c r="G14" s="6"/>
      <c r="H14" s="6"/>
      <c r="I14" s="5"/>
      <c r="J14" s="5"/>
    </row>
    <row r="15" spans="1:22" x14ac:dyDescent="0.25">
      <c r="A15" s="5" t="s">
        <v>33</v>
      </c>
      <c r="B15" s="6">
        <v>0.87892924506242887</v>
      </c>
      <c r="C15" s="6">
        <v>0.93690121927084213</v>
      </c>
      <c r="D15" s="6">
        <v>0.97368258351873549</v>
      </c>
      <c r="E15" s="6">
        <v>0.91870250661344988</v>
      </c>
      <c r="F15" s="6">
        <v>0.92443053755861604</v>
      </c>
      <c r="G15" s="6">
        <v>0.966514036591124</v>
      </c>
      <c r="H15" s="6">
        <v>0.9604298356564378</v>
      </c>
      <c r="I15" s="6">
        <v>0.98786034664969946</v>
      </c>
      <c r="J15" s="6">
        <f>PRODUCT(B15:I15)</f>
        <v>0.62442986673442435</v>
      </c>
    </row>
    <row r="16" spans="1:22" x14ac:dyDescent="0.25">
      <c r="A16" s="5" t="s">
        <v>35</v>
      </c>
      <c r="B16" s="6">
        <v>0.81036664951355786</v>
      </c>
      <c r="C16" s="6"/>
      <c r="D16" s="6"/>
      <c r="E16" s="6">
        <v>0.90728805564326531</v>
      </c>
      <c r="F16" s="6">
        <v>0.97703828617902699</v>
      </c>
      <c r="G16" s="6">
        <v>0.97092787255323298</v>
      </c>
      <c r="H16" s="6">
        <v>0.95003849277045471</v>
      </c>
      <c r="I16" s="6">
        <v>1.0037290759989801</v>
      </c>
      <c r="J16" s="5"/>
    </row>
    <row r="17" spans="1:10" x14ac:dyDescent="0.25">
      <c r="A17" s="5" t="s">
        <v>36</v>
      </c>
      <c r="B17" s="6"/>
      <c r="C17" s="6">
        <v>0.95677960555455643</v>
      </c>
      <c r="D17" s="6">
        <v>0.94868612609215053</v>
      </c>
      <c r="E17" s="6"/>
      <c r="F17" s="6"/>
      <c r="G17" s="6"/>
      <c r="H17" s="6"/>
      <c r="I17" s="6"/>
      <c r="J17" s="5"/>
    </row>
    <row r="18" spans="1:10" x14ac:dyDescent="0.25">
      <c r="A18" s="5" t="s">
        <v>37</v>
      </c>
      <c r="B18" s="6"/>
      <c r="C18" s="6"/>
      <c r="D18" s="6"/>
      <c r="E18" s="6">
        <v>0.91411310506981991</v>
      </c>
      <c r="F18" s="6">
        <v>0.92087206097235641</v>
      </c>
      <c r="G18" s="6">
        <v>0.97331320805359944</v>
      </c>
      <c r="H18" s="6">
        <v>0.94782307292988399</v>
      </c>
      <c r="I18" s="6">
        <v>0.97827816737741002</v>
      </c>
      <c r="J18" s="5"/>
    </row>
    <row r="19" spans="1:10" x14ac:dyDescent="0.25">
      <c r="A19" s="5" t="s">
        <v>38</v>
      </c>
      <c r="B19" s="6">
        <v>0.88354531198704844</v>
      </c>
      <c r="C19" s="6">
        <v>0.93966142439045131</v>
      </c>
      <c r="D19" s="6">
        <v>0.95009421805166583</v>
      </c>
      <c r="E19" s="6">
        <v>0.91896841477624414</v>
      </c>
      <c r="F19" s="6">
        <v>0.93715080582546673</v>
      </c>
      <c r="G19" s="6">
        <v>0.97248704544173958</v>
      </c>
      <c r="H19" s="6">
        <v>0.97452459757013965</v>
      </c>
      <c r="I19" s="6">
        <v>0.98319628725298436</v>
      </c>
      <c r="J19" s="5"/>
    </row>
    <row r="20" spans="1:10" x14ac:dyDescent="0.25">
      <c r="A20" s="5" t="s">
        <v>39</v>
      </c>
      <c r="B20" s="6"/>
      <c r="C20" s="6">
        <v>0.94964449685941488</v>
      </c>
      <c r="D20" s="6"/>
      <c r="E20" s="6"/>
      <c r="F20" s="6"/>
      <c r="G20" s="6"/>
      <c r="H20" s="6"/>
      <c r="I20" s="6"/>
      <c r="J20" s="5"/>
    </row>
    <row r="21" spans="1:10" x14ac:dyDescent="0.25">
      <c r="A21" s="5" t="s">
        <v>6</v>
      </c>
      <c r="B21" s="6">
        <v>0.86097105942932273</v>
      </c>
      <c r="C21" s="6">
        <v>0.92033868555148657</v>
      </c>
      <c r="D21" s="6">
        <v>0.96240063907267448</v>
      </c>
      <c r="E21" s="6">
        <v>0.84280979026425284</v>
      </c>
      <c r="F21" s="6">
        <v>0.99152717140764723</v>
      </c>
      <c r="G21" s="6">
        <v>0.97843335707408763</v>
      </c>
      <c r="H21" s="6">
        <v>0.95977047957200923</v>
      </c>
      <c r="I21" s="6">
        <v>0.99201789428780007</v>
      </c>
      <c r="J21" s="6">
        <f>PRODUCT(B21:I21)</f>
        <v>0.59366913415254119</v>
      </c>
    </row>
    <row r="22" spans="1:10" x14ac:dyDescent="0.25">
      <c r="A22" s="5" t="s">
        <v>7</v>
      </c>
      <c r="B22" s="6">
        <v>0.88091160098936827</v>
      </c>
      <c r="C22" s="6">
        <v>0.97551618418387709</v>
      </c>
      <c r="D22" s="6">
        <v>0.94907452175410401</v>
      </c>
      <c r="E22" s="6">
        <v>0.87490990035039085</v>
      </c>
      <c r="F22" s="6">
        <v>0.99152717140764723</v>
      </c>
      <c r="G22" s="6">
        <v>0.98809951290716969</v>
      </c>
      <c r="H22" s="6">
        <v>0.93277036798760571</v>
      </c>
      <c r="I22" s="6">
        <v>1.0185131249895312</v>
      </c>
      <c r="J22" s="6">
        <f>PRODUCT(B22:I22)</f>
        <v>0.66416675040110396</v>
      </c>
    </row>
    <row r="23" spans="1:10" x14ac:dyDescent="0.25">
      <c r="A23" s="5" t="s">
        <v>8</v>
      </c>
      <c r="B23" s="6">
        <v>0.85076863759525356</v>
      </c>
      <c r="C23" s="6"/>
      <c r="D23" s="6">
        <v>0.95449309991849096</v>
      </c>
      <c r="E23" s="6"/>
      <c r="F23" s="6"/>
      <c r="G23" s="6"/>
      <c r="H23" s="6"/>
      <c r="I23" s="6"/>
      <c r="J23" s="5"/>
    </row>
    <row r="24" spans="1:10" x14ac:dyDescent="0.25">
      <c r="A24" s="5" t="s">
        <v>9</v>
      </c>
      <c r="B24" s="6">
        <v>0.81261280282342296</v>
      </c>
      <c r="C24" s="6">
        <v>0.92608293566502542</v>
      </c>
      <c r="D24" s="6"/>
      <c r="E24" s="6">
        <v>0.89148597499773063</v>
      </c>
      <c r="F24" s="6">
        <v>0.95839918871899199</v>
      </c>
      <c r="G24" s="6">
        <v>0.98754351490631687</v>
      </c>
      <c r="H24" s="6">
        <v>0.99469635549425883</v>
      </c>
      <c r="I24" s="6">
        <v>0.97507513001879842</v>
      </c>
      <c r="J24" s="5"/>
    </row>
    <row r="25" spans="1:10" x14ac:dyDescent="0.25">
      <c r="A25" s="5" t="s">
        <v>10</v>
      </c>
      <c r="B25" s="6">
        <v>0.84621248890630663</v>
      </c>
      <c r="C25" s="6">
        <v>0.96605587345368227</v>
      </c>
      <c r="D25" s="6">
        <v>0.94598765340478186</v>
      </c>
      <c r="E25" s="6">
        <v>0.89467817534722338</v>
      </c>
      <c r="F25" s="6">
        <v>0.94394200291712393</v>
      </c>
      <c r="G25" s="6">
        <v>0.97075681660539637</v>
      </c>
      <c r="H25" s="6">
        <v>0.97217950715931789</v>
      </c>
      <c r="I25" s="6">
        <v>1.0027960719517348</v>
      </c>
      <c r="J25" s="6">
        <f>PRODUCT(B25:I25)</f>
        <v>0.61808589672713665</v>
      </c>
    </row>
    <row r="26" spans="1:1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 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Ben</dc:creator>
  <cp:lastModifiedBy>Smith, Ben</cp:lastModifiedBy>
  <dcterms:created xsi:type="dcterms:W3CDTF">2015-06-05T18:17:20Z</dcterms:created>
  <dcterms:modified xsi:type="dcterms:W3CDTF">2023-01-04T01:16:34Z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1142f3-8099-46d1-8755-df3fda1ce27f_Enabled">
    <vt:lpwstr>true</vt:lpwstr>
  </property>
  <property fmtid="{D5CDD505-2E9C-101B-9397-08002B2CF9AE}" pid="3" name="MSIP_Label_f31142f3-8099-46d1-8755-df3fda1ce27f_SetDate">
    <vt:lpwstr>2022-12-13T15:18:55Z</vt:lpwstr>
  </property>
  <property fmtid="{D5CDD505-2E9C-101B-9397-08002B2CF9AE}" pid="4" name="MSIP_Label_f31142f3-8099-46d1-8755-df3fda1ce27f_Method">
    <vt:lpwstr>Privileged</vt:lpwstr>
  </property>
  <property fmtid="{D5CDD505-2E9C-101B-9397-08002B2CF9AE}" pid="5" name="MSIP_Label_f31142f3-8099-46d1-8755-df3fda1ce27f_Name">
    <vt:lpwstr>Public_</vt:lpwstr>
  </property>
  <property fmtid="{D5CDD505-2E9C-101B-9397-08002B2CF9AE}" pid="6" name="MSIP_Label_f31142f3-8099-46d1-8755-df3fda1ce27f_SiteId">
    <vt:lpwstr>4b4266a6-1368-41af-ad5a-59eb634f7ad8</vt:lpwstr>
  </property>
  <property fmtid="{D5CDD505-2E9C-101B-9397-08002B2CF9AE}" pid="7" name="MSIP_Label_f31142f3-8099-46d1-8755-df3fda1ce27f_ActionId">
    <vt:lpwstr>60548485-b901-42df-9e4d-908c633cbcde</vt:lpwstr>
  </property>
  <property fmtid="{D5CDD505-2E9C-101B-9397-08002B2CF9AE}" pid="8" name="MSIP_Label_f31142f3-8099-46d1-8755-df3fda1ce27f_ContentBits">
    <vt:lpwstr>0</vt:lpwstr>
  </property>
</Properties>
</file>