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mith02\Documents\2023 projects\Yield - Overall Yield IPC\Carolyn Schoenbaum student proposal\"/>
    </mc:Choice>
  </mc:AlternateContent>
  <xr:revisionPtr revIDLastSave="0" documentId="13_ncr:1_{36F19863-4512-4DF0-AD0E-5D087CC26E16}" xr6:coauthVersionLast="47" xr6:coauthVersionMax="47" xr10:uidLastSave="{00000000-0000-0000-0000-000000000000}"/>
  <bookViews>
    <workbookView xWindow="22932" yWindow="-1608" windowWidth="23256" windowHeight="14016" xr2:uid="{62B35FF1-64BF-4B76-9595-7D8B8D812157}"/>
  </bookViews>
  <sheets>
    <sheet name="Ex2 Yiel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5" i="1" l="1"/>
  <c r="T4" i="1"/>
  <c r="I3" i="1"/>
  <c r="H3" i="1"/>
  <c r="G3" i="1"/>
  <c r="F3" i="1"/>
  <c r="E3" i="1"/>
  <c r="D3" i="1"/>
  <c r="C3" i="1"/>
  <c r="B3" i="1"/>
  <c r="I2" i="1"/>
  <c r="H2" i="1"/>
  <c r="G2" i="1"/>
  <c r="F2" i="1"/>
  <c r="E2" i="1"/>
  <c r="D2" i="1"/>
  <c r="C2" i="1"/>
  <c r="B2" i="1"/>
  <c r="I1" i="1"/>
  <c r="H1" i="1"/>
  <c r="G1" i="1"/>
  <c r="F1" i="1"/>
  <c r="E1" i="1"/>
  <c r="D1" i="1"/>
  <c r="C1" i="1"/>
  <c r="B1" i="1"/>
  <c r="J3" i="1" l="1"/>
  <c r="J2" i="1"/>
  <c r="J1" i="1"/>
</calcChain>
</file>

<file path=xl/sharedStrings.xml><?xml version="1.0" encoding="utf-8"?>
<sst xmlns="http://schemas.openxmlformats.org/spreadsheetml/2006/main" count="66" uniqueCount="41">
  <si>
    <t>Avg</t>
  </si>
  <si>
    <t>Stdev</t>
  </si>
  <si>
    <t>Count</t>
  </si>
  <si>
    <t>Tolerance Interval</t>
  </si>
  <si>
    <t>alpha</t>
  </si>
  <si>
    <t>proportion</t>
  </si>
  <si>
    <t>Comments</t>
  </si>
  <si>
    <t>Lower TI, 1-sided (lower IPC)</t>
  </si>
  <si>
    <t>?</t>
  </si>
  <si>
    <t>GOAL??</t>
  </si>
  <si>
    <t>1-sided</t>
  </si>
  <si>
    <t>Lower TI, 2-sided</t>
  </si>
  <si>
    <t>2-sided</t>
  </si>
  <si>
    <t>Upper TI, 2-sided</t>
  </si>
  <si>
    <t>Unit Op</t>
  </si>
  <si>
    <t>Harvest</t>
  </si>
  <si>
    <t>Column1</t>
  </si>
  <si>
    <t>Viral Inactivation</t>
  </si>
  <si>
    <t>Column2</t>
  </si>
  <si>
    <t>Column3</t>
  </si>
  <si>
    <t>Viral Filtration</t>
  </si>
  <si>
    <t>UFDF</t>
  </si>
  <si>
    <t>DrugSubstance Fill</t>
  </si>
  <si>
    <t>Overall</t>
  </si>
  <si>
    <t>Expt</t>
  </si>
  <si>
    <t>Small-scale1</t>
  </si>
  <si>
    <t>Small-scale2</t>
  </si>
  <si>
    <t>Small-scale3</t>
  </si>
  <si>
    <t>Small-scale4</t>
  </si>
  <si>
    <t>Small-scale5</t>
  </si>
  <si>
    <t>Small-scale6</t>
  </si>
  <si>
    <t>Small-scale7</t>
  </si>
  <si>
    <t>Small-scale8</t>
  </si>
  <si>
    <t>Small-scale9</t>
  </si>
  <si>
    <t>Small-scale10</t>
  </si>
  <si>
    <t>Small-scale11</t>
  </si>
  <si>
    <t>Large-scale1</t>
  </si>
  <si>
    <t>Large-scale2</t>
  </si>
  <si>
    <t>Large-scale3</t>
  </si>
  <si>
    <t>Large-scale4</t>
  </si>
  <si>
    <t>Large-scale5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</si>
</sst>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3" borderId="0" xfId="0" applyFill="1"/>
    <xf numFmtId="1" fontId="0" fillId="3" borderId="0" xfId="1" applyNumberFormat="1" applyFont="1" applyFill="1" applyAlignment="1">
      <alignment horizontal="center"/>
    </xf>
    <xf numFmtId="1" fontId="0" fillId="3" borderId="0" xfId="0" applyNumberFormat="1" applyFill="1" applyAlignment="1">
      <alignment horizontal="center"/>
    </xf>
    <xf numFmtId="9" fontId="0" fillId="3" borderId="0" xfId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89904-9AD8-4E41-B2CD-E4B75C962FC5}">
  <dimension ref="A1:AC30"/>
  <sheetViews>
    <sheetView tabSelected="1" workbookViewId="0">
      <selection activeCell="I12" sqref="I12"/>
    </sheetView>
  </sheetViews>
  <sheetFormatPr defaultRowHeight="15" x14ac:dyDescent="0.25"/>
  <cols>
    <col min="1" max="1" width="26.85546875" style="1" bestFit="1" customWidth="1"/>
    <col min="2" max="3" width="10.5703125" style="1" bestFit="1" customWidth="1"/>
    <col min="4" max="4" width="16.28515625" style="1" bestFit="1" customWidth="1"/>
    <col min="5" max="6" width="10.5703125" style="1" bestFit="1" customWidth="1"/>
    <col min="7" max="7" width="14" style="1" bestFit="1" customWidth="1"/>
    <col min="8" max="8" width="10.5703125" style="1" bestFit="1" customWidth="1"/>
    <col min="9" max="9" width="17.7109375" style="1" bestFit="1" customWidth="1"/>
    <col min="10" max="10" width="12.42578125" style="1" customWidth="1"/>
    <col min="11" max="17" width="9.140625" style="1"/>
    <col min="18" max="18" width="17.28515625" style="1" bestFit="1" customWidth="1"/>
    <col min="19" max="19" width="9.140625" style="1"/>
    <col min="20" max="20" width="10.5703125" style="1" bestFit="1" customWidth="1"/>
    <col min="21" max="29" width="9.140625" style="1"/>
  </cols>
  <sheetData>
    <row r="1" spans="1:22" x14ac:dyDescent="0.25">
      <c r="A1" s="1" t="s">
        <v>0</v>
      </c>
      <c r="B1" s="2">
        <f>AVERAGE(B10:B30)</f>
        <v>86.751741912973571</v>
      </c>
      <c r="C1" s="2">
        <f t="shared" ref="C1:I1" si="0">AVERAGE(C10:C30)</f>
        <v>93.055798614755147</v>
      </c>
      <c r="D1" s="2">
        <f t="shared" si="0"/>
        <v>94.773191025645914</v>
      </c>
      <c r="E1" s="2">
        <f t="shared" si="0"/>
        <v>91.181079769731767</v>
      </c>
      <c r="F1" s="2">
        <f t="shared" si="0"/>
        <v>93.575982255187199</v>
      </c>
      <c r="G1" s="2">
        <f t="shared" si="0"/>
        <v>97.56643333127127</v>
      </c>
      <c r="H1" s="2">
        <f t="shared" si="0"/>
        <v>95.811481306729206</v>
      </c>
      <c r="I1" s="2">
        <f t="shared" si="0"/>
        <v>99.301116730996426</v>
      </c>
      <c r="J1" s="2">
        <f>AVERAGE(J10:J30)</f>
        <v>58.474524053503593</v>
      </c>
    </row>
    <row r="2" spans="1:22" x14ac:dyDescent="0.25">
      <c r="A2" s="1" t="s">
        <v>1</v>
      </c>
      <c r="B2" s="2">
        <f>STDEV(B10:B30)</f>
        <v>4.1843619584449065</v>
      </c>
      <c r="C2" s="2">
        <f t="shared" ref="C2:J2" si="1">STDEV(C10:C30)</f>
        <v>1.8138586986465697</v>
      </c>
      <c r="D2" s="2">
        <f t="shared" si="1"/>
        <v>2.0141187764071673</v>
      </c>
      <c r="E2" s="2">
        <f t="shared" si="1"/>
        <v>2.3996830437531087</v>
      </c>
      <c r="F2" s="2">
        <f t="shared" si="1"/>
        <v>1.2387978126272916</v>
      </c>
      <c r="G2" s="2">
        <f t="shared" si="1"/>
        <v>1.0617183467096578</v>
      </c>
      <c r="H2" s="2">
        <f t="shared" si="1"/>
        <v>1.5797171314575758</v>
      </c>
      <c r="I2" s="2">
        <f t="shared" si="1"/>
        <v>0.84743574503660968</v>
      </c>
      <c r="J2" s="2">
        <f t="shared" si="1"/>
        <v>4.1173233963024147</v>
      </c>
    </row>
    <row r="3" spans="1:22" x14ac:dyDescent="0.25">
      <c r="A3" s="1" t="s">
        <v>2</v>
      </c>
      <c r="B3" s="3">
        <f>COUNT(B10:B30)</f>
        <v>11</v>
      </c>
      <c r="C3" s="3">
        <f t="shared" ref="C3:J3" si="2">COUNT(C10:C30)</f>
        <v>10</v>
      </c>
      <c r="D3" s="3">
        <f t="shared" si="2"/>
        <v>11</v>
      </c>
      <c r="E3" s="3">
        <f t="shared" si="2"/>
        <v>11</v>
      </c>
      <c r="F3" s="3">
        <f t="shared" si="2"/>
        <v>10</v>
      </c>
      <c r="G3" s="3">
        <f t="shared" si="2"/>
        <v>9</v>
      </c>
      <c r="H3" s="3">
        <f t="shared" si="2"/>
        <v>12</v>
      </c>
      <c r="I3" s="3">
        <f t="shared" si="2"/>
        <v>8</v>
      </c>
      <c r="J3" s="3">
        <f t="shared" si="2"/>
        <v>4</v>
      </c>
      <c r="R3" s="1" t="s">
        <v>3</v>
      </c>
      <c r="S3" s="3" t="s">
        <v>4</v>
      </c>
      <c r="T3" s="3" t="s">
        <v>5</v>
      </c>
      <c r="V3" s="1" t="s">
        <v>6</v>
      </c>
    </row>
    <row r="4" spans="1:22" x14ac:dyDescent="0.25">
      <c r="A4" s="1" t="s">
        <v>7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  <c r="G4" s="3" t="s">
        <v>8</v>
      </c>
      <c r="H4" s="3" t="s">
        <v>8</v>
      </c>
      <c r="I4" s="3" t="s">
        <v>8</v>
      </c>
      <c r="J4" s="3" t="s">
        <v>9</v>
      </c>
      <c r="R4" s="1" t="s">
        <v>10</v>
      </c>
      <c r="S4" s="4">
        <v>0.95</v>
      </c>
      <c r="T4" s="3">
        <f>_xlfn.NORM.S.DIST(3,1)</f>
        <v>0.9986501019683699</v>
      </c>
    </row>
    <row r="5" spans="1:22" x14ac:dyDescent="0.25">
      <c r="A5" s="1" t="s">
        <v>11</v>
      </c>
      <c r="B5" s="3" t="s">
        <v>8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3" t="s">
        <v>8</v>
      </c>
      <c r="J5" s="3" t="s">
        <v>8</v>
      </c>
      <c r="R5" s="1" t="s">
        <v>12</v>
      </c>
      <c r="S5" s="3">
        <v>0.95</v>
      </c>
      <c r="T5" s="5">
        <f>_xlfn.NORM.S.DIST(3,1)-_xlfn.NORM.S.DIST(-3,1)</f>
        <v>0.99730020393673979</v>
      </c>
    </row>
    <row r="6" spans="1:22" x14ac:dyDescent="0.25">
      <c r="A6" s="1" t="s">
        <v>13</v>
      </c>
      <c r="B6" s="3" t="s">
        <v>8</v>
      </c>
      <c r="C6" s="3" t="s">
        <v>8</v>
      </c>
      <c r="D6" s="3" t="s">
        <v>8</v>
      </c>
      <c r="E6" s="3" t="s">
        <v>8</v>
      </c>
      <c r="F6" s="3" t="s">
        <v>8</v>
      </c>
      <c r="G6" s="3" t="s">
        <v>8</v>
      </c>
      <c r="H6" s="3" t="s">
        <v>8</v>
      </c>
      <c r="I6" s="3" t="s">
        <v>8</v>
      </c>
      <c r="J6" s="3" t="s">
        <v>8</v>
      </c>
      <c r="S6" s="3"/>
      <c r="T6" s="5"/>
    </row>
    <row r="8" spans="1:22" x14ac:dyDescent="0.25">
      <c r="A8" s="1" t="s">
        <v>14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21</v>
      </c>
      <c r="I8" s="3" t="s">
        <v>22</v>
      </c>
      <c r="J8" s="3" t="s">
        <v>23</v>
      </c>
    </row>
    <row r="9" spans="1:22" x14ac:dyDescent="0.25">
      <c r="A9" s="1" t="s">
        <v>24</v>
      </c>
      <c r="B9" s="3"/>
      <c r="C9" s="3"/>
      <c r="D9" s="3"/>
      <c r="E9" s="3"/>
      <c r="F9" s="3"/>
      <c r="G9" s="3"/>
      <c r="H9" s="3"/>
      <c r="I9" s="3"/>
      <c r="J9" s="3"/>
    </row>
    <row r="10" spans="1:22" x14ac:dyDescent="0.25">
      <c r="A10" s="6" t="s">
        <v>25</v>
      </c>
      <c r="B10" s="7">
        <v>87.465751411904165</v>
      </c>
      <c r="C10" s="7">
        <v>93.094897778834451</v>
      </c>
      <c r="D10" s="7">
        <v>93.765706972740119</v>
      </c>
      <c r="E10" s="7">
        <v>92.729411223527237</v>
      </c>
      <c r="F10" s="7">
        <v>93.242286567266135</v>
      </c>
      <c r="G10" s="7">
        <v>96.837455401545228</v>
      </c>
      <c r="H10" s="7">
        <v>95.52665461715371</v>
      </c>
      <c r="I10" s="7"/>
      <c r="J10" s="6"/>
    </row>
    <row r="11" spans="1:22" x14ac:dyDescent="0.25">
      <c r="A11" s="6" t="s">
        <v>26</v>
      </c>
      <c r="B11" s="7">
        <v>87.060105252621113</v>
      </c>
      <c r="C11" s="7">
        <v>94.715175773691669</v>
      </c>
      <c r="D11" s="7"/>
      <c r="E11" s="7">
        <v>91.758734800882507</v>
      </c>
      <c r="F11" s="7">
        <v>94.932151860024021</v>
      </c>
      <c r="G11" s="7">
        <v>98.998791233091808</v>
      </c>
      <c r="H11" s="7">
        <v>94.880762123905242</v>
      </c>
      <c r="I11" s="7"/>
      <c r="J11" s="6"/>
    </row>
    <row r="12" spans="1:22" x14ac:dyDescent="0.25">
      <c r="A12" s="6" t="s">
        <v>27</v>
      </c>
      <c r="B12" s="7"/>
      <c r="C12" s="7"/>
      <c r="D12" s="7">
        <v>91.522421715831968</v>
      </c>
      <c r="E12" s="7"/>
      <c r="F12" s="7"/>
      <c r="G12" s="7"/>
      <c r="H12" s="7"/>
      <c r="I12" s="7"/>
      <c r="J12" s="6"/>
    </row>
    <row r="13" spans="1:22" x14ac:dyDescent="0.25">
      <c r="A13" s="6" t="s">
        <v>28</v>
      </c>
      <c r="B13" s="7">
        <v>83.228595369846019</v>
      </c>
      <c r="C13" s="7"/>
      <c r="D13" s="7">
        <v>97.100802133657467</v>
      </c>
      <c r="E13" s="7">
        <v>91.24639102364452</v>
      </c>
      <c r="F13" s="7">
        <v>92.461848175250992</v>
      </c>
      <c r="G13" s="7">
        <v>98.311794678700423</v>
      </c>
      <c r="H13" s="7">
        <v>95.294158887287367</v>
      </c>
      <c r="I13" s="7"/>
      <c r="J13" s="6"/>
    </row>
    <row r="14" spans="1:22" x14ac:dyDescent="0.25">
      <c r="A14" s="6" t="s">
        <v>29</v>
      </c>
      <c r="B14" s="7"/>
      <c r="C14" s="7"/>
      <c r="D14" s="7"/>
      <c r="E14" s="7">
        <v>92.950328284274292</v>
      </c>
      <c r="F14" s="7"/>
      <c r="G14" s="7"/>
      <c r="H14" s="7">
        <v>94.589313786175879</v>
      </c>
      <c r="I14" s="8"/>
      <c r="J14" s="6"/>
    </row>
    <row r="15" spans="1:22" x14ac:dyDescent="0.25">
      <c r="A15" s="6" t="s">
        <v>30</v>
      </c>
      <c r="B15" s="7">
        <v>83.483694059804577</v>
      </c>
      <c r="C15" s="7">
        <v>92.109092035296527</v>
      </c>
      <c r="D15" s="7">
        <v>93.777491780436378</v>
      </c>
      <c r="E15" s="7">
        <v>90.890231016577943</v>
      </c>
      <c r="F15" s="7">
        <v>93.737698193185082</v>
      </c>
      <c r="G15" s="7">
        <v>96.683312587481069</v>
      </c>
      <c r="H15" s="7">
        <v>96.321389654555119</v>
      </c>
      <c r="I15" s="7">
        <v>100.3023720294514</v>
      </c>
      <c r="J15" s="8">
        <v>57.38782022879618</v>
      </c>
    </row>
    <row r="16" spans="1:22" x14ac:dyDescent="0.25">
      <c r="A16" s="6" t="s">
        <v>31</v>
      </c>
      <c r="B16" s="7">
        <v>84.361483831972052</v>
      </c>
      <c r="C16" s="7"/>
      <c r="D16" s="7">
        <v>97.10913327657353</v>
      </c>
      <c r="E16" s="7"/>
      <c r="F16" s="7">
        <v>93.539075734184394</v>
      </c>
      <c r="G16" s="7">
        <v>97.276625007716305</v>
      </c>
      <c r="H16" s="7"/>
      <c r="I16" s="7"/>
      <c r="J16" s="6"/>
    </row>
    <row r="17" spans="1:10" x14ac:dyDescent="0.25">
      <c r="A17" s="6" t="s">
        <v>32</v>
      </c>
      <c r="B17" s="7">
        <v>85.513640039317934</v>
      </c>
      <c r="C17" s="7">
        <v>90.898581013988519</v>
      </c>
      <c r="D17" s="7"/>
      <c r="E17" s="7">
        <v>90.382507356354907</v>
      </c>
      <c r="F17" s="7">
        <v>96.332104851730705</v>
      </c>
      <c r="G17" s="7"/>
      <c r="H17" s="7">
        <v>96.116086165724539</v>
      </c>
      <c r="I17" s="7">
        <v>98.794123514643331</v>
      </c>
      <c r="J17" s="6"/>
    </row>
    <row r="18" spans="1:10" x14ac:dyDescent="0.25">
      <c r="A18" s="6" t="s">
        <v>33</v>
      </c>
      <c r="B18" s="7"/>
      <c r="C18" s="7">
        <v>94.488837826183541</v>
      </c>
      <c r="D18" s="7">
        <v>94.960612905716673</v>
      </c>
      <c r="E18" s="7"/>
      <c r="F18" s="7"/>
      <c r="G18" s="7"/>
      <c r="H18" s="7">
        <v>98.352932218492555</v>
      </c>
      <c r="I18" s="7">
        <v>98.885039004595598</v>
      </c>
      <c r="J18" s="6"/>
    </row>
    <row r="19" spans="1:10" x14ac:dyDescent="0.25">
      <c r="A19" s="6" t="s">
        <v>34</v>
      </c>
      <c r="B19" s="7">
        <v>94.42862450492494</v>
      </c>
      <c r="C19" s="7"/>
      <c r="D19" s="7"/>
      <c r="E19" s="7">
        <v>90.126172106601061</v>
      </c>
      <c r="F19" s="7">
        <v>92.095059675353497</v>
      </c>
      <c r="G19" s="7">
        <v>97.86925574050322</v>
      </c>
      <c r="H19" s="7">
        <v>94.943742508346773</v>
      </c>
      <c r="I19" s="7"/>
      <c r="J19" s="6"/>
    </row>
    <row r="20" spans="1:10" x14ac:dyDescent="0.25">
      <c r="A20" s="6" t="s">
        <v>35</v>
      </c>
      <c r="B20" s="7"/>
      <c r="C20" s="7">
        <v>92.326124854907306</v>
      </c>
      <c r="D20" s="7"/>
      <c r="E20" s="7">
        <v>94.002961681776767</v>
      </c>
      <c r="F20" s="7"/>
      <c r="G20" s="7"/>
      <c r="H20" s="7"/>
      <c r="I20" s="7">
        <v>99.736527424170134</v>
      </c>
      <c r="J20" s="6"/>
    </row>
    <row r="21" spans="1:10" x14ac:dyDescent="0.25">
      <c r="A21" s="6" t="s">
        <v>36</v>
      </c>
      <c r="B21" s="7">
        <v>94.579451599035039</v>
      </c>
      <c r="C21" s="7">
        <v>91.264611682401991</v>
      </c>
      <c r="D21" s="7">
        <v>91.645802373211566</v>
      </c>
      <c r="E21" s="7">
        <v>84.912729880193567</v>
      </c>
      <c r="F21" s="7">
        <v>93.214419463921132</v>
      </c>
      <c r="G21" s="7">
        <v>98.353939416916063</v>
      </c>
      <c r="H21" s="7">
        <v>93.466538660290951</v>
      </c>
      <c r="I21" s="7">
        <v>98.982670852650543</v>
      </c>
      <c r="J21" s="8">
        <v>56.973745305790288</v>
      </c>
    </row>
    <row r="22" spans="1:10" x14ac:dyDescent="0.25">
      <c r="A22" s="6" t="s">
        <v>37</v>
      </c>
      <c r="B22" s="7">
        <v>87.046934248664414</v>
      </c>
      <c r="C22" s="7"/>
      <c r="D22" s="7">
        <v>96.751620616923915</v>
      </c>
      <c r="E22" s="7"/>
      <c r="F22" s="7"/>
      <c r="G22" s="7"/>
      <c r="H22" s="7"/>
      <c r="I22" s="7"/>
      <c r="J22" s="9"/>
    </row>
    <row r="23" spans="1:10" x14ac:dyDescent="0.25">
      <c r="A23" s="6" t="s">
        <v>38</v>
      </c>
      <c r="B23" s="7"/>
      <c r="C23" s="7">
        <v>92.699109594866641</v>
      </c>
      <c r="D23" s="7">
        <v>96.577120371489656</v>
      </c>
      <c r="E23" s="7"/>
      <c r="F23" s="7"/>
      <c r="G23" s="7"/>
      <c r="H23" s="7">
        <v>97.825388001820798</v>
      </c>
      <c r="I23" s="7">
        <v>97.772576691171011</v>
      </c>
      <c r="J23" s="6"/>
    </row>
    <row r="24" spans="1:10" x14ac:dyDescent="0.25">
      <c r="A24" s="6" t="s">
        <v>39</v>
      </c>
      <c r="B24" s="7">
        <v>84.845364527893281</v>
      </c>
      <c r="C24" s="7">
        <v>96.860180428952177</v>
      </c>
      <c r="D24" s="7">
        <v>94.420676484809036</v>
      </c>
      <c r="E24" s="7">
        <v>92.80244267946884</v>
      </c>
      <c r="F24" s="7">
        <v>92.767963055286003</v>
      </c>
      <c r="G24" s="7">
        <v>98.181518694430295</v>
      </c>
      <c r="H24" s="7">
        <v>98.121464225044363</v>
      </c>
      <c r="I24" s="7">
        <v>100.16525319173168</v>
      </c>
      <c r="J24" s="8">
        <v>64.462744052292464</v>
      </c>
    </row>
    <row r="25" spans="1:10" x14ac:dyDescent="0.25">
      <c r="A25" s="6" t="s">
        <v>40</v>
      </c>
      <c r="B25" s="7">
        <v>82.255516196725793</v>
      </c>
      <c r="C25" s="7">
        <v>92.101375158428596</v>
      </c>
      <c r="D25" s="7">
        <v>94.873712650714566</v>
      </c>
      <c r="E25" s="7">
        <v>91.189967413747851</v>
      </c>
      <c r="F25" s="7">
        <v>93.437214975669946</v>
      </c>
      <c r="G25" s="7">
        <v>95.585207221056962</v>
      </c>
      <c r="H25" s="7">
        <v>94.299344831953221</v>
      </c>
      <c r="I25" s="7">
        <v>99.770371139557653</v>
      </c>
      <c r="J25" s="8">
        <v>55.073786627135433</v>
      </c>
    </row>
    <row r="26" spans="1:1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</row>
  </sheetData>
  <pageMargins left="0.7" right="0.7" top="0.75" bottom="0.75" header="0.3" footer="0.3"/>
  <headerFooter>
    <oddFooter>&amp;C_x000D_&amp;1#&amp;"Calibri"&amp;10&amp;K000000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Ex2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Ben</dc:creator>
  <cp:lastModifiedBy>Smith, Ben</cp:lastModifiedBy>
  <dcterms:created xsi:type="dcterms:W3CDTF">2023-01-04T00:57:25Z</dcterms:created>
  <dcterms:modified xsi:type="dcterms:W3CDTF">2023-01-04T01:15:36Z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d793b9-73c2-43c2-b1d4-b4749f286de9_Enabled">
    <vt:lpwstr>true</vt:lpwstr>
  </property>
  <property fmtid="{D5CDD505-2E9C-101B-9397-08002B2CF9AE}" pid="3" name="MSIP_Label_d8d793b9-73c2-43c2-b1d4-b4749f286de9_SetDate">
    <vt:lpwstr>2023-01-04T00:57:51Z</vt:lpwstr>
  </property>
  <property fmtid="{D5CDD505-2E9C-101B-9397-08002B2CF9AE}" pid="4" name="MSIP_Label_d8d793b9-73c2-43c2-b1d4-b4749f286de9_Method">
    <vt:lpwstr>Privileged</vt:lpwstr>
  </property>
  <property fmtid="{D5CDD505-2E9C-101B-9397-08002B2CF9AE}" pid="5" name="MSIP_Label_d8d793b9-73c2-43c2-b1d4-b4749f286de9_Name">
    <vt:lpwstr>Public.</vt:lpwstr>
  </property>
  <property fmtid="{D5CDD505-2E9C-101B-9397-08002B2CF9AE}" pid="6" name="MSIP_Label_d8d793b9-73c2-43c2-b1d4-b4749f286de9_SiteId">
    <vt:lpwstr>4b4266a6-1368-41af-ad5a-59eb634f7ad8</vt:lpwstr>
  </property>
  <property fmtid="{D5CDD505-2E9C-101B-9397-08002B2CF9AE}" pid="7" name="MSIP_Label_d8d793b9-73c2-43c2-b1d4-b4749f286de9_ActionId">
    <vt:lpwstr>b516029f-4964-4311-b214-684f6ecbc967</vt:lpwstr>
  </property>
  <property fmtid="{D5CDD505-2E9C-101B-9397-08002B2CF9AE}" pid="8" name="MSIP_Label_d8d793b9-73c2-43c2-b1d4-b4749f286de9_ContentBits">
    <vt:lpwstr>2</vt:lpwstr>
  </property>
</Properties>
</file>