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ciData-Excel\MSExcel\Clases\"/>
    </mc:Choice>
  </mc:AlternateContent>
  <xr:revisionPtr revIDLastSave="0" documentId="13_ncr:1_{DABA7EB1-6ED5-478B-BCCA-25CB37235BF5}" xr6:coauthVersionLast="47" xr6:coauthVersionMax="47" xr10:uidLastSave="{00000000-0000-0000-0000-000000000000}"/>
  <bookViews>
    <workbookView xWindow="10065" yWindow="150" windowWidth="18675" windowHeight="15450" firstSheet="1" activeTab="9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3" sheetId="17" r:id="rId10"/>
    <sheet name="Hoja10" sheetId="10" r:id="rId11"/>
    <sheet name="Hoja11" sheetId="11" r:id="rId12"/>
    <sheet name="Hoja12" sheetId="16" r:id="rId13"/>
  </sheets>
  <definedNames>
    <definedName name="_xlnm._FilterDatabase" localSheetId="9" hidden="1">Hoja13!$A$1:$J$10</definedName>
    <definedName name="_xlnm._FilterDatabase" localSheetId="8" hidden="1">Hoja9!$B$7:$K$16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7" i="7"/>
  <c r="J17" i="3"/>
  <c r="E17" i="3"/>
  <c r="F17" i="3"/>
  <c r="G17" i="3"/>
  <c r="H17" i="3"/>
  <c r="I17" i="3"/>
  <c r="D17" i="3"/>
  <c r="K16" i="3"/>
  <c r="K15" i="3"/>
  <c r="K14" i="3"/>
  <c r="K13" i="3"/>
  <c r="K12" i="3"/>
  <c r="K11" i="3"/>
  <c r="K10" i="3"/>
  <c r="K9" i="3"/>
  <c r="K7" i="3"/>
  <c r="K17" i="3" l="1"/>
  <c r="I16" i="8" l="1"/>
  <c r="H16" i="8"/>
  <c r="G16" i="8"/>
  <c r="F16" i="8"/>
  <c r="E16" i="8"/>
  <c r="D16" i="8"/>
  <c r="K12" i="8"/>
  <c r="J12" i="8"/>
  <c r="K15" i="8"/>
  <c r="J15" i="8"/>
  <c r="K7" i="8"/>
  <c r="J7" i="8"/>
  <c r="K11" i="8"/>
  <c r="J11" i="8"/>
  <c r="K13" i="8"/>
  <c r="J13" i="8"/>
  <c r="K9" i="8"/>
  <c r="J9" i="8"/>
  <c r="K10" i="8"/>
  <c r="J10" i="8"/>
  <c r="K8" i="8"/>
  <c r="J8" i="8"/>
  <c r="K14" i="8"/>
  <c r="J14" i="8"/>
  <c r="D5" i="6" l="1"/>
  <c r="F5" i="6" s="1"/>
</calcChain>
</file>

<file path=xl/sharedStrings.xml><?xml version="1.0" encoding="utf-8"?>
<sst xmlns="http://schemas.openxmlformats.org/spreadsheetml/2006/main" count="361" uniqueCount="228">
  <si>
    <t>HOTEL GARAY - INSUMOS COCINA</t>
  </si>
  <si>
    <t>INSUMOS</t>
  </si>
  <si>
    <t>EXISTENCIA</t>
  </si>
  <si>
    <t>PROVEEDOR</t>
  </si>
  <si>
    <t>RUBRO</t>
  </si>
  <si>
    <t>PRODUCTO</t>
  </si>
  <si>
    <t>CANTIDAD</t>
  </si>
  <si>
    <t>COSTO</t>
  </si>
  <si>
    <t>EMPRESA</t>
  </si>
  <si>
    <t>TELÉFONO</t>
  </si>
  <si>
    <t>VERDURAS</t>
  </si>
  <si>
    <t>TOMATES</t>
  </si>
  <si>
    <t>VERDUSHOP</t>
  </si>
  <si>
    <t>555-9486</t>
  </si>
  <si>
    <t>ZANAHORIAS</t>
  </si>
  <si>
    <t>PAPAS</t>
  </si>
  <si>
    <t>HUERTA GRANDE</t>
  </si>
  <si>
    <t>555-8801</t>
  </si>
  <si>
    <t>CARNE</t>
  </si>
  <si>
    <t>POLLO (Kg)</t>
  </si>
  <si>
    <t>GUTIERREZ</t>
  </si>
  <si>
    <t>555-4447</t>
  </si>
  <si>
    <t>CARNE VACUNA (Kg)</t>
  </si>
  <si>
    <t>CARNES S.A.</t>
  </si>
  <si>
    <t>555-6321</t>
  </si>
  <si>
    <t>PESCADO (Kg)</t>
  </si>
  <si>
    <t>EL PULPO</t>
  </si>
  <si>
    <t>555-7723</t>
  </si>
  <si>
    <t>PASTA</t>
  </si>
  <si>
    <t>RAVIOLES</t>
  </si>
  <si>
    <t>SANTA MARÍA</t>
  </si>
  <si>
    <t>555-9874</t>
  </si>
  <si>
    <t>TALLARINES</t>
  </si>
  <si>
    <t>ÑOQUIS</t>
  </si>
  <si>
    <t>EL PUENTE</t>
  </si>
  <si>
    <t>555-6263</t>
  </si>
  <si>
    <t>CONDIMENTOS</t>
  </si>
  <si>
    <t>SAL</t>
  </si>
  <si>
    <t>LA VICTORIA</t>
  </si>
  <si>
    <t>555-4548</t>
  </si>
  <si>
    <t>PIMIENTA</t>
  </si>
  <si>
    <t>GIMENEZ</t>
  </si>
  <si>
    <t>555-6598</t>
  </si>
  <si>
    <t>HOTEL GARAY - Lavandería</t>
  </si>
  <si>
    <t>Artículos Lavados</t>
  </si>
  <si>
    <t>Lunes</t>
  </si>
  <si>
    <t>Martes</t>
  </si>
  <si>
    <t>Miércoles</t>
  </si>
  <si>
    <t>Jueves</t>
  </si>
  <si>
    <t>Viernes</t>
  </si>
  <si>
    <t>Sábado</t>
  </si>
  <si>
    <t>TOTAL</t>
  </si>
  <si>
    <t>Promedio semanal</t>
  </si>
  <si>
    <t>Grandes</t>
  </si>
  <si>
    <t>Medianas</t>
  </si>
  <si>
    <t>Chicas</t>
  </si>
  <si>
    <t>De mano</t>
  </si>
  <si>
    <t>Redondos</t>
  </si>
  <si>
    <t>Cuadrados</t>
  </si>
  <si>
    <t>Largos</t>
  </si>
  <si>
    <t>De exterior</t>
  </si>
  <si>
    <t>Decorativos</t>
  </si>
  <si>
    <t>Rel/Rel</t>
  </si>
  <si>
    <t>Abs/Abs</t>
  </si>
  <si>
    <t>Abs/Rel</t>
  </si>
  <si>
    <t>Rel/Abs</t>
  </si>
  <si>
    <t>NÚMEROS</t>
  </si>
  <si>
    <t>PROMEDIO</t>
  </si>
  <si>
    <t>REDONDEO</t>
  </si>
  <si>
    <t xml:space="preserve"> </t>
  </si>
  <si>
    <t>HOTEL GARAY - MANTENIMIENTO</t>
  </si>
  <si>
    <t>Personal</t>
  </si>
  <si>
    <t>Edad</t>
  </si>
  <si>
    <t>Área asignada</t>
  </si>
  <si>
    <t>Horarios</t>
  </si>
  <si>
    <t>Asegurado</t>
  </si>
  <si>
    <t>Días</t>
  </si>
  <si>
    <t>Ana</t>
  </si>
  <si>
    <t>Asensor</t>
  </si>
  <si>
    <t>8 a 16</t>
  </si>
  <si>
    <t>Si</t>
  </si>
  <si>
    <t>Lunes a viernes</t>
  </si>
  <si>
    <t>Pedro</t>
  </si>
  <si>
    <t>Habitaciones</t>
  </si>
  <si>
    <t>5 a 13</t>
  </si>
  <si>
    <t>Martes a Sábado</t>
  </si>
  <si>
    <t>Esteban</t>
  </si>
  <si>
    <t>Jueves a Lunes</t>
  </si>
  <si>
    <t>Rodrigo</t>
  </si>
  <si>
    <t>Comedor</t>
  </si>
  <si>
    <t>10 a 14</t>
  </si>
  <si>
    <t>Viernes a Martes</t>
  </si>
  <si>
    <t>Germán</t>
  </si>
  <si>
    <t>Laura</t>
  </si>
  <si>
    <t>Patricia</t>
  </si>
  <si>
    <t>Oficinas</t>
  </si>
  <si>
    <t>18 a 00</t>
  </si>
  <si>
    <t>Artículos de mantelería lavados</t>
  </si>
  <si>
    <t>Manteles cuadrados</t>
  </si>
  <si>
    <t>Toallas chicas</t>
  </si>
  <si>
    <t>Sábanas 2 y 1/2 plaza</t>
  </si>
  <si>
    <t>Manteles redondos</t>
  </si>
  <si>
    <t>Sábanas 1 plaza</t>
  </si>
  <si>
    <t>Toallas Grandes</t>
  </si>
  <si>
    <t xml:space="preserve">Delantales </t>
  </si>
  <si>
    <t>Repasadores</t>
  </si>
  <si>
    <t>HOTEL GARAY</t>
  </si>
  <si>
    <t>Tienda de Recuerdos</t>
  </si>
  <si>
    <t>Producto</t>
  </si>
  <si>
    <t>Stock inicial</t>
  </si>
  <si>
    <t>Domingo</t>
  </si>
  <si>
    <t>Stock Final</t>
  </si>
  <si>
    <t>Llaveros</t>
  </si>
  <si>
    <t>Postales</t>
  </si>
  <si>
    <t>Imanes</t>
  </si>
  <si>
    <t>Banderas</t>
  </si>
  <si>
    <t>Placas</t>
  </si>
  <si>
    <t>Cuadros</t>
  </si>
  <si>
    <t>Prendedores</t>
  </si>
  <si>
    <t>Gorras</t>
  </si>
  <si>
    <t>Remeras</t>
  </si>
  <si>
    <t xml:space="preserve">INEGI. Encuesta Nacional de Victimización y Percepción sobre Seguridad Pública 2020 (ENVIPE). Tabulados básicos. </t>
  </si>
  <si>
    <t>Monto total y promedio de erogaciones a consecuencia de la inseguridad</t>
  </si>
  <si>
    <t>Cuadro 4.22</t>
  </si>
  <si>
    <t>Índice</t>
  </si>
  <si>
    <t xml:space="preserve">por entidad federativa, según tipo de erogación </t>
  </si>
  <si>
    <t>Entidad federativa</t>
  </si>
  <si>
    <t>Población de 18 años y más</t>
  </si>
  <si>
    <t>Personas en hogares con alguna medida
de protección</t>
  </si>
  <si>
    <t>Gasto en medidas de protección 
contra la delincuencia</t>
  </si>
  <si>
    <r>
      <t>Víctimas del
delito</t>
    </r>
    <r>
      <rPr>
        <b/>
        <vertAlign val="superscript"/>
        <sz val="8"/>
        <color indexed="8"/>
        <rFont val="Arial"/>
        <family val="2"/>
      </rPr>
      <t>1,2</t>
    </r>
  </si>
  <si>
    <t>Pérdidas a consecuencia
del delito</t>
  </si>
  <si>
    <t>Gastos a consecuencia de daños en la salud</t>
  </si>
  <si>
    <r>
      <t>Personas con afectaciones a consecuencia de la inseguridad</t>
    </r>
    <r>
      <rPr>
        <b/>
        <vertAlign val="superscript"/>
        <sz val="8"/>
        <rFont val="Arial"/>
        <family val="2"/>
      </rPr>
      <t>2,3</t>
    </r>
  </si>
  <si>
    <r>
      <t>Costos del
delito</t>
    </r>
    <r>
      <rPr>
        <b/>
        <vertAlign val="superscript"/>
        <sz val="8"/>
        <color indexed="8"/>
        <rFont val="Arial"/>
        <family val="2"/>
      </rPr>
      <t>1</t>
    </r>
  </si>
  <si>
    <t>Promedio de costos del
delito</t>
  </si>
  <si>
    <t>Gasto en pesos</t>
  </si>
  <si>
    <t>Promedio de gastos por persona</t>
  </si>
  <si>
    <r>
      <t>Pérdidas en
pesos</t>
    </r>
    <r>
      <rPr>
        <b/>
        <vertAlign val="superscript"/>
        <sz val="8"/>
        <color indexed="8"/>
        <rFont val="Arial"/>
        <family val="2"/>
      </rPr>
      <t>1</t>
    </r>
  </si>
  <si>
    <t>Promedio de
pérdidas</t>
  </si>
  <si>
    <r>
      <t>Gastos en
pesos</t>
    </r>
    <r>
      <rPr>
        <b/>
        <vertAlign val="superscript"/>
        <sz val="8"/>
        <color indexed="8"/>
        <rFont val="Arial"/>
        <family val="2"/>
      </rPr>
      <t>1</t>
    </r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</si>
  <si>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</si>
  <si>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</si>
  <si>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</si>
  <si>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</si>
  <si>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</si>
  <si>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</si>
  <si>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</si>
  <si>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</si>
  <si>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</si>
  <si>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</si>
  <si>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</si>
  <si>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</si>
  <si>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</si>
  <si>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</si>
  <si>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</si>
  <si>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</si>
  <si>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</si>
  <si>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</si>
  <si>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</si>
  <si>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</si>
  <si>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</si>
  <si>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</si>
  <si>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</si>
  <si>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</si>
  <si>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</si>
  <si>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</si>
  <si>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</si>
  <si>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</si>
  <si>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</si>
  <si>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</si>
  <si>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</si>
  <si>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</si>
  <si>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</si>
  <si>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variabilidad</t>
    </r>
  </si>
  <si>
    <t xml:space="preserve">            y se consideren otros indicadores de precisión y confiabilidad, como el intervalo de confianza.</t>
  </si>
  <si>
    <t>Nivel de precisión de las estimaciones:</t>
  </si>
  <si>
    <r>
      <rPr>
        <b/>
        <sz val="8"/>
        <color theme="1"/>
        <rFont val="Arial"/>
        <family val="2"/>
      </rPr>
      <t xml:space="preserve">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</si>
  <si>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</si>
  <si>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Bajo,</t>
    </r>
    <r>
      <rPr>
        <sz val="8"/>
        <rFont val="Arial"/>
        <family val="2"/>
      </rPr>
      <t xml:space="preserve"> CV de 30% en adelante</t>
    </r>
  </si>
  <si>
    <t>Nota 2: Debido a la emergencia sanitaria generada por el virus SARS-CoV2 (COVID-19), el levantamiento de la información se realizó del 17 al 31 de marzo y del 27 de julio al 04 de septiembre.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</si>
  <si>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Las cifras correspondientes a los Estados Unidos Mexicanos incluyen aquellos casos en los cuales el informante no supo o no respondió en qué entidad federativa sucedió el delito que generó la afectación.</t>
    </r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</si>
  <si>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Se refiere a las víctimas del delito tanto en su entidad federativa de residencia como en el resto de las entidades. 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</si>
  <si>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Las personas con alguna afectación a consecuencia de la inseguridad están conformadas por la población de 18 años y más en cuyo hogar se gastó en alguna medida de protección y/o fueron víctimas del delito en una o más entidades federativas.</t>
    </r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</si>
  <si>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2020.</t>
    </r>
  </si>
  <si>
    <t>INEGI. Encuesta Nacional de Victimización y Percepción sobre Seguridad Pública 2020. SNIEG. Información de Interés Nacional.</t>
  </si>
  <si>
    <t>Números</t>
  </si>
  <si>
    <t>Texto</t>
  </si>
  <si>
    <t>Fechas</t>
  </si>
  <si>
    <t>Valores Repetidos</t>
  </si>
  <si>
    <t>Pablo</t>
  </si>
  <si>
    <t>Perro</t>
  </si>
  <si>
    <t>Virginia</t>
  </si>
  <si>
    <t>Gato</t>
  </si>
  <si>
    <t>Melany</t>
  </si>
  <si>
    <t>Elefante</t>
  </si>
  <si>
    <t>Roque</t>
  </si>
  <si>
    <t>Ratón</t>
  </si>
  <si>
    <t>Cleopatra</t>
  </si>
  <si>
    <t>Cebra</t>
  </si>
  <si>
    <t>Paola</t>
  </si>
  <si>
    <t>Jorge</t>
  </si>
  <si>
    <t>Pantera</t>
  </si>
  <si>
    <t>Serpiente</t>
  </si>
  <si>
    <t>Mariana</t>
  </si>
  <si>
    <t>Silvia</t>
  </si>
  <si>
    <t>Jirafa</t>
  </si>
  <si>
    <t>Pamela</t>
  </si>
  <si>
    <t>Gorila</t>
  </si>
  <si>
    <t>Blas</t>
  </si>
  <si>
    <t>León</t>
  </si>
  <si>
    <t>a</t>
  </si>
  <si>
    <t>d</t>
  </si>
  <si>
    <t>g</t>
  </si>
  <si>
    <t>b</t>
  </si>
  <si>
    <t>h</t>
  </si>
  <si>
    <t>c</t>
  </si>
  <si>
    <t>f</t>
  </si>
  <si>
    <t>i</t>
  </si>
  <si>
    <t>Extragrandes</t>
  </si>
  <si>
    <t>Horas</t>
  </si>
  <si>
    <t>PPH</t>
  </si>
  <si>
    <t>Salario</t>
  </si>
  <si>
    <t xml:space="preserve">ctrl + shift + L </t>
  </si>
  <si>
    <t>aplicar multiples filtros</t>
  </si>
  <si>
    <t>Tienda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</si>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</sst>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#\ ###\ ###\ ###\ ##0"/>
    <numFmt numFmtId="165" formatCode="###\ ###\ ##0"/>
    <numFmt numFmtId="166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000080"/>
      <name val="INEGI Institucional"/>
      <family val="2"/>
    </font>
    <font>
      <sz val="11"/>
      <color theme="1"/>
      <name val="Arial"/>
      <family val="2"/>
    </font>
    <font>
      <sz val="10"/>
      <color rgb="FF00008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indexed="8"/>
      <name val="Arial"/>
      <family val="2"/>
    </font>
    <font>
      <b/>
      <vertAlign val="superscript"/>
      <sz val="8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64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2" fontId="3" fillId="0" borderId="0" xfId="0" applyNumberFormat="1" applyFont="1" applyAlignment="1"/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5" xfId="0" applyNumberFormat="1" applyBorder="1"/>
    <xf numFmtId="2" fontId="1" fillId="0" borderId="13" xfId="0" applyNumberFormat="1" applyFont="1" applyBorder="1"/>
    <xf numFmtId="2" fontId="1" fillId="0" borderId="3" xfId="0" applyNumberFormat="1" applyFont="1" applyBorder="1"/>
    <xf numFmtId="2" fontId="1" fillId="0" borderId="10" xfId="0" applyNumberFormat="1" applyFont="1" applyBorder="1"/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1" fillId="0" borderId="4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2" fontId="0" fillId="0" borderId="0" xfId="0" applyNumberFormat="1" applyFont="1"/>
    <xf numFmtId="2" fontId="0" fillId="0" borderId="0" xfId="0" applyNumberFormat="1" applyAlignment="1">
      <alignment wrapText="1"/>
    </xf>
    <xf numFmtId="1" fontId="0" fillId="0" borderId="1" xfId="0" applyNumberFormat="1" applyFont="1" applyBorder="1"/>
    <xf numFmtId="1" fontId="0" fillId="0" borderId="2" xfId="0" applyNumberFormat="1" applyFont="1" applyBorder="1"/>
    <xf numFmtId="2" fontId="0" fillId="0" borderId="13" xfId="0" applyNumberFormat="1" applyBorder="1" applyAlignment="1">
      <alignment horizontal="left"/>
    </xf>
    <xf numFmtId="2" fontId="0" fillId="0" borderId="3" xfId="0" applyNumberFormat="1" applyFon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0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/>
    <xf numFmtId="0" fontId="0" fillId="0" borderId="17" xfId="0" applyBorder="1"/>
    <xf numFmtId="0" fontId="0" fillId="0" borderId="21" xfId="0" applyBorder="1"/>
    <xf numFmtId="0" fontId="0" fillId="0" borderId="5" xfId="0" applyBorder="1"/>
    <xf numFmtId="0" fontId="0" fillId="0" borderId="12" xfId="0" applyBorder="1"/>
    <xf numFmtId="0" fontId="1" fillId="0" borderId="13" xfId="0" applyFont="1" applyBorder="1"/>
    <xf numFmtId="0" fontId="0" fillId="0" borderId="6" xfId="0" applyBorder="1"/>
    <xf numFmtId="0" fontId="0" fillId="0" borderId="18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0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Border="1"/>
    <xf numFmtId="0" fontId="8" fillId="0" borderId="0" xfId="0" applyFont="1" applyBorder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1" applyFont="1" applyFill="1" applyAlignment="1" applyProtection="1">
      <alignment horizontal="center"/>
    </xf>
    <xf numFmtId="0" fontId="14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3" fillId="0" borderId="25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justify" vertical="center"/>
    </xf>
    <xf numFmtId="0" fontId="14" fillId="0" borderId="0" xfId="0" applyFont="1" applyFill="1" applyBorder="1" applyAlignment="1">
      <alignment vertical="center"/>
    </xf>
    <xf numFmtId="0" fontId="20" fillId="0" borderId="26" xfId="0" applyFont="1" applyFill="1" applyBorder="1" applyAlignment="1">
      <alignment horizontal="right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0" fillId="0" borderId="27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 vertical="center"/>
    </xf>
    <xf numFmtId="164" fontId="20" fillId="0" borderId="0" xfId="0" applyNumberFormat="1" applyFont="1"/>
    <xf numFmtId="164" fontId="23" fillId="0" borderId="0" xfId="0" applyNumberFormat="1" applyFont="1" applyAlignment="1">
      <alignment vertical="center"/>
    </xf>
    <xf numFmtId="0" fontId="24" fillId="0" borderId="0" xfId="0" applyFont="1" applyFill="1" applyAlignment="1">
      <alignment vertical="center"/>
    </xf>
    <xf numFmtId="0" fontId="1" fillId="0" borderId="0" xfId="0" applyFont="1" applyFill="1"/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vertical="center"/>
    </xf>
    <xf numFmtId="164" fontId="25" fillId="0" borderId="0" xfId="0" applyNumberFormat="1" applyFont="1"/>
    <xf numFmtId="164" fontId="26" fillId="0" borderId="0" xfId="0" applyNumberFormat="1" applyFont="1" applyAlignment="1">
      <alignment vertical="center"/>
    </xf>
    <xf numFmtId="164" fontId="14" fillId="2" borderId="0" xfId="0" applyNumberFormat="1" applyFont="1" applyFill="1" applyAlignment="1">
      <alignment horizontal="right" vertical="center"/>
    </xf>
    <xf numFmtId="164" fontId="14" fillId="3" borderId="0" xfId="0" applyNumberFormat="1" applyFont="1" applyFill="1" applyAlignment="1">
      <alignment horizontal="right" vertical="center"/>
    </xf>
    <xf numFmtId="0" fontId="0" fillId="0" borderId="0" xfId="0" applyFill="1"/>
    <xf numFmtId="164" fontId="26" fillId="0" borderId="0" xfId="0" applyNumberFormat="1" applyFont="1"/>
    <xf numFmtId="0" fontId="11" fillId="0" borderId="0" xfId="0" applyFont="1" applyFill="1"/>
    <xf numFmtId="0" fontId="14" fillId="0" borderId="25" xfId="0" applyFont="1" applyBorder="1" applyAlignment="1">
      <alignment horizontal="left"/>
    </xf>
    <xf numFmtId="164" fontId="14" fillId="0" borderId="25" xfId="0" applyNumberFormat="1" applyFont="1" applyBorder="1" applyAlignment="1">
      <alignment horizontal="right" vertical="center"/>
    </xf>
    <xf numFmtId="164" fontId="25" fillId="0" borderId="25" xfId="0" applyNumberFormat="1" applyFont="1" applyBorder="1"/>
    <xf numFmtId="164" fontId="26" fillId="0" borderId="25" xfId="0" applyNumberFormat="1" applyFont="1" applyBorder="1" applyAlignment="1">
      <alignment vertical="center"/>
    </xf>
    <xf numFmtId="164" fontId="14" fillId="3" borderId="25" xfId="0" applyNumberFormat="1" applyFont="1" applyFill="1" applyBorder="1" applyAlignment="1">
      <alignment horizontal="right" vertical="center"/>
    </xf>
    <xf numFmtId="164" fontId="14" fillId="2" borderId="25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1" fillId="0" borderId="0" xfId="2" applyFont="1" applyFill="1" applyAlignment="1">
      <alignment vertical="center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center"/>
    </xf>
    <xf numFmtId="165" fontId="25" fillId="0" borderId="0" xfId="0" applyNumberFormat="1" applyFont="1" applyAlignment="1">
      <alignment vertical="top"/>
    </xf>
    <xf numFmtId="166" fontId="2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6" fontId="25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65" fontId="20" fillId="3" borderId="0" xfId="0" applyNumberFormat="1" applyFont="1" applyFill="1" applyAlignment="1">
      <alignment horizontal="left" vertical="center"/>
    </xf>
    <xf numFmtId="165" fontId="20" fillId="3" borderId="0" xfId="0" applyNumberFormat="1" applyFont="1" applyFill="1" applyAlignment="1">
      <alignment horizontal="left" vertical="top"/>
    </xf>
    <xf numFmtId="165" fontId="25" fillId="2" borderId="0" xfId="0" applyNumberFormat="1" applyFont="1" applyFill="1" applyAlignment="1">
      <alignment horizontal="left" vertical="center"/>
    </xf>
    <xf numFmtId="165" fontId="25" fillId="2" borderId="0" xfId="0" applyNumberFormat="1" applyFont="1" applyFill="1" applyAlignment="1">
      <alignment horizontal="left" vertical="top"/>
    </xf>
    <xf numFmtId="0" fontId="25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top"/>
    </xf>
    <xf numFmtId="0" fontId="14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top"/>
    </xf>
    <xf numFmtId="0" fontId="12" fillId="0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9" fillId="0" borderId="27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20" fillId="0" borderId="26" xfId="0" applyFont="1" applyFill="1" applyBorder="1" applyAlignment="1">
      <alignment horizontal="right" vertical="center" wrapText="1"/>
    </xf>
    <xf numFmtId="0" fontId="20" fillId="0" borderId="25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distributed" vertical="top"/>
    </xf>
    <xf numFmtId="0" fontId="19" fillId="0" borderId="26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2" fontId="1" fillId="0" borderId="28" xfId="0" applyNumberFormat="1" applyFont="1" applyBorder="1" applyAlignment="1">
      <alignment horizontal="center"/>
    </xf>
    <xf numFmtId="1" fontId="0" fillId="0" borderId="25" xfId="0" applyNumberFormat="1" applyBorder="1"/>
    <xf numFmtId="1" fontId="0" fillId="0" borderId="27" xfId="0" applyNumberFormat="1" applyBorder="1"/>
    <xf numFmtId="1" fontId="0" fillId="0" borderId="29" xfId="0" applyNumberFormat="1" applyBorder="1"/>
    <xf numFmtId="1" fontId="1" fillId="0" borderId="13" xfId="0" applyNumberFormat="1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5" borderId="0" xfId="3" applyBorder="1"/>
    <xf numFmtId="0" fontId="4" fillId="6" borderId="34" xfId="4" applyBorder="1" applyAlignment="1">
      <alignment horizontal="center" vertical="center" wrapText="1"/>
    </xf>
    <xf numFmtId="0" fontId="4" fillId="6" borderId="30" xfId="4" applyBorder="1"/>
    <xf numFmtId="0" fontId="4" fillId="6" borderId="31" xfId="4" applyBorder="1"/>
    <xf numFmtId="0" fontId="4" fillId="6" borderId="33" xfId="4" applyBorder="1" applyAlignment="1">
      <alignment horizontal="center" vertical="center" wrapText="1"/>
    </xf>
    <xf numFmtId="0" fontId="4" fillId="6" borderId="32" xfId="4" applyBorder="1" applyAlignment="1">
      <alignment horizontal="center" vertical="center" wrapText="1"/>
    </xf>
  </cellXfs>
  <cellStyles count="5">
    <cellStyle name="20% - Énfasis4" xfId="3" builtinId="42"/>
    <cellStyle name="40% - Énfasis4" xfId="4" builtinId="43"/>
    <cellStyle name="Hipervínculo" xfId="1" builtinId="8"/>
    <cellStyle name="Normal" xfId="0" builtinId="0"/>
    <cellStyle name="Normal 2 3" xfId="2" xr:uid="{00000000-0005-0000-0000-000002000000}"/>
  </cellStyles>
  <dxfs count="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bottom style="medium">
          <color rgb="FF000000"/>
        </bottom>
      </border>
    </dxf>
    <dxf>
      <font>
        <color rgb="FF000000"/>
      </font>
      <border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TableStyleMedium21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Hoja9!$D$7</c:f>
              <c:strCache>
                <c:ptCount val="1"/>
                <c:pt idx="0">
                  <c:v>Lunes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Hoja9!$D$8:$D$16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1-43FA-AF73-15E68E98A195}"/>
            </c:ext>
          </c:extLst>
        </c:ser>
        <c:ser>
          <c:idx val="2"/>
          <c:order val="2"/>
          <c:tx>
            <c:strRef>
              <c:f>Hoja9!$E$7</c:f>
              <c:strCache>
                <c:ptCount val="1"/>
                <c:pt idx="0">
                  <c:v>Martes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Hoja9!$E$8:$E$16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1-43FA-AF73-15E68E98A195}"/>
            </c:ext>
          </c:extLst>
        </c:ser>
        <c:ser>
          <c:idx val="3"/>
          <c:order val="3"/>
          <c:tx>
            <c:strRef>
              <c:f>Hoja9!$F$7</c:f>
              <c:strCache>
                <c:ptCount val="1"/>
                <c:pt idx="0">
                  <c:v>Miércoles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Hoja9!$F$8:$F$16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1-43FA-AF73-15E68E98A195}"/>
            </c:ext>
          </c:extLst>
        </c:ser>
        <c:ser>
          <c:idx val="4"/>
          <c:order val="4"/>
          <c:tx>
            <c:strRef>
              <c:f>Hoja9!$G$7</c:f>
              <c:strCache>
                <c:ptCount val="1"/>
                <c:pt idx="0">
                  <c:v>Jueves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Hoja9!$G$8:$G$16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1-43FA-AF73-15E68E98A195}"/>
            </c:ext>
          </c:extLst>
        </c:ser>
        <c:ser>
          <c:idx val="5"/>
          <c:order val="5"/>
          <c:tx>
            <c:strRef>
              <c:f>Hoja9!$H$7</c:f>
              <c:strCache>
                <c:ptCount val="1"/>
                <c:pt idx="0">
                  <c:v>Viernes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Hoja9!$H$8:$H$16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1-43FA-AF73-15E68E98A195}"/>
            </c:ext>
          </c:extLst>
        </c:ser>
        <c:ser>
          <c:idx val="6"/>
          <c:order val="6"/>
          <c:tx>
            <c:strRef>
              <c:f>Hoja9!$I$7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Hoja9!$I$8:$I$16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A1-43FA-AF73-15E68E98A195}"/>
            </c:ext>
          </c:extLst>
        </c:ser>
        <c:ser>
          <c:idx val="7"/>
          <c:order val="7"/>
          <c:tx>
            <c:strRef>
              <c:f>Hoja9!$J$7</c:f>
              <c:strCache>
                <c:ptCount val="1"/>
                <c:pt idx="0">
                  <c:v>Domingo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Hoja9!$B$8:$B$16</c:f>
              <c:strCache>
                <c:ptCount val="9"/>
                <c:pt idx="0">
                  <c:v>Llaveros</c:v>
                </c:pt>
                <c:pt idx="1">
                  <c:v>Postales</c:v>
                </c:pt>
                <c:pt idx="2">
                  <c:v>Imanes</c:v>
                </c:pt>
                <c:pt idx="3">
                  <c:v>Banderas</c:v>
                </c:pt>
                <c:pt idx="4">
                  <c:v>Placas</c:v>
                </c:pt>
                <c:pt idx="5">
                  <c:v>Cuadros</c:v>
                </c:pt>
                <c:pt idx="6">
                  <c:v>Prendedores</c:v>
                </c:pt>
                <c:pt idx="7">
                  <c:v>Gorras</c:v>
                </c:pt>
                <c:pt idx="8">
                  <c:v>Remeras</c:v>
                </c:pt>
              </c:strCache>
            </c:strRef>
          </c:cat>
          <c:val>
            <c:numRef>
              <c:f>Hoja9!$J$8:$J$16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1-43FA-AF73-15E68E98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02639"/>
        <c:axId val="125004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Hoja9!$C$7</c15:sqref>
                        </c15:formulaRef>
                      </c:ext>
                    </c:extLst>
                    <c:strCache>
                      <c:ptCount val="1"/>
                      <c:pt idx="0">
                        <c:v>Stock inicial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Hoja9!$B$8:$B$16</c15:sqref>
                        </c15:formulaRef>
                      </c:ext>
                    </c:extLst>
                    <c:strCache>
                      <c:ptCount val="9"/>
                      <c:pt idx="0">
                        <c:v>Llaveros</c:v>
                      </c:pt>
                      <c:pt idx="1">
                        <c:v>Postales</c:v>
                      </c:pt>
                      <c:pt idx="2">
                        <c:v>Imanes</c:v>
                      </c:pt>
                      <c:pt idx="3">
                        <c:v>Banderas</c:v>
                      </c:pt>
                      <c:pt idx="4">
                        <c:v>Placas</c:v>
                      </c:pt>
                      <c:pt idx="5">
                        <c:v>Cuadros</c:v>
                      </c:pt>
                      <c:pt idx="6">
                        <c:v>Prendedores</c:v>
                      </c:pt>
                      <c:pt idx="7">
                        <c:v>Gorras</c:v>
                      </c:pt>
                      <c:pt idx="8">
                        <c:v>Remeras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Hoja9!$C$8:$C$16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35</c:v>
                      </c:pt>
                      <c:pt idx="1">
                        <c:v>54</c:v>
                      </c:pt>
                      <c:pt idx="2">
                        <c:v>46</c:v>
                      </c:pt>
                      <c:pt idx="3">
                        <c:v>41</c:v>
                      </c:pt>
                      <c:pt idx="4">
                        <c:v>88</c:v>
                      </c:pt>
                      <c:pt idx="5">
                        <c:v>65</c:v>
                      </c:pt>
                      <c:pt idx="6">
                        <c:v>52</c:v>
                      </c:pt>
                      <c:pt idx="7">
                        <c:v>62</c:v>
                      </c:pt>
                      <c:pt idx="8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A1-43FA-AF73-15E68E98A1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Hoja9!$K$7</c15:sqref>
                        </c15:formulaRef>
                      </c:ext>
                    </c:extLst>
                    <c:strCache>
                      <c:ptCount val="1"/>
                      <c:pt idx="0">
                        <c:v>Stock Final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Hoja9!$B$8:$B$16</c15:sqref>
                        </c15:formulaRef>
                      </c:ext>
                    </c:extLst>
                    <c:strCache>
                      <c:ptCount val="9"/>
                      <c:pt idx="0">
                        <c:v>Llaveros</c:v>
                      </c:pt>
                      <c:pt idx="1">
                        <c:v>Postales</c:v>
                      </c:pt>
                      <c:pt idx="2">
                        <c:v>Imanes</c:v>
                      </c:pt>
                      <c:pt idx="3">
                        <c:v>Banderas</c:v>
                      </c:pt>
                      <c:pt idx="4">
                        <c:v>Placas</c:v>
                      </c:pt>
                      <c:pt idx="5">
                        <c:v>Cuadros</c:v>
                      </c:pt>
                      <c:pt idx="6">
                        <c:v>Prendedores</c:v>
                      </c:pt>
                      <c:pt idx="7">
                        <c:v>Gorras</c:v>
                      </c:pt>
                      <c:pt idx="8">
                        <c:v>Remeras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Hoja9!$K$8:$K$16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46</c:v>
                      </c:pt>
                      <c:pt idx="5">
                        <c:v>41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AA1-43FA-AF73-15E68E98A195}"/>
                  </c:ext>
                </c:extLst>
              </c15:ser>
            </c15:filteredBarSeries>
          </c:ext>
        </c:extLst>
      </c:barChart>
      <c:catAx>
        <c:axId val="1250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4303"/>
        <c:crosses val="autoZero"/>
        <c:auto val="1"/>
        <c:lblAlgn val="ctr"/>
        <c:lblOffset val="100"/>
        <c:noMultiLvlLbl val="0"/>
      </c:catAx>
      <c:valAx>
        <c:axId val="1250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190499</xdr:rowOff>
    </xdr:from>
    <xdr:to>
      <xdr:col>20</xdr:col>
      <xdr:colOff>400050</xdr:colOff>
      <xdr:row>12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2FA34-ABF9-4F4B-8BC1-43DC8D1C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workbookViewId="0">
      <selection activeCell="C1" sqref="C1:E1048576"/>
    </sheetView>
  </sheetViews>
  <sheetFormatPr baseColWidth="10" defaultRowHeight="15"/>
  <sheetData>
    <row r="3" spans="2:7">
      <c r="B3" s="34">
        <v>1</v>
      </c>
      <c r="C3" s="34">
        <v>4</v>
      </c>
      <c r="D3" s="34">
        <v>7</v>
      </c>
      <c r="E3" s="34" t="s">
        <v>211</v>
      </c>
      <c r="F3" s="34" t="s">
        <v>212</v>
      </c>
      <c r="G3" s="34" t="s">
        <v>213</v>
      </c>
    </row>
    <row r="4" spans="2:7">
      <c r="B4" s="34">
        <v>2</v>
      </c>
      <c r="C4" s="34">
        <v>5</v>
      </c>
      <c r="D4" s="34">
        <v>8</v>
      </c>
      <c r="E4" s="34" t="s">
        <v>214</v>
      </c>
      <c r="F4" s="34" t="s">
        <v>215</v>
      </c>
      <c r="G4" s="34" t="s">
        <v>215</v>
      </c>
    </row>
    <row r="5" spans="2:7">
      <c r="B5" s="34">
        <v>3</v>
      </c>
      <c r="C5" s="34">
        <v>6</v>
      </c>
      <c r="D5" s="34">
        <v>9</v>
      </c>
      <c r="E5" s="34" t="s">
        <v>216</v>
      </c>
      <c r="F5" s="34" t="s">
        <v>217</v>
      </c>
      <c r="G5" s="34" t="s">
        <v>218</v>
      </c>
    </row>
    <row r="6" spans="2:7">
      <c r="B6" s="34">
        <v>1</v>
      </c>
      <c r="C6" s="34">
        <v>4</v>
      </c>
      <c r="D6" s="34">
        <v>7</v>
      </c>
      <c r="E6" s="34" t="s">
        <v>211</v>
      </c>
      <c r="F6" s="34" t="s">
        <v>212</v>
      </c>
      <c r="G6" s="34" t="s">
        <v>213</v>
      </c>
    </row>
    <row r="7" spans="2:7">
      <c r="B7" s="34">
        <v>2</v>
      </c>
      <c r="C7" s="34">
        <v>5</v>
      </c>
      <c r="D7" s="34">
        <v>8</v>
      </c>
      <c r="E7" s="34" t="s">
        <v>214</v>
      </c>
      <c r="F7" s="34" t="s">
        <v>215</v>
      </c>
      <c r="G7" s="34" t="s">
        <v>215</v>
      </c>
    </row>
    <row r="8" spans="2:7">
      <c r="B8" s="34">
        <v>3</v>
      </c>
      <c r="C8" s="34">
        <v>6</v>
      </c>
      <c r="D8" s="34">
        <v>9</v>
      </c>
      <c r="E8" s="34" t="s">
        <v>216</v>
      </c>
      <c r="F8" s="34" t="s">
        <v>217</v>
      </c>
      <c r="G8" s="34" t="s">
        <v>218</v>
      </c>
    </row>
    <row r="9" spans="2:7">
      <c r="B9" s="34">
        <v>1</v>
      </c>
      <c r="C9" s="34">
        <v>4</v>
      </c>
      <c r="D9" s="34">
        <v>7</v>
      </c>
      <c r="E9" s="34" t="s">
        <v>211</v>
      </c>
      <c r="F9" s="34" t="s">
        <v>212</v>
      </c>
      <c r="G9" s="34" t="s">
        <v>213</v>
      </c>
    </row>
    <row r="10" spans="2:7">
      <c r="B10" s="34">
        <v>2</v>
      </c>
      <c r="C10" s="34">
        <v>5</v>
      </c>
      <c r="D10" s="34">
        <v>8</v>
      </c>
      <c r="E10" s="34" t="s">
        <v>214</v>
      </c>
      <c r="F10" s="34" t="s">
        <v>215</v>
      </c>
      <c r="G10" s="34" t="s">
        <v>215</v>
      </c>
    </row>
    <row r="11" spans="2:7">
      <c r="B11" s="34">
        <v>3</v>
      </c>
      <c r="C11" s="34">
        <v>6</v>
      </c>
      <c r="D11" s="34">
        <v>9</v>
      </c>
      <c r="E11" s="34" t="s">
        <v>216</v>
      </c>
      <c r="F11" s="34" t="s">
        <v>217</v>
      </c>
      <c r="G11" s="34" t="s">
        <v>218</v>
      </c>
    </row>
    <row r="12" spans="2:7">
      <c r="B12" s="34">
        <v>1</v>
      </c>
      <c r="C12" s="34">
        <v>4</v>
      </c>
      <c r="D12" s="34">
        <v>7</v>
      </c>
      <c r="E12" s="34" t="s">
        <v>211</v>
      </c>
      <c r="F12" s="34" t="s">
        <v>212</v>
      </c>
      <c r="G12" s="34" t="s">
        <v>213</v>
      </c>
    </row>
    <row r="13" spans="2:7">
      <c r="B13" s="34">
        <v>2</v>
      </c>
      <c r="C13" s="34">
        <v>5</v>
      </c>
      <c r="D13" s="34">
        <v>8</v>
      </c>
      <c r="E13" s="34" t="s">
        <v>214</v>
      </c>
      <c r="F13" s="34" t="s">
        <v>215</v>
      </c>
      <c r="G13" s="34" t="s">
        <v>215</v>
      </c>
    </row>
    <row r="14" spans="2:7">
      <c r="B14" s="34">
        <v>3</v>
      </c>
      <c r="C14" s="34">
        <v>6</v>
      </c>
      <c r="D14" s="34">
        <v>9</v>
      </c>
      <c r="E14" s="34" t="s">
        <v>216</v>
      </c>
      <c r="F14" s="34" t="s">
        <v>217</v>
      </c>
      <c r="G14" s="34" t="s">
        <v>218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8845-B31D-4D2D-9462-231C1A32FBDA}">
  <dimension ref="A1:K10"/>
  <sheetViews>
    <sheetView tabSelected="1" workbookViewId="0">
      <selection activeCell="K1" sqref="K1"/>
    </sheetView>
  </sheetViews>
  <sheetFormatPr baseColWidth="10" defaultRowHeight="15"/>
  <sheetData>
    <row r="1" spans="1:11" ht="15.75" thickBot="1">
      <c r="A1" s="43" t="s">
        <v>108</v>
      </c>
      <c r="B1" s="44" t="s">
        <v>109</v>
      </c>
      <c r="C1" s="45" t="s">
        <v>45</v>
      </c>
      <c r="D1" s="46" t="s">
        <v>46</v>
      </c>
      <c r="E1" s="46" t="s">
        <v>47</v>
      </c>
      <c r="F1" s="46" t="s">
        <v>48</v>
      </c>
      <c r="G1" s="46" t="s">
        <v>49</v>
      </c>
      <c r="H1" s="46" t="s">
        <v>50</v>
      </c>
      <c r="I1" s="47" t="s">
        <v>110</v>
      </c>
      <c r="J1" s="48" t="s">
        <v>111</v>
      </c>
      <c r="K1" s="48" t="s">
        <v>225</v>
      </c>
    </row>
    <row r="2" spans="1:11">
      <c r="A2" s="50" t="s">
        <v>112</v>
      </c>
      <c r="B2" s="51">
        <v>35</v>
      </c>
      <c r="C2" s="52">
        <v>4</v>
      </c>
      <c r="D2" s="53">
        <v>4</v>
      </c>
      <c r="E2" s="53">
        <v>5</v>
      </c>
      <c r="F2" s="53">
        <v>4</v>
      </c>
      <c r="G2" s="53">
        <v>4</v>
      </c>
      <c r="H2" s="53">
        <v>9</v>
      </c>
      <c r="I2" s="54">
        <v>1</v>
      </c>
      <c r="J2" s="55">
        <v>4</v>
      </c>
      <c r="K2" t="s">
        <v>226</v>
      </c>
    </row>
    <row r="3" spans="1:11">
      <c r="A3" s="56" t="s">
        <v>113</v>
      </c>
      <c r="B3" s="57">
        <v>54</v>
      </c>
      <c r="C3" s="58">
        <v>5</v>
      </c>
      <c r="D3" s="59">
        <v>7</v>
      </c>
      <c r="E3" s="59">
        <v>11</v>
      </c>
      <c r="F3" s="59">
        <v>7</v>
      </c>
      <c r="G3" s="59">
        <v>7</v>
      </c>
      <c r="H3" s="59">
        <v>7</v>
      </c>
      <c r="I3" s="60">
        <v>7</v>
      </c>
      <c r="J3" s="61">
        <v>3</v>
      </c>
      <c r="K3" t="s">
        <v>227</v>
      </c>
    </row>
    <row r="4" spans="1:11">
      <c r="A4" s="56" t="s">
        <v>114</v>
      </c>
      <c r="B4" s="57">
        <v>46</v>
      </c>
      <c r="C4" s="58">
        <v>2</v>
      </c>
      <c r="D4" s="59">
        <v>8</v>
      </c>
      <c r="E4" s="59">
        <v>4</v>
      </c>
      <c r="F4" s="59">
        <v>8</v>
      </c>
      <c r="G4" s="59">
        <v>8</v>
      </c>
      <c r="H4" s="59">
        <v>6</v>
      </c>
      <c r="I4" s="60">
        <v>9</v>
      </c>
      <c r="J4" s="61">
        <v>1</v>
      </c>
      <c r="K4" t="s">
        <v>227</v>
      </c>
    </row>
    <row r="5" spans="1:11">
      <c r="A5" s="56" t="s">
        <v>115</v>
      </c>
      <c r="B5" s="57">
        <v>41</v>
      </c>
      <c r="C5" s="58">
        <v>9</v>
      </c>
      <c r="D5" s="59">
        <v>5</v>
      </c>
      <c r="E5" s="59">
        <v>2</v>
      </c>
      <c r="F5" s="59">
        <v>8</v>
      </c>
      <c r="G5" s="59">
        <v>5</v>
      </c>
      <c r="H5" s="59">
        <v>4</v>
      </c>
      <c r="I5" s="60">
        <v>3</v>
      </c>
      <c r="J5" s="61">
        <v>5</v>
      </c>
      <c r="K5" t="s">
        <v>226</v>
      </c>
    </row>
    <row r="6" spans="1:11">
      <c r="A6" s="56" t="s">
        <v>116</v>
      </c>
      <c r="B6" s="57">
        <v>88</v>
      </c>
      <c r="C6" s="58">
        <v>14</v>
      </c>
      <c r="D6" s="59">
        <v>1</v>
      </c>
      <c r="E6" s="59">
        <v>9</v>
      </c>
      <c r="F6" s="59">
        <v>8</v>
      </c>
      <c r="G6" s="59">
        <v>2</v>
      </c>
      <c r="H6" s="59">
        <v>3</v>
      </c>
      <c r="I6" s="60">
        <v>5</v>
      </c>
      <c r="J6" s="61">
        <v>46</v>
      </c>
      <c r="K6" t="s">
        <v>227</v>
      </c>
    </row>
    <row r="7" spans="1:11">
      <c r="A7" s="56" t="s">
        <v>117</v>
      </c>
      <c r="B7" s="57">
        <v>65</v>
      </c>
      <c r="C7" s="58">
        <v>2</v>
      </c>
      <c r="D7" s="59">
        <v>2</v>
      </c>
      <c r="E7" s="59">
        <v>8</v>
      </c>
      <c r="F7" s="59">
        <v>5</v>
      </c>
      <c r="G7" s="59">
        <v>2</v>
      </c>
      <c r="H7" s="59">
        <v>1</v>
      </c>
      <c r="I7" s="60">
        <v>4</v>
      </c>
      <c r="J7" s="61">
        <v>41</v>
      </c>
      <c r="K7" t="s">
        <v>226</v>
      </c>
    </row>
    <row r="8" spans="1:11">
      <c r="A8" s="56" t="s">
        <v>118</v>
      </c>
      <c r="B8" s="57">
        <v>52</v>
      </c>
      <c r="C8" s="58">
        <v>5</v>
      </c>
      <c r="D8" s="59">
        <v>9</v>
      </c>
      <c r="E8" s="59">
        <v>7</v>
      </c>
      <c r="F8" s="59">
        <v>2</v>
      </c>
      <c r="G8" s="59">
        <v>3</v>
      </c>
      <c r="H8" s="59">
        <v>2</v>
      </c>
      <c r="I8" s="60">
        <v>6</v>
      </c>
      <c r="J8" s="61">
        <v>18</v>
      </c>
      <c r="K8" t="s">
        <v>226</v>
      </c>
    </row>
    <row r="9" spans="1:11">
      <c r="A9" s="56" t="s">
        <v>119</v>
      </c>
      <c r="B9" s="57">
        <v>62</v>
      </c>
      <c r="C9" s="58">
        <v>11</v>
      </c>
      <c r="D9" s="59">
        <v>6</v>
      </c>
      <c r="E9" s="59">
        <v>6</v>
      </c>
      <c r="F9" s="59">
        <v>1</v>
      </c>
      <c r="G9" s="59">
        <v>10</v>
      </c>
      <c r="H9" s="59">
        <v>8</v>
      </c>
      <c r="I9" s="60">
        <v>2</v>
      </c>
      <c r="J9" s="61">
        <v>18</v>
      </c>
      <c r="K9" t="s">
        <v>227</v>
      </c>
    </row>
    <row r="10" spans="1:11" ht="15.75" thickBot="1">
      <c r="A10" s="62" t="s">
        <v>120</v>
      </c>
      <c r="B10" s="63">
        <v>70</v>
      </c>
      <c r="C10" s="64">
        <v>2</v>
      </c>
      <c r="D10" s="65">
        <v>4</v>
      </c>
      <c r="E10" s="65">
        <v>2</v>
      </c>
      <c r="F10" s="65">
        <v>6</v>
      </c>
      <c r="G10" s="65">
        <v>9</v>
      </c>
      <c r="H10" s="65">
        <v>6</v>
      </c>
      <c r="I10" s="66">
        <v>8</v>
      </c>
      <c r="J10" s="67">
        <v>33</v>
      </c>
      <c r="K10" t="s">
        <v>227</v>
      </c>
    </row>
  </sheetData>
  <autoFilter ref="A1:J10" xr:uid="{5BF08845-B31D-4D2D-9462-231C1A32FBDA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K17"/>
  <sheetViews>
    <sheetView workbookViewId="0">
      <selection activeCell="C21" sqref="C21"/>
    </sheetView>
  </sheetViews>
  <sheetFormatPr baseColWidth="10" defaultRowHeight="15"/>
  <sheetData>
    <row r="3" spans="2:11" ht="23.25">
      <c r="B3" s="70" t="s">
        <v>106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18.75">
      <c r="B4" s="71" t="s">
        <v>107</v>
      </c>
      <c r="C4" s="69"/>
      <c r="D4" s="69"/>
      <c r="E4" s="69"/>
      <c r="F4" s="69"/>
      <c r="G4" s="69"/>
      <c r="H4" s="69"/>
      <c r="I4" s="69"/>
      <c r="J4" s="69"/>
      <c r="K4" s="69"/>
    </row>
    <row r="6" spans="2:11" ht="15.75" thickBot="1"/>
    <row r="7" spans="2:11" ht="16.5" thickTop="1" thickBot="1">
      <c r="B7" s="159" t="s">
        <v>108</v>
      </c>
      <c r="C7" s="162" t="s">
        <v>109</v>
      </c>
      <c r="D7" s="162" t="s">
        <v>45</v>
      </c>
      <c r="E7" s="162" t="s">
        <v>46</v>
      </c>
      <c r="F7" s="162" t="s">
        <v>47</v>
      </c>
      <c r="G7" s="162" t="s">
        <v>48</v>
      </c>
      <c r="H7" s="162" t="s">
        <v>49</v>
      </c>
      <c r="I7" s="162" t="s">
        <v>50</v>
      </c>
      <c r="J7" s="162" t="s">
        <v>110</v>
      </c>
      <c r="K7" s="163" t="s">
        <v>111</v>
      </c>
    </row>
    <row r="8" spans="2:11" ht="15.75" thickTop="1">
      <c r="B8" s="160" t="s">
        <v>112</v>
      </c>
      <c r="C8" s="158">
        <v>35</v>
      </c>
      <c r="D8" s="158">
        <v>4</v>
      </c>
      <c r="E8" s="158">
        <v>4</v>
      </c>
      <c r="F8" s="158">
        <v>5</v>
      </c>
      <c r="G8" s="158">
        <v>4</v>
      </c>
      <c r="H8" s="158">
        <v>4</v>
      </c>
      <c r="I8" s="158">
        <v>9</v>
      </c>
      <c r="J8" s="158">
        <v>1</v>
      </c>
      <c r="K8" s="158">
        <v>4</v>
      </c>
    </row>
    <row r="9" spans="2:11">
      <c r="B9" s="160" t="s">
        <v>113</v>
      </c>
      <c r="C9" s="158">
        <v>54</v>
      </c>
      <c r="D9" s="158">
        <v>5</v>
      </c>
      <c r="E9" s="158">
        <v>7</v>
      </c>
      <c r="F9" s="158">
        <v>11</v>
      </c>
      <c r="G9" s="158">
        <v>7</v>
      </c>
      <c r="H9" s="158">
        <v>7</v>
      </c>
      <c r="I9" s="158">
        <v>7</v>
      </c>
      <c r="J9" s="158">
        <v>7</v>
      </c>
      <c r="K9" s="158">
        <v>3</v>
      </c>
    </row>
    <row r="10" spans="2:11">
      <c r="B10" s="160" t="s">
        <v>114</v>
      </c>
      <c r="C10" s="158">
        <v>46</v>
      </c>
      <c r="D10" s="158">
        <v>2</v>
      </c>
      <c r="E10" s="158">
        <v>8</v>
      </c>
      <c r="F10" s="158">
        <v>4</v>
      </c>
      <c r="G10" s="158">
        <v>8</v>
      </c>
      <c r="H10" s="158">
        <v>8</v>
      </c>
      <c r="I10" s="158">
        <v>6</v>
      </c>
      <c r="J10" s="158">
        <v>9</v>
      </c>
      <c r="K10" s="158">
        <v>1</v>
      </c>
    </row>
    <row r="11" spans="2:11">
      <c r="B11" s="160" t="s">
        <v>115</v>
      </c>
      <c r="C11" s="158">
        <v>41</v>
      </c>
      <c r="D11" s="158">
        <v>9</v>
      </c>
      <c r="E11" s="158">
        <v>5</v>
      </c>
      <c r="F11" s="158">
        <v>2</v>
      </c>
      <c r="G11" s="158">
        <v>8</v>
      </c>
      <c r="H11" s="158">
        <v>5</v>
      </c>
      <c r="I11" s="158">
        <v>4</v>
      </c>
      <c r="J11" s="158">
        <v>3</v>
      </c>
      <c r="K11" s="158">
        <v>5</v>
      </c>
    </row>
    <row r="12" spans="2:11">
      <c r="B12" s="160" t="s">
        <v>116</v>
      </c>
      <c r="C12" s="158">
        <v>88</v>
      </c>
      <c r="D12" s="158">
        <v>14</v>
      </c>
      <c r="E12" s="158">
        <v>1</v>
      </c>
      <c r="F12" s="158">
        <v>9</v>
      </c>
      <c r="G12" s="158">
        <v>8</v>
      </c>
      <c r="H12" s="158">
        <v>2</v>
      </c>
      <c r="I12" s="158">
        <v>3</v>
      </c>
      <c r="J12" s="158">
        <v>5</v>
      </c>
      <c r="K12" s="158">
        <v>46</v>
      </c>
    </row>
    <row r="13" spans="2:11">
      <c r="B13" s="160" t="s">
        <v>117</v>
      </c>
      <c r="C13" s="158">
        <v>65</v>
      </c>
      <c r="D13" s="158">
        <v>2</v>
      </c>
      <c r="E13" s="158">
        <v>2</v>
      </c>
      <c r="F13" s="158">
        <v>8</v>
      </c>
      <c r="G13" s="158">
        <v>5</v>
      </c>
      <c r="H13" s="158">
        <v>2</v>
      </c>
      <c r="I13" s="158">
        <v>1</v>
      </c>
      <c r="J13" s="158">
        <v>4</v>
      </c>
      <c r="K13" s="158">
        <v>41</v>
      </c>
    </row>
    <row r="14" spans="2:11">
      <c r="B14" s="160" t="s">
        <v>118</v>
      </c>
      <c r="C14" s="158">
        <v>52</v>
      </c>
      <c r="D14" s="158">
        <v>5</v>
      </c>
      <c r="E14" s="158">
        <v>9</v>
      </c>
      <c r="F14" s="158">
        <v>7</v>
      </c>
      <c r="G14" s="158">
        <v>2</v>
      </c>
      <c r="H14" s="158">
        <v>3</v>
      </c>
      <c r="I14" s="158">
        <v>2</v>
      </c>
      <c r="J14" s="158">
        <v>6</v>
      </c>
      <c r="K14" s="158">
        <v>18</v>
      </c>
    </row>
    <row r="15" spans="2:11">
      <c r="B15" s="160" t="s">
        <v>119</v>
      </c>
      <c r="C15" s="158">
        <v>62</v>
      </c>
      <c r="D15" s="158">
        <v>11</v>
      </c>
      <c r="E15" s="158">
        <v>6</v>
      </c>
      <c r="F15" s="158">
        <v>6</v>
      </c>
      <c r="G15" s="158">
        <v>1</v>
      </c>
      <c r="H15" s="158">
        <v>10</v>
      </c>
      <c r="I15" s="158">
        <v>8</v>
      </c>
      <c r="J15" s="158">
        <v>2</v>
      </c>
      <c r="K15" s="158">
        <v>18</v>
      </c>
    </row>
    <row r="16" spans="2:11" ht="15.75" thickBot="1">
      <c r="B16" s="161" t="s">
        <v>120</v>
      </c>
      <c r="C16" s="158">
        <v>70</v>
      </c>
      <c r="D16" s="158">
        <v>2</v>
      </c>
      <c r="E16" s="158">
        <v>4</v>
      </c>
      <c r="F16" s="158">
        <v>2</v>
      </c>
      <c r="G16" s="158">
        <v>6</v>
      </c>
      <c r="H16" s="158">
        <v>9</v>
      </c>
      <c r="I16" s="158">
        <v>6</v>
      </c>
      <c r="J16" s="158">
        <v>8</v>
      </c>
      <c r="K16" s="158">
        <v>33</v>
      </c>
    </row>
    <row r="17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6"/>
  <sheetViews>
    <sheetView workbookViewId="0">
      <selection activeCell="G14" sqref="G14"/>
    </sheetView>
  </sheetViews>
  <sheetFormatPr baseColWidth="10" defaultColWidth="11.42578125" defaultRowHeight="14.25"/>
  <cols>
    <col min="1" max="1" width="31.7109375" style="113" customWidth="1" collapsed="1"/>
    <col min="2" max="2" width="14.7109375" style="72" customWidth="1" collapsed="1"/>
    <col min="3" max="3" width="0.85546875" style="72" customWidth="1" collapsed="1"/>
    <col min="4" max="4" width="17.7109375" style="72" customWidth="1" collapsed="1"/>
    <col min="5" max="5" width="0.85546875" style="72" customWidth="1" collapsed="1"/>
    <col min="6" max="6" width="14.7109375" style="72" customWidth="1" collapsed="1"/>
    <col min="7" max="7" width="16.7109375" style="72" customWidth="1" collapsed="1"/>
    <col min="8" max="8" width="0.85546875" style="72" customWidth="1" collapsed="1"/>
    <col min="9" max="9" width="12.7109375" style="72" customWidth="1" collapsed="1"/>
    <col min="10" max="10" width="0.85546875" style="72" customWidth="1" collapsed="1"/>
    <col min="11" max="11" width="14.7109375" style="72" customWidth="1" collapsed="1"/>
    <col min="12" max="12" width="12.7109375" style="72" customWidth="1" collapsed="1"/>
    <col min="13" max="13" width="0.85546875" style="72" customWidth="1" collapsed="1"/>
    <col min="14" max="15" width="12.7109375" style="72" customWidth="1" collapsed="1"/>
    <col min="16" max="16" width="0.85546875" style="72" customWidth="1" collapsed="1"/>
    <col min="17" max="17" width="22.7109375" style="72" customWidth="1" collapsed="1"/>
    <col min="18" max="18" width="0.85546875" style="72" customWidth="1" collapsed="1"/>
    <col min="19" max="19" width="14.7109375" style="72" customWidth="1" collapsed="1"/>
    <col min="20" max="20" width="1.140625" style="72" customWidth="1" collapsed="1"/>
    <col min="21" max="21" width="14.7109375" style="72" customWidth="1" collapsed="1"/>
    <col min="22" max="16384" width="11.42578125" style="72" collapsed="1"/>
  </cols>
  <sheetData>
    <row r="1" spans="1:23" ht="12.75" customHeight="1">
      <c r="A1" s="68" t="s">
        <v>121</v>
      </c>
    </row>
    <row r="2" spans="1:23" ht="12.75" customHeight="1">
      <c r="A2" s="73"/>
    </row>
    <row r="3" spans="1:23" s="74" customFormat="1" ht="12.75" customHeight="1">
      <c r="A3" s="74" t="s">
        <v>122</v>
      </c>
      <c r="E3" s="75"/>
      <c r="G3" s="75"/>
      <c r="H3" s="75"/>
      <c r="Q3" s="75"/>
      <c r="U3" s="75" t="s">
        <v>123</v>
      </c>
      <c r="W3" s="76" t="s">
        <v>124</v>
      </c>
    </row>
    <row r="4" spans="1:23" s="74" customFormat="1" ht="12.75" customHeight="1">
      <c r="A4" s="74" t="s">
        <v>125</v>
      </c>
      <c r="G4" s="77"/>
      <c r="Q4" s="77"/>
      <c r="U4" s="77"/>
    </row>
    <row r="5" spans="1:23" s="74" customFormat="1" ht="12.75" customHeight="1">
      <c r="A5" s="78">
        <v>2019</v>
      </c>
    </row>
    <row r="6" spans="1:23" ht="4.5" customHeight="1">
      <c r="A6" s="79"/>
      <c r="B6" s="80"/>
      <c r="C6" s="80"/>
      <c r="D6" s="81"/>
      <c r="E6" s="82"/>
      <c r="F6" s="81"/>
      <c r="G6" s="82"/>
      <c r="H6" s="82"/>
    </row>
    <row r="7" spans="1:23" ht="30" customHeight="1">
      <c r="A7" s="147" t="s">
        <v>126</v>
      </c>
      <c r="B7" s="144" t="s">
        <v>127</v>
      </c>
      <c r="C7" s="83"/>
      <c r="D7" s="144" t="s">
        <v>128</v>
      </c>
      <c r="E7" s="84"/>
      <c r="F7" s="141" t="s">
        <v>129</v>
      </c>
      <c r="G7" s="141"/>
      <c r="H7" s="85"/>
      <c r="I7" s="144" t="s">
        <v>130</v>
      </c>
      <c r="J7" s="83"/>
      <c r="K7" s="141" t="s">
        <v>131</v>
      </c>
      <c r="L7" s="141"/>
      <c r="M7" s="86"/>
      <c r="N7" s="141" t="s">
        <v>132</v>
      </c>
      <c r="O7" s="141"/>
      <c r="P7" s="84"/>
      <c r="Q7" s="142" t="s">
        <v>133</v>
      </c>
      <c r="R7" s="84"/>
      <c r="S7" s="144" t="s">
        <v>134</v>
      </c>
      <c r="T7" s="83"/>
      <c r="U7" s="144" t="s">
        <v>135</v>
      </c>
    </row>
    <row r="8" spans="1:23" ht="30" customHeight="1">
      <c r="A8" s="148"/>
      <c r="B8" s="145"/>
      <c r="C8" s="87"/>
      <c r="D8" s="145"/>
      <c r="E8" s="87"/>
      <c r="F8" s="88" t="s">
        <v>136</v>
      </c>
      <c r="G8" s="88" t="s">
        <v>137</v>
      </c>
      <c r="H8" s="88"/>
      <c r="I8" s="145"/>
      <c r="J8" s="87"/>
      <c r="K8" s="88" t="s">
        <v>138</v>
      </c>
      <c r="L8" s="88" t="s">
        <v>139</v>
      </c>
      <c r="M8" s="87"/>
      <c r="N8" s="88" t="s">
        <v>140</v>
      </c>
      <c r="O8" s="88" t="s">
        <v>139</v>
      </c>
      <c r="P8" s="87"/>
      <c r="Q8" s="143"/>
      <c r="R8" s="89"/>
      <c r="S8" s="145"/>
      <c r="T8" s="87"/>
      <c r="U8" s="145"/>
    </row>
    <row r="9" spans="1:23" ht="4.5" customHeight="1">
      <c r="A9" s="90"/>
      <c r="B9" s="91"/>
      <c r="C9" s="91"/>
      <c r="D9" s="91"/>
      <c r="E9" s="91"/>
      <c r="F9" s="91"/>
      <c r="I9" s="91"/>
      <c r="J9" s="91"/>
      <c r="K9" s="91"/>
      <c r="N9" s="91"/>
      <c r="S9" s="91"/>
      <c r="T9" s="91"/>
    </row>
    <row r="10" spans="1:23" s="96" customFormat="1" ht="12.75" customHeight="1">
      <c r="A10" s="92" t="s">
        <v>141</v>
      </c>
      <c r="B10" s="93">
        <v>89941137</v>
      </c>
      <c r="C10" s="94"/>
      <c r="D10" s="93">
        <v>38871879</v>
      </c>
      <c r="E10" s="94"/>
      <c r="F10" s="93">
        <v>94842455043</v>
      </c>
      <c r="G10" s="93">
        <v>2439.8731803780302</v>
      </c>
      <c r="H10" s="95"/>
      <c r="I10" s="93">
        <v>22349510</v>
      </c>
      <c r="J10" s="94"/>
      <c r="K10" s="93">
        <v>177372003792</v>
      </c>
      <c r="L10" s="93">
        <v>7936.2815467542696</v>
      </c>
      <c r="M10" s="94"/>
      <c r="N10" s="93">
        <v>9906676445</v>
      </c>
      <c r="O10" s="93">
        <v>443.261460542088</v>
      </c>
      <c r="P10" s="95"/>
      <c r="Q10" s="93">
        <v>40702299</v>
      </c>
      <c r="R10" s="94"/>
      <c r="S10" s="93">
        <v>282121135280</v>
      </c>
      <c r="T10" s="93"/>
      <c r="U10" s="93">
        <v>6931.3316989784798</v>
      </c>
      <c r="W10" s="97"/>
    </row>
    <row r="11" spans="1:23" ht="12.75" customHeight="1">
      <c r="A11" s="98" t="s">
        <v>142</v>
      </c>
      <c r="B11" s="99">
        <v>937605</v>
      </c>
      <c r="C11" s="100"/>
      <c r="D11" s="99">
        <v>524968</v>
      </c>
      <c r="E11" s="100"/>
      <c r="F11" s="99">
        <v>1290060950</v>
      </c>
      <c r="G11" s="99">
        <v>2457.40873729446</v>
      </c>
      <c r="H11" s="101"/>
      <c r="I11" s="99">
        <v>311254</v>
      </c>
      <c r="J11" s="100"/>
      <c r="K11" s="102">
        <v>4764235050</v>
      </c>
      <c r="L11" s="102">
        <v>15306.582566007201</v>
      </c>
      <c r="M11" s="100"/>
      <c r="N11" s="102">
        <v>196811450</v>
      </c>
      <c r="O11" s="102">
        <v>632.31781760234401</v>
      </c>
      <c r="P11" s="101"/>
      <c r="Q11" s="99">
        <v>493886</v>
      </c>
      <c r="R11" s="100"/>
      <c r="S11" s="103">
        <v>6251107450</v>
      </c>
      <c r="T11" s="99"/>
      <c r="U11" s="103">
        <v>12656.984506545999</v>
      </c>
      <c r="W11" s="104"/>
    </row>
    <row r="12" spans="1:23" ht="12.75" customHeight="1">
      <c r="A12" s="98" t="s">
        <v>143</v>
      </c>
      <c r="B12" s="99">
        <v>2664093</v>
      </c>
      <c r="C12" s="100"/>
      <c r="D12" s="99">
        <v>1084698</v>
      </c>
      <c r="E12" s="100"/>
      <c r="F12" s="99">
        <v>3558385347</v>
      </c>
      <c r="G12" s="99">
        <v>3280.5309376434702</v>
      </c>
      <c r="H12" s="101"/>
      <c r="I12" s="99">
        <v>811390</v>
      </c>
      <c r="J12" s="100"/>
      <c r="K12" s="103">
        <v>5779293231</v>
      </c>
      <c r="L12" s="103">
        <v>7122.7069978678601</v>
      </c>
      <c r="M12" s="100"/>
      <c r="N12" s="102">
        <v>226830894</v>
      </c>
      <c r="O12" s="102">
        <v>279.55840471290003</v>
      </c>
      <c r="P12" s="101"/>
      <c r="Q12" s="99">
        <v>1294438</v>
      </c>
      <c r="R12" s="100"/>
      <c r="S12" s="99">
        <v>9564509472</v>
      </c>
      <c r="T12" s="99"/>
      <c r="U12" s="99">
        <v>7388.9282236769895</v>
      </c>
      <c r="W12" s="104"/>
    </row>
    <row r="13" spans="1:23" ht="12.75" customHeight="1">
      <c r="A13" s="98" t="s">
        <v>144</v>
      </c>
      <c r="B13" s="99">
        <v>630115</v>
      </c>
      <c r="C13" s="100"/>
      <c r="D13" s="99">
        <v>207667</v>
      </c>
      <c r="E13" s="100"/>
      <c r="F13" s="99">
        <v>762966550</v>
      </c>
      <c r="G13" s="99">
        <v>3673.9903306736301</v>
      </c>
      <c r="H13" s="101"/>
      <c r="I13" s="99">
        <v>107215</v>
      </c>
      <c r="J13" s="100"/>
      <c r="K13" s="99">
        <v>574826350</v>
      </c>
      <c r="L13" s="99">
        <v>5361.4358998274502</v>
      </c>
      <c r="M13" s="100"/>
      <c r="N13" s="102">
        <v>9585000</v>
      </c>
      <c r="O13" s="102">
        <v>89.399804131884494</v>
      </c>
      <c r="P13" s="101"/>
      <c r="Q13" s="99">
        <v>234993</v>
      </c>
      <c r="R13" s="100"/>
      <c r="S13" s="99">
        <v>1347377900</v>
      </c>
      <c r="T13" s="99"/>
      <c r="U13" s="99">
        <v>5733.6937696016503</v>
      </c>
      <c r="W13" s="104"/>
    </row>
    <row r="14" spans="1:23" ht="12.75" customHeight="1">
      <c r="A14" s="98" t="s">
        <v>145</v>
      </c>
      <c r="B14" s="99">
        <v>684742</v>
      </c>
      <c r="C14" s="100"/>
      <c r="D14" s="99">
        <v>284796</v>
      </c>
      <c r="E14" s="100"/>
      <c r="F14" s="99">
        <v>621367875</v>
      </c>
      <c r="G14" s="99">
        <v>2181.7998672734202</v>
      </c>
      <c r="H14" s="101"/>
      <c r="I14" s="99">
        <v>115261</v>
      </c>
      <c r="J14" s="100"/>
      <c r="K14" s="99">
        <v>585715978</v>
      </c>
      <c r="L14" s="99">
        <v>5081.6492829317804</v>
      </c>
      <c r="M14" s="100"/>
      <c r="N14" s="102">
        <v>119527550</v>
      </c>
      <c r="O14" s="102">
        <v>1037.0164235951399</v>
      </c>
      <c r="P14" s="101"/>
      <c r="Q14" s="99">
        <v>294219</v>
      </c>
      <c r="R14" s="100"/>
      <c r="S14" s="99">
        <v>1326611403</v>
      </c>
      <c r="T14" s="99"/>
      <c r="U14" s="99">
        <v>4508.9249946468399</v>
      </c>
      <c r="W14" s="104"/>
    </row>
    <row r="15" spans="1:23" ht="12.75" customHeight="1">
      <c r="A15" s="98" t="s">
        <v>146</v>
      </c>
      <c r="B15" s="99">
        <v>2185656</v>
      </c>
      <c r="C15" s="100"/>
      <c r="D15" s="99">
        <v>840380</v>
      </c>
      <c r="E15" s="100"/>
      <c r="F15" s="99">
        <v>2379525625</v>
      </c>
      <c r="G15" s="99">
        <v>2831.4876900925801</v>
      </c>
      <c r="H15" s="101"/>
      <c r="I15" s="99">
        <v>388743</v>
      </c>
      <c r="J15" s="100"/>
      <c r="K15" s="102">
        <v>3142533285</v>
      </c>
      <c r="L15" s="102">
        <v>8083.8324677228902</v>
      </c>
      <c r="M15" s="100"/>
      <c r="N15" s="102">
        <v>274581150</v>
      </c>
      <c r="O15" s="102">
        <v>706.33078923607604</v>
      </c>
      <c r="P15" s="101"/>
      <c r="Q15" s="99">
        <v>893279</v>
      </c>
      <c r="R15" s="100"/>
      <c r="S15" s="103">
        <v>5796640060</v>
      </c>
      <c r="T15" s="99"/>
      <c r="U15" s="103">
        <v>6489.1708637502998</v>
      </c>
      <c r="W15" s="104"/>
    </row>
    <row r="16" spans="1:23" ht="12.75" customHeight="1">
      <c r="A16" s="98" t="s">
        <v>147</v>
      </c>
      <c r="B16" s="99">
        <v>563904</v>
      </c>
      <c r="C16" s="100"/>
      <c r="D16" s="99">
        <v>253658</v>
      </c>
      <c r="E16" s="100"/>
      <c r="F16" s="99">
        <v>824853990</v>
      </c>
      <c r="G16" s="99">
        <v>3251.83510868965</v>
      </c>
      <c r="H16" s="101"/>
      <c r="I16" s="99">
        <v>112463</v>
      </c>
      <c r="J16" s="100"/>
      <c r="K16" s="103">
        <v>717285726</v>
      </c>
      <c r="L16" s="103">
        <v>6377.9707637178499</v>
      </c>
      <c r="M16" s="100"/>
      <c r="N16" s="102">
        <v>33731700</v>
      </c>
      <c r="O16" s="102">
        <v>299.93597894418599</v>
      </c>
      <c r="P16" s="101"/>
      <c r="Q16" s="99">
        <v>251402</v>
      </c>
      <c r="R16" s="100"/>
      <c r="S16" s="99">
        <v>1575871416</v>
      </c>
      <c r="T16" s="99"/>
      <c r="U16" s="99">
        <v>6268.3328533583699</v>
      </c>
      <c r="W16" s="104"/>
    </row>
    <row r="17" spans="1:23" ht="12.75" customHeight="1">
      <c r="A17" s="98" t="s">
        <v>148</v>
      </c>
      <c r="B17" s="99">
        <v>3558368</v>
      </c>
      <c r="C17" s="100"/>
      <c r="D17" s="99">
        <v>1283148</v>
      </c>
      <c r="E17" s="100"/>
      <c r="F17" s="99">
        <v>2240295750</v>
      </c>
      <c r="G17" s="99">
        <v>1745.9371405325001</v>
      </c>
      <c r="H17" s="101"/>
      <c r="I17" s="99">
        <v>441822</v>
      </c>
      <c r="J17" s="100"/>
      <c r="K17" s="102">
        <v>3152302395</v>
      </c>
      <c r="L17" s="102">
        <v>7134.7791531431203</v>
      </c>
      <c r="M17" s="100"/>
      <c r="N17" s="102">
        <v>261368800</v>
      </c>
      <c r="O17" s="102">
        <v>591.57036091457599</v>
      </c>
      <c r="P17" s="101"/>
      <c r="Q17" s="99">
        <v>1144874</v>
      </c>
      <c r="R17" s="100"/>
      <c r="S17" s="103">
        <v>5653966945</v>
      </c>
      <c r="T17" s="99"/>
      <c r="U17" s="103">
        <v>4938.5058486785401</v>
      </c>
      <c r="W17" s="104"/>
    </row>
    <row r="18" spans="1:23" ht="12.75" customHeight="1">
      <c r="A18" s="98" t="s">
        <v>149</v>
      </c>
      <c r="B18" s="99">
        <v>2735124</v>
      </c>
      <c r="C18" s="100"/>
      <c r="D18" s="99">
        <v>905229</v>
      </c>
      <c r="E18" s="100"/>
      <c r="F18" s="99">
        <v>2735327190</v>
      </c>
      <c r="G18" s="99">
        <v>3021.6963773807502</v>
      </c>
      <c r="H18" s="101"/>
      <c r="I18" s="99">
        <v>566053</v>
      </c>
      <c r="J18" s="100"/>
      <c r="K18" s="99">
        <v>3439114788</v>
      </c>
      <c r="L18" s="99">
        <v>6075.6056199684499</v>
      </c>
      <c r="M18" s="100"/>
      <c r="N18" s="102">
        <v>235435772</v>
      </c>
      <c r="O18" s="102">
        <v>415.92531441402099</v>
      </c>
      <c r="P18" s="101"/>
      <c r="Q18" s="99">
        <v>1081348</v>
      </c>
      <c r="R18" s="100"/>
      <c r="S18" s="99">
        <v>6409877750</v>
      </c>
      <c r="T18" s="99"/>
      <c r="U18" s="99">
        <v>5927.6733761934202</v>
      </c>
      <c r="W18" s="104"/>
    </row>
    <row r="19" spans="1:23" ht="12.75" customHeight="1">
      <c r="A19" s="98" t="s">
        <v>150</v>
      </c>
      <c r="B19" s="99">
        <v>6940093</v>
      </c>
      <c r="C19" s="100"/>
      <c r="D19" s="99">
        <v>3293654</v>
      </c>
      <c r="E19" s="100"/>
      <c r="F19" s="99">
        <v>6722917942</v>
      </c>
      <c r="G19" s="99">
        <v>2041.1730989350999</v>
      </c>
      <c r="H19" s="101"/>
      <c r="I19" s="99">
        <v>3124564</v>
      </c>
      <c r="J19" s="100"/>
      <c r="K19" s="99">
        <v>20270173692</v>
      </c>
      <c r="L19" s="99">
        <v>6487.3606980045897</v>
      </c>
      <c r="M19" s="100"/>
      <c r="N19" s="103">
        <v>1536058760</v>
      </c>
      <c r="O19" s="103">
        <v>491.60739226336898</v>
      </c>
      <c r="P19" s="101"/>
      <c r="Q19" s="99">
        <v>4397016</v>
      </c>
      <c r="R19" s="100"/>
      <c r="S19" s="99">
        <v>28529150394</v>
      </c>
      <c r="T19" s="99"/>
      <c r="U19" s="99">
        <v>6488.2980625951805</v>
      </c>
      <c r="W19" s="104"/>
    </row>
    <row r="20" spans="1:23" ht="12.75" customHeight="1">
      <c r="A20" s="98" t="s">
        <v>151</v>
      </c>
      <c r="B20" s="99">
        <v>1264724</v>
      </c>
      <c r="C20" s="100"/>
      <c r="D20" s="99">
        <v>470039</v>
      </c>
      <c r="E20" s="100"/>
      <c r="F20" s="99">
        <v>1051764880</v>
      </c>
      <c r="G20" s="99">
        <v>2237.6119428387901</v>
      </c>
      <c r="H20" s="101"/>
      <c r="I20" s="99">
        <v>215466</v>
      </c>
      <c r="J20" s="100"/>
      <c r="K20" s="103">
        <v>1179351865</v>
      </c>
      <c r="L20" s="103">
        <v>5473.4940315409403</v>
      </c>
      <c r="M20" s="100"/>
      <c r="N20" s="102">
        <v>115110200</v>
      </c>
      <c r="O20" s="102">
        <v>534.23834850974197</v>
      </c>
      <c r="P20" s="101"/>
      <c r="Q20" s="99">
        <v>465588</v>
      </c>
      <c r="R20" s="100"/>
      <c r="S20" s="99">
        <v>2346226945</v>
      </c>
      <c r="T20" s="99"/>
      <c r="U20" s="99">
        <v>5039.2770969183102</v>
      </c>
      <c r="W20" s="104"/>
    </row>
    <row r="21" spans="1:23" ht="12.75" customHeight="1">
      <c r="A21" s="98" t="s">
        <v>152</v>
      </c>
      <c r="B21" s="99">
        <v>4157421</v>
      </c>
      <c r="C21" s="100"/>
      <c r="D21" s="99">
        <v>2264786</v>
      </c>
      <c r="E21" s="100"/>
      <c r="F21" s="99">
        <v>8260217010</v>
      </c>
      <c r="G21" s="99">
        <v>3647.23952285117</v>
      </c>
      <c r="H21" s="101"/>
      <c r="I21" s="99">
        <v>1145657</v>
      </c>
      <c r="J21" s="100"/>
      <c r="K21" s="103">
        <v>12654703570</v>
      </c>
      <c r="L21" s="103">
        <v>11045.804782757799</v>
      </c>
      <c r="M21" s="100"/>
      <c r="N21" s="102">
        <v>289418420</v>
      </c>
      <c r="O21" s="102">
        <v>252.622224627441</v>
      </c>
      <c r="P21" s="101"/>
      <c r="Q21" s="99">
        <v>2088744</v>
      </c>
      <c r="R21" s="100"/>
      <c r="S21" s="103">
        <v>21204339000</v>
      </c>
      <c r="T21" s="99"/>
      <c r="U21" s="99">
        <v>10151.7174914686</v>
      </c>
      <c r="W21" s="104"/>
    </row>
    <row r="22" spans="1:23" ht="12.75" customHeight="1">
      <c r="A22" s="98" t="s">
        <v>153</v>
      </c>
      <c r="B22" s="99">
        <v>2421097</v>
      </c>
      <c r="C22" s="100"/>
      <c r="D22" s="99">
        <v>778333</v>
      </c>
      <c r="E22" s="100"/>
      <c r="F22" s="99">
        <v>1778589010</v>
      </c>
      <c r="G22" s="99">
        <v>2285.1260450218601</v>
      </c>
      <c r="H22" s="101"/>
      <c r="I22" s="99">
        <v>514700</v>
      </c>
      <c r="J22" s="100"/>
      <c r="K22" s="99">
        <v>1886986031</v>
      </c>
      <c r="L22" s="99">
        <v>3666.1861880707202</v>
      </c>
      <c r="M22" s="100"/>
      <c r="N22" s="102">
        <v>129254340</v>
      </c>
      <c r="O22" s="102">
        <v>251.125587721003</v>
      </c>
      <c r="P22" s="101"/>
      <c r="Q22" s="99">
        <v>939140</v>
      </c>
      <c r="R22" s="100"/>
      <c r="S22" s="99">
        <v>3794829381</v>
      </c>
      <c r="T22" s="99"/>
      <c r="U22" s="99">
        <v>4040.7493888025201</v>
      </c>
      <c r="W22" s="104"/>
    </row>
    <row r="23" spans="1:23" ht="12.75" customHeight="1">
      <c r="A23" s="98" t="s">
        <v>154</v>
      </c>
      <c r="B23" s="99">
        <v>2117077</v>
      </c>
      <c r="C23" s="100"/>
      <c r="D23" s="99">
        <v>966038</v>
      </c>
      <c r="E23" s="100"/>
      <c r="F23" s="99">
        <v>2219244389</v>
      </c>
      <c r="G23" s="99">
        <v>2297.2640713926398</v>
      </c>
      <c r="H23" s="101"/>
      <c r="I23" s="99">
        <v>347803</v>
      </c>
      <c r="J23" s="100"/>
      <c r="K23" s="103">
        <v>2367141300</v>
      </c>
      <c r="L23" s="103">
        <v>6805.9829846206003</v>
      </c>
      <c r="M23" s="100"/>
      <c r="N23" s="102">
        <v>253915450</v>
      </c>
      <c r="O23" s="102">
        <v>730.05537617559401</v>
      </c>
      <c r="P23" s="101"/>
      <c r="Q23" s="99">
        <v>887521</v>
      </c>
      <c r="R23" s="100"/>
      <c r="S23" s="99">
        <v>4840301139</v>
      </c>
      <c r="T23" s="99"/>
      <c r="U23" s="99">
        <v>5453.7313922712801</v>
      </c>
      <c r="W23" s="104"/>
    </row>
    <row r="24" spans="1:23" ht="12.75" customHeight="1">
      <c r="A24" s="98" t="s">
        <v>155</v>
      </c>
      <c r="B24" s="99">
        <v>5834255</v>
      </c>
      <c r="C24" s="100"/>
      <c r="D24" s="99">
        <v>2672915</v>
      </c>
      <c r="E24" s="100"/>
      <c r="F24" s="99">
        <v>6639900745</v>
      </c>
      <c r="G24" s="99">
        <v>2484.1421238610301</v>
      </c>
      <c r="H24" s="101"/>
      <c r="I24" s="99">
        <v>1643149</v>
      </c>
      <c r="J24" s="100"/>
      <c r="K24" s="99">
        <v>18935776085</v>
      </c>
      <c r="L24" s="99">
        <v>11524.0772960943</v>
      </c>
      <c r="M24" s="100"/>
      <c r="N24" s="102">
        <v>991814350</v>
      </c>
      <c r="O24" s="102">
        <v>603.60585071712899</v>
      </c>
      <c r="P24" s="101"/>
      <c r="Q24" s="99">
        <v>2851322</v>
      </c>
      <c r="R24" s="100"/>
      <c r="S24" s="99">
        <v>26567491180</v>
      </c>
      <c r="T24" s="99"/>
      <c r="U24" s="99">
        <v>9317.6046689921404</v>
      </c>
      <c r="W24" s="104"/>
    </row>
    <row r="25" spans="1:23" ht="12.75" customHeight="1">
      <c r="A25" s="98" t="s">
        <v>156</v>
      </c>
      <c r="B25" s="99">
        <v>13033035</v>
      </c>
      <c r="C25" s="100"/>
      <c r="D25" s="99">
        <v>7159958</v>
      </c>
      <c r="E25" s="100"/>
      <c r="F25" s="99">
        <v>12694892252</v>
      </c>
      <c r="G25" s="99">
        <v>1773.04004464831</v>
      </c>
      <c r="H25" s="101"/>
      <c r="I25" s="99">
        <v>4945895</v>
      </c>
      <c r="J25" s="100"/>
      <c r="K25" s="103">
        <v>41798347877</v>
      </c>
      <c r="L25" s="103">
        <v>8451.1191355659594</v>
      </c>
      <c r="M25" s="100"/>
      <c r="N25" s="103">
        <v>958805150</v>
      </c>
      <c r="O25" s="103">
        <v>193.85877581307301</v>
      </c>
      <c r="P25" s="101"/>
      <c r="Q25" s="99">
        <v>7842999</v>
      </c>
      <c r="R25" s="100"/>
      <c r="S25" s="103">
        <v>55452045279</v>
      </c>
      <c r="T25" s="99"/>
      <c r="U25" s="99">
        <v>7070.2604040877704</v>
      </c>
      <c r="W25" s="104"/>
    </row>
    <row r="26" spans="1:23" s="106" customFormat="1" ht="12.75" customHeight="1">
      <c r="A26" s="98" t="s">
        <v>157</v>
      </c>
      <c r="B26" s="99">
        <v>3243154</v>
      </c>
      <c r="C26" s="100"/>
      <c r="D26" s="99">
        <v>1157473</v>
      </c>
      <c r="E26" s="100"/>
      <c r="F26" s="99">
        <v>3197929315</v>
      </c>
      <c r="G26" s="99">
        <v>2762.8543516781801</v>
      </c>
      <c r="H26" s="105"/>
      <c r="I26" s="99">
        <v>528693</v>
      </c>
      <c r="J26" s="100"/>
      <c r="K26" s="103">
        <v>5947202846</v>
      </c>
      <c r="L26" s="103">
        <v>11248.877601935301</v>
      </c>
      <c r="M26" s="100"/>
      <c r="N26" s="102">
        <v>609080200</v>
      </c>
      <c r="O26" s="102">
        <v>1152.0489206401401</v>
      </c>
      <c r="P26" s="105"/>
      <c r="Q26" s="99">
        <v>1165144</v>
      </c>
      <c r="R26" s="100"/>
      <c r="S26" s="103">
        <v>9754212361</v>
      </c>
      <c r="T26" s="99"/>
      <c r="U26" s="103">
        <v>8371.6796902357091</v>
      </c>
      <c r="W26" s="104"/>
    </row>
    <row r="27" spans="1:23" s="106" customFormat="1" ht="12.75" customHeight="1">
      <c r="A27" s="98" t="s">
        <v>158</v>
      </c>
      <c r="B27" s="99">
        <v>1482215</v>
      </c>
      <c r="C27" s="100"/>
      <c r="D27" s="99">
        <v>693426</v>
      </c>
      <c r="E27" s="100"/>
      <c r="F27" s="99">
        <v>1657483660</v>
      </c>
      <c r="G27" s="99">
        <v>2390.2819623146502</v>
      </c>
      <c r="H27" s="105"/>
      <c r="I27" s="99">
        <v>414580</v>
      </c>
      <c r="J27" s="100"/>
      <c r="K27" s="103">
        <v>3278683426</v>
      </c>
      <c r="L27" s="103">
        <v>7908.4457185585397</v>
      </c>
      <c r="M27" s="100"/>
      <c r="N27" s="102">
        <v>367037900</v>
      </c>
      <c r="O27" s="102">
        <v>885.32466592696198</v>
      </c>
      <c r="P27" s="105"/>
      <c r="Q27" s="99">
        <v>729431</v>
      </c>
      <c r="R27" s="100"/>
      <c r="S27" s="99">
        <v>5303204986</v>
      </c>
      <c r="T27" s="99"/>
      <c r="U27" s="99">
        <v>7270.3312390068404</v>
      </c>
      <c r="W27" s="104"/>
    </row>
    <row r="28" spans="1:23" s="106" customFormat="1" ht="12.75" customHeight="1">
      <c r="A28" s="98" t="s">
        <v>159</v>
      </c>
      <c r="B28" s="99">
        <v>949869</v>
      </c>
      <c r="C28" s="100"/>
      <c r="D28" s="99">
        <v>284830</v>
      </c>
      <c r="E28" s="100"/>
      <c r="F28" s="99">
        <v>811602895</v>
      </c>
      <c r="G28" s="99">
        <v>2849.4291156128202</v>
      </c>
      <c r="H28" s="105"/>
      <c r="I28" s="99">
        <v>132624</v>
      </c>
      <c r="J28" s="100"/>
      <c r="K28" s="102">
        <v>1036621792</v>
      </c>
      <c r="L28" s="102">
        <v>7816.2458680178597</v>
      </c>
      <c r="M28" s="100"/>
      <c r="N28" s="102">
        <v>13005100</v>
      </c>
      <c r="O28" s="102">
        <v>98.059928821329507</v>
      </c>
      <c r="P28" s="105"/>
      <c r="Q28" s="99">
        <v>300167</v>
      </c>
      <c r="R28" s="100"/>
      <c r="S28" s="103">
        <v>1861229787</v>
      </c>
      <c r="T28" s="99"/>
      <c r="U28" s="103">
        <v>6200.6475961714596</v>
      </c>
      <c r="W28" s="104"/>
    </row>
    <row r="29" spans="1:23" s="106" customFormat="1" ht="12.75" customHeight="1">
      <c r="A29" s="98" t="s">
        <v>160</v>
      </c>
      <c r="B29" s="99">
        <v>3987711</v>
      </c>
      <c r="C29" s="100"/>
      <c r="D29" s="99">
        <v>1735991</v>
      </c>
      <c r="E29" s="100"/>
      <c r="F29" s="99">
        <v>4820528608</v>
      </c>
      <c r="G29" s="99">
        <v>2776.8165894869298</v>
      </c>
      <c r="H29" s="105"/>
      <c r="I29" s="99">
        <v>976868</v>
      </c>
      <c r="J29" s="100"/>
      <c r="K29" s="99">
        <v>4489652650</v>
      </c>
      <c r="L29" s="99">
        <v>4595.9665481927996</v>
      </c>
      <c r="M29" s="100"/>
      <c r="N29" s="102">
        <v>444833500</v>
      </c>
      <c r="O29" s="102">
        <v>455.36705061482201</v>
      </c>
      <c r="P29" s="105"/>
      <c r="Q29" s="99">
        <v>1879652</v>
      </c>
      <c r="R29" s="100"/>
      <c r="S29" s="99">
        <v>9755014758</v>
      </c>
      <c r="T29" s="99"/>
      <c r="U29" s="99">
        <v>5189.7983020261199</v>
      </c>
      <c r="W29" s="104"/>
    </row>
    <row r="30" spans="1:23" s="106" customFormat="1" ht="12.75" customHeight="1">
      <c r="A30" s="98" t="s">
        <v>161</v>
      </c>
      <c r="B30" s="99">
        <v>2804007</v>
      </c>
      <c r="C30" s="100"/>
      <c r="D30" s="99">
        <v>926414</v>
      </c>
      <c r="E30" s="100"/>
      <c r="F30" s="103">
        <v>2931292833</v>
      </c>
      <c r="G30" s="99">
        <v>3164.1283842860798</v>
      </c>
      <c r="H30" s="105"/>
      <c r="I30" s="99">
        <v>447027</v>
      </c>
      <c r="J30" s="100"/>
      <c r="K30" s="103">
        <v>2607281720</v>
      </c>
      <c r="L30" s="103">
        <v>5832.49271296812</v>
      </c>
      <c r="M30" s="100"/>
      <c r="N30" s="102">
        <v>447628560</v>
      </c>
      <c r="O30" s="102">
        <v>1001.34569052876</v>
      </c>
      <c r="P30" s="105"/>
      <c r="Q30" s="99">
        <v>915044</v>
      </c>
      <c r="R30" s="100"/>
      <c r="S30" s="99">
        <v>5986203113</v>
      </c>
      <c r="T30" s="99"/>
      <c r="U30" s="99">
        <v>6541.9838969492203</v>
      </c>
      <c r="W30" s="104"/>
    </row>
    <row r="31" spans="1:23" s="106" customFormat="1" ht="12.75" customHeight="1">
      <c r="A31" s="98" t="s">
        <v>162</v>
      </c>
      <c r="B31" s="99">
        <v>4486566</v>
      </c>
      <c r="C31" s="100"/>
      <c r="D31" s="99">
        <v>2169893</v>
      </c>
      <c r="E31" s="100"/>
      <c r="F31" s="99">
        <v>3444873240</v>
      </c>
      <c r="G31" s="99">
        <v>1587.5774704098301</v>
      </c>
      <c r="H31" s="105"/>
      <c r="I31" s="99">
        <v>1189012</v>
      </c>
      <c r="J31" s="100"/>
      <c r="K31" s="99">
        <v>8362800426</v>
      </c>
      <c r="L31" s="99">
        <v>7033.4028807110399</v>
      </c>
      <c r="M31" s="100"/>
      <c r="N31" s="103">
        <v>348062700</v>
      </c>
      <c r="O31" s="103">
        <v>292.73270580952902</v>
      </c>
      <c r="P31" s="105"/>
      <c r="Q31" s="99">
        <v>2124835</v>
      </c>
      <c r="R31" s="100"/>
      <c r="S31" s="99">
        <v>12155736366</v>
      </c>
      <c r="T31" s="99"/>
      <c r="U31" s="99">
        <v>5720.7907277506301</v>
      </c>
      <c r="W31" s="104"/>
    </row>
    <row r="32" spans="1:23" s="106" customFormat="1" ht="12.75" customHeight="1">
      <c r="A32" s="98" t="s">
        <v>163</v>
      </c>
      <c r="B32" s="99">
        <v>1525654</v>
      </c>
      <c r="C32" s="100"/>
      <c r="D32" s="99">
        <v>789830</v>
      </c>
      <c r="E32" s="100"/>
      <c r="F32" s="99">
        <v>2755728997</v>
      </c>
      <c r="G32" s="99">
        <v>3489.0153539369198</v>
      </c>
      <c r="H32" s="105"/>
      <c r="I32" s="99">
        <v>437666</v>
      </c>
      <c r="J32" s="100"/>
      <c r="K32" s="102">
        <v>3951134678</v>
      </c>
      <c r="L32" s="102">
        <v>9027.7395959475907</v>
      </c>
      <c r="M32" s="100"/>
      <c r="N32" s="103">
        <v>190852950</v>
      </c>
      <c r="O32" s="103">
        <v>436.069856922859</v>
      </c>
      <c r="P32" s="105"/>
      <c r="Q32" s="99">
        <v>795519</v>
      </c>
      <c r="R32" s="100"/>
      <c r="S32" s="103">
        <v>6897716625</v>
      </c>
      <c r="T32" s="99"/>
      <c r="U32" s="103">
        <v>8670.7126102582097</v>
      </c>
      <c r="W32" s="104"/>
    </row>
    <row r="33" spans="1:23" s="106" customFormat="1" ht="12.75" customHeight="1">
      <c r="A33" s="98" t="s">
        <v>164</v>
      </c>
      <c r="B33" s="99">
        <v>1280787</v>
      </c>
      <c r="C33" s="100"/>
      <c r="D33" s="99">
        <v>601575</v>
      </c>
      <c r="E33" s="100"/>
      <c r="F33" s="99">
        <v>1730846090</v>
      </c>
      <c r="G33" s="99">
        <v>2877.1908573328301</v>
      </c>
      <c r="H33" s="105"/>
      <c r="I33" s="99">
        <v>343906</v>
      </c>
      <c r="J33" s="100"/>
      <c r="K33" s="103">
        <v>2416853051</v>
      </c>
      <c r="L33" s="99">
        <v>7027.6559612219598</v>
      </c>
      <c r="M33" s="100"/>
      <c r="N33" s="102">
        <v>54457900</v>
      </c>
      <c r="O33" s="102">
        <v>158.351119201177</v>
      </c>
      <c r="P33" s="105"/>
      <c r="Q33" s="99">
        <v>636095</v>
      </c>
      <c r="R33" s="100"/>
      <c r="S33" s="99">
        <v>4202157041</v>
      </c>
      <c r="T33" s="99"/>
      <c r="U33" s="99">
        <v>6606.1783868761704</v>
      </c>
      <c r="W33" s="104"/>
    </row>
    <row r="34" spans="1:23" s="106" customFormat="1" ht="12.75" customHeight="1">
      <c r="A34" s="98" t="s">
        <v>165</v>
      </c>
      <c r="B34" s="99">
        <v>2027746</v>
      </c>
      <c r="C34" s="100"/>
      <c r="D34" s="99">
        <v>818023</v>
      </c>
      <c r="E34" s="100"/>
      <c r="F34" s="99">
        <v>2134589840</v>
      </c>
      <c r="G34" s="99">
        <v>2609.4496609508501</v>
      </c>
      <c r="H34" s="105"/>
      <c r="I34" s="99">
        <v>407645</v>
      </c>
      <c r="J34" s="100"/>
      <c r="K34" s="103">
        <v>2025543054</v>
      </c>
      <c r="L34" s="103">
        <v>4968.8897300347098</v>
      </c>
      <c r="M34" s="100"/>
      <c r="N34" s="102">
        <v>49297150</v>
      </c>
      <c r="O34" s="102">
        <v>120.931570361466</v>
      </c>
      <c r="P34" s="105"/>
      <c r="Q34" s="99">
        <v>816048</v>
      </c>
      <c r="R34" s="100"/>
      <c r="S34" s="99">
        <v>4209430044</v>
      </c>
      <c r="T34" s="99"/>
      <c r="U34" s="99">
        <v>5158.3118198929496</v>
      </c>
      <c r="W34" s="104"/>
    </row>
    <row r="35" spans="1:23" ht="12.75" customHeight="1">
      <c r="A35" s="98" t="s">
        <v>166</v>
      </c>
      <c r="B35" s="99">
        <v>2198720</v>
      </c>
      <c r="C35" s="100"/>
      <c r="D35" s="99">
        <v>581020</v>
      </c>
      <c r="E35" s="100"/>
      <c r="F35" s="99">
        <v>1884413562</v>
      </c>
      <c r="G35" s="99">
        <v>3243.2851915596698</v>
      </c>
      <c r="H35" s="101"/>
      <c r="I35" s="99">
        <v>475879</v>
      </c>
      <c r="J35" s="100"/>
      <c r="K35" s="99">
        <v>2444444972</v>
      </c>
      <c r="L35" s="99">
        <v>5136.6943529762802</v>
      </c>
      <c r="M35" s="100"/>
      <c r="N35" s="102">
        <v>114429100</v>
      </c>
      <c r="O35" s="102">
        <v>240.458393835408</v>
      </c>
      <c r="P35" s="101"/>
      <c r="Q35" s="99">
        <v>766471</v>
      </c>
      <c r="R35" s="100"/>
      <c r="S35" s="99">
        <v>4443287634</v>
      </c>
      <c r="T35" s="99"/>
      <c r="U35" s="99">
        <v>5797.0720797003396</v>
      </c>
      <c r="W35" s="104"/>
    </row>
    <row r="36" spans="1:23" ht="12.75" customHeight="1">
      <c r="A36" s="98" t="s">
        <v>167</v>
      </c>
      <c r="B36" s="99">
        <v>2229710</v>
      </c>
      <c r="C36" s="100"/>
      <c r="D36" s="99">
        <v>935965</v>
      </c>
      <c r="E36" s="100"/>
      <c r="F36" s="99">
        <v>2969605228</v>
      </c>
      <c r="G36" s="99">
        <v>3172.77379816553</v>
      </c>
      <c r="H36" s="101"/>
      <c r="I36" s="99">
        <v>480034</v>
      </c>
      <c r="J36" s="100"/>
      <c r="K36" s="103">
        <v>2237253354</v>
      </c>
      <c r="L36" s="99">
        <v>4660.6143606494497</v>
      </c>
      <c r="M36" s="100"/>
      <c r="N36" s="102">
        <v>415333600</v>
      </c>
      <c r="O36" s="102">
        <v>865.21704712582903</v>
      </c>
      <c r="P36" s="101"/>
      <c r="Q36" s="99">
        <v>987286</v>
      </c>
      <c r="R36" s="100"/>
      <c r="S36" s="99">
        <v>5622192182</v>
      </c>
      <c r="T36" s="99"/>
      <c r="U36" s="99">
        <v>5694.5932404592004</v>
      </c>
      <c r="W36" s="104"/>
    </row>
    <row r="37" spans="1:23" ht="12.75" customHeight="1">
      <c r="A37" s="98" t="s">
        <v>168</v>
      </c>
      <c r="B37" s="99">
        <v>1695920</v>
      </c>
      <c r="C37" s="100"/>
      <c r="D37" s="99">
        <v>783643</v>
      </c>
      <c r="E37" s="100"/>
      <c r="F37" s="99">
        <v>1985034205</v>
      </c>
      <c r="G37" s="99">
        <v>2533.0848422049298</v>
      </c>
      <c r="H37" s="101"/>
      <c r="I37" s="99">
        <v>425262</v>
      </c>
      <c r="J37" s="100"/>
      <c r="K37" s="103">
        <v>2772461599</v>
      </c>
      <c r="L37" s="103">
        <v>6519.4200257723496</v>
      </c>
      <c r="M37" s="100"/>
      <c r="N37" s="103">
        <v>162121019</v>
      </c>
      <c r="O37" s="103">
        <v>381.22620643274001</v>
      </c>
      <c r="P37" s="101"/>
      <c r="Q37" s="99">
        <v>888905</v>
      </c>
      <c r="R37" s="100"/>
      <c r="S37" s="99">
        <v>4919616823</v>
      </c>
      <c r="T37" s="99"/>
      <c r="U37" s="99">
        <v>5534.4686136313803</v>
      </c>
      <c r="W37" s="104"/>
    </row>
    <row r="38" spans="1:23" ht="12.75" customHeight="1">
      <c r="A38" s="98" t="s">
        <v>169</v>
      </c>
      <c r="B38" s="99">
        <v>2683009</v>
      </c>
      <c r="C38" s="100"/>
      <c r="D38" s="99">
        <v>928116</v>
      </c>
      <c r="E38" s="100"/>
      <c r="F38" s="99">
        <v>2460154862</v>
      </c>
      <c r="G38" s="99">
        <v>2650.69760891957</v>
      </c>
      <c r="H38" s="101"/>
      <c r="I38" s="99">
        <v>432199</v>
      </c>
      <c r="J38" s="100"/>
      <c r="K38" s="103">
        <v>2706468010</v>
      </c>
      <c r="L38" s="103">
        <v>6262.0876263017699</v>
      </c>
      <c r="M38" s="100"/>
      <c r="N38" s="102">
        <v>172604650</v>
      </c>
      <c r="O38" s="102">
        <v>399.363834715027</v>
      </c>
      <c r="P38" s="101"/>
      <c r="Q38" s="99">
        <v>1000831</v>
      </c>
      <c r="R38" s="100"/>
      <c r="S38" s="103">
        <v>5339227522</v>
      </c>
      <c r="T38" s="99"/>
      <c r="U38" s="103">
        <v>5334.7943079301103</v>
      </c>
      <c r="W38" s="104"/>
    </row>
    <row r="39" spans="1:23" ht="12.75" customHeight="1">
      <c r="A39" s="98" t="s">
        <v>170</v>
      </c>
      <c r="B39" s="99">
        <v>946877</v>
      </c>
      <c r="C39" s="100"/>
      <c r="D39" s="99">
        <v>522100</v>
      </c>
      <c r="E39" s="100"/>
      <c r="F39" s="99">
        <v>995167895</v>
      </c>
      <c r="G39" s="99">
        <v>1906.0867554108399</v>
      </c>
      <c r="H39" s="101"/>
      <c r="I39" s="99">
        <v>227351</v>
      </c>
      <c r="J39" s="100"/>
      <c r="K39" s="103">
        <v>1890017710</v>
      </c>
      <c r="L39" s="103">
        <v>8313.2148528046891</v>
      </c>
      <c r="M39" s="100"/>
      <c r="N39" s="102">
        <v>133890830</v>
      </c>
      <c r="O39" s="102">
        <v>588.91682904407696</v>
      </c>
      <c r="P39" s="101"/>
      <c r="Q39" s="99">
        <v>499082</v>
      </c>
      <c r="R39" s="100"/>
      <c r="S39" s="99">
        <v>3019076435</v>
      </c>
      <c r="T39" s="99"/>
      <c r="U39" s="99">
        <v>6049.25931009333</v>
      </c>
      <c r="W39" s="104"/>
    </row>
    <row r="40" spans="1:23" ht="12.75" customHeight="1">
      <c r="A40" s="98" t="s">
        <v>171</v>
      </c>
      <c r="B40" s="99">
        <v>5940561</v>
      </c>
      <c r="C40" s="100"/>
      <c r="D40" s="99">
        <v>2061326</v>
      </c>
      <c r="E40" s="100"/>
      <c r="F40" s="99">
        <v>4985690598</v>
      </c>
      <c r="G40" s="99">
        <v>2418.68127506275</v>
      </c>
      <c r="H40" s="101"/>
      <c r="I40" s="99">
        <v>846328</v>
      </c>
      <c r="J40" s="100"/>
      <c r="K40" s="103">
        <v>7349681306</v>
      </c>
      <c r="L40" s="103">
        <v>8684.1996318212296</v>
      </c>
      <c r="M40" s="100"/>
      <c r="N40" s="102">
        <v>576913200</v>
      </c>
      <c r="O40" s="102">
        <v>681.66620979100298</v>
      </c>
      <c r="P40" s="101"/>
      <c r="Q40" s="99">
        <v>2002544</v>
      </c>
      <c r="R40" s="100"/>
      <c r="S40" s="99">
        <v>12912285104</v>
      </c>
      <c r="T40" s="99"/>
      <c r="U40" s="99">
        <v>6447.94077133886</v>
      </c>
      <c r="W40" s="104"/>
    </row>
    <row r="41" spans="1:23" ht="12.75" customHeight="1">
      <c r="A41" s="98" t="s">
        <v>172</v>
      </c>
      <c r="B41" s="99">
        <v>1617846</v>
      </c>
      <c r="C41" s="100"/>
      <c r="D41" s="99">
        <v>549551</v>
      </c>
      <c r="E41" s="100"/>
      <c r="F41" s="99">
        <v>1283288230</v>
      </c>
      <c r="G41" s="99">
        <v>2335.1576650756701</v>
      </c>
      <c r="H41" s="101"/>
      <c r="I41" s="99">
        <v>240789</v>
      </c>
      <c r="J41" s="100"/>
      <c r="K41" s="99">
        <v>1091504510</v>
      </c>
      <c r="L41" s="99">
        <v>4533.0331119777102</v>
      </c>
      <c r="M41" s="100"/>
      <c r="N41" s="102">
        <v>62609700</v>
      </c>
      <c r="O41" s="102">
        <v>260.01893774217302</v>
      </c>
      <c r="P41" s="101"/>
      <c r="Q41" s="99">
        <v>591730</v>
      </c>
      <c r="R41" s="100"/>
      <c r="S41" s="99">
        <v>2437402440</v>
      </c>
      <c r="T41" s="99"/>
      <c r="U41" s="99">
        <v>4119.1125006337397</v>
      </c>
      <c r="W41" s="104"/>
    </row>
    <row r="42" spans="1:23" ht="12.75" customHeight="1">
      <c r="A42" s="107" t="s">
        <v>173</v>
      </c>
      <c r="B42" s="108">
        <v>1113476</v>
      </c>
      <c r="C42" s="109"/>
      <c r="D42" s="108">
        <v>342436</v>
      </c>
      <c r="E42" s="109"/>
      <c r="F42" s="108">
        <v>1013915480</v>
      </c>
      <c r="G42" s="108">
        <v>2960.8904437617498</v>
      </c>
      <c r="H42" s="110"/>
      <c r="I42" s="108">
        <v>198048</v>
      </c>
      <c r="J42" s="109"/>
      <c r="K42" s="111">
        <v>1005831265</v>
      </c>
      <c r="L42" s="111">
        <v>5078.7246778558701</v>
      </c>
      <c r="M42" s="109"/>
      <c r="N42" s="112">
        <v>53780400</v>
      </c>
      <c r="O42" s="112">
        <v>271.55235094522499</v>
      </c>
      <c r="P42" s="110"/>
      <c r="Q42" s="108">
        <v>407636</v>
      </c>
      <c r="R42" s="109"/>
      <c r="S42" s="108">
        <v>2073527145</v>
      </c>
      <c r="T42" s="108"/>
      <c r="U42" s="108">
        <v>5086.7125204839604</v>
      </c>
      <c r="W42" s="104"/>
    </row>
    <row r="43" spans="1:23" ht="4.5" customHeight="1"/>
    <row r="44" spans="1:23" s="114" customFormat="1" ht="12.75" customHeight="1">
      <c r="A44" s="146" t="s">
        <v>174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</row>
    <row r="45" spans="1:23" s="114" customFormat="1" ht="12.75" customHeight="1">
      <c r="A45" s="115" t="s">
        <v>175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</row>
    <row r="46" spans="1:23" s="114" customFormat="1" ht="12.75" customHeight="1">
      <c r="A46" s="116" t="s">
        <v>176</v>
      </c>
      <c r="B46" s="115"/>
      <c r="C46" s="115"/>
      <c r="D46" s="117"/>
      <c r="E46" s="118"/>
      <c r="F46" s="115"/>
      <c r="G46" s="117"/>
      <c r="H46" s="118"/>
      <c r="I46" s="115"/>
      <c r="J46" s="117"/>
      <c r="K46" s="118"/>
      <c r="L46" s="115"/>
      <c r="M46" s="117"/>
      <c r="N46" s="118"/>
      <c r="O46" s="119"/>
      <c r="P46" s="119"/>
      <c r="Q46" s="119"/>
      <c r="R46" s="119"/>
      <c r="S46" s="119"/>
      <c r="T46" s="119"/>
      <c r="U46" s="119"/>
    </row>
    <row r="47" spans="1:23" s="114" customFormat="1" ht="12.75" customHeight="1">
      <c r="A47" s="120" t="s">
        <v>177</v>
      </c>
      <c r="B47" s="121"/>
      <c r="C47" s="121"/>
      <c r="D47" s="122"/>
      <c r="E47" s="123"/>
      <c r="F47" s="121"/>
      <c r="G47" s="122"/>
      <c r="H47" s="123"/>
      <c r="I47" s="119"/>
      <c r="J47" s="124"/>
      <c r="K47" s="125"/>
      <c r="L47" s="119"/>
      <c r="M47" s="124"/>
      <c r="N47" s="125"/>
      <c r="O47" s="119"/>
      <c r="P47" s="119"/>
      <c r="Q47" s="119"/>
      <c r="R47" s="119"/>
      <c r="S47" s="119"/>
      <c r="T47" s="119"/>
      <c r="U47" s="119"/>
    </row>
    <row r="48" spans="1:23" s="114" customFormat="1" ht="12.75" customHeight="1">
      <c r="A48" s="126" t="s">
        <v>178</v>
      </c>
      <c r="B48" s="127"/>
      <c r="C48" s="119"/>
      <c r="D48" s="124"/>
      <c r="E48" s="125"/>
      <c r="F48" s="119"/>
      <c r="G48" s="124"/>
      <c r="H48" s="125"/>
      <c r="I48" s="119"/>
      <c r="J48" s="124"/>
      <c r="K48" s="125"/>
      <c r="L48" s="119"/>
      <c r="M48" s="124"/>
      <c r="N48" s="125"/>
      <c r="O48" s="119"/>
      <c r="P48" s="119"/>
      <c r="Q48" s="119"/>
      <c r="R48" s="119"/>
      <c r="S48" s="119"/>
      <c r="T48" s="119"/>
      <c r="U48" s="119"/>
    </row>
    <row r="49" spans="1:23" s="114" customFormat="1" ht="12.75" customHeight="1">
      <c r="A49" s="128" t="s">
        <v>179</v>
      </c>
      <c r="B49" s="129"/>
      <c r="C49" s="119"/>
      <c r="D49" s="124"/>
      <c r="E49" s="125"/>
      <c r="F49" s="119"/>
      <c r="G49" s="124"/>
      <c r="H49" s="125"/>
      <c r="I49" s="119"/>
      <c r="J49" s="124"/>
      <c r="K49" s="125"/>
      <c r="L49" s="119"/>
      <c r="M49" s="124"/>
      <c r="N49" s="125"/>
      <c r="O49" s="119"/>
      <c r="P49" s="119"/>
      <c r="Q49" s="119"/>
      <c r="R49" s="119"/>
      <c r="S49" s="119"/>
      <c r="T49" s="119"/>
      <c r="U49" s="119"/>
    </row>
    <row r="50" spans="1:23" s="130" customFormat="1" ht="12.75" customHeight="1">
      <c r="A50" s="130" t="s">
        <v>180</v>
      </c>
    </row>
    <row r="51" spans="1:23" ht="12.75" customHeight="1">
      <c r="A51" s="131" t="s">
        <v>181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</row>
    <row r="52" spans="1:23" ht="12.75" customHeight="1">
      <c r="A52" s="131" t="s">
        <v>182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3"/>
      <c r="W52" s="133"/>
    </row>
    <row r="53" spans="1:23" ht="12.75" customHeight="1">
      <c r="A53" s="131" t="s">
        <v>183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</row>
    <row r="54" spans="1:23" ht="12.75" customHeight="1">
      <c r="A54" s="135" t="s">
        <v>184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2"/>
      <c r="N54" s="132"/>
      <c r="O54" s="132"/>
      <c r="P54" s="132"/>
      <c r="Q54" s="132"/>
      <c r="R54" s="132"/>
      <c r="S54" s="132"/>
      <c r="T54" s="132"/>
      <c r="U54" s="132"/>
    </row>
    <row r="55" spans="1:23" ht="12.75" customHeight="1">
      <c r="A55" s="72"/>
    </row>
    <row r="56" spans="1:23" ht="12.75" customHeight="1">
      <c r="A56" s="68" t="s">
        <v>185</v>
      </c>
      <c r="B56" s="137"/>
      <c r="C56" s="137"/>
      <c r="D56" s="137"/>
      <c r="E56" s="137"/>
      <c r="F56" s="137"/>
      <c r="G56" s="137"/>
      <c r="H56" s="137"/>
      <c r="I56" s="137"/>
      <c r="J56" s="137"/>
    </row>
  </sheetData>
  <mergeCells count="11">
    <mergeCell ref="N7:O7"/>
    <mergeCell ref="Q7:Q8"/>
    <mergeCell ref="S7:S8"/>
    <mergeCell ref="U7:U8"/>
    <mergeCell ref="A44:U44"/>
    <mergeCell ref="A7:A8"/>
    <mergeCell ref="B7:B8"/>
    <mergeCell ref="D7:D8"/>
    <mergeCell ref="F7:G7"/>
    <mergeCell ref="I7:I8"/>
    <mergeCell ref="K7:L7"/>
  </mergeCells>
  <hyperlinks>
    <hyperlink ref="W3" location="Índice!A1" display="Índice" xr:uid="{00000000-0004-0000-0A00-000000000000}"/>
    <hyperlink ref="B10" tooltip="CV%: 0.5; ERROR:     448 191; LI90%:     89 203 928; LS90%:     90 678 346" xr:uid="{00000000-0004-0000-0A00-000001000000}"/>
    <hyperlink ref="B11" tooltip="CV%: 2.1; ERROR:     19 995; LI90%:      904 716; LS90%:      970 494" xr:uid="{00000000-0004-0000-0A00-000002000000}"/>
    <hyperlink ref="B12" tooltip="CV%: 1.9; ERROR:     49 755; LI90%:     2 582 253; LS90%:     2 745 933" xr:uid="{00000000-0004-0000-0A00-000003000000}"/>
    <hyperlink ref="B13" tooltip="CV%: 3.0; ERROR:     19 209; LI90%:      598 518; LS90%:      661 712" xr:uid="{00000000-0004-0000-0A00-000004000000}"/>
    <hyperlink ref="B14" tooltip="CV%: 2.7; ERROR:     18 199; LI90%:      654 807; LS90%:      714 677" xr:uid="{00000000-0004-0000-0A00-000005000000}"/>
    <hyperlink ref="B15" tooltip="CV%: 2.1; ERROR:     45 183; LI90%:     2 111 336; LS90%:     2 259 976" xr:uid="{00000000-0004-0000-0A00-000006000000}"/>
    <hyperlink ref="B16" tooltip="CV%: 1.6; ERROR:     8 983; LI90%:      549 129; LS90%:      578 679" xr:uid="{00000000-0004-0000-0A00-000007000000}"/>
    <hyperlink ref="B17" tooltip="CV%: 1.7; ERROR:     59 039; LI90%:     3 461 257; LS90%:     3 655 479" xr:uid="{00000000-0004-0000-0A00-000008000000}"/>
    <hyperlink ref="B18" tooltip="CV%: 2.2; ERROR:     61 039; LI90%:     2 634 723; LS90%:     2 835 525" xr:uid="{00000000-0004-0000-0A00-000009000000}"/>
    <hyperlink ref="B19" tooltip="CV%: 1.0; ERROR:     72 477; LI90%:     6 820 879; LS90%:     7 059 307" xr:uid="{00000000-0004-0000-0A00-00000A000000}"/>
    <hyperlink ref="B20" tooltip="CV%: 1.8; ERROR:     22 555; LI90%:     1 227 624; LS90%:     1 301 824" xr:uid="{00000000-0004-0000-0A00-00000B000000}"/>
    <hyperlink ref="B21" tooltip="CV%: 2.1; ERROR:     86 497; LI90%:     4 015 146; LS90%:     4 299 696" xr:uid="{00000000-0004-0000-0A00-00000C000000}"/>
    <hyperlink ref="B22" tooltip="CV%: 2.2; ERROR:     52 221; LI90%:     2 335 200; LS90%:     2 506 994" xr:uid="{00000000-0004-0000-0A00-00000D000000}"/>
    <hyperlink ref="B23" tooltip="CV%: 2.2; ERROR:     45 892; LI90%:     2 041 592; LS90%:     2 192 562" xr:uid="{00000000-0004-0000-0A00-00000E000000}"/>
    <hyperlink ref="B24" tooltip="CV%: 2.3; ERROR:     133 888; LI90%:     5 614 029; LS90%:     6 054 481" xr:uid="{00000000-0004-0000-0A00-00000F000000}"/>
    <hyperlink ref="B25" tooltip="CV%: 2.2; ERROR:     284 422; LI90%:     12 565 203; LS90%:     13 500 867" xr:uid="{00000000-0004-0000-0A00-000010000000}"/>
    <hyperlink ref="B26" tooltip="CV%: 1.7; ERROR:     53 563; LI90%:     3 155 051; LS90%:     3 331 257" xr:uid="{00000000-0004-0000-0A00-000011000000}"/>
    <hyperlink ref="B27" tooltip="CV%: 1.4; ERROR:     21 420; LI90%:     1 446 983; LS90%:     1 517 447" xr:uid="{00000000-0004-0000-0A00-000012000000}"/>
    <hyperlink ref="B28" tooltip="CV%: 2.0; ERROR:     18 914; LI90%:      918 759; LS90%:      980 979" xr:uid="{00000000-0004-0000-0A00-000013000000}"/>
    <hyperlink ref="B29" tooltip="CV%: 1.7; ERROR:     66 905; LI90%:     3 877 662; LS90%:     4 097 760" xr:uid="{00000000-0004-0000-0A00-000014000000}"/>
    <hyperlink ref="B30" tooltip="CV%: 2.2; ERROR:     60 457; LI90%:     2 704 564; LS90%:     2 903 450" xr:uid="{00000000-0004-0000-0A00-000015000000}"/>
    <hyperlink ref="B31" tooltip="CV%: 4.3; ERROR:     193 588; LI90%:     4 168 142; LS90%:     4 804 990" xr:uid="{00000000-0004-0000-0A00-000016000000}"/>
    <hyperlink ref="B32" tooltip="CV%: 2.3; ERROR:     34 914; LI90%:     1 468 225; LS90%:     1 583 083" xr:uid="{00000000-0004-0000-0A00-000017000000}"/>
    <hyperlink ref="B33" tooltip="CV%: 2.7; ERROR:     34 720; LI90%:     1 223 678; LS90%:     1 337 896" xr:uid="{00000000-0004-0000-0A00-000018000000}"/>
    <hyperlink ref="B34" tooltip="CV%: 3.0; ERROR:     61 079; LI90%:     1 927 280; LS90%:     2 128 212" xr:uid="{00000000-0004-0000-0A00-000019000000}"/>
    <hyperlink ref="B35" tooltip="CV%: 1.6; ERROR:     35 930; LI90%:     2 139 621; LS90%:     2 257 819" xr:uid="{00000000-0004-0000-0A00-00001A000000}"/>
    <hyperlink ref="B36" tooltip="CV%: 2.3; ERROR:     51 719; LI90%:     2 144 639; LS90%:     2 314 781" xr:uid="{00000000-0004-0000-0A00-00001B000000}"/>
    <hyperlink ref="B37" tooltip="CV%: 1.7; ERROR:     29 541; LI90%:     1 647 330; LS90%:     1 744 510" xr:uid="{00000000-0004-0000-0A00-00001C000000}"/>
    <hyperlink ref="B38" tooltip="CV%: 1.5; ERROR:     41 510; LI90%:     2 614 732; LS90%:     2 751 286" xr:uid="{00000000-0004-0000-0A00-00001D000000}"/>
    <hyperlink ref="B39" tooltip="CV%: 2.1; ERROR:     19 637; LI90%:      914 577; LS90%:      979 177" xr:uid="{00000000-0004-0000-0A00-00001E000000}"/>
    <hyperlink ref="B40" tooltip="CV%: 1.4; ERROR:     86 001; LI90%:     5 799 101; LS90%:     6 082 021" xr:uid="{00000000-0004-0000-0A00-00001F000000}"/>
    <hyperlink ref="B41" tooltip="CV%: 1.6; ERROR:     26 194; LI90%:     1 574 761; LS90%:     1 660 931" xr:uid="{00000000-0004-0000-0A00-000020000000}"/>
    <hyperlink ref="B42" tooltip="CV%: 2.2; ERROR:     24 295; LI90%:     1 073 514; LS90%:     1 153 438" xr:uid="{00000000-0004-0000-0A00-000021000000}"/>
    <hyperlink ref="D10" tooltip="CV%: 0.9; ERROR:     364 366; LI90%:     38 272 550; LS90%:     39 471 208" xr:uid="{00000000-0004-0000-0A00-000022000000}"/>
    <hyperlink ref="D11" tooltip="CV%: 3.7; ERROR:     19 252; LI90%:      493 301; LS90%:      556 635" xr:uid="{00000000-0004-0000-0A00-000023000000}"/>
    <hyperlink ref="D12" tooltip="CV%: 3.8; ERROR:     41 712; LI90%:     1 016 087; LS90%:     1 153 309" xr:uid="{00000000-0004-0000-0A00-000024000000}"/>
    <hyperlink ref="D13" tooltip="CV%: 5.4; ERROR:     11 141; LI90%:      189 342; LS90%:      225 992" xr:uid="{00000000-0004-0000-0A00-000025000000}"/>
    <hyperlink ref="D14" tooltip="CV%: 4.4; ERROR:     12 486; LI90%:      264 258; LS90%:      305 334" xr:uid="{00000000-0004-0000-0A00-000026000000}"/>
    <hyperlink ref="D15" tooltip="CV%: 3.9; ERROR:     33 043; LI90%:      786 029; LS90%:      894 731" xr:uid="{00000000-0004-0000-0A00-000027000000}"/>
    <hyperlink ref="D16" tooltip="CV%: 3.2; ERROR:     8 020; LI90%:      240 466; LS90%:      266 850" xr:uid="{00000000-0004-0000-0A00-000028000000}"/>
    <hyperlink ref="D17" tooltip="CV%: 4.2; ERROR:     53 634; LI90%:     1 194 928; LS90%:     1 371 368" xr:uid="{00000000-0004-0000-0A00-000029000000}"/>
    <hyperlink ref="D18" tooltip="CV%: 3.5; ERROR:     31 582; LI90%:      853 282; LS90%:      957 176" xr:uid="{00000000-0004-0000-0A00-00002A000000}"/>
    <hyperlink ref="D19" tooltip="CV%: 2.1; ERROR:     70 085; LI90%:     3 178 375; LS90%:     3 408 933" xr:uid="{00000000-0004-0000-0A00-00002B000000}"/>
    <hyperlink ref="D20" tooltip="CV%: 3.3; ERROR:     15 718; LI90%:      444 186; LS90%:      495 892" xr:uid="{00000000-0004-0000-0A00-00002C000000}"/>
    <hyperlink ref="D21" tooltip="CV%: 3.8; ERROR:     86 028; LI90%:     2 123 283; LS90%:     2 406 289" xr:uid="{00000000-0004-0000-0A00-00002D000000}"/>
    <hyperlink ref="D22" tooltip="CV%: 4.6; ERROR:     35 922; LI90%:      719 246; LS90%:      837 420" xr:uid="{00000000-0004-0000-0A00-00002E000000}"/>
    <hyperlink ref="D23" tooltip="CV%: 4.6; ERROR:     44 276; LI90%:      893 211; LS90%:     1 038 865" xr:uid="{00000000-0004-0000-0A00-00002F000000}"/>
    <hyperlink ref="D24" tooltip="CV%: 4.1; ERROR:     108 307; LI90%:     2 494 766; LS90%:     2 851 064" xr:uid="{00000000-0004-0000-0A00-000030000000}"/>
    <hyperlink ref="D25" tooltip="CV%: 3.1; ERROR:     219 316; LI90%:     6 799 216; LS90%:     7 520 700" xr:uid="{00000000-0004-0000-0A00-000031000000}"/>
    <hyperlink ref="D26" tooltip="CV%: 3.7; ERROR:     42 862; LI90%:     1 086 971; LS90%:     1 227 975" xr:uid="{00000000-0004-0000-0A00-000032000000}"/>
    <hyperlink ref="D27" tooltip="CV%: 2.9; ERROR:     20 058; LI90%:      660 433; LS90%:      726 419" xr:uid="{00000000-0004-0000-0A00-000033000000}"/>
    <hyperlink ref="D28" tooltip="CV%: 5.2; ERROR:     14 715; LI90%:      260 626; LS90%:      309 034" xr:uid="{00000000-0004-0000-0A00-000034000000}"/>
    <hyperlink ref="D29" tooltip="CV%: 3.4; ERROR:     58 644; LI90%:     1 639 530; LS90%:     1 832 452" xr:uid="{00000000-0004-0000-0A00-000035000000}"/>
    <hyperlink ref="D30" tooltip="CV%: 5.5; ERROR:     51 184; LI90%:      842 224; LS90%:     1 010 604" xr:uid="{00000000-0004-0000-0A00-000036000000}"/>
    <hyperlink ref="D31" tooltip="CV%: 7.3; ERROR:     158 576; LI90%:     1 909 058; LS90%:     2 430 728" xr:uid="{00000000-0004-0000-0A00-000037000000}"/>
    <hyperlink ref="D32" tooltip="CV%: 4.2; ERROR:     32 862; LI90%:      735 776; LS90%:      843 884" xr:uid="{00000000-0004-0000-0A00-000038000000}"/>
    <hyperlink ref="D33" tooltip="CV%: 3.8; ERROR:     22 706; LI90%:      564 227; LS90%:      638 923" xr:uid="{00000000-0004-0000-0A00-000039000000}"/>
    <hyperlink ref="D34" tooltip="CV%: 7.7; ERROR:     63 255; LI90%:      713 978; LS90%:      922 068" xr:uid="{00000000-0004-0000-0A00-00003A000000}"/>
    <hyperlink ref="D35" tooltip="CV%: 4.0; ERROR:     23 213; LI90%:      542 838; LS90%:      619 202" xr:uid="{00000000-0004-0000-0A00-00003B000000}"/>
    <hyperlink ref="D36" tooltip="CV%: 3.8; ERROR:     35 779; LI90%:      877 114; LS90%:      994 816" xr:uid="{00000000-0004-0000-0A00-00003C000000}"/>
    <hyperlink ref="D37" tooltip="CV%: 3.1; ERROR:     24 406; LI90%:      743 499; LS90%:      823 787" xr:uid="{00000000-0004-0000-0A00-00003D000000}"/>
    <hyperlink ref="D38" tooltip="CV%: 3.1; ERROR:     29 150; LI90%:      880 169; LS90%:      976 063" xr:uid="{00000000-0004-0000-0A00-00003E000000}"/>
    <hyperlink ref="D39" tooltip="CV%: 3.8; ERROR:     19 829; LI90%:      489 484; LS90%:      554 716" xr:uid="{00000000-0004-0000-0A00-00003F000000}"/>
    <hyperlink ref="D40" tooltip="CV%: 3.8; ERROR:     77 880; LI90%:     1 933 224; LS90%:     2 189 428" xr:uid="{00000000-0004-0000-0A00-000040000000}"/>
    <hyperlink ref="D41" tooltip="CV%: 3.4; ERROR:     18 759; LI90%:      518 696; LS90%:      580 406" xr:uid="{00000000-0004-0000-0A00-000041000000}"/>
    <hyperlink ref="D42" tooltip="CV%: 5.6; ERROR:     19 207; LI90%:      310 844; LS90%:      374 028" xr:uid="{00000000-0004-0000-0A00-000042000000}"/>
    <hyperlink ref="G10" tooltip="CV%: 2.0; ERROR:      49; LI90%:      2 360; LS90%:      2 520" xr:uid="{00000000-0004-0000-0A00-000043000000}"/>
    <hyperlink ref="G11" tooltip="CV%: 9.1; ERROR:      223; LI90%:      2 091; LS90%:      2 824" xr:uid="{00000000-0004-0000-0A00-000044000000}"/>
    <hyperlink ref="G12" tooltip="CV%: 12.2; ERROR:      401; LI90%:      2 621; LS90%:      3 940" xr:uid="{00000000-0004-0000-0A00-000045000000}"/>
    <hyperlink ref="G13" tooltip="CV%: 6.5; ERROR:      240; LI90%:      3 279; LS90%:      4 069" xr:uid="{00000000-0004-0000-0A00-000046000000}"/>
    <hyperlink ref="G14" tooltip="CV%: 6.9; ERROR:      151; LI90%:      1 933; LS90%:      2 431" xr:uid="{00000000-0004-0000-0A00-000047000000}"/>
    <hyperlink ref="G15" tooltip="CV%: 10.6; ERROR:      299; LI90%:      2 339; LS90%:      3 324" xr:uid="{00000000-0004-0000-0A00-000048000000}"/>
    <hyperlink ref="G16" tooltip="CV%: 6.4; ERROR:      207; LI90%:      2 912; LS90%:      3 592" xr:uid="{00000000-0004-0000-0A00-000049000000}"/>
    <hyperlink ref="G17" tooltip="CV%: 8.1; ERROR:      141; LI90%:      1 514; LS90%:      1 978" xr:uid="{00000000-0004-0000-0A00-00004A000000}"/>
    <hyperlink ref="G18" tooltip="CV%: 6.3; ERROR:      189; LI90%:      2 711; LS90%:      3 333" xr:uid="{00000000-0004-0000-0A00-00004B000000}"/>
    <hyperlink ref="G19" tooltip="CV%: 4.4; ERROR:      91; LI90%:      1 892; LS90%:      2 190" xr:uid="{00000000-0004-0000-0A00-00004C000000}"/>
    <hyperlink ref="G20" tooltip="CV%: 9.1; ERROR:      204; LI90%:      1 902; LS90%:      2 573" xr:uid="{00000000-0004-0000-0A00-00004D000000}"/>
    <hyperlink ref="G21" tooltip="CV%: 11.0; ERROR:      401; LI90%:      2 988; LS90%:      4 307" xr:uid="{00000000-0004-0000-0A00-00004E000000}"/>
    <hyperlink ref="G22" tooltip="CV%: 7.3; ERROR:      166; LI90%:      2 012; LS90%:      2 558" xr:uid="{00000000-0004-0000-0A00-00004F000000}"/>
    <hyperlink ref="G23" tooltip="CV%: 8.3; ERROR:      192; LI90%:      1 982; LS90%:      2 612" xr:uid="{00000000-0004-0000-0A00-000050000000}"/>
    <hyperlink ref="G24" tooltip="CV%: 8.6; ERROR:      214; LI90%:      2 132; LS90%:      2 836" xr:uid="{00000000-0004-0000-0A00-000051000000}"/>
    <hyperlink ref="G25" tooltip="CV%: 7.3; ERROR:      130; LI90%:      1 559; LS90%:      1 987" xr:uid="{00000000-0004-0000-0A00-000052000000}"/>
    <hyperlink ref="G26" tooltip="CV%: 10.2; ERROR:      281; LI90%:      2 301; LS90%:      3 225" xr:uid="{00000000-0004-0000-0A00-000053000000}"/>
    <hyperlink ref="G27" tooltip="CV%: 8.2; ERROR:      195; LI90%:      2 069; LS90%:      2 712" xr:uid="{00000000-0004-0000-0A00-000054000000}"/>
    <hyperlink ref="G28" tooltip="CV%: 12.0; ERROR:      342; LI90%:      2 287; LS90%:      3 412" xr:uid="{00000000-0004-0000-0A00-000055000000}"/>
    <hyperlink ref="G29" tooltip="CV%: 7.0; ERROR:      195; LI90%:      2 456; LS90%:      3 098" xr:uid="{00000000-0004-0000-0A00-000056000000}"/>
    <hyperlink ref="G30" tooltip="CV%: 14.9; ERROR:      471; LI90%:      2 389; LS90%:      3 939" xr:uid="{00000000-0004-0000-0A00-000057000000}"/>
    <hyperlink ref="G31" tooltip="CV%: 7.0; ERROR:      111; LI90%:      1 406; LS90%:      1 769" xr:uid="{00000000-0004-0000-0A00-000058000000}"/>
    <hyperlink ref="G32" tooltip="CV%: 12.8; ERROR:      445; LI90%:      2 757; LS90%:      4 221" xr:uid="{00000000-0004-0000-0A00-000059000000}"/>
    <hyperlink ref="G33" tooltip="CV%: 6.2; ERROR:      179; LI90%:      2 582; LS90%:      3 172" xr:uid="{00000000-0004-0000-0A00-00005A000000}"/>
    <hyperlink ref="G34" tooltip="CV%: 10.8; ERROR:      281; LI90%:      2 147; LS90%:      3 071" xr:uid="{00000000-0004-0000-0A00-00005B000000}"/>
    <hyperlink ref="G35" tooltip="CV%: 11.0; ERROR:      356; LI90%:      2 658; LS90%:      3 829" xr:uid="{00000000-0004-0000-0A00-00005C000000}"/>
    <hyperlink ref="G36" tooltip="CV%: 7.7; ERROR:      244; LI90%:      2 772; LS90%:      3 574" xr:uid="{00000000-0004-0000-0A00-00005D000000}"/>
    <hyperlink ref="G37" tooltip="CV%: 4.9; ERROR:      125; LI90%:      2 327; LS90%:      2 739" xr:uid="{00000000-0004-0000-0A00-00005E000000}"/>
    <hyperlink ref="G38" tooltip="CV%: 5.5; ERROR:      147; LI90%:      2 409; LS90%:      2 893" xr:uid="{00000000-0004-0000-0A00-00005F000000}"/>
    <hyperlink ref="G39" tooltip="CV%: 6.8; ERROR:      130; LI90%:      1 692; LS90%:      2 120" xr:uid="{00000000-0004-0000-0A00-000060000000}"/>
    <hyperlink ref="G40" tooltip="CV%: 7.5; ERROR:      181; LI90%:      2 121; LS90%:      2 716" xr:uid="{00000000-0004-0000-0A00-000061000000}"/>
    <hyperlink ref="G41" tooltip="CV%: 7.6; ERROR:      177; LI90%:      2 044; LS90%:      2 627" xr:uid="{00000000-0004-0000-0A00-000062000000}"/>
    <hyperlink ref="G42" tooltip="CV%: 13.3; ERROR:      395; LI90%:      2 311; LS90%:      3 611" xr:uid="{00000000-0004-0000-0A00-000063000000}"/>
    <hyperlink ref="I10" tooltip="CV%: 1.1; ERROR:     250 598; LI90%:     21 937 313; LS90%:     22 761 707" xr:uid="{00000000-0004-0000-0A00-000064000000}"/>
    <hyperlink ref="I11" tooltip="CV%: 4.8; ERROR:     15 023; LI90%:      286 544; LS90%:      335 964" xr:uid="{00000000-0004-0000-0A00-000065000000}"/>
    <hyperlink ref="I12" tooltip="CV%: 3.9; ERROR:     31 885; LI90%:      758 944; LS90%:      863 836" xr:uid="{00000000-0004-0000-0A00-000066000000}"/>
    <hyperlink ref="I13" tooltip="CV%: 6.8; ERROR:     7 242; LI90%:      95 302; LS90%:      119 128" xr:uid="{00000000-0004-0000-0A00-000067000000}"/>
    <hyperlink ref="I14" tooltip="CV%: 5.5; ERROR:     6 384; LI90%:      104 760; LS90%:      125 762" xr:uid="{00000000-0004-0000-0A00-000068000000}"/>
    <hyperlink ref="I15" tooltip="CV%: 5.6; ERROR:     21 577; LI90%:      353 253; LS90%:      424 233" xr:uid="{00000000-0004-0000-0A00-000069000000}"/>
    <hyperlink ref="I16" tooltip="CV%: 5.0; ERROR:     5 603; LI90%:      103 247; LS90%:      121 679" xr:uid="{00000000-0004-0000-0A00-00006A000000}"/>
    <hyperlink ref="I17" tooltip="CV%: 5.8; ERROR:     25 484; LI90%:      399 905; LS90%:      483 739" xr:uid="{00000000-0004-0000-0A00-00006B000000}"/>
    <hyperlink ref="I18" tooltip="CV%: 5.1; ERROR:     29 020; LI90%:      518 320; LS90%:      613 786" xr:uid="{00000000-0004-0000-0A00-00006C000000}"/>
    <hyperlink ref="I19" tooltip="CV%: 2.8; ERROR:     86 271; LI90%:     2 982 660; LS90%:     3 266 468" xr:uid="{00000000-0004-0000-0A00-00006D000000}"/>
    <hyperlink ref="I20" tooltip="CV%: 5.0; ERROR:     10 844; LI90%:      197 629; LS90%:      233 303" xr:uid="{00000000-0004-0000-0A00-00006E000000}"/>
    <hyperlink ref="I21" tooltip="CV%: 5.2; ERROR:     59 324; LI90%:     1 048 077; LS90%:     1 243 237" xr:uid="{00000000-0004-0000-0A00-00006F000000}"/>
    <hyperlink ref="I22" tooltip="CV%: 5.4; ERROR:     28 028; LI90%:      468 599; LS90%:      560 801" xr:uid="{00000000-0004-0000-0A00-000070000000}"/>
    <hyperlink ref="I23" tooltip="CV%: 6.2; ERROR:     21 551; LI90%:      312 354; LS90%:      383 252" xr:uid="{00000000-0004-0000-0A00-000071000000}"/>
    <hyperlink ref="I24" tooltip="CV%: 4.3; ERROR:     70 234; LI90%:     1 527 624; LS90%:     1 758 674" xr:uid="{00000000-0004-0000-0A00-000072000000}"/>
    <hyperlink ref="I25" tooltip="CV%: 3.4; ERROR:     167 571; LI90%:     4 670 266; LS90%:     5 221 524" xr:uid="{00000000-0004-0000-0A00-000073000000}"/>
    <hyperlink ref="I26" tooltip="CV%: 5.1; ERROR:     27 088; LI90%:      484 138; LS90%:      573 248" xr:uid="{00000000-0004-0000-0A00-000074000000}"/>
    <hyperlink ref="I27" tooltip="CV%: 4.5; ERROR:     18 521; LI90%:      384 116; LS90%:      445 044" xr:uid="{00000000-0004-0000-0A00-000075000000}"/>
    <hyperlink ref="I28" tooltip="CV%: 8.1; ERROR:     10 733; LI90%:      114 970; LS90%:      150 278" xr:uid="{00000000-0004-0000-0A00-000076000000}"/>
    <hyperlink ref="I29" tooltip="CV%: 4.3; ERROR:     41 867; LI90%:      908 003; LS90%:     1 045 733" xr:uid="{00000000-0004-0000-0A00-000077000000}"/>
    <hyperlink ref="I30" tooltip="CV%: 6.4; ERROR:     28 757; LI90%:      399 725; LS90%:      494 329" xr:uid="{00000000-0004-0000-0A00-000078000000}"/>
    <hyperlink ref="I31" tooltip="CV%: 7.5; ERROR:     88 713; LI90%:     1 043 092; LS90%:     1 334 932" xr:uid="{00000000-0004-0000-0A00-000079000000}"/>
    <hyperlink ref="I32" tooltip="CV%: 5.1; ERROR:     22 136; LI90%:      401 255; LS90%:      474 077" xr:uid="{00000000-0004-0000-0A00-00007A000000}"/>
    <hyperlink ref="I33" tooltip="CV%: 4.9; ERROR:     16 910; LI90%:      316 091; LS90%:      371 721" xr:uid="{00000000-0004-0000-0A00-00007B000000}"/>
    <hyperlink ref="I34" tooltip="CV%: 5.9; ERROR:     24 174; LI90%:      367 882; LS90%:      447 408" xr:uid="{00000000-0004-0000-0A00-00007C000000}"/>
    <hyperlink ref="I35" tooltip="CV%: 4.2; ERROR:     20 062; LI90%:      442 881; LS90%:      508 877" xr:uid="{00000000-0004-0000-0A00-00007D000000}"/>
    <hyperlink ref="I36" tooltip="CV%: 5.4; ERROR:     25 820; LI90%:      437 563; LS90%:      522 505" xr:uid="{00000000-0004-0000-0A00-00007E000000}"/>
    <hyperlink ref="I37" tooltip="CV%: 4.7; ERROR:     19 798; LI90%:      392 697; LS90%:      457 827" xr:uid="{00000000-0004-0000-0A00-00007F000000}"/>
    <hyperlink ref="I38" tooltip="CV%: 4.4; ERROR:     18 958; LI90%:      401 015; LS90%:      463 383" xr:uid="{00000000-0004-0000-0A00-000080000000}"/>
    <hyperlink ref="I39" tooltip="CV%: 5.2; ERROR:     11 835; LI90%:      207 884; LS90%:      246 818" xr:uid="{00000000-0004-0000-0A00-000081000000}"/>
    <hyperlink ref="I40" tooltip="CV%: 5.7; ERROR:     48 074; LI90%:      767 254; LS90%:      925 402" xr:uid="{00000000-0004-0000-0A00-000082000000}"/>
    <hyperlink ref="I41" tooltip="CV%: 5.4; ERROR:     13 063; LI90%:      219 302; LS90%:      262 276" xr:uid="{00000000-0004-0000-0A00-000083000000}"/>
    <hyperlink ref="I42" tooltip="CV%: 5.7; ERROR:     11 357; LI90%:      179 367; LS90%:      216 729" xr:uid="{00000000-0004-0000-0A00-000084000000}"/>
    <hyperlink ref="K10" tooltip="CV%: 5.7; ERROR:   10 060 040 507; LI90%:    160 824 709 677; LS90%:    193 919 297 907" xr:uid="{00000000-0004-0000-0A00-000085000000}"/>
    <hyperlink ref="K11" tooltip="CV%: 32.6; ERROR:   1 551 537 188; LI90%:    2 212 183 480; LS90%:    7 316 286 620" xr:uid="{00000000-0004-0000-0A00-000086000000}"/>
    <hyperlink ref="K12" tooltip="CV%: 15.6; ERROR:    902 760 355; LI90%:    4 294 384 587; LS90%:    7 264 201 875" xr:uid="{00000000-0004-0000-0A00-000087000000}"/>
    <hyperlink ref="K13" tooltip="CV%: 14.1; ERROR:    81 186 884; LI90%:     441 285 809; LS90%:     708 366 891" xr:uid="{00000000-0004-0000-0A00-000088000000}"/>
    <hyperlink ref="K14" tooltip="CV%: 14.8; ERROR:    86 828 589; LI90%:     442 895 658; LS90%:     728 536 298" xr:uid="{00000000-0004-0000-0A00-000089000000}"/>
    <hyperlink ref="K15" tooltip="CV%: 40.6; ERROR:   1 276 885 376; LI90%:    1 042 243 743; LS90%:    5 242 822 827" xr:uid="{00000000-0004-0000-0A00-00008A000000}"/>
    <hyperlink ref="K16" tooltip="CV%: 16.8; ERROR:    120 846 864; LI90%:     518 510 323; LS90%:     916 061 129" xr:uid="{00000000-0004-0000-0A00-00008B000000}"/>
    <hyperlink ref="K17" tooltip="CV%: 33.3; ERROR:   1 049 437 464; LI90%:    1 426 131 376; LS90%:    4 878 473 414" xr:uid="{00000000-0004-0000-0A00-00008C000000}"/>
    <hyperlink ref="K18" tooltip="CV%: 13.7; ERROR:    472 761 460; LI90%:    2 661 491 385; LS90%:    4 216 738 191" xr:uid="{00000000-0004-0000-0A00-00008D000000}"/>
    <hyperlink ref="K19" tooltip="CV%: 8.5; ERROR:   1 716 195 687; LI90%:    17 447 282 992; LS90%:    23 093 064 392" xr:uid="{00000000-0004-0000-0A00-00008E000000}"/>
    <hyperlink ref="K20" tooltip="CV%: 21.0; ERROR:    247 297 383; LI90%:     772 583 867; LS90%:    1 586 119 863" xr:uid="{00000000-0004-0000-0A00-00008F000000}"/>
    <hyperlink ref="K21" tooltip="CV%: 22.8; ERROR:   2 881 939 468; LI90%:    7 914 334 984; LS90%:    17 395 072 156" xr:uid="{00000000-0004-0000-0A00-000090000000}"/>
    <hyperlink ref="K22" tooltip="CV%: 13.6; ERROR:    256 064 308; LI90%:    1 465 797 725; LS90%:    2 308 174 337" xr:uid="{00000000-0004-0000-0A00-000091000000}"/>
    <hyperlink ref="K23" tooltip="CV%: 23.0; ERROR:    545 573 074; LI90%:    1 469 753 450; LS90%:    3 264 529 150" xr:uid="{00000000-0004-0000-0A00-000092000000}"/>
    <hyperlink ref="K24" tooltip="CV%: 14.1; ERROR:   2 663 726 816; LI90%:    14 554 335 370; LS90%:    23 317 216 800" xr:uid="{00000000-0004-0000-0A00-000093000000}"/>
    <hyperlink ref="K25" tooltip="CV%: 19.3; ERROR:   8 052 980 772; LI90%:    28 552 373 246; LS90%:    55 044 322 508" xr:uid="{00000000-0004-0000-0A00-000094000000}"/>
    <hyperlink ref="K26" tooltip="CV%: 26.2; ERROR:   1 559 756 213; LI90%:    3 381 632 182; LS90%:    8 512 773 510" xr:uid="{00000000-0004-0000-0A00-000095000000}"/>
    <hyperlink ref="K27" tooltip="CV%: 18.7; ERROR:    614 263 885; LI90%:    2 268 309 248; LS90%:    4 289 057 604" xr:uid="{00000000-0004-0000-0A00-000096000000}"/>
    <hyperlink ref="K28" tooltip="CV%: 42.2; ERROR:    437 169 946; LI90%:     317 541 221; LS90%:    1 755 702 363" xr:uid="{00000000-0004-0000-0A00-000097000000}"/>
    <hyperlink ref="K29" tooltip="CV%: 9.0; ERROR:    402 758 107; LI90%:    3 827 174 516; LS90%:    5 152 130 784" xr:uid="{00000000-0004-0000-0A00-000098000000}"/>
    <hyperlink ref="K30" tooltip="CV%: 16.5; ERROR:    429 813 803; LI90%:    1 900 300 928; LS90%:    3 314 262 512" xr:uid="{00000000-0004-0000-0A00-000099000000}"/>
    <hyperlink ref="K31" tooltip="CV%: 10.1; ERROR:    844 173 348; LI90%:    6 974 258 832; LS90%:    9 751 342 020" xr:uid="{00000000-0004-0000-0A00-00009A000000}"/>
    <hyperlink ref="K32" tooltip="CV%: 34.0; ERROR:   1 341 432 957; LI90%:    1 744 673 813; LS90%:    6 157 595 543" xr:uid="{00000000-0004-0000-0A00-00009B000000}"/>
    <hyperlink ref="K33" tooltip="CV%: 15.0; ERROR:    363 297 667; LI90%:    1 819 281 566; LS90%:    3 014 424 536" xr:uid="{00000000-0004-0000-0A00-00009C000000}"/>
    <hyperlink ref="K34" tooltip="CV%: 17.5; ERROR:    353 524 561; LI90%:    1 444 046 898; LS90%:    2 607 039 210" xr:uid="{00000000-0004-0000-0A00-00009D000000}"/>
    <hyperlink ref="K35" tooltip="CV%: 14.8; ERROR:    360 797 958; LI90%:    1 850 985 141; LS90%:    3 037 904 803" xr:uid="{00000000-0004-0000-0A00-00009E000000}"/>
    <hyperlink ref="K36" tooltip="CV%: 15.6; ERROR:    349 923 943; LI90%:    1 661 679 687; LS90%:    2 812 827 021" xr:uid="{00000000-0004-0000-0A00-00009F000000}"/>
    <hyperlink ref="K37" tooltip="CV%: 16.4; ERROR:    453 652 849; LI90%:    2 026 269 065; LS90%:    3 518 654 133" xr:uid="{00000000-0004-0000-0A00-0000A0000000}"/>
    <hyperlink ref="K38" tooltip="CV%: 29.8; ERROR:    806 319 134; LI90%:    1 380 191 057; LS90%:    4 032 744 963" xr:uid="{00000000-0004-0000-0A00-0000A1000000}"/>
    <hyperlink ref="K39" tooltip="CV%: 21.1; ERROR:    398 888 623; LI90%:    1 233 904 312; LS90%:    2 546 131 108" xr:uid="{00000000-0004-0000-0A00-0000A2000000}"/>
    <hyperlink ref="K40" tooltip="CV%: 22.6; ERROR:   1 658 235 977; LI90%:    4 622 125 844; LS90%:    10 077 236 768" xr:uid="{00000000-0004-0000-0A00-0000A3000000}"/>
    <hyperlink ref="K41" tooltip="CV%: 14.2; ERROR:    155 283 896; LI90%:     836 085 231; LS90%:    1 346 923 789" xr:uid="{00000000-0004-0000-0A00-0000A4000000}"/>
    <hyperlink ref="K42" tooltip="CV%: 20.9; ERROR:    209 982 833; LI90%:     660 440 241; LS90%:    1 351 222 289" xr:uid="{00000000-0004-0000-0A00-0000A5000000}"/>
    <hyperlink ref="L10" tooltip="CV%: 5.5; ERROR:      435; LI90%:      7 221; LS90%:      8 652" xr:uid="{00000000-0004-0000-0A00-0000A6000000}"/>
    <hyperlink ref="L11" tooltip="CV%: 33.0; ERROR:     5 055; LI90%:      6 992; LS90%:      23 621" xr:uid="{00000000-0004-0000-0A00-0000A7000000}"/>
    <hyperlink ref="L12" tooltip="CV%: 15.1; ERROR:     1 075; LI90%:      5 354; LS90%:      8 891" xr:uid="{00000000-0004-0000-0A00-0000A8000000}"/>
    <hyperlink ref="L13" tooltip="CV%: 13.5; ERROR:      723; LI90%:      4 172; LS90%:      6 551" xr:uid="{00000000-0004-0000-0A00-0000A9000000}"/>
    <hyperlink ref="L14" tooltip="CV%: 13.9; ERROR:      704; LI90%:      3 923; LS90%:      6 240" xr:uid="{00000000-0004-0000-0A00-0000AA000000}"/>
    <hyperlink ref="L15" tooltip="CV%: 40.4; ERROR:     3 265; LI90%:      2 713; LS90%:      13 454" xr:uid="{00000000-0004-0000-0A00-0000AB000000}"/>
    <hyperlink ref="L16" tooltip="CV%: 16.8; ERROR:     1 072; LI90%:      4 614; LS90%:      8 142" xr:uid="{00000000-0004-0000-0A00-0000AC000000}"/>
    <hyperlink ref="L17" tooltip="CV%: 33.2; ERROR:     2 368; LI90%:      3 240; LS90%:      11 029" xr:uid="{00000000-0004-0000-0A00-0000AD000000}"/>
    <hyperlink ref="L18" tooltip="CV%: 14.0; ERROR:      850; LI90%:      4 677; LS90%:      7 474" xr:uid="{00000000-0004-0000-0A00-0000AE000000}"/>
    <hyperlink ref="L19" tooltip="CV%: 8.4; ERROR:      546; LI90%:      5 589; LS90%:      7 385" xr:uid="{00000000-0004-0000-0A00-0000AF000000}"/>
    <hyperlink ref="L20" tooltip="CV%: 20.1; ERROR:     1 099; LI90%:      3 665; LS90%:      7 282" xr:uid="{00000000-0004-0000-0A00-0000B0000000}"/>
    <hyperlink ref="L21" tooltip="CV%: 21.9; ERROR:     2 417; LI90%:      7 070; LS90%:      15 021" xr:uid="{00000000-0004-0000-0A00-0000B1000000}"/>
    <hyperlink ref="L22" tooltip="CV%: 12.9; ERROR:      475; LI90%:      2 886; LS90%:      4 447" xr:uid="{00000000-0004-0000-0A00-0000B2000000}"/>
    <hyperlink ref="L23" tooltip="CV%: 22.8; ERROR:     1 550; LI90%:      4 257; LS90%:      9 355" xr:uid="{00000000-0004-0000-0A00-0000B3000000}"/>
    <hyperlink ref="L24" tooltip="CV%: 13.5; ERROR:     1 556; LI90%:      8 964; LS90%:      14 084" xr:uid="{00000000-0004-0000-0A00-0000B4000000}"/>
    <hyperlink ref="L25" tooltip="CV%: 18.4; ERROR:     1 554; LI90%:      5 895; LS90%:      11 007" xr:uid="{00000000-0004-0000-0A00-0000B5000000}"/>
    <hyperlink ref="L26" tooltip="CV%: 25.8; ERROR:     2 899; LI90%:      6 480; LS90%:      16 018" xr:uid="{00000000-0004-0000-0A00-0000B6000000}"/>
    <hyperlink ref="L27" tooltip="CV%: 18.3; ERROR:     1 448; LI90%:      5 526; LS90%:      10 291" xr:uid="{00000000-0004-0000-0A00-0000B7000000}"/>
    <hyperlink ref="L28" tooltip="CV%: 39.9; ERROR:     3 121; LI90%:      2 683; LS90%:      12 950" xr:uid="{00000000-0004-0000-0A00-0000B8000000}"/>
    <hyperlink ref="L29" tooltip="CV%: 8.3; ERROR:      381; LI90%:      3 970; LS90%:      5 222" xr:uid="{00000000-0004-0000-0A00-0000B9000000}"/>
    <hyperlink ref="L30" tooltip="CV%: 16.5; ERROR:      962; LI90%:      4 250; LS90%:      7 415" xr:uid="{00000000-0004-0000-0A00-0000BA000000}"/>
    <hyperlink ref="L31" tooltip="CV%: 10.9; ERROR:      764; LI90%:      5 777; LS90%:      8 290" xr:uid="{00000000-0004-0000-0A00-0000BB000000}"/>
    <hyperlink ref="L32" tooltip="CV%: 33.5; ERROR:     3 021; LI90%:      4 059; LS90%:      13 996" xr:uid="{00000000-0004-0000-0A00-0000BC000000}"/>
    <hyperlink ref="L33" tooltip="CV%: 14.4; ERROR:     1 014; LI90%:      5 359; LS90%:      8 696" xr:uid="{00000000-0004-0000-0A00-0000BD000000}"/>
    <hyperlink ref="L34" tooltip="CV%: 15.4; ERROR:      764; LI90%:      3 713; LS90%:      6 225" xr:uid="{00000000-0004-0000-0A00-0000BE000000}"/>
    <hyperlink ref="L35" tooltip="CV%: 14.2; ERROR:      727; LI90%:      3 940; LS90%:      6 333" xr:uid="{00000000-0004-0000-0A00-0000BF000000}"/>
    <hyperlink ref="L36" tooltip="CV%: 14.6; ERROR:      682; LI90%:      3 539; LS90%:      5 782" xr:uid="{00000000-0004-0000-0A00-0000C0000000}"/>
    <hyperlink ref="L37" tooltip="CV%: 15.5; ERROR:     1 012; LI90%:      4 854; LS90%:      8 185" xr:uid="{00000000-0004-0000-0A00-0000C1000000}"/>
    <hyperlink ref="L38" tooltip="CV%: 29.6; ERROR:     1 855; LI90%:      3 210; LS90%:      9 314" xr:uid="{00000000-0004-0000-0A00-0000C2000000}"/>
    <hyperlink ref="L39" tooltip="CV%: 21.0; ERROR:     1 749; LI90%:      5 437; LS90%:      11 190" xr:uid="{00000000-0004-0000-0A00-0000C3000000}"/>
    <hyperlink ref="L40" tooltip="CV%: 22.3; ERROR:     1 935; LI90%:      5 502; LS90%:      11 866" xr:uid="{00000000-0004-0000-0A00-0000C4000000}"/>
    <hyperlink ref="L41" tooltip="CV%: 13.8; ERROR:      624; LI90%:      3 506; LS90%:      5 560" xr:uid="{00000000-0004-0000-0A00-0000C5000000}"/>
    <hyperlink ref="L42" tooltip="CV%: 20.1; ERROR:     1 021; LI90%:      3 399; LS90%:      6 759" xr:uid="{00000000-0004-0000-0A00-0000C6000000}"/>
    <hyperlink ref="N10" tooltip="CV%: 9.8; ERROR:    967 962 355; LI90%:    8 314 520 055; LS90%:    11 498 832 835" xr:uid="{00000000-0004-0000-0A00-0000C7000000}"/>
    <hyperlink ref="N11" tooltip="CV%: 47.2; ERROR:    92 851 658; LI90%:     44 084 063; LS90%:     349 538 837" xr:uid="{00000000-0004-0000-0A00-0000C8000000}"/>
    <hyperlink ref="N12" tooltip="CV%: 57.5; ERROR:    130 504 574; LI90%:     12 169 971; LS90%:     441 491 817" xr:uid="{00000000-0004-0000-0A00-0000C9000000}"/>
    <hyperlink ref="N13" tooltip="CV%: 38.4; ERROR:    3 676 982; LI90%:     3 536 903; LS90%:     15 633 097" xr:uid="{00000000-0004-0000-0A00-0000CA000000}"/>
    <hyperlink ref="N14" tooltip="CV%: 70.6; ERROR:    84 352 926; LI90%: 0*; LS90%:     258 275 766" xr:uid="{00000000-0004-0000-0A00-0000CB000000}"/>
    <hyperlink ref="N15" tooltip="CV%: 65.0; ERROR:    178 446 341; LI90%: 0*; LS90%:     568 099 261" xr:uid="{00000000-0004-0000-0A00-0000CC000000}"/>
    <hyperlink ref="N16" tooltip="CV%: 37.6; ERROR:    12 671 946; LI90%:     12 888 204; LS90%:     54 575 196" xr:uid="{00000000-0004-0000-0A00-0000CD000000}"/>
    <hyperlink ref="N17" tooltip="CV%: 38.7; ERROR:    101 170 643; LI90%:     94 957 901; LS90%:     427 779 699" xr:uid="{00000000-0004-0000-0A00-0000CE000000}"/>
    <hyperlink ref="N18" tooltip="CV%: 37.1; ERROR:    87 277 774; LI90%:     91 876 608; LS90%:     378 994 936" xr:uid="{00000000-0004-0000-0A00-0000CF000000}"/>
    <hyperlink ref="N19" tooltip="CV%: 27.3; ERROR:    418 968 101; LI90%:     846 917 559; LS90%:    2 225 199 961" xr:uid="{00000000-0004-0000-0A00-0000D0000000}"/>
    <hyperlink ref="N20" tooltip="CV%: 55.9; ERROR:    64 335 094; LI90%:     9 288 387; LS90%:     220 932 013" xr:uid="{00000000-0004-0000-0A00-0000D1000000}"/>
    <hyperlink ref="N21" tooltip="CV%: 34.5; ERROR:    99 959 486; LI90%:     124 999 696; LS90%:     453 837 144" xr:uid="{00000000-0004-0000-0A00-0000D2000000}"/>
    <hyperlink ref="N22" tooltip="CV%: 30.7; ERROR:    39 626 666; LI90%:     64 074 274; LS90%:     194 434 406" xr:uid="{00000000-0004-0000-0A00-0000D3000000}"/>
    <hyperlink ref="N23" tooltip="CV%: 47.4; ERROR:    120 453 591; LI90%:     55 786 924; LS90%:     452 043 976" xr:uid="{00000000-0004-0000-0A00-0000D4000000}"/>
    <hyperlink ref="N24" tooltip="CV%: 32.9; ERROR:    326 742 130; LI90%:     454 371 372; LS90%:    1 529 257 328" xr:uid="{00000000-0004-0000-0A00-0000D5000000}"/>
    <hyperlink ref="N25" tooltip="CV%: 29.9; ERROR:    286 305 550; LI90%:     487 874 427; LS90%:    1 429 735 873" xr:uid="{00000000-0004-0000-0A00-0000D6000000}"/>
    <hyperlink ref="N26" tooltip="CV%: 68.7; ERROR:    418 199 537; LI90%: 0*; LS90%:    1 296 957 226" xr:uid="{00000000-0004-0000-0A00-0000D7000000}"/>
    <hyperlink ref="N27" tooltip="CV%: 67.9; ERROR:    249 267 178; LI90%: 0*; LS90%:     777 045 922" xr:uid="{00000000-0004-0000-0A00-0000D8000000}"/>
    <hyperlink ref="N28" tooltip="CV%: 43.5; ERROR:    5 650 877; LI90%:     3 710 235; LS90%:     22 299 965" xr:uid="{00000000-0004-0000-0A00-0000D9000000}"/>
    <hyperlink ref="N29" tooltip="CV%: 47.6; ERROR:    211 586 063; LI90%:     96 805 397; LS90%:     792 861 603" xr:uid="{00000000-0004-0000-0A00-0000DA000000}"/>
    <hyperlink ref="N30" tooltip="CV%: 46.0; ERROR:    206 068 068; LI90%:     108 676 750; LS90%:     786 580 370" xr:uid="{00000000-0004-0000-0A00-0000DB000000}"/>
    <hyperlink ref="N31" tooltip="CV%: 22.0; ERROR:    76 679 798; LI90%:     221 935 656; LS90%:     474 189 744" xr:uid="{00000000-0004-0000-0A00-0000DC000000}"/>
    <hyperlink ref="N32" tooltip="CV%: 27.7; ERROR:    52 958 100; LI90%:     103 744 626; LS90%:     277 961 274" xr:uid="{00000000-0004-0000-0A00-0000DD000000}"/>
    <hyperlink ref="N33" tooltip="CV%: 37.5; ERROR:    20 400 372; LI90%:     20 902 274; LS90%:     88 013 526" xr:uid="{00000000-0004-0000-0A00-0000DE000000}"/>
    <hyperlink ref="N34" tooltip="CV%: 50.0; ERROR:    24 633 530; LI90%:     8 778 598; LS90%:     89 815 702" xr:uid="{00000000-0004-0000-0A00-0000DF000000}"/>
    <hyperlink ref="N35" tooltip="CV%: 36.8; ERROR:    42 096 487; LI90%:     45 186 540; LS90%:     183 671 660" xr:uid="{00000000-0004-0000-0A00-0000E0000000}"/>
    <hyperlink ref="N36" tooltip="CV%: 41.6; ERROR:    172 635 351; LI90%:     131 373 717; LS90%:     699 293 483" xr:uid="{00000000-0004-0000-0A00-0000E1000000}"/>
    <hyperlink ref="N37" tooltip="CV%: 28.3; ERROR:    45 856 292; LI90%:     86 694 131; LS90%:     237 547 907" xr:uid="{00000000-0004-0000-0A00-0000E2000000}"/>
    <hyperlink ref="N38" tooltip="CV%: 41.9; ERROR:    72 330 597; LI90%:     53 631 404; LS90%:     291 577 896" xr:uid="{00000000-0004-0000-0A00-0000E3000000}"/>
    <hyperlink ref="N39" tooltip="CV%: 31.6; ERROR:    42 330 704; LI90%:     64 263 018; LS90%:     203 518 642" xr:uid="{00000000-0004-0000-0A00-0000E4000000}"/>
    <hyperlink ref="N40" tooltip="CV%: 45.9; ERROR:    264 873 028; LI90%:     141 235 839; LS90%:    1 012 590 561" xr:uid="{00000000-0004-0000-0A00-0000E5000000}"/>
    <hyperlink ref="N41" tooltip="CV%: 37.4; ERROR:    23 440 729; LI90%:     24 053 132; LS90%:     101 166 268" xr:uid="{00000000-0004-0000-0A00-0000E6000000}"/>
    <hyperlink ref="N42" tooltip="CV%: 34.1; ERROR:    18 347 728; LI90%:     23 601 073; LS90%:     83 959 727" xr:uid="{00000000-0004-0000-0A00-0000E7000000}"/>
    <hyperlink ref="O10" tooltip="CV%: 9.7; ERROR:      43; LI90%:       372; LS90%:       514" xr:uid="{00000000-0004-0000-0A00-0000E8000000}"/>
    <hyperlink ref="O11" tooltip="CV%: 47.1; ERROR:      298; LI90%:       142; LS90%:      1 122" xr:uid="{00000000-0004-0000-0A00-0000E9000000}"/>
    <hyperlink ref="O12" tooltip="CV%: 57.5; ERROR:      161; LI90%:       15; LS90%:       544" xr:uid="{00000000-0004-0000-0A00-0000EA000000}"/>
    <hyperlink ref="O13" tooltip="CV%: 38.5; ERROR:      34; LI90%:       33; LS90%:       146" xr:uid="{00000000-0004-0000-0A00-0000EB000000}"/>
    <hyperlink ref="O14" tooltip="CV%: 69.9; ERROR:      725; LI90%: 0*; LS90%:      2 230" xr:uid="{00000000-0004-0000-0A00-0000EC000000}"/>
    <hyperlink ref="O15" tooltip="CV%: 64.7; ERROR:      457; LI90%: 0*; LS90%:      1 457" xr:uid="{00000000-0004-0000-0A00-0000ED000000}"/>
    <hyperlink ref="O16" tooltip="CV%: 37.6; ERROR:      113; LI90%:       114; LS90%:       485" xr:uid="{00000000-0004-0000-0A00-0000EE000000}"/>
    <hyperlink ref="O17" tooltip="CV%: 38.5; ERROR:      228; LI90%:       217; LS90%:       966" xr:uid="{00000000-0004-0000-0A00-0000EF000000}"/>
    <hyperlink ref="O18" tooltip="CV%: 37.4; ERROR:      155; LI90%:       160; LS90%:       671" xr:uid="{00000000-0004-0000-0A00-0000F0000000}"/>
    <hyperlink ref="O19" tooltip="CV%: 27.3; ERROR:      134; LI90%:       271; LS90%:       712" xr:uid="{00000000-0004-0000-0A00-0000F1000000}"/>
    <hyperlink ref="O20" tooltip="CV%: 55.1; ERROR:      294; LI90%:       50; LS90%:      1 019" xr:uid="{00000000-0004-0000-0A00-0000F2000000}"/>
    <hyperlink ref="O21" tooltip="CV%: 33.3; ERROR:      84; LI90%:       114; LS90%:       391" xr:uid="{00000000-0004-0000-0A00-0000F3000000}"/>
    <hyperlink ref="O22" tooltip="CV%: 30.1; ERROR:      76; LI90%:       127; LS90%:       376" xr:uid="{00000000-0004-0000-0A00-0000F4000000}"/>
    <hyperlink ref="O23" tooltip="CV%: 47.3; ERROR:      345; LI90%:       162; LS90%:      1 298" xr:uid="{00000000-0004-0000-0A00-0000F5000000}"/>
    <hyperlink ref="O24" tooltip="CV%: 32.9; ERROR:      199; LI90%:       277; LS90%:       930" xr:uid="{00000000-0004-0000-0A00-0000F6000000}"/>
    <hyperlink ref="O25" tooltip="CV%: 29.6; ERROR:      57; LI90%:       99; LS90%:       288" xr:uid="{00000000-0004-0000-0A00-0000F7000000}"/>
    <hyperlink ref="O26" tooltip="CV%: 68.7; ERROR:      792; LI90%: 0*; LS90%:      2 455" xr:uid="{00000000-0004-0000-0A00-0000F8000000}"/>
    <hyperlink ref="O27" tooltip="CV%: 67.4; ERROR:      597; LI90%: 0*; LS90%:      1 867" xr:uid="{00000000-0004-0000-0A00-0000F9000000}"/>
    <hyperlink ref="O28" tooltip="CV%: 41.8; ERROR:      41; LI90%:       31; LS90%:       166" xr:uid="{00000000-0004-0000-0A00-0000FA000000}"/>
    <hyperlink ref="O29" tooltip="CV%: 47.4; ERROR:      216; LI90%:       100; LS90%:       811" xr:uid="{00000000-0004-0000-0A00-0000FB000000}"/>
    <hyperlink ref="O30" tooltip="CV%: 45.7; ERROR:      458; LI90%:       248; LS90%:      1 754" xr:uid="{00000000-0004-0000-0A00-0000FC000000}"/>
    <hyperlink ref="O31" tooltip="CV%: 23.1; ERROR:      68; LI90%:       181; LS90%:       404" xr:uid="{00000000-0004-0000-0A00-0000FD000000}"/>
    <hyperlink ref="O32" tooltip="CV%: 28.0; ERROR:      122; LI90%:       235; LS90%:       637" xr:uid="{00000000-0004-0000-0A00-0000FE000000}"/>
    <hyperlink ref="O33" tooltip="CV%: 37.3; ERROR:      59; LI90%:       61; LS90%:       256" xr:uid="{00000000-0004-0000-0A00-0000FF000000}"/>
    <hyperlink ref="O34" tooltip="CV%: 49.9; ERROR:      60; LI90%:       22; LS90%:       220" xr:uid="{00000000-0004-0000-0A00-000000010000}"/>
    <hyperlink ref="O35" tooltip="CV%: 36.8; ERROR:      89; LI90%:       95; LS90%:       386" xr:uid="{00000000-0004-0000-0A00-000001010000}"/>
    <hyperlink ref="O36" tooltip="CV%: 41.0; ERROR:      355; LI90%:       282; LS90%:      1 448" xr:uid="{00000000-0004-0000-0A00-000002010000}"/>
    <hyperlink ref="O37" tooltip="CV%: 27.3; ERROR:      104; LI90%:       210; LS90%:       552" xr:uid="{00000000-0004-0000-0A00-000003010000}"/>
    <hyperlink ref="O38" tooltip="CV%: 41.8; ERROR:      167; LI90%:       125; LS90%:       674" xr:uid="{00000000-0004-0000-0A00-000004010000}"/>
    <hyperlink ref="O39" tooltip="CV%: 31.3; ERROR:      184; LI90%:       286; LS90%:       892" xr:uid="{00000000-0004-0000-0A00-000005010000}"/>
    <hyperlink ref="O40" tooltip="CV%: 46.1; ERROR:      315; LI90%:       164; LS90%:      1 199" xr:uid="{00000000-0004-0000-0A00-000006010000}"/>
    <hyperlink ref="O41" tooltip="CV%: 37.7; ERROR:      98; LI90%:       99; LS90%:       421" xr:uid="{00000000-0004-0000-0A00-000007010000}"/>
    <hyperlink ref="O42" tooltip="CV%: 33.7; ERROR:      91; LI90%:       121; LS90%:       422" xr:uid="{00000000-0004-0000-0A00-000008010000}"/>
    <hyperlink ref="Q10" tooltip="CV%: 0.9; ERROR:     370 355; LI90%:     40 093 119; LS90%:     41 311 479" xr:uid="{00000000-0004-0000-0A00-000009010000}"/>
    <hyperlink ref="Q11" tooltip="CV%: 3.9; ERROR:     19 487; LI90%:      461 833; LS90%:      525 939" xr:uid="{00000000-0004-0000-0A00-00000A010000}"/>
    <hyperlink ref="Q12" tooltip="CV%: 3.2; ERROR:     41 282; LI90%:     1 226 535; LS90%:     1 362 341" xr:uid="{00000000-0004-0000-0A00-00000B010000}"/>
    <hyperlink ref="Q13" tooltip="CV%: 5.3; ERROR:     12 553; LI90%:      214 345; LS90%:      255 641" xr:uid="{00000000-0004-0000-0A00-00000C010000}"/>
    <hyperlink ref="Q14" tooltip="CV%: 4.2; ERROR:     12 295; LI90%:      273 996; LS90%:      314 442" xr:uid="{00000000-0004-0000-0A00-00000D010000}"/>
    <hyperlink ref="Q15" tooltip="CV%: 3.9; ERROR:     34 759; LI90%:      836 106; LS90%:      950 452" xr:uid="{00000000-0004-0000-0A00-00000E010000}"/>
    <hyperlink ref="Q16" tooltip="CV%: 3.2; ERROR:     8 032; LI90%:      238 190; LS90%:      264 614" xr:uid="{00000000-0004-0000-0A00-00000F010000}"/>
    <hyperlink ref="Q17" tooltip="CV%: 3.9; ERROR:     44 909; LI90%:     1 071 006; LS90%:     1 218 742" xr:uid="{00000000-0004-0000-0A00-000010010000}"/>
    <hyperlink ref="Q18" tooltip="CV%: 3.3; ERROR:     35 172; LI90%:     1 023 496; LS90%:     1 139 200" xr:uid="{00000000-0004-0000-0A00-000011010000}"/>
    <hyperlink ref="Q19" tooltip="CV%: 2.1; ERROR:     93 308; LI90%:     4 243 538; LS90%:     4 550 494" xr:uid="{00000000-0004-0000-0A00-000012010000}"/>
    <hyperlink ref="Q20" tooltip="CV%: 3.2; ERROR:     14 961; LI90%:      440 979; LS90%:      490 197" xr:uid="{00000000-0004-0000-0A00-000013010000}"/>
    <hyperlink ref="Q21" tooltip="CV%: 3.9; ERROR:     80 746; LI90%:     1 955 929; LS90%:     2 221 559" xr:uid="{00000000-0004-0000-0A00-000014010000}"/>
    <hyperlink ref="Q22" tooltip="CV%: 4.0; ERROR:     37 796; LI90%:      876 971; LS90%:     1 001 309" xr:uid="{00000000-0004-0000-0A00-000015010000}"/>
    <hyperlink ref="Q23" tooltip="CV%: 4.9; ERROR:     43 858; LI90%:      815 381; LS90%:      959 661" xr:uid="{00000000-0004-0000-0A00-000016010000}"/>
    <hyperlink ref="Q24" tooltip="CV%: 3.7; ERROR:     106 159; LI90%:     2 676 706; LS90%:     3 025 938" xr:uid="{00000000-0004-0000-0A00-000017010000}"/>
    <hyperlink ref="Q25" tooltip="CV%: 3.2; ERROR:     252 530; LI90%:     7 427 624; LS90%:     8 258 374" xr:uid="{00000000-0004-0000-0A00-000018010000}"/>
    <hyperlink ref="Q26" tooltip="CV%: 3.4; ERROR:     39 895; LI90%:     1 099 523; LS90%:     1 230 765" xr:uid="{00000000-0004-0000-0A00-000019010000}"/>
    <hyperlink ref="Q27" tooltip="CV%: 3.0; ERROR:     21 545; LI90%:      693 993; LS90%:      764 869" xr:uid="{00000000-0004-0000-0A00-00001A010000}"/>
    <hyperlink ref="Q28" tooltip="CV%: 5.0; ERROR:     15 057; LI90%:      275 401; LS90%:      324 933" xr:uid="{00000000-0004-0000-0A00-00001B010000}"/>
    <hyperlink ref="Q29" tooltip="CV%: 3.0; ERROR:     56 785; LI90%:     1 786 250; LS90%:     1 973 054" xr:uid="{00000000-0004-0000-0A00-00001C010000}"/>
    <hyperlink ref="Q30" tooltip="CV%: 4.6; ERROR:     41 705; LI90%:      846 445; LS90%:      983 643" xr:uid="{00000000-0004-0000-0A00-00001D010000}"/>
    <hyperlink ref="Q31" tooltip="CV%: 6.4; ERROR:     135 389; LI90%:     1 902 140; LS90%:     2 347 530" xr:uid="{00000000-0004-0000-0A00-00001E010000}"/>
    <hyperlink ref="Q32" tooltip="CV%: 4.2; ERROR:     33 047; LI90%:      741 162; LS90%:      849 876" xr:uid="{00000000-0004-0000-0A00-00001F010000}"/>
    <hyperlink ref="Q33" tooltip="CV%: 4.5; ERROR:     28 419; LI90%:      589 350; LS90%:      682 840" xr:uid="{00000000-0004-0000-0A00-000020010000}"/>
    <hyperlink ref="Q34" tooltip="CV%: 7.0; ERROR:     56 864; LI90%:      722 514; LS90%:      909 582" xr:uid="{00000000-0004-0000-0A00-000021010000}"/>
    <hyperlink ref="Q35" tooltip="CV%: 3.4; ERROR:     25 917; LI90%:      723 841; LS90%:      809 101" xr:uid="{00000000-0004-0000-0A00-000022010000}"/>
    <hyperlink ref="Q36" tooltip="CV%: 3.6; ERROR:     35 226; LI90%:      929 344; LS90%:     1 045 228" xr:uid="{00000000-0004-0000-0A00-000023010000}"/>
    <hyperlink ref="Q37" tooltip="CV%: 2.9; ERROR:     25 381; LI90%:      847 156; LS90%:      930 654" xr:uid="{00000000-0004-0000-0A00-000024010000}"/>
    <hyperlink ref="Q38" tooltip="CV%: 2.9; ERROR:     29 505; LI90%:      952 300; LS90%:     1 049 362" xr:uid="{00000000-0004-0000-0A00-000025010000}"/>
    <hyperlink ref="Q39" tooltip="CV%: 3.5; ERROR:     17 551; LI90%:      470 214; LS90%:      527 950" xr:uid="{00000000-0004-0000-0A00-000026010000}"/>
    <hyperlink ref="Q40" tooltip="CV%: 3.8; ERROR:     75 224; LI90%:     1 878 811; LS90%:     2 126 277" xr:uid="{00000000-0004-0000-0A00-000027010000}"/>
    <hyperlink ref="Q41" tooltip="CV%: 3.4; ERROR:     19 838; LI90%:      559 100; LS90%:      624 360" xr:uid="{00000000-0004-0000-0A00-000028010000}"/>
    <hyperlink ref="Q42" tooltip="CV%: 4.6; ERROR:     18 577; LI90%:      377 080; LS90%:      438 192" xr:uid="{00000000-0004-0000-0A00-000029010000}"/>
    <hyperlink ref="S10" tooltip="CV%: 3.8; ERROR:   10 728 172 409; LI90%:    264 474 861 982; LS90%:    299 767 408 578" xr:uid="{00000000-0004-0000-0A00-00002A010000}"/>
    <hyperlink ref="S11" tooltip="CV%: 25.4; ERROR:   1 586 015 266; LI90%:    3 642 344 488; LS90%:    8 859 870 412" xr:uid="{00000000-0004-0000-0A00-00002B010000}"/>
    <hyperlink ref="S12" tooltip="CV%: 11.3; ERROR:   1 082 526 515; LI90%:    7 783 911 807; LS90%:    11 345 107 137" xr:uid="{00000000-0004-0000-0A00-00002C010000}"/>
    <hyperlink ref="S13" tooltip="CV%: 7.6; ERROR:    102 842 670; LI90%:    1 178 216 761; LS90%:    1 516 539 039" xr:uid="{00000000-0004-0000-0A00-00002D010000}"/>
    <hyperlink ref="S14" tooltip="CV%: 10.6; ERROR:    141 178 132; LI90%:    1 094 394 040; LS90%:    1 558 828 766" xr:uid="{00000000-0004-0000-0A00-00002E010000}"/>
    <hyperlink ref="S15" tooltip="CV%: 23.0; ERROR:   1 333 210 058; LI90%:    3 603 704 661; LS90%:    7 989 575 459" xr:uid="{00000000-0004-0000-0A00-00002F010000}"/>
    <hyperlink ref="S16" tooltip="CV%: 9.1; ERROR:    143 266 655; LI90%:    1 340 218 739; LS90%:    1 811 524 093" xr:uid="{00000000-0004-0000-0A00-000030010000}"/>
    <hyperlink ref="S17" tooltip="CV%: 19.7; ERROR:   1 111 735 293; LI90%:    3 825 325 116; LS90%:    7 482 608 774" xr:uid="{00000000-0004-0000-0A00-000031010000}"/>
    <hyperlink ref="S18" tooltip="CV%: 8.6; ERROR:    552 824 688; LI90%:    5 500 562 056; LS90%:    7 319 193 444" xr:uid="{00000000-0004-0000-0A00-000032010000}"/>
    <hyperlink ref="S19" tooltip="CV%: 6.9; ERROR:   1 981 199 607; LI90%:    25 270 367 035; LS90%:    31 787 933 753" xr:uid="{00000000-0004-0000-0A00-000033010000}"/>
    <hyperlink ref="S20" tooltip="CV%: 12.8; ERROR:    300 870 426; LI90%:    1 851 339 134; LS90%:    2 841 114 756" xr:uid="{00000000-0004-0000-0A00-000034010000}"/>
    <hyperlink ref="S21" tooltip="CV%: 15.2; ERROR:   3 216 487 508; LI90%:    15 913 687 857; LS90%:    26 494 990 143" xr:uid="{00000000-0004-0000-0A00-000035010000}"/>
    <hyperlink ref="S22" tooltip="CV%: 8.7; ERROR:    330 615 804; LI90%:    3 251 014 776; LS90%:    4 338 643 986" xr:uid="{00000000-0004-0000-0A00-000036010000}"/>
    <hyperlink ref="S23" tooltip="CV%: 12.8; ERROR:    619 333 570; LI90%:    3 821 588 070; LS90%:    5 859 014 208" xr:uid="{00000000-0004-0000-0A00-000037010000}"/>
    <hyperlink ref="S24" tooltip="CV%: 11.2; ERROR:   2 976 062 426; LI90%:    21 672 304 104; LS90%:    31 462 678 256" xr:uid="{00000000-0004-0000-0A00-000038010000}"/>
    <hyperlink ref="S25" tooltip="CV%: 15.0; ERROR:   8 319 902 042; LI90%:    41 767 024 229; LS90%:    69 137 066 329" xr:uid="{00000000-0004-0000-0A00-000039010000}"/>
    <hyperlink ref="S26" tooltip="CV%: 17.3; ERROR:   1 684 971 785; LI90%:    6 982 680 409; LS90%:    12 525 744 313" xr:uid="{00000000-0004-0000-0A00-00003A010000}"/>
    <hyperlink ref="S27" tooltip="CV%: 13.7; ERROR:    726 957 297; LI90%:    4 107 466 640; LS90%:    6 498 943 332" xr:uid="{00000000-0004-0000-0A00-00003B010000}"/>
    <hyperlink ref="S28" tooltip="CV%: 24.6; ERROR:    457 839 889; LI90%:    1 108 150 185; LS90%:    2 614 309 389" xr:uid="{00000000-0004-0000-0A00-00003C010000}"/>
    <hyperlink ref="S29" tooltip="CV%: 6.2; ERROR:    607 990 078; LI90%:    8 754 960 073; LS90%:    10 755 069 443" xr:uid="{00000000-0004-0000-0A00-00003D010000}"/>
    <hyperlink ref="S30" tooltip="CV%: 11.5; ERROR:    690 268 540; LI90%:    4 850 812 402; LS90%:    7 121 593 824" xr:uid="{00000000-0004-0000-0A00-00003E010000}"/>
    <hyperlink ref="S31" tooltip="CV%: 8.3; ERROR:   1 005 527 566; LI90%:    10 501 790 702; LS90%:    13 809 682 030" xr:uid="{00000000-0004-0000-0A00-00003F010000}"/>
    <hyperlink ref="S32" tooltip="CV%: 21.2; ERROR:   1 459 734 827; LI90%:    4 496 666 501; LS90%:    9 298 766 749" xr:uid="{00000000-0004-0000-0A00-000040010000}"/>
    <hyperlink ref="S33" tooltip="CV%: 9.8; ERROR:    409 882 951; LI90%:    3 527 959 583; LS90%:    4 876 354 499" xr:uid="{00000000-0004-0000-0A00-000041010000}"/>
    <hyperlink ref="S34" tooltip="CV%: 12.8; ERROR:    539 475 874; LI90%:    3 322 071 197; LS90%:    5 096 788 891" xr:uid="{00000000-0004-0000-0A00-000042010000}"/>
    <hyperlink ref="S35" tooltip="CV%: 10.1; ERROR:    450 666 153; LI90%:    3 702 007 778; LS90%:    5 184 567 490" xr:uid="{00000000-0004-0000-0A00-000043010000}"/>
    <hyperlink ref="S36" tooltip="CV%: 9.1; ERROR:    509 119 709; LI90%:    4 784 764 782; LS90%:    6 459 619 582" xr:uid="{00000000-0004-0000-0A00-000044010000}"/>
    <hyperlink ref="S37" tooltip="CV%: 10.0; ERROR:    494 088 982; LI90%:    4 106 912 769; LS90%:    5 732 320 877" xr:uid="{00000000-0004-0000-0A00-000045010000}"/>
    <hyperlink ref="S38" tooltip="CV%: 15.6; ERROR:    832 439 388; LI90%:    3 969 986 576; LS90%:    6 708 468 468" xr:uid="{00000000-0004-0000-0A00-000046010000}"/>
    <hyperlink ref="S39" tooltip="CV%: 14.3; ERROR:    431 428 400; LI90%:    2 309 439 867; LS90%:    3 728 713 003" xr:uid="{00000000-0004-0000-0A00-000047010000}"/>
    <hyperlink ref="S40" tooltip="CV%: 14.4; ERROR:   1 854 436 260; LI90%:    9 862 008 896; LS90%:    15 962 561 312" xr:uid="{00000000-0004-0000-0A00-000048010000}"/>
    <hyperlink ref="S41" tooltip="CV%: 8.2; ERROR:    200 731 795; LI90%:    2 107 228 018; LS90%:    2 767 576 862" xr:uid="{00000000-0004-0000-0A00-000049010000}"/>
    <hyperlink ref="S42" tooltip="CV%: 12.8; ERROR:    265 889 090; LI90%:    1 636 178 511; LS90%:    2 510 875 779" xr:uid="{00000000-0004-0000-0A00-00004A010000}"/>
    <hyperlink ref="U10" tooltip="CV%: 3.7; ERROR:      254; LI90%:      6 513; LS90%:      7 349" xr:uid="{00000000-0004-0000-0A00-00004B010000}"/>
    <hyperlink ref="U11" tooltip="CV%: 25.7; ERROR:     3 247; LI90%:      7 316; LS90%:      17 998" xr:uid="{00000000-0004-0000-0A00-00004C010000}"/>
    <hyperlink ref="U12" tooltip="CV%: 10.8; ERROR:      797; LI90%:      6 079; LS90%:      8 699" xr:uid="{00000000-0004-0000-0A00-00004D010000}"/>
    <hyperlink ref="U13" tooltip="CV%: 7.0; ERROR:      402; LI90%:      5 072; LS90%:      6 395" xr:uid="{00000000-0004-0000-0A00-00004E010000}"/>
    <hyperlink ref="U14" tooltip="CV%: 10.3; ERROR:      463; LI90%:      3 747; LS90%:      5 271" xr:uid="{00000000-0004-0000-0A00-00004F010000}"/>
    <hyperlink ref="U15" tooltip="CV%: 22.9; ERROR:     1 485; LI90%:      4 046; LS90%:      8 932" xr:uid="{00000000-0004-0000-0A00-000050010000}"/>
    <hyperlink ref="U16" tooltip="CV%: 8.6; ERROR:      540; LI90%:      5 381; LS90%:      7 156" xr:uid="{00000000-0004-0000-0A00-000051010000}"/>
    <hyperlink ref="U17" tooltip="CV%: 19.5; ERROR:      963; LI90%:      3 354; LS90%:      6 523" xr:uid="{00000000-0004-0000-0A00-000052010000}"/>
    <hyperlink ref="U18" tooltip="CV%: 8.6; ERROR:      508; LI90%:      5 092; LS90%:      6 764" xr:uid="{00000000-0004-0000-0A00-000053010000}"/>
    <hyperlink ref="U19" tooltip="CV%: 6.8; ERROR:      443; LI90%:      5 759; LS90%:      7 217" xr:uid="{00000000-0004-0000-0A00-000054010000}"/>
    <hyperlink ref="U20" tooltip="CV%: 12.4; ERROR:      623; LI90%:      4 014; LS90%:      6 064" xr:uid="{00000000-0004-0000-0A00-000055010000}"/>
    <hyperlink ref="U21" tooltip="CV%: 14.2; ERROR:     1 439; LI90%:      7 784; LS90%:      12 519" xr:uid="{00000000-0004-0000-0A00-000056010000}"/>
    <hyperlink ref="U22" tooltip="CV%: 7.6; ERROR:      307; LI90%:      3 535; LS90%:      4 546" xr:uid="{00000000-0004-0000-0A00-000057010000}"/>
    <hyperlink ref="U23" tooltip="CV%: 12.5; ERROR:      681; LI90%:      4 333; LS90%:      6 574" xr:uid="{00000000-0004-0000-0A00-000058010000}"/>
    <hyperlink ref="U24" tooltip="CV%: 10.9; ERROR:     1 014; LI90%:      7 651; LS90%:      10 985" xr:uid="{00000000-0004-0000-0A00-000059010000}"/>
    <hyperlink ref="U25" tooltip="CV%: 14.4; ERROR:     1 017; LI90%:      5 397; LS90%:      8 743" xr:uid="{00000000-0004-0000-0A00-00005A010000}"/>
    <hyperlink ref="U26" tooltip="CV%: 17.2; ERROR:     1 436; LI90%:      6 009; LS90%:      10 734" xr:uid="{00000000-0004-0000-0A00-00005B010000}"/>
    <hyperlink ref="U27" tooltip="CV%: 13.2; ERROR:      961; LI90%:      5 689; LS90%:      8 851" xr:uid="{00000000-0004-0000-0A00-00005C010000}"/>
    <hyperlink ref="U28" tooltip="CV%: 24.0; ERROR:     1 491; LI90%:      3 748; LS90%:      8 653" xr:uid="{00000000-0004-0000-0A00-00005D010000}"/>
    <hyperlink ref="U29" tooltip="CV%: 5.7; ERROR:      296; LI90%:      4 703; LS90%:      5 677" xr:uid="{00000000-0004-0000-0A00-00005E010000}"/>
    <hyperlink ref="U30" tooltip="CV%: 10.2; ERROR:      665; LI90%:      5 448; LS90%:      7 635" xr:uid="{00000000-0004-0000-0A00-00005F010000}"/>
    <hyperlink ref="U31" tooltip="CV%: 7.9; ERROR:      453; LI90%:      4 975; LS90%:      6 466" xr:uid="{00000000-0004-0000-0A00-000060010000}"/>
    <hyperlink ref="U32" tooltip="CV%: 20.4; ERROR:     1 773; LI90%:      5 755; LS90%:      11 586" xr:uid="{00000000-0004-0000-0A00-000061010000}"/>
    <hyperlink ref="U33" tooltip="CV%: 9.3; ERROR:      614; LI90%:      5 597; LS90%:      7 616" xr:uid="{00000000-0004-0000-0A00-000062010000}"/>
    <hyperlink ref="U34" tooltip="CV%: 9.1; ERROR:      470; LI90%:      4 386; LS90%:      5 931" xr:uid="{00000000-0004-0000-0A00-000063010000}"/>
    <hyperlink ref="U35" tooltip="CV%: 9.4; ERROR:      543; LI90%:      4 904; LS90%:      6 690" xr:uid="{00000000-0004-0000-0A00-000064010000}"/>
    <hyperlink ref="U36" tooltip="CV%: 8.6; ERROR:      488; LI90%:      4 891; LS90%:      6 498" xr:uid="{00000000-0004-0000-0A00-000065010000}"/>
    <hyperlink ref="U37" tooltip="CV%: 9.6; ERROR:      532; LI90%:      4 659; LS90%:      6 410" xr:uid="{00000000-0004-0000-0A00-000066010000}"/>
    <hyperlink ref="U38" tooltip="CV%: 15.5; ERROR:      828; LI90%:      3 974; LS90%:      6 696" xr:uid="{00000000-0004-0000-0A00-000067010000}"/>
    <hyperlink ref="U39" tooltip="CV%: 14.0; ERROR:      849; LI90%:      4 652; LS90%:      7 446" xr:uid="{00000000-0004-0000-0A00-000068010000}"/>
    <hyperlink ref="U40" tooltip="CV%: 13.8; ERROR:      893; LI90%:      4 980; LS90%:      7 916" xr:uid="{00000000-0004-0000-0A00-000069010000}"/>
    <hyperlink ref="U41" tooltip="CV%: 7.7; ERROR:      318; LI90%:      3 596; LS90%:      4 642" xr:uid="{00000000-0004-0000-0A00-00006A010000}"/>
    <hyperlink ref="U42" tooltip="CV%: 12.6; ERROR:      643; LI90%:      4 030; LS90%:      6 144" xr:uid="{00000000-0004-0000-0A00-00006B010000}"/>
    <hyperlink ref="F42" tooltip="CV%: 14.8; ERROR:    150 367 298; LI90%:     766 583 285; LS90%:    1 261 247 675" xr:uid="{00000000-0004-0000-0A00-00006C010000}"/>
    <hyperlink ref="F41" tooltip="CV%: 8.2; ERROR:    104 788 380; LI90%:    1 110 926 684; LS90%:    1 455 649 776" xr:uid="{00000000-0004-0000-0A00-00006D010000}"/>
    <hyperlink ref="F40" tooltip="CV%: 8.9; ERROR:    444 269 511; LI90%:    4 254 932 281; LS90%:    5 716 448 915" xr:uid="{00000000-0004-0000-0A00-00006E010000}"/>
    <hyperlink ref="F39" tooltip="CV%: 7.6; ERROR:    75 678 426; LI90%:     870 687 961; LS90%:    1 119 647 829" xr:uid="{00000000-0004-0000-0A00-00006F010000}"/>
    <hyperlink ref="F38" tooltip="CV%: 6.2; ERROR:    151 854 289; LI90%:    2 210 376 785; LS90%:    2 709 932 939" xr:uid="{00000000-0004-0000-0A00-000070010000}"/>
    <hyperlink ref="F37" tooltip="CV%: 5.8; ERROR:    114 158 608; LI90%:    1 797 260 005; LS90%:    2 172 808 405" xr:uid="{00000000-0004-0000-0A00-000071010000}"/>
    <hyperlink ref="F36" tooltip="CV%: 8.3; ERROR:    247 109 627; LI90%:    2 563 146 061; LS90%:    3 376 064 395" xr:uid="{00000000-0004-0000-0A00-000072010000}"/>
    <hyperlink ref="F35" tooltip="CV%: 12.3; ERROR:    231 797 375; LI90%:    1 503 140 810; LS90%:    2 265 686 314" xr:uid="{00000000-0004-0000-0A00-000073010000}"/>
    <hyperlink ref="F34" tooltip="CV%: 14.3; ERROR:    304 223 060; LI90%:    1 634 187 437; LS90%:    2 634 992 243" xr:uid="{00000000-0004-0000-0A00-000074010000}"/>
    <hyperlink ref="F33" tooltip="CV%: 7.6; ERROR:    131 417 801; LI90%:    1 514 683 044; LS90%:    1 947 009 136" xr:uid="{00000000-0004-0000-0A00-000075010000}"/>
    <hyperlink ref="F32" tooltip="CV%: 13.7; ERROR:    378 741 810; LI90%:    2 132 754 157; LS90%:    3 378 703 837" xr:uid="{00000000-0004-0000-0A00-000076010000}"/>
    <hyperlink ref="F31" tooltip="CV%: 10.2; ERROR:    350 901 541; LI90%:    2 867 691 568; LS90%:    4 022 054 912" xr:uid="{00000000-0004-0000-0A00-000077010000}"/>
    <hyperlink ref="F30" tooltip="CV%: 16.1; ERROR:    472 552 206; LI90%:    2 154 013 623; LS90%:    3 708 572 043" xr:uid="{00000000-0004-0000-0A00-000078010000}"/>
    <hyperlink ref="F29" tooltip="CV%: 7.7; ERROR:    372 299 758; LI90%:    4 208 150 001; LS90%:    5 432 907 215" xr:uid="{00000000-0004-0000-0A00-000079010000}"/>
    <hyperlink ref="F28" tooltip="CV%: 13.1; ERROR:    105 933 609; LI90%:     637 357 615; LS90%:     985 848 175" xr:uid="{00000000-0004-0000-0A00-00007A010000}"/>
    <hyperlink ref="F27" tooltip="CV%: 8.4; ERROR:    138 845 491; LI90%:    1 429 103 151; LS90%:    1 885 864 169" xr:uid="{00000000-0004-0000-0A00-00007B010000}"/>
    <hyperlink ref="F26" tooltip="CV%: 10.9; ERROR:    347 283 574; LI90%:    2 626 698 669; LS90%:    3 769 159 961" xr:uid="{00000000-0004-0000-0A00-00007C010000}"/>
    <hyperlink ref="F25" tooltip="CV%: 7.6; ERROR:    967 214 411; LI90%:    11 103 966 120; LS90%:    14 285 818 384" xr:uid="{00000000-0004-0000-0A00-00007D010000}"/>
    <hyperlink ref="F24" tooltip="CV%: 9.5; ERROR:    628 936 385; LI90%:    5 605 392 450; LS90%:    7 674 409 040" xr:uid="{00000000-0004-0000-0A00-00007E010000}"/>
    <hyperlink ref="F23" tooltip="CV%: 8.9; ERROR:    196 685 625; LI90%:    1 895 725 326; LS90%:    2 542 763 452" xr:uid="{00000000-0004-0000-0A00-00007F010000}"/>
    <hyperlink ref="F22" tooltip="CV%: 9.1; ERROR:    161 138 773; LI90%:    1 513 539 315; LS90%:    2 043 638 705" xr:uid="{00000000-0004-0000-0A00-000080010000}"/>
    <hyperlink ref="F21" tooltip="CV%: 11.6; ERROR:    959 123 636; LI90%:    6 682 599 018; LS90%:    9 837 835 002" xr:uid="{00000000-0004-0000-0A00-000081010000}"/>
    <hyperlink ref="F20" tooltip="CV%: 9.9; ERROR:    103 785 443; LI90%:     881 053 018; LS90%:    1 222 476 742" xr:uid="{00000000-0004-0000-0A00-000082010000}"/>
    <hyperlink ref="F19" tooltip="CV%: 4.8; ERROR:    320 472 955; LI90%:    6 195 786 839; LS90%:    7 250 049 045" xr:uid="{00000000-0004-0000-0A00-000083010000}"/>
    <hyperlink ref="F18" tooltip="CV%: 6.9; ERROR:    188 666 808; LI90%:    2 424 997 906; LS90%:    3 045 656 474" xr:uid="{00000000-0004-0000-0A00-000084010000}"/>
    <hyperlink ref="F17" tooltip="CV%: 8.4; ERROR:    187 126 775; LI90%:    1 932 499 596; LS90%:    2 548 091 904" xr:uid="{00000000-0004-0000-0A00-000085010000}"/>
    <hyperlink ref="F16" tooltip="CV%: 7.5; ERROR:    62 164 354; LI90%:     722 602 726; LS90%:     927 105 254" xr:uid="{00000000-0004-0000-0A00-000086010000}"/>
    <hyperlink ref="F15" tooltip="CV%: 10.9; ERROR:    258 989 522; LI90%:    1 953 525 770; LS90%:    2 805 525 480" xr:uid="{00000000-0004-0000-0A00-000087010000}"/>
    <hyperlink ref="F14" tooltip="CV%: 7.3; ERROR:    45 165 201; LI90%:     547 077 731; LS90%:     695 658 019" xr:uid="{00000000-0004-0000-0A00-000088010000}"/>
    <hyperlink ref="F13" tooltip="CV%: 7.7; ERROR:    59 048 758; LI90%:     665 839 986; LS90%:     860 093 114" xr:uid="{00000000-0004-0000-0A00-000089010000}"/>
    <hyperlink ref="F12" tooltip="CV%: 12.9; ERROR:    459 623 867; LI90%:    2 802 371 362; LS90%:    4 314 399 332" xr:uid="{00000000-0004-0000-0A00-00008A010000}"/>
    <hyperlink ref="F11" tooltip="CV%: 9.3; ERROR:    120 138 301; LI90%:    1 092 451 030; LS90%:    1 487 670 870" xr:uid="{00000000-0004-0000-0A00-00008B010000}"/>
    <hyperlink ref="F10" tooltip="CV%: 2.1; ERROR:   2 019 621 361; LI90%:    91 520 473 522; LS90%:    98 164 436 564" xr:uid="{00000000-0004-0000-0A00-00008C01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15"/>
  <sheetViews>
    <sheetView workbookViewId="0">
      <selection activeCell="K12" sqref="K12"/>
    </sheetView>
  </sheetViews>
  <sheetFormatPr baseColWidth="10" defaultRowHeight="15"/>
  <sheetData>
    <row r="3" spans="2:8">
      <c r="B3" s="138" t="s">
        <v>186</v>
      </c>
      <c r="C3" s="34"/>
      <c r="D3" s="138" t="s">
        <v>187</v>
      </c>
      <c r="E3" s="34"/>
      <c r="F3" s="138" t="s">
        <v>188</v>
      </c>
      <c r="G3" s="34"/>
      <c r="H3" s="138" t="s">
        <v>189</v>
      </c>
    </row>
    <row r="4" spans="2:8">
      <c r="B4" s="34">
        <v>500</v>
      </c>
      <c r="C4" s="69"/>
      <c r="D4" s="69" t="s">
        <v>190</v>
      </c>
      <c r="E4" s="69"/>
      <c r="F4" s="139">
        <v>42112</v>
      </c>
      <c r="G4" s="69"/>
      <c r="H4" s="69" t="s">
        <v>191</v>
      </c>
    </row>
    <row r="5" spans="2:8">
      <c r="B5" s="34">
        <v>120</v>
      </c>
      <c r="C5" s="69"/>
      <c r="D5" s="69" t="s">
        <v>192</v>
      </c>
      <c r="E5" s="69"/>
      <c r="F5" s="139">
        <v>43615</v>
      </c>
      <c r="G5" s="69"/>
      <c r="H5" s="69" t="s">
        <v>193</v>
      </c>
    </row>
    <row r="6" spans="2:8">
      <c r="B6" s="34">
        <v>87</v>
      </c>
      <c r="C6" s="69"/>
      <c r="D6" s="69" t="s">
        <v>194</v>
      </c>
      <c r="E6" s="69"/>
      <c r="F6" s="139">
        <v>47599</v>
      </c>
      <c r="G6" s="69"/>
      <c r="H6" s="69" t="s">
        <v>195</v>
      </c>
    </row>
    <row r="7" spans="2:8">
      <c r="B7" s="34">
        <v>230</v>
      </c>
      <c r="C7" s="69"/>
      <c r="D7" s="69" t="s">
        <v>196</v>
      </c>
      <c r="E7" s="69"/>
      <c r="F7" s="139">
        <v>47367</v>
      </c>
      <c r="G7" s="69"/>
      <c r="H7" s="69" t="s">
        <v>197</v>
      </c>
    </row>
    <row r="8" spans="2:8">
      <c r="B8" s="34">
        <v>52</v>
      </c>
      <c r="C8" s="69"/>
      <c r="D8" s="69" t="s">
        <v>198</v>
      </c>
      <c r="E8" s="69"/>
      <c r="F8" s="139">
        <v>43589</v>
      </c>
      <c r="G8" s="69"/>
      <c r="H8" s="69" t="s">
        <v>199</v>
      </c>
    </row>
    <row r="9" spans="2:8">
      <c r="B9" s="34">
        <v>99</v>
      </c>
      <c r="C9" s="69"/>
      <c r="D9" s="69" t="s">
        <v>200</v>
      </c>
      <c r="E9" s="69"/>
      <c r="F9" s="139">
        <v>45120</v>
      </c>
      <c r="G9" s="69"/>
      <c r="H9" s="69" t="s">
        <v>193</v>
      </c>
    </row>
    <row r="10" spans="2:8">
      <c r="B10" s="34">
        <v>101</v>
      </c>
      <c r="C10" s="69"/>
      <c r="D10" s="69" t="s">
        <v>201</v>
      </c>
      <c r="E10" s="69"/>
      <c r="F10" s="139">
        <v>45364</v>
      </c>
      <c r="G10" s="69"/>
      <c r="H10" s="69" t="s">
        <v>202</v>
      </c>
    </row>
    <row r="11" spans="2:8">
      <c r="B11" s="34">
        <v>100</v>
      </c>
      <c r="C11" s="69"/>
      <c r="D11" s="69" t="s">
        <v>82</v>
      </c>
      <c r="E11" s="69"/>
      <c r="F11" s="139">
        <v>44949</v>
      </c>
      <c r="G11" s="69"/>
      <c r="H11" s="69" t="s">
        <v>203</v>
      </c>
    </row>
    <row r="12" spans="2:8">
      <c r="B12" s="34">
        <v>999</v>
      </c>
      <c r="C12" s="69"/>
      <c r="D12" s="69" t="s">
        <v>204</v>
      </c>
      <c r="E12" s="69"/>
      <c r="F12" s="139">
        <v>43518</v>
      </c>
      <c r="G12" s="69"/>
      <c r="H12" s="69" t="s">
        <v>202</v>
      </c>
    </row>
    <row r="13" spans="2:8">
      <c r="B13" s="34">
        <v>0</v>
      </c>
      <c r="C13" s="69"/>
      <c r="D13" s="69" t="s">
        <v>205</v>
      </c>
      <c r="E13" s="69"/>
      <c r="F13" s="139">
        <v>44971</v>
      </c>
      <c r="G13" s="69"/>
      <c r="H13" s="69" t="s">
        <v>206</v>
      </c>
    </row>
    <row r="14" spans="2:8">
      <c r="B14" s="34">
        <v>-150</v>
      </c>
      <c r="C14" s="69"/>
      <c r="D14" s="69" t="s">
        <v>207</v>
      </c>
      <c r="E14" s="69"/>
      <c r="F14" s="139">
        <v>48809</v>
      </c>
      <c r="G14" s="69"/>
      <c r="H14" s="69" t="s">
        <v>208</v>
      </c>
    </row>
    <row r="15" spans="2:8">
      <c r="B15" s="34">
        <v>-10</v>
      </c>
      <c r="C15" s="69"/>
      <c r="D15" s="69" t="s">
        <v>209</v>
      </c>
      <c r="E15" s="69"/>
      <c r="F15" s="139">
        <v>43556</v>
      </c>
      <c r="G15" s="69"/>
      <c r="H15" s="69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/>
  </sheetViews>
  <sheetFormatPr baseColWidth="10" defaultRowHeight="15"/>
  <cols>
    <col min="3" max="3" width="9" customWidth="1"/>
  </cols>
  <sheetData>
    <row r="2" spans="2:7" ht="14.45" customHeight="1">
      <c r="B2" s="2" t="s">
        <v>0</v>
      </c>
      <c r="C2" s="1"/>
      <c r="D2" s="1"/>
      <c r="E2" s="1"/>
      <c r="F2" s="1"/>
      <c r="G2" s="1"/>
    </row>
    <row r="4" spans="2:7" s="1" customFormat="1">
      <c r="B4" s="1" t="s">
        <v>1</v>
      </c>
      <c r="D4" s="1" t="s">
        <v>2</v>
      </c>
      <c r="F4" s="1" t="s">
        <v>3</v>
      </c>
    </row>
    <row r="5" spans="2:7" s="1" customFormat="1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2:7">
      <c r="B6" s="1" t="s">
        <v>10</v>
      </c>
      <c r="C6" s="1" t="s">
        <v>11</v>
      </c>
      <c r="D6" s="1">
        <v>5</v>
      </c>
      <c r="E6" s="1">
        <v>15.36</v>
      </c>
      <c r="F6" s="1" t="s">
        <v>12</v>
      </c>
      <c r="G6" s="1" t="s">
        <v>13</v>
      </c>
    </row>
    <row r="7" spans="2:7">
      <c r="B7" s="1"/>
      <c r="C7" s="1" t="s">
        <v>14</v>
      </c>
      <c r="D7" s="1">
        <v>12</v>
      </c>
      <c r="E7" s="1">
        <v>41.22</v>
      </c>
      <c r="F7" s="1" t="s">
        <v>12</v>
      </c>
      <c r="G7" s="1" t="s">
        <v>13</v>
      </c>
    </row>
    <row r="8" spans="2:7">
      <c r="B8" s="1"/>
      <c r="C8" s="1" t="s">
        <v>15</v>
      </c>
      <c r="D8" s="1">
        <v>3</v>
      </c>
      <c r="E8" s="1">
        <v>10.28</v>
      </c>
      <c r="F8" s="1" t="s">
        <v>16</v>
      </c>
      <c r="G8" s="1" t="s">
        <v>17</v>
      </c>
    </row>
    <row r="9" spans="2:7">
      <c r="B9" s="1" t="s">
        <v>18</v>
      </c>
      <c r="C9" s="1" t="s">
        <v>19</v>
      </c>
      <c r="D9" s="1">
        <v>9</v>
      </c>
      <c r="E9" s="1">
        <v>75.650000000000006</v>
      </c>
      <c r="F9" s="1" t="s">
        <v>20</v>
      </c>
      <c r="G9" s="1" t="s">
        <v>21</v>
      </c>
    </row>
    <row r="10" spans="2:7">
      <c r="B10" s="1"/>
      <c r="C10" s="1" t="s">
        <v>22</v>
      </c>
      <c r="D10" s="1">
        <v>18</v>
      </c>
      <c r="E10" s="1">
        <v>115.45</v>
      </c>
      <c r="F10" s="1" t="s">
        <v>23</v>
      </c>
      <c r="G10" s="1" t="s">
        <v>24</v>
      </c>
    </row>
    <row r="11" spans="2:7">
      <c r="B11" s="1"/>
      <c r="C11" s="1" t="s">
        <v>25</v>
      </c>
      <c r="D11" s="1">
        <v>9</v>
      </c>
      <c r="E11" s="1">
        <v>72.11</v>
      </c>
      <c r="F11" s="1" t="s">
        <v>26</v>
      </c>
      <c r="G11" s="1" t="s">
        <v>27</v>
      </c>
    </row>
    <row r="12" spans="2:7">
      <c r="B12" s="1" t="s">
        <v>28</v>
      </c>
      <c r="C12" s="1" t="s">
        <v>29</v>
      </c>
      <c r="D12" s="1">
        <v>11</v>
      </c>
      <c r="E12" s="1">
        <v>56.01</v>
      </c>
      <c r="F12" s="1" t="s">
        <v>30</v>
      </c>
      <c r="G12" s="1" t="s">
        <v>31</v>
      </c>
    </row>
    <row r="13" spans="2:7">
      <c r="B13" s="1"/>
      <c r="C13" s="1" t="s">
        <v>32</v>
      </c>
      <c r="D13" s="1">
        <v>5</v>
      </c>
      <c r="E13" s="1">
        <v>51.06</v>
      </c>
      <c r="F13" s="1" t="s">
        <v>30</v>
      </c>
      <c r="G13" s="1" t="s">
        <v>31</v>
      </c>
    </row>
    <row r="14" spans="2:7">
      <c r="B14" s="1"/>
      <c r="C14" s="1" t="s">
        <v>33</v>
      </c>
      <c r="D14" s="1">
        <v>6</v>
      </c>
      <c r="E14" s="1">
        <v>49.52</v>
      </c>
      <c r="F14" s="1" t="s">
        <v>34</v>
      </c>
      <c r="G14" s="1" t="s">
        <v>35</v>
      </c>
    </row>
    <row r="15" spans="2:7">
      <c r="B15" s="1" t="s">
        <v>36</v>
      </c>
      <c r="C15" s="1" t="s">
        <v>37</v>
      </c>
      <c r="D15" s="1">
        <v>8</v>
      </c>
      <c r="E15" s="1">
        <v>5.55</v>
      </c>
      <c r="F15" s="1" t="s">
        <v>38</v>
      </c>
      <c r="G15" s="1" t="s">
        <v>39</v>
      </c>
    </row>
    <row r="16" spans="2:7">
      <c r="C16" s="1" t="s">
        <v>40</v>
      </c>
      <c r="D16" s="1">
        <v>2</v>
      </c>
      <c r="E16" s="1">
        <v>7.48</v>
      </c>
      <c r="F16" s="1" t="s">
        <v>41</v>
      </c>
      <c r="G16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7"/>
  <sheetViews>
    <sheetView topLeftCell="B1" workbookViewId="0">
      <selection activeCell="J26" sqref="J26"/>
    </sheetView>
  </sheetViews>
  <sheetFormatPr baseColWidth="10" defaultRowHeight="15"/>
  <cols>
    <col min="3" max="3" width="16.5703125" customWidth="1"/>
    <col min="10" max="10" width="11.42578125" style="69"/>
    <col min="12" max="12" width="16.7109375" bestFit="1" customWidth="1"/>
  </cols>
  <sheetData>
    <row r="1" spans="2:12">
      <c r="B1" t="s">
        <v>69</v>
      </c>
    </row>
    <row r="2" spans="2:12">
      <c r="C2" s="3"/>
      <c r="D2" s="3"/>
      <c r="E2" s="3"/>
      <c r="F2" s="3"/>
      <c r="G2" s="3"/>
      <c r="H2" s="26"/>
      <c r="I2" s="3"/>
      <c r="K2" s="3"/>
      <c r="L2" s="3"/>
    </row>
    <row r="3" spans="2:12" ht="31.5">
      <c r="C3" s="4" t="s">
        <v>43</v>
      </c>
      <c r="D3" s="4"/>
      <c r="E3" s="4"/>
      <c r="F3" s="4"/>
      <c r="G3" s="4"/>
      <c r="H3" s="3"/>
      <c r="I3" s="3"/>
      <c r="K3" s="3"/>
      <c r="L3" s="3"/>
    </row>
    <row r="5" spans="2:12" ht="15.75" thickBot="1">
      <c r="C5" s="3"/>
      <c r="D5" s="3"/>
      <c r="E5" s="25"/>
      <c r="F5" s="3"/>
      <c r="G5" s="3"/>
      <c r="H5" s="3"/>
      <c r="I5" s="3"/>
      <c r="K5" s="3"/>
      <c r="L5" s="3"/>
    </row>
    <row r="6" spans="2:12" ht="15.75" thickBot="1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149" t="s">
        <v>110</v>
      </c>
      <c r="K6" s="8" t="s">
        <v>51</v>
      </c>
      <c r="L6" s="22" t="s">
        <v>52</v>
      </c>
    </row>
    <row r="7" spans="2:12">
      <c r="C7" s="29" t="s">
        <v>53</v>
      </c>
      <c r="D7" s="13">
        <v>11</v>
      </c>
      <c r="E7" s="14">
        <v>18</v>
      </c>
      <c r="F7" s="14">
        <v>19</v>
      </c>
      <c r="G7" s="14">
        <v>10</v>
      </c>
      <c r="H7" s="15">
        <v>85</v>
      </c>
      <c r="I7" s="15">
        <v>89</v>
      </c>
      <c r="J7" s="150">
        <v>12</v>
      </c>
      <c r="K7" s="153">
        <f>SUM(D7:J7)</f>
        <v>244</v>
      </c>
      <c r="L7" s="23">
        <v>38.67</v>
      </c>
    </row>
    <row r="8" spans="2:12" s="69" customFormat="1">
      <c r="C8" s="29" t="s">
        <v>219</v>
      </c>
      <c r="D8" s="13">
        <v>12</v>
      </c>
      <c r="E8" s="14">
        <v>22</v>
      </c>
      <c r="F8" s="14">
        <v>1</v>
      </c>
      <c r="G8" s="14">
        <v>10</v>
      </c>
      <c r="H8" s="15">
        <v>9</v>
      </c>
      <c r="I8" s="15">
        <v>4</v>
      </c>
      <c r="J8" s="150">
        <v>23</v>
      </c>
      <c r="K8" s="153">
        <v>81</v>
      </c>
      <c r="L8" s="23"/>
    </row>
    <row r="9" spans="2:12">
      <c r="C9" s="30" t="s">
        <v>54</v>
      </c>
      <c r="D9" s="16">
        <v>26</v>
      </c>
      <c r="E9" s="17">
        <v>24</v>
      </c>
      <c r="F9" s="17">
        <v>19</v>
      </c>
      <c r="G9" s="17">
        <v>11</v>
      </c>
      <c r="H9" s="18">
        <v>17</v>
      </c>
      <c r="I9" s="18">
        <v>56</v>
      </c>
      <c r="J9" s="151">
        <v>6</v>
      </c>
      <c r="K9" s="153">
        <f>SUM(D9:J9)</f>
        <v>159</v>
      </c>
      <c r="L9" s="24">
        <v>25.5</v>
      </c>
    </row>
    <row r="10" spans="2:12">
      <c r="C10" s="30" t="s">
        <v>55</v>
      </c>
      <c r="D10" s="16">
        <v>25</v>
      </c>
      <c r="E10" s="17">
        <v>31</v>
      </c>
      <c r="F10" s="27">
        <v>22</v>
      </c>
      <c r="G10" s="27">
        <v>20</v>
      </c>
      <c r="H10" s="28">
        <v>21</v>
      </c>
      <c r="I10" s="18">
        <v>4</v>
      </c>
      <c r="J10" s="151">
        <v>35</v>
      </c>
      <c r="K10" s="153">
        <f>SUM(D10:J10)</f>
        <v>158</v>
      </c>
      <c r="L10" s="24">
        <v>20.5</v>
      </c>
    </row>
    <row r="11" spans="2:12">
      <c r="C11" s="30" t="s">
        <v>56</v>
      </c>
      <c r="D11" s="16">
        <v>25</v>
      </c>
      <c r="E11" s="17">
        <v>31</v>
      </c>
      <c r="F11" s="17">
        <v>22</v>
      </c>
      <c r="G11" s="17">
        <v>20</v>
      </c>
      <c r="H11" s="18">
        <v>21</v>
      </c>
      <c r="I11" s="18">
        <v>4</v>
      </c>
      <c r="J11" s="151">
        <v>2</v>
      </c>
      <c r="K11" s="153">
        <f>SUM(D11:J11)</f>
        <v>125</v>
      </c>
      <c r="L11" s="24">
        <v>20.5</v>
      </c>
    </row>
    <row r="12" spans="2:12">
      <c r="C12" s="31" t="s">
        <v>57</v>
      </c>
      <c r="D12" s="16">
        <v>7</v>
      </c>
      <c r="E12" s="17">
        <v>8</v>
      </c>
      <c r="F12" s="17">
        <v>11</v>
      </c>
      <c r="G12" s="17">
        <v>7</v>
      </c>
      <c r="H12" s="18">
        <v>5</v>
      </c>
      <c r="I12" s="18">
        <v>67</v>
      </c>
      <c r="J12" s="151">
        <v>64</v>
      </c>
      <c r="K12" s="153">
        <f>SUM(D12:J12)</f>
        <v>169</v>
      </c>
      <c r="L12" s="24">
        <v>17.5</v>
      </c>
    </row>
    <row r="13" spans="2:12">
      <c r="C13" s="31" t="s">
        <v>58</v>
      </c>
      <c r="D13" s="16">
        <v>14</v>
      </c>
      <c r="E13" s="17">
        <v>11</v>
      </c>
      <c r="F13" s="17">
        <v>23</v>
      </c>
      <c r="G13" s="17">
        <v>23</v>
      </c>
      <c r="H13" s="18">
        <v>20</v>
      </c>
      <c r="I13" s="18">
        <v>12</v>
      </c>
      <c r="J13" s="151">
        <v>32</v>
      </c>
      <c r="K13" s="153">
        <f>SUM(D13:J13)</f>
        <v>135</v>
      </c>
      <c r="L13" s="24">
        <v>17.170000000000002</v>
      </c>
    </row>
    <row r="14" spans="2:12">
      <c r="C14" s="31" t="s">
        <v>59</v>
      </c>
      <c r="D14" s="16">
        <v>22</v>
      </c>
      <c r="E14" s="17">
        <v>11</v>
      </c>
      <c r="F14" s="17">
        <v>15</v>
      </c>
      <c r="G14" s="17">
        <v>11</v>
      </c>
      <c r="H14" s="18">
        <v>9</v>
      </c>
      <c r="I14" s="18">
        <v>3</v>
      </c>
      <c r="J14" s="151">
        <v>7</v>
      </c>
      <c r="K14" s="153">
        <f>SUM(D14:J14)</f>
        <v>78</v>
      </c>
      <c r="L14" s="24">
        <v>11.83</v>
      </c>
    </row>
    <row r="15" spans="2:12">
      <c r="C15" s="31" t="s">
        <v>60</v>
      </c>
      <c r="D15" s="16">
        <v>8</v>
      </c>
      <c r="E15" s="17">
        <v>10</v>
      </c>
      <c r="F15" s="17">
        <v>6</v>
      </c>
      <c r="G15" s="17">
        <v>7</v>
      </c>
      <c r="H15" s="18">
        <v>8</v>
      </c>
      <c r="I15" s="18">
        <v>9</v>
      </c>
      <c r="J15" s="151">
        <v>8</v>
      </c>
      <c r="K15" s="153">
        <f>SUM(D15:J15)</f>
        <v>56</v>
      </c>
      <c r="L15" s="24">
        <v>8</v>
      </c>
    </row>
    <row r="16" spans="2:12" ht="15.75" thickBot="1">
      <c r="C16" s="32" t="s">
        <v>61</v>
      </c>
      <c r="D16" s="19">
        <v>1</v>
      </c>
      <c r="E16" s="20">
        <v>2</v>
      </c>
      <c r="F16" s="20">
        <v>3</v>
      </c>
      <c r="G16" s="20">
        <v>4</v>
      </c>
      <c r="H16" s="21">
        <v>5</v>
      </c>
      <c r="I16" s="21">
        <v>6</v>
      </c>
      <c r="J16" s="152">
        <v>11</v>
      </c>
      <c r="K16" s="153">
        <f>SUM(D16:J16)</f>
        <v>32</v>
      </c>
      <c r="L16" s="33">
        <v>4</v>
      </c>
    </row>
    <row r="17" spans="3:12">
      <c r="C17" s="3"/>
      <c r="D17" s="9">
        <f>SUM(D7:D16)</f>
        <v>151</v>
      </c>
      <c r="E17" s="9">
        <f>SUM(E7:E16)</f>
        <v>168</v>
      </c>
      <c r="F17" s="9">
        <f>SUM(F7:F16)</f>
        <v>141</v>
      </c>
      <c r="G17" s="9">
        <f>SUM(G7:G16)</f>
        <v>123</v>
      </c>
      <c r="H17" s="9">
        <f>SUM(H7:H16)</f>
        <v>200</v>
      </c>
      <c r="I17" s="9">
        <f>SUM(I7:I16)</f>
        <v>254</v>
      </c>
      <c r="J17" s="9">
        <f>SUM(J7:J16)</f>
        <v>200</v>
      </c>
      <c r="K17" s="9">
        <f>SUM(K7:K16)</f>
        <v>1237</v>
      </c>
      <c r="L1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J15"/>
  <sheetViews>
    <sheetView workbookViewId="0">
      <selection activeCell="L7" sqref="L7"/>
    </sheetView>
  </sheetViews>
  <sheetFormatPr baseColWidth="10" defaultColWidth="11.5703125" defaultRowHeight="15"/>
  <cols>
    <col min="1" max="2" width="11.5703125" style="3"/>
    <col min="3" max="3" width="16.5703125" style="3" customWidth="1"/>
    <col min="4" max="16384" width="11.5703125" style="3"/>
  </cols>
  <sheetData>
    <row r="2" spans="3:10">
      <c r="H2" s="26"/>
    </row>
    <row r="3" spans="3:10" ht="31.5">
      <c r="C3" s="4" t="s">
        <v>43</v>
      </c>
      <c r="D3" s="4"/>
      <c r="E3" s="4"/>
      <c r="F3" s="4"/>
      <c r="G3" s="4"/>
    </row>
    <row r="5" spans="3:10" ht="15.75" thickBot="1">
      <c r="E5" s="25"/>
    </row>
    <row r="6" spans="3:10" ht="15.75" thickBot="1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8" t="s">
        <v>51</v>
      </c>
    </row>
    <row r="7" spans="3:10">
      <c r="C7" s="29" t="s">
        <v>53</v>
      </c>
      <c r="D7" s="13">
        <v>11</v>
      </c>
      <c r="E7" s="14">
        <v>18</v>
      </c>
      <c r="F7" s="14">
        <v>19</v>
      </c>
      <c r="G7" s="14">
        <v>10</v>
      </c>
      <c r="H7" s="15">
        <v>85</v>
      </c>
      <c r="I7" s="15">
        <v>89</v>
      </c>
      <c r="J7" s="10"/>
    </row>
    <row r="8" spans="3:10">
      <c r="C8" s="30" t="s">
        <v>54</v>
      </c>
      <c r="D8" s="16">
        <v>26</v>
      </c>
      <c r="E8" s="17">
        <v>24</v>
      </c>
      <c r="F8" s="17">
        <v>19</v>
      </c>
      <c r="G8" s="17">
        <v>11</v>
      </c>
      <c r="H8" s="18">
        <v>17</v>
      </c>
      <c r="I8" s="18">
        <v>56</v>
      </c>
      <c r="J8" s="11"/>
    </row>
    <row r="9" spans="3:10">
      <c r="C9" s="30" t="s">
        <v>55</v>
      </c>
      <c r="D9" s="16">
        <v>25</v>
      </c>
      <c r="E9" s="17">
        <v>31</v>
      </c>
      <c r="F9" s="27">
        <v>22</v>
      </c>
      <c r="G9" s="27">
        <v>20</v>
      </c>
      <c r="H9" s="28">
        <v>21</v>
      </c>
      <c r="I9" s="18">
        <v>4</v>
      </c>
      <c r="J9" s="11"/>
    </row>
    <row r="10" spans="3:10">
      <c r="C10" s="30" t="s">
        <v>56</v>
      </c>
      <c r="D10" s="16">
        <v>25</v>
      </c>
      <c r="E10" s="17">
        <v>31</v>
      </c>
      <c r="F10" s="17">
        <v>22</v>
      </c>
      <c r="G10" s="17">
        <v>20</v>
      </c>
      <c r="H10" s="18">
        <v>21</v>
      </c>
      <c r="I10" s="18">
        <v>4</v>
      </c>
      <c r="J10" s="11"/>
    </row>
    <row r="11" spans="3:10">
      <c r="C11" s="31" t="s">
        <v>57</v>
      </c>
      <c r="D11" s="16">
        <v>7</v>
      </c>
      <c r="E11" s="17">
        <v>8</v>
      </c>
      <c r="F11" s="17">
        <v>11</v>
      </c>
      <c r="G11" s="17">
        <v>7</v>
      </c>
      <c r="H11" s="18">
        <v>5</v>
      </c>
      <c r="I11" s="18">
        <v>67</v>
      </c>
      <c r="J11" s="11"/>
    </row>
    <row r="12" spans="3:10">
      <c r="C12" s="31" t="s">
        <v>58</v>
      </c>
      <c r="D12" s="16">
        <v>14</v>
      </c>
      <c r="E12" s="17">
        <v>11</v>
      </c>
      <c r="F12" s="17">
        <v>23</v>
      </c>
      <c r="G12" s="17">
        <v>23</v>
      </c>
      <c r="H12" s="18">
        <v>20</v>
      </c>
      <c r="I12" s="18">
        <v>12</v>
      </c>
      <c r="J12" s="11"/>
    </row>
    <row r="13" spans="3:10">
      <c r="C13" s="31" t="s">
        <v>59</v>
      </c>
      <c r="D13" s="16">
        <v>22</v>
      </c>
      <c r="E13" s="17">
        <v>11</v>
      </c>
      <c r="F13" s="17">
        <v>15</v>
      </c>
      <c r="G13" s="17">
        <v>11</v>
      </c>
      <c r="H13" s="18">
        <v>9</v>
      </c>
      <c r="I13" s="18">
        <v>3</v>
      </c>
      <c r="J13" s="11"/>
    </row>
    <row r="14" spans="3:10">
      <c r="C14" s="31" t="s">
        <v>60</v>
      </c>
      <c r="D14" s="16">
        <v>8</v>
      </c>
      <c r="E14" s="17">
        <v>10</v>
      </c>
      <c r="F14" s="17">
        <v>6</v>
      </c>
      <c r="G14" s="17">
        <v>7</v>
      </c>
      <c r="H14" s="18">
        <v>8</v>
      </c>
      <c r="I14" s="18">
        <v>9</v>
      </c>
      <c r="J14" s="11"/>
    </row>
    <row r="15" spans="3:10" ht="15.75" thickBot="1">
      <c r="C15" s="32" t="s">
        <v>61</v>
      </c>
      <c r="D15" s="19">
        <v>1</v>
      </c>
      <c r="E15" s="20">
        <v>2</v>
      </c>
      <c r="F15" s="20">
        <v>3</v>
      </c>
      <c r="G15" s="20">
        <v>4</v>
      </c>
      <c r="H15" s="21">
        <v>5</v>
      </c>
      <c r="I15" s="21">
        <v>6</v>
      </c>
      <c r="J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workbookViewId="0">
      <selection sqref="A1:B1"/>
    </sheetView>
  </sheetViews>
  <sheetFormatPr baseColWidth="10" defaultColWidth="11.5703125" defaultRowHeight="15"/>
  <cols>
    <col min="1" max="16384" width="11.5703125" style="3"/>
  </cols>
  <sheetData>
    <row r="1" spans="1:2">
      <c r="A1" s="140" t="s">
        <v>62</v>
      </c>
      <c r="B1" s="140"/>
    </row>
    <row r="2" spans="1:2">
      <c r="A2" s="3">
        <v>3</v>
      </c>
      <c r="B2" s="3">
        <v>1</v>
      </c>
    </row>
    <row r="3" spans="1:2">
      <c r="A3" s="3">
        <v>6</v>
      </c>
      <c r="B3" s="3">
        <v>2</v>
      </c>
    </row>
    <row r="4" spans="1:2">
      <c r="A4" s="3">
        <v>9</v>
      </c>
      <c r="B4" s="3">
        <v>3</v>
      </c>
    </row>
    <row r="5" spans="1:2">
      <c r="A5" s="3">
        <v>12</v>
      </c>
      <c r="B5" s="3">
        <v>4</v>
      </c>
    </row>
    <row r="6" spans="1:2">
      <c r="A6" s="3">
        <v>15</v>
      </c>
      <c r="B6" s="3">
        <v>5</v>
      </c>
    </row>
    <row r="7" spans="1:2">
      <c r="A7" s="3">
        <v>18</v>
      </c>
      <c r="B7" s="3">
        <v>6</v>
      </c>
    </row>
    <row r="8" spans="1:2">
      <c r="A8" s="3">
        <v>21</v>
      </c>
      <c r="B8" s="3">
        <v>7</v>
      </c>
    </row>
    <row r="9" spans="1:2">
      <c r="A9" s="3">
        <v>24</v>
      </c>
      <c r="B9" s="3">
        <v>8</v>
      </c>
    </row>
    <row r="10" spans="1:2">
      <c r="A10" s="3">
        <v>27</v>
      </c>
      <c r="B10" s="3">
        <v>9</v>
      </c>
    </row>
    <row r="11" spans="1:2">
      <c r="A11" s="3">
        <v>30</v>
      </c>
      <c r="B11" s="3">
        <v>10</v>
      </c>
    </row>
    <row r="13" spans="1:2">
      <c r="A13" s="140" t="s">
        <v>63</v>
      </c>
      <c r="B13" s="140"/>
    </row>
    <row r="14" spans="1:2">
      <c r="A14" s="3">
        <v>3</v>
      </c>
      <c r="B14" s="3">
        <v>1</v>
      </c>
    </row>
    <row r="15" spans="1:2">
      <c r="B15" s="3">
        <v>2</v>
      </c>
    </row>
    <row r="16" spans="1:2">
      <c r="B16" s="3">
        <v>3</v>
      </c>
    </row>
    <row r="17" spans="1:2">
      <c r="B17" s="3">
        <v>4</v>
      </c>
    </row>
    <row r="18" spans="1:2">
      <c r="B18" s="3">
        <v>5</v>
      </c>
    </row>
    <row r="19" spans="1:2">
      <c r="B19" s="3">
        <v>6</v>
      </c>
    </row>
    <row r="20" spans="1:2">
      <c r="B20" s="3">
        <v>7</v>
      </c>
    </row>
    <row r="21" spans="1:2">
      <c r="B21" s="3">
        <v>8</v>
      </c>
    </row>
    <row r="22" spans="1:2">
      <c r="B22" s="3">
        <v>9</v>
      </c>
    </row>
    <row r="23" spans="1:2">
      <c r="B23" s="3">
        <v>10</v>
      </c>
    </row>
    <row r="25" spans="1:2">
      <c r="A25" s="140" t="s">
        <v>64</v>
      </c>
      <c r="B25" s="140"/>
    </row>
    <row r="26" spans="1:2">
      <c r="A26" s="3">
        <v>3</v>
      </c>
      <c r="B26" s="3">
        <v>1</v>
      </c>
    </row>
    <row r="27" spans="1:2">
      <c r="A27" s="3">
        <v>6</v>
      </c>
      <c r="B27" s="3">
        <v>2</v>
      </c>
    </row>
    <row r="28" spans="1:2">
      <c r="A28" s="3">
        <v>9</v>
      </c>
      <c r="B28" s="3">
        <v>3</v>
      </c>
    </row>
    <row r="29" spans="1:2">
      <c r="A29" s="3">
        <v>12</v>
      </c>
      <c r="B29" s="3">
        <v>4</v>
      </c>
    </row>
    <row r="30" spans="1:2">
      <c r="A30" s="3">
        <v>15</v>
      </c>
      <c r="B30" s="3">
        <v>5</v>
      </c>
    </row>
    <row r="31" spans="1:2">
      <c r="A31" s="3">
        <v>18</v>
      </c>
      <c r="B31" s="3">
        <v>6</v>
      </c>
    </row>
    <row r="32" spans="1:2">
      <c r="A32" s="3">
        <v>21</v>
      </c>
      <c r="B32" s="3">
        <v>7</v>
      </c>
    </row>
    <row r="33" spans="1:10">
      <c r="A33" s="3">
        <v>24</v>
      </c>
      <c r="B33" s="3">
        <v>8</v>
      </c>
    </row>
    <row r="34" spans="1:10">
      <c r="A34" s="3">
        <v>27</v>
      </c>
      <c r="B34" s="3">
        <v>9</v>
      </c>
    </row>
    <row r="35" spans="1:10">
      <c r="A35" s="3">
        <v>30</v>
      </c>
      <c r="B35" s="3">
        <v>10</v>
      </c>
    </row>
    <row r="37" spans="1:10">
      <c r="A37" s="140" t="s">
        <v>65</v>
      </c>
      <c r="B37" s="140"/>
    </row>
    <row r="38" spans="1:10">
      <c r="A38" s="3">
        <v>1</v>
      </c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</row>
    <row r="39" spans="1:10">
      <c r="A39" s="3">
        <v>5</v>
      </c>
      <c r="B39" s="3">
        <v>10</v>
      </c>
      <c r="C39" s="3">
        <v>15</v>
      </c>
      <c r="D39" s="3">
        <v>20</v>
      </c>
      <c r="E39" s="3">
        <v>25</v>
      </c>
      <c r="F39" s="3">
        <v>30</v>
      </c>
      <c r="G39" s="3">
        <v>35</v>
      </c>
      <c r="H39" s="3">
        <v>40</v>
      </c>
      <c r="I39" s="3">
        <v>45</v>
      </c>
      <c r="J39" s="3">
        <v>50</v>
      </c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F7"/>
  <sheetViews>
    <sheetView workbookViewId="0">
      <selection activeCell="C20" sqref="C20"/>
    </sheetView>
  </sheetViews>
  <sheetFormatPr baseColWidth="10" defaultColWidth="11.5703125" defaultRowHeight="15"/>
  <cols>
    <col min="1" max="1" width="11.5703125" style="3"/>
    <col min="2" max="6" width="11.5703125" style="34"/>
    <col min="7" max="16384" width="11.5703125" style="3"/>
  </cols>
  <sheetData>
    <row r="4" spans="2:6" s="36" customFormat="1">
      <c r="B4" s="35" t="s">
        <v>66</v>
      </c>
      <c r="C4" s="35"/>
      <c r="D4" s="35" t="s">
        <v>67</v>
      </c>
      <c r="E4" s="35"/>
      <c r="F4" s="35" t="s">
        <v>68</v>
      </c>
    </row>
    <row r="5" spans="2:6">
      <c r="B5" s="34">
        <v>11</v>
      </c>
      <c r="D5" s="34">
        <f>AVERAGE(B5:B7)</f>
        <v>37.333333333333336</v>
      </c>
      <c r="F5" s="34">
        <f>ROUND(D5:D5,0)</f>
        <v>37</v>
      </c>
    </row>
    <row r="6" spans="2:6">
      <c r="B6" s="34">
        <v>23</v>
      </c>
    </row>
    <row r="7" spans="2:6">
      <c r="B7" s="34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13"/>
  <sheetViews>
    <sheetView topLeftCell="C1" workbookViewId="0">
      <selection activeCell="G20" sqref="G20"/>
    </sheetView>
  </sheetViews>
  <sheetFormatPr baseColWidth="10" defaultColWidth="11.5703125" defaultRowHeight="15"/>
  <cols>
    <col min="1" max="1" width="11.5703125" style="3"/>
    <col min="2" max="2" width="18" style="69" customWidth="1"/>
    <col min="3" max="3" width="14" style="34" customWidth="1"/>
    <col min="4" max="4" width="16.7109375" style="34" customWidth="1"/>
    <col min="5" max="5" width="16.85546875" style="69" customWidth="1"/>
    <col min="6" max="6" width="14.42578125" style="34" customWidth="1"/>
    <col min="7" max="7" width="18.85546875" style="34" customWidth="1"/>
    <col min="8" max="8" width="0" style="3" hidden="1" customWidth="1"/>
    <col min="9" max="16384" width="11.5703125" style="3"/>
  </cols>
  <sheetData>
    <row r="1" spans="2:11">
      <c r="J1" s="3" t="s">
        <v>221</v>
      </c>
      <c r="K1" s="3">
        <v>150</v>
      </c>
    </row>
    <row r="4" spans="2:11">
      <c r="B4" s="154" t="s">
        <v>70</v>
      </c>
      <c r="C4" s="154"/>
      <c r="D4" s="154"/>
      <c r="E4" s="39"/>
      <c r="F4" s="38"/>
    </row>
    <row r="6" spans="2:11" s="35" customFormat="1">
      <c r="B6" s="37" t="s">
        <v>71</v>
      </c>
      <c r="C6" s="37" t="s">
        <v>72</v>
      </c>
      <c r="D6" s="35" t="s">
        <v>75</v>
      </c>
      <c r="E6" s="37" t="s">
        <v>73</v>
      </c>
      <c r="F6" s="35" t="s">
        <v>74</v>
      </c>
      <c r="G6" s="35" t="s">
        <v>76</v>
      </c>
      <c r="H6" s="35" t="s">
        <v>220</v>
      </c>
      <c r="I6" s="35" t="s">
        <v>222</v>
      </c>
    </row>
    <row r="7" spans="2:11">
      <c r="B7" s="69" t="s">
        <v>77</v>
      </c>
      <c r="C7" s="34">
        <v>25</v>
      </c>
      <c r="D7" s="34" t="s">
        <v>80</v>
      </c>
      <c r="E7" s="69" t="s">
        <v>78</v>
      </c>
      <c r="F7" s="34" t="s">
        <v>79</v>
      </c>
      <c r="G7" s="34" t="s">
        <v>81</v>
      </c>
      <c r="H7" s="3">
        <v>8</v>
      </c>
      <c r="I7" s="3">
        <f>H7*$K$1</f>
        <v>1200</v>
      </c>
    </row>
    <row r="8" spans="2:11">
      <c r="B8" s="69" t="s">
        <v>82</v>
      </c>
      <c r="C8" s="34">
        <v>41</v>
      </c>
      <c r="D8" s="34" t="s">
        <v>80</v>
      </c>
      <c r="E8" s="69" t="s">
        <v>83</v>
      </c>
      <c r="F8" s="34" t="s">
        <v>84</v>
      </c>
      <c r="G8" s="34" t="s">
        <v>85</v>
      </c>
      <c r="H8" s="3">
        <v>8</v>
      </c>
      <c r="I8" s="69">
        <f t="shared" ref="I8:I13" si="0">H8*$K$1</f>
        <v>1200</v>
      </c>
    </row>
    <row r="9" spans="2:11">
      <c r="B9" s="69" t="s">
        <v>86</v>
      </c>
      <c r="C9" s="34">
        <v>23</v>
      </c>
      <c r="D9" s="34" t="s">
        <v>80</v>
      </c>
      <c r="E9" s="69" t="s">
        <v>83</v>
      </c>
      <c r="F9" s="34" t="s">
        <v>84</v>
      </c>
      <c r="G9" s="34" t="s">
        <v>87</v>
      </c>
      <c r="H9" s="3">
        <v>8</v>
      </c>
      <c r="I9" s="69">
        <f t="shared" si="0"/>
        <v>1200</v>
      </c>
    </row>
    <row r="10" spans="2:11">
      <c r="B10" s="69" t="s">
        <v>88</v>
      </c>
      <c r="C10" s="34">
        <v>36</v>
      </c>
      <c r="D10" s="34" t="s">
        <v>80</v>
      </c>
      <c r="E10" s="69" t="s">
        <v>89</v>
      </c>
      <c r="F10" s="34" t="s">
        <v>90</v>
      </c>
      <c r="G10" s="34" t="s">
        <v>91</v>
      </c>
      <c r="H10" s="3">
        <v>4</v>
      </c>
      <c r="I10" s="69">
        <f t="shared" si="0"/>
        <v>600</v>
      </c>
    </row>
    <row r="11" spans="2:11">
      <c r="B11" s="69" t="s">
        <v>92</v>
      </c>
      <c r="C11" s="34">
        <v>37</v>
      </c>
      <c r="D11" s="34" t="s">
        <v>80</v>
      </c>
      <c r="E11" s="69" t="s">
        <v>83</v>
      </c>
      <c r="F11" s="34" t="s">
        <v>84</v>
      </c>
      <c r="G11" s="34" t="s">
        <v>81</v>
      </c>
      <c r="H11" s="3">
        <v>8</v>
      </c>
      <c r="I11" s="69">
        <f t="shared" si="0"/>
        <v>1200</v>
      </c>
    </row>
    <row r="12" spans="2:11">
      <c r="B12" s="69" t="s">
        <v>93</v>
      </c>
      <c r="C12" s="34">
        <v>30</v>
      </c>
      <c r="D12" s="34" t="s">
        <v>80</v>
      </c>
      <c r="E12" s="69" t="s">
        <v>89</v>
      </c>
      <c r="F12" s="34" t="s">
        <v>90</v>
      </c>
      <c r="G12" s="34" t="s">
        <v>87</v>
      </c>
      <c r="H12" s="3">
        <v>4</v>
      </c>
      <c r="I12" s="69">
        <f t="shared" si="0"/>
        <v>600</v>
      </c>
    </row>
    <row r="13" spans="2:11">
      <c r="B13" s="69" t="s">
        <v>94</v>
      </c>
      <c r="C13" s="34">
        <v>29</v>
      </c>
      <c r="D13" s="34" t="s">
        <v>80</v>
      </c>
      <c r="E13" s="69" t="s">
        <v>95</v>
      </c>
      <c r="F13" s="34" t="s">
        <v>96</v>
      </c>
      <c r="G13" s="34" t="s">
        <v>81</v>
      </c>
      <c r="H13" s="3">
        <v>8</v>
      </c>
      <c r="I13" s="69">
        <f t="shared" si="0"/>
        <v>1200</v>
      </c>
    </row>
  </sheetData>
  <sheetProtection deleteColumns="0" deleteRows="0"/>
  <protectedRanges>
    <protectedRange algorithmName="SHA-512" hashValue="DBIoBtTeaLY4RdzRd5QDnPFfXf9EQascdnMdgTsTpm4Ms4j9wuz3m4k/5aAnOGOV6xmJ0rxrEljRRSB51xEO2A==" saltValue="GDRmLpHQYGJ1k6rJZqnCxA==" spinCount="100000" sqref="G1:G1048576" name="Rango1"/>
  </protectedRanges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K16"/>
  <sheetViews>
    <sheetView topLeftCell="C1" workbookViewId="0">
      <selection activeCell="F21" sqref="F21"/>
    </sheetView>
  </sheetViews>
  <sheetFormatPr baseColWidth="10" defaultColWidth="11.5703125" defaultRowHeight="15"/>
  <cols>
    <col min="1" max="2" width="11.5703125" style="3"/>
    <col min="3" max="3" width="34.28515625" style="3" customWidth="1"/>
    <col min="4" max="4" width="12.140625" style="3" customWidth="1"/>
    <col min="5" max="10" width="11.5703125" style="3"/>
    <col min="11" max="11" width="18.85546875" style="3" customWidth="1"/>
    <col min="12" max="16384" width="11.5703125" style="3"/>
  </cols>
  <sheetData>
    <row r="3" spans="3:11">
      <c r="C3" s="157" t="s">
        <v>43</v>
      </c>
      <c r="D3" s="157"/>
    </row>
    <row r="5" spans="3:11">
      <c r="D5" s="155" t="s">
        <v>45</v>
      </c>
      <c r="E5" s="155" t="s">
        <v>46</v>
      </c>
      <c r="F5" s="155" t="s">
        <v>47</v>
      </c>
      <c r="G5" s="155" t="s">
        <v>48</v>
      </c>
      <c r="H5" s="155" t="s">
        <v>49</v>
      </c>
      <c r="I5" s="155" t="s">
        <v>50</v>
      </c>
      <c r="J5" s="155" t="s">
        <v>51</v>
      </c>
      <c r="K5" s="156" t="s">
        <v>52</v>
      </c>
    </row>
    <row r="6" spans="3:11" ht="30" customHeight="1">
      <c r="C6" s="36" t="s">
        <v>97</v>
      </c>
      <c r="D6" s="155"/>
      <c r="E6" s="155"/>
      <c r="F6" s="155"/>
      <c r="G6" s="155"/>
      <c r="H6" s="155"/>
      <c r="I6" s="155"/>
      <c r="J6" s="155"/>
      <c r="K6" s="156"/>
    </row>
    <row r="7" spans="3:11">
      <c r="C7" s="3" t="s">
        <v>103</v>
      </c>
      <c r="D7" s="3">
        <v>22</v>
      </c>
      <c r="E7" s="3">
        <v>11</v>
      </c>
      <c r="F7" s="3">
        <v>15</v>
      </c>
      <c r="G7" s="3">
        <v>11</v>
      </c>
      <c r="H7" s="3">
        <v>9</v>
      </c>
      <c r="I7" s="3">
        <v>3</v>
      </c>
      <c r="J7" s="69">
        <f>SUM(D7:I7)</f>
        <v>71</v>
      </c>
      <c r="K7" s="40">
        <f>AVERAGE(D7:I7)</f>
        <v>11.833333333333334</v>
      </c>
    </row>
    <row r="8" spans="3:11">
      <c r="C8" s="3" t="s">
        <v>99</v>
      </c>
      <c r="D8" s="3">
        <v>26</v>
      </c>
      <c r="E8" s="3">
        <v>24</v>
      </c>
      <c r="F8" s="3">
        <v>19</v>
      </c>
      <c r="G8" s="3">
        <v>11</v>
      </c>
      <c r="H8" s="3">
        <v>17</v>
      </c>
      <c r="I8" s="3">
        <v>56</v>
      </c>
      <c r="J8" s="3">
        <f>SUM(D8:I8)</f>
        <v>153</v>
      </c>
      <c r="K8" s="40">
        <f>AVERAGE(D8:I8)</f>
        <v>25.5</v>
      </c>
    </row>
    <row r="9" spans="3:11">
      <c r="C9" s="3" t="s">
        <v>99</v>
      </c>
      <c r="D9" s="3">
        <v>25</v>
      </c>
      <c r="E9" s="3">
        <v>31</v>
      </c>
      <c r="F9" s="3">
        <v>22</v>
      </c>
      <c r="G9" s="3">
        <v>20</v>
      </c>
      <c r="H9" s="3">
        <v>21</v>
      </c>
      <c r="I9" s="3">
        <v>4</v>
      </c>
      <c r="J9" s="3">
        <f>SUM(D9:I9)</f>
        <v>123</v>
      </c>
      <c r="K9" s="40">
        <f>AVERAGE(D9:I9)</f>
        <v>20.5</v>
      </c>
    </row>
    <row r="10" spans="3:11">
      <c r="C10" s="3" t="s">
        <v>100</v>
      </c>
      <c r="D10" s="3">
        <v>25</v>
      </c>
      <c r="E10" s="3">
        <v>31</v>
      </c>
      <c r="F10" s="3">
        <v>22</v>
      </c>
      <c r="G10" s="3">
        <v>20</v>
      </c>
      <c r="H10" s="3">
        <v>21</v>
      </c>
      <c r="I10" s="3">
        <v>4</v>
      </c>
      <c r="J10" s="3">
        <f>SUM(D10:I10)</f>
        <v>123</v>
      </c>
      <c r="K10" s="40">
        <f>AVERAGE(D10:I10)</f>
        <v>20.5</v>
      </c>
    </row>
    <row r="11" spans="3:11">
      <c r="C11" s="3" t="s">
        <v>102</v>
      </c>
      <c r="D11" s="3">
        <v>14</v>
      </c>
      <c r="E11" s="3">
        <v>11</v>
      </c>
      <c r="F11" s="3">
        <v>23</v>
      </c>
      <c r="G11" s="3">
        <v>23</v>
      </c>
      <c r="H11" s="3">
        <v>20</v>
      </c>
      <c r="I11" s="3">
        <v>12</v>
      </c>
      <c r="J11" s="3">
        <f>SUM(D11:I11)</f>
        <v>103</v>
      </c>
      <c r="K11" s="40">
        <f>AVERAGE(D11:I11)</f>
        <v>17.166666666666668</v>
      </c>
    </row>
    <row r="12" spans="3:11">
      <c r="C12" s="3" t="s">
        <v>105</v>
      </c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f>SUM(D12:I12)</f>
        <v>21</v>
      </c>
      <c r="K12" s="40">
        <f>AVERAGE(D12:I12)</f>
        <v>3.5</v>
      </c>
    </row>
    <row r="13" spans="3:11">
      <c r="C13" s="3" t="s">
        <v>101</v>
      </c>
      <c r="D13" s="3">
        <v>7</v>
      </c>
      <c r="E13" s="3">
        <v>8</v>
      </c>
      <c r="F13" s="3">
        <v>11</v>
      </c>
      <c r="G13" s="3">
        <v>7</v>
      </c>
      <c r="H13" s="3">
        <v>5</v>
      </c>
      <c r="I13" s="3">
        <v>67</v>
      </c>
      <c r="J13" s="3">
        <f>SUM(D13:I13)</f>
        <v>105</v>
      </c>
      <c r="K13" s="40">
        <f>AVERAGE(D13:I13)</f>
        <v>17.5</v>
      </c>
    </row>
    <row r="14" spans="3:11">
      <c r="C14" s="3" t="s">
        <v>98</v>
      </c>
      <c r="D14" s="3">
        <v>11</v>
      </c>
      <c r="E14" s="3">
        <v>18</v>
      </c>
      <c r="F14" s="3">
        <v>19</v>
      </c>
      <c r="G14" s="3">
        <v>10</v>
      </c>
      <c r="H14" s="3">
        <v>7</v>
      </c>
      <c r="I14" s="3">
        <v>89</v>
      </c>
      <c r="J14" s="3">
        <f>SUM(D14:I14)</f>
        <v>154</v>
      </c>
      <c r="K14" s="40">
        <f>AVERAGE(D14:I14)</f>
        <v>25.666666666666668</v>
      </c>
    </row>
    <row r="15" spans="3:11">
      <c r="C15" s="3" t="s">
        <v>104</v>
      </c>
      <c r="D15" s="3">
        <v>8</v>
      </c>
      <c r="E15" s="3">
        <v>10</v>
      </c>
      <c r="F15" s="3">
        <v>6</v>
      </c>
      <c r="G15" s="3">
        <v>7</v>
      </c>
      <c r="H15" s="3">
        <v>8</v>
      </c>
      <c r="I15" s="3">
        <v>9</v>
      </c>
      <c r="J15" s="3">
        <f>SUM(D15:I15)</f>
        <v>48</v>
      </c>
      <c r="K15" s="40">
        <f>AVERAGE(D15:I15)</f>
        <v>8</v>
      </c>
    </row>
    <row r="16" spans="3:11">
      <c r="D16" s="3">
        <f>SUM(D7:D15)</f>
        <v>139</v>
      </c>
      <c r="E16" s="3">
        <f t="shared" ref="E16:I16" si="0">SUM(E7:E15)</f>
        <v>146</v>
      </c>
      <c r="F16" s="3">
        <f t="shared" si="0"/>
        <v>140</v>
      </c>
      <c r="G16" s="3">
        <f t="shared" si="0"/>
        <v>113</v>
      </c>
      <c r="H16" s="3">
        <f t="shared" si="0"/>
        <v>113</v>
      </c>
      <c r="I16" s="3">
        <f t="shared" si="0"/>
        <v>250</v>
      </c>
    </row>
  </sheetData>
  <sortState xmlns:xlrd2="http://schemas.microsoft.com/office/spreadsheetml/2017/richdata2" ref="C7:K15">
    <sortCondition descending="1" ref="C7:C15"/>
    <sortCondition descending="1" ref="K7:K15"/>
  </sortState>
  <mergeCells count="9">
    <mergeCell ref="J5:J6"/>
    <mergeCell ref="K5:K6"/>
    <mergeCell ref="C3:D3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29"/>
  <sheetViews>
    <sheetView workbookViewId="0">
      <selection activeCell="F20" sqref="F20"/>
    </sheetView>
  </sheetViews>
  <sheetFormatPr baseColWidth="10" defaultColWidth="11.5703125" defaultRowHeight="15"/>
  <cols>
    <col min="1" max="1" width="11.5703125" style="3"/>
    <col min="2" max="2" width="12.85546875" style="3" customWidth="1"/>
    <col min="3" max="3" width="9.140625" style="3" customWidth="1"/>
    <col min="4" max="10" width="11.5703125" style="3"/>
    <col min="11" max="11" width="8.85546875" style="36" customWidth="1"/>
    <col min="12" max="16384" width="11.5703125" style="3"/>
  </cols>
  <sheetData>
    <row r="2" spans="2:11">
      <c r="E2" s="3" t="s">
        <v>223</v>
      </c>
      <c r="F2" s="3" t="s">
        <v>224</v>
      </c>
    </row>
    <row r="3" spans="2:11" ht="23.25">
      <c r="B3" s="41" t="s">
        <v>106</v>
      </c>
    </row>
    <row r="4" spans="2:11" ht="18.75">
      <c r="B4" s="42" t="s">
        <v>107</v>
      </c>
    </row>
    <row r="6" spans="2:11" ht="15.75" thickBot="1"/>
    <row r="7" spans="2:11" s="49" customFormat="1" ht="30.75" thickBot="1">
      <c r="B7" s="43" t="s">
        <v>108</v>
      </c>
      <c r="C7" s="44" t="s">
        <v>109</v>
      </c>
      <c r="D7" s="45" t="s">
        <v>45</v>
      </c>
      <c r="E7" s="46" t="s">
        <v>46</v>
      </c>
      <c r="F7" s="46" t="s">
        <v>47</v>
      </c>
      <c r="G7" s="46" t="s">
        <v>48</v>
      </c>
      <c r="H7" s="46" t="s">
        <v>49</v>
      </c>
      <c r="I7" s="46" t="s">
        <v>50</v>
      </c>
      <c r="J7" s="47" t="s">
        <v>110</v>
      </c>
      <c r="K7" s="48" t="s">
        <v>111</v>
      </c>
    </row>
    <row r="8" spans="2:11">
      <c r="B8" s="50" t="s">
        <v>112</v>
      </c>
      <c r="C8" s="51">
        <v>35</v>
      </c>
      <c r="D8" s="52">
        <v>4</v>
      </c>
      <c r="E8" s="53">
        <v>4</v>
      </c>
      <c r="F8" s="53">
        <v>5</v>
      </c>
      <c r="G8" s="53">
        <v>4</v>
      </c>
      <c r="H8" s="53">
        <v>4</v>
      </c>
      <c r="I8" s="53">
        <v>9</v>
      </c>
      <c r="J8" s="54">
        <v>1</v>
      </c>
      <c r="K8" s="55">
        <v>4</v>
      </c>
    </row>
    <row r="9" spans="2:11">
      <c r="B9" s="56" t="s">
        <v>113</v>
      </c>
      <c r="C9" s="57">
        <v>54</v>
      </c>
      <c r="D9" s="58">
        <v>5</v>
      </c>
      <c r="E9" s="59">
        <v>7</v>
      </c>
      <c r="F9" s="59">
        <v>11</v>
      </c>
      <c r="G9" s="59">
        <v>7</v>
      </c>
      <c r="H9" s="59">
        <v>7</v>
      </c>
      <c r="I9" s="59">
        <v>7</v>
      </c>
      <c r="J9" s="60">
        <v>7</v>
      </c>
      <c r="K9" s="61">
        <v>3</v>
      </c>
    </row>
    <row r="10" spans="2:11">
      <c r="B10" s="56" t="s">
        <v>114</v>
      </c>
      <c r="C10" s="57">
        <v>46</v>
      </c>
      <c r="D10" s="58">
        <v>2</v>
      </c>
      <c r="E10" s="59">
        <v>8</v>
      </c>
      <c r="F10" s="59">
        <v>4</v>
      </c>
      <c r="G10" s="59">
        <v>8</v>
      </c>
      <c r="H10" s="59">
        <v>8</v>
      </c>
      <c r="I10" s="59">
        <v>6</v>
      </c>
      <c r="J10" s="60">
        <v>9</v>
      </c>
      <c r="K10" s="61">
        <v>1</v>
      </c>
    </row>
    <row r="11" spans="2:11">
      <c r="B11" s="56" t="s">
        <v>115</v>
      </c>
      <c r="C11" s="57">
        <v>41</v>
      </c>
      <c r="D11" s="58">
        <v>9</v>
      </c>
      <c r="E11" s="59">
        <v>5</v>
      </c>
      <c r="F11" s="59">
        <v>2</v>
      </c>
      <c r="G11" s="59">
        <v>8</v>
      </c>
      <c r="H11" s="59">
        <v>5</v>
      </c>
      <c r="I11" s="59">
        <v>4</v>
      </c>
      <c r="J11" s="60">
        <v>3</v>
      </c>
      <c r="K11" s="61">
        <v>5</v>
      </c>
    </row>
    <row r="12" spans="2:11">
      <c r="B12" s="56" t="s">
        <v>116</v>
      </c>
      <c r="C12" s="57">
        <v>88</v>
      </c>
      <c r="D12" s="58">
        <v>14</v>
      </c>
      <c r="E12" s="59">
        <v>1</v>
      </c>
      <c r="F12" s="59">
        <v>9</v>
      </c>
      <c r="G12" s="59">
        <v>8</v>
      </c>
      <c r="H12" s="59">
        <v>2</v>
      </c>
      <c r="I12" s="59">
        <v>3</v>
      </c>
      <c r="J12" s="60">
        <v>5</v>
      </c>
      <c r="K12" s="61">
        <v>46</v>
      </c>
    </row>
    <row r="13" spans="2:11">
      <c r="B13" s="56" t="s">
        <v>117</v>
      </c>
      <c r="C13" s="57">
        <v>65</v>
      </c>
      <c r="D13" s="58">
        <v>2</v>
      </c>
      <c r="E13" s="59">
        <v>2</v>
      </c>
      <c r="F13" s="59">
        <v>8</v>
      </c>
      <c r="G13" s="59">
        <v>5</v>
      </c>
      <c r="H13" s="59">
        <v>2</v>
      </c>
      <c r="I13" s="59">
        <v>1</v>
      </c>
      <c r="J13" s="60">
        <v>4</v>
      </c>
      <c r="K13" s="61">
        <v>41</v>
      </c>
    </row>
    <row r="14" spans="2:11">
      <c r="B14" s="56" t="s">
        <v>118</v>
      </c>
      <c r="C14" s="57">
        <v>52</v>
      </c>
      <c r="D14" s="58">
        <v>5</v>
      </c>
      <c r="E14" s="59">
        <v>9</v>
      </c>
      <c r="F14" s="59">
        <v>7</v>
      </c>
      <c r="G14" s="59">
        <v>2</v>
      </c>
      <c r="H14" s="59">
        <v>3</v>
      </c>
      <c r="I14" s="59">
        <v>2</v>
      </c>
      <c r="J14" s="60">
        <v>6</v>
      </c>
      <c r="K14" s="61">
        <v>18</v>
      </c>
    </row>
    <row r="15" spans="2:11">
      <c r="B15" s="56" t="s">
        <v>119</v>
      </c>
      <c r="C15" s="57">
        <v>62</v>
      </c>
      <c r="D15" s="58">
        <v>11</v>
      </c>
      <c r="E15" s="59">
        <v>6</v>
      </c>
      <c r="F15" s="59">
        <v>6</v>
      </c>
      <c r="G15" s="59">
        <v>1</v>
      </c>
      <c r="H15" s="59">
        <v>10</v>
      </c>
      <c r="I15" s="59">
        <v>8</v>
      </c>
      <c r="J15" s="60">
        <v>2</v>
      </c>
      <c r="K15" s="61">
        <v>18</v>
      </c>
    </row>
    <row r="16" spans="2:11" ht="15.75" thickBot="1">
      <c r="B16" s="62" t="s">
        <v>120</v>
      </c>
      <c r="C16" s="63">
        <v>70</v>
      </c>
      <c r="D16" s="64">
        <v>2</v>
      </c>
      <c r="E16" s="65">
        <v>4</v>
      </c>
      <c r="F16" s="65">
        <v>2</v>
      </c>
      <c r="G16" s="65">
        <v>6</v>
      </c>
      <c r="H16" s="65">
        <v>9</v>
      </c>
      <c r="I16" s="65">
        <v>6</v>
      </c>
      <c r="J16" s="66">
        <v>8</v>
      </c>
      <c r="K16" s="67">
        <v>33</v>
      </c>
    </row>
    <row r="20" spans="2:10">
      <c r="B20" s="69"/>
      <c r="C20" s="69"/>
      <c r="D20" s="69"/>
      <c r="E20" s="69"/>
      <c r="F20" s="69"/>
      <c r="G20" s="69"/>
      <c r="H20" s="69"/>
      <c r="I20" s="69"/>
      <c r="J20" s="69"/>
    </row>
    <row r="21" spans="2:10">
      <c r="B21" s="69"/>
      <c r="C21" s="69"/>
      <c r="D21" s="69"/>
      <c r="E21" s="69"/>
      <c r="F21" s="69"/>
      <c r="G21" s="69"/>
      <c r="H21" s="69"/>
      <c r="I21" s="69"/>
      <c r="J21" s="69"/>
    </row>
    <row r="22" spans="2:10">
      <c r="B22" s="69"/>
      <c r="C22" s="69"/>
      <c r="D22" s="69"/>
      <c r="E22" s="69"/>
      <c r="F22" s="69"/>
      <c r="G22" s="69"/>
      <c r="H22" s="69"/>
      <c r="I22" s="69"/>
      <c r="J22" s="69"/>
    </row>
    <row r="23" spans="2:10">
      <c r="B23" s="69"/>
      <c r="C23" s="69"/>
      <c r="D23" s="69"/>
      <c r="E23" s="69"/>
      <c r="F23" s="69"/>
      <c r="G23" s="69"/>
      <c r="H23" s="69"/>
      <c r="I23" s="69"/>
      <c r="J23" s="69"/>
    </row>
    <row r="24" spans="2:10">
      <c r="B24" s="69"/>
      <c r="C24" s="69"/>
      <c r="D24" s="69"/>
      <c r="E24" s="69"/>
      <c r="F24" s="69"/>
      <c r="G24" s="69"/>
      <c r="H24" s="69"/>
      <c r="I24" s="69"/>
      <c r="J24" s="69"/>
    </row>
    <row r="25" spans="2:10">
      <c r="B25" s="69"/>
      <c r="C25" s="69"/>
      <c r="D25" s="69"/>
      <c r="E25" s="69"/>
      <c r="F25" s="69"/>
      <c r="G25" s="69"/>
      <c r="H25" s="69"/>
      <c r="I25" s="69"/>
      <c r="J25" s="69"/>
    </row>
    <row r="26" spans="2:10">
      <c r="B26" s="69"/>
      <c r="C26" s="69"/>
      <c r="D26" s="69"/>
      <c r="E26" s="69"/>
      <c r="F26" s="69"/>
      <c r="G26" s="69"/>
      <c r="H26" s="69"/>
      <c r="I26" s="69"/>
      <c r="J26" s="69"/>
    </row>
    <row r="27" spans="2:10">
      <c r="B27" s="69"/>
      <c r="C27" s="69"/>
      <c r="D27" s="69"/>
      <c r="E27" s="69"/>
      <c r="F27" s="69"/>
      <c r="G27" s="69"/>
      <c r="H27" s="69"/>
      <c r="I27" s="69"/>
      <c r="J27" s="69"/>
    </row>
    <row r="28" spans="2:10">
      <c r="B28" s="69"/>
      <c r="C28" s="69"/>
      <c r="D28" s="69"/>
      <c r="E28" s="69"/>
      <c r="F28" s="69"/>
      <c r="G28" s="69"/>
      <c r="H28" s="69"/>
      <c r="I28" s="69"/>
      <c r="J28" s="69"/>
    </row>
    <row r="29" spans="2:10">
      <c r="B29" s="69"/>
      <c r="C29" s="69"/>
      <c r="D29" s="69"/>
      <c r="E29" s="69"/>
      <c r="F29" s="69"/>
      <c r="G29" s="69"/>
      <c r="H29" s="69"/>
      <c r="I29" s="69"/>
      <c r="J29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Hoja13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Omar</cp:lastModifiedBy>
  <dcterms:created xsi:type="dcterms:W3CDTF">2021-07-06T10:02:33Z</dcterms:created>
  <dcterms:modified xsi:type="dcterms:W3CDTF">2021-07-08T19:56:35Z</dcterms:modified>
</cp:coreProperties>
</file>