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esktop\CN\ComputacionNube\P4\"/>
    </mc:Choice>
  </mc:AlternateContent>
  <xr:revisionPtr revIDLastSave="0" documentId="13_ncr:1_{C4B4D40E-E876-488D-9439-9B291D3ECA3B}" xr6:coauthVersionLast="45" xr6:coauthVersionMax="45" xr10:uidLastSave="{00000000-0000-0000-0000-000000000000}"/>
  <bookViews>
    <workbookView xWindow="-28920" yWindow="-120" windowWidth="29040" windowHeight="15840" activeTab="4" xr2:uid="{A14FB27E-1BB9-4AA7-A7D2-835EFF2BCC73}"/>
  </bookViews>
  <sheets>
    <sheet name="Secuencial" sheetId="1" r:id="rId1"/>
    <sheet name="OpenCL" sheetId="2" r:id="rId2"/>
    <sheet name="MPI" sheetId="3" r:id="rId3"/>
    <sheet name="OpenMP" sheetId="5" r:id="rId4"/>
    <sheet name="Resume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6" l="1"/>
  <c r="D28" i="6"/>
  <c r="C28" i="6"/>
  <c r="E27" i="6"/>
  <c r="D27" i="6"/>
  <c r="C27" i="6"/>
  <c r="E26" i="6"/>
  <c r="D26" i="6"/>
  <c r="C26" i="6"/>
  <c r="E40" i="6"/>
  <c r="D40" i="6"/>
  <c r="C40" i="6"/>
  <c r="E39" i="6"/>
  <c r="D39" i="6"/>
  <c r="C39" i="6"/>
  <c r="E38" i="6"/>
  <c r="D38" i="6"/>
  <c r="C38" i="6"/>
  <c r="E13" i="5"/>
  <c r="E12" i="5"/>
  <c r="E11" i="5"/>
  <c r="D13" i="5"/>
  <c r="D12" i="5"/>
  <c r="D11" i="5"/>
  <c r="C13" i="5"/>
  <c r="C12" i="5"/>
  <c r="C11" i="5"/>
  <c r="E13" i="3"/>
  <c r="E12" i="3"/>
  <c r="E11" i="3"/>
  <c r="D13" i="3"/>
  <c r="D12" i="3"/>
  <c r="D11" i="3"/>
  <c r="C13" i="3"/>
  <c r="C12" i="3"/>
  <c r="C11" i="3"/>
</calcChain>
</file>

<file path=xl/sharedStrings.xml><?xml version="1.0" encoding="utf-8"?>
<sst xmlns="http://schemas.openxmlformats.org/spreadsheetml/2006/main" count="102" uniqueCount="15">
  <si>
    <t>Tiempo</t>
  </si>
  <si>
    <t>Imagen Mediana</t>
  </si>
  <si>
    <t>Imagen Grande</t>
  </si>
  <si>
    <t>Image Pequeña</t>
  </si>
  <si>
    <t>Core</t>
  </si>
  <si>
    <t>Imagen Pequeña</t>
  </si>
  <si>
    <t>2 Core</t>
  </si>
  <si>
    <t>3 Core</t>
  </si>
  <si>
    <t>4 Core</t>
  </si>
  <si>
    <t>OPENMP</t>
  </si>
  <si>
    <t>MPI</t>
  </si>
  <si>
    <t>OPENCL</t>
  </si>
  <si>
    <t>Secuencial</t>
  </si>
  <si>
    <t>OpenCL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</si>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</sst>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Secuencial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Secuencial!$B$6:$B$8</c:f>
              <c:strCache>
                <c:ptCount val="3"/>
                <c:pt idx="0">
                  <c:v>Image Pequeña</c:v>
                </c:pt>
                <c:pt idx="1">
                  <c:v>Imagen Mediana</c:v>
                </c:pt>
                <c:pt idx="2">
                  <c:v>Imagen Grande</c:v>
                </c:pt>
              </c:strCache>
            </c:strRef>
          </c:cat>
          <c:val>
            <c:numRef>
              <c:f>Secuencial!$C$6:$C$8</c:f>
              <c:numCache>
                <c:formatCode>General</c:formatCode>
                <c:ptCount val="3"/>
                <c:pt idx="0">
                  <c:v>4.1349999999999998</c:v>
                </c:pt>
                <c:pt idx="1">
                  <c:v>20.584</c:v>
                </c:pt>
                <c:pt idx="2">
                  <c:v>49.920999999999999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0-4D97-9087-6CA1971567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2212159"/>
        <c:axId val="1813888175"/>
      </c:lineChart>
      <c:catAx>
        <c:axId val="17322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813888175"/>
        <c:crosses val="autoZero"/>
        <c:auto val="1"/>
        <c:lblAlgn val="ctr"/>
        <c:lblOffset val="100"/>
        <c:noMultiLvlLbl val="0"/>
      </c:catAx>
      <c:valAx>
        <c:axId val="1813888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22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Comparación aceleración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MPI!$C$10</c:f>
              <c:strCache>
                <c:ptCount val="1"/>
                <c:pt idx="0">
                  <c:v>Imagen Pequeña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MPI!$C$11:$C$13</c:f>
              <c:numCache>
                <c:formatCode>General</c:formatCode>
                <c:ptCount val="3"/>
                <c:pt idx="0">
                  <c:v>5.1817042606516281</c:v>
                </c:pt>
                <c:pt idx="1">
                  <c:v>5.8486562942008486</c:v>
                </c:pt>
                <c:pt idx="2">
                  <c:v>5.984081041968162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7-4720-BCC5-F6B331ED8A55}"/>
            </c:ext>
          </c:extLst>
        </c:ser>
        <c:ser>
          <c:idx val="1"/>
          <c:order val="1"/>
          <c:tx>
            <c:strRef>
              <c:f>MPI!$D$10</c:f>
              <c:strCache>
                <c:ptCount val="1"/>
                <c:pt idx="0">
                  <c:v>Imagen Mediana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MPI!$D$11:$D$13</c:f>
              <c:numCache>
                <c:formatCode>General</c:formatCode>
                <c:ptCount val="3"/>
                <c:pt idx="0">
                  <c:v>5.7401003904071386</c:v>
                </c:pt>
                <c:pt idx="1">
                  <c:v>6.2832722832722832</c:v>
                </c:pt>
                <c:pt idx="2">
                  <c:v>6.4526645768025075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7-4720-BCC5-F6B331ED8A55}"/>
            </c:ext>
          </c:extLst>
        </c:ser>
        <c:ser>
          <c:idx val="2"/>
          <c:order val="2"/>
          <c:tx>
            <c:strRef>
              <c:f>MPI!$E$10</c:f>
              <c:strCache>
                <c:ptCount val="1"/>
                <c:pt idx="0">
                  <c:v>Imagen Grande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MPI!$E$11:$E$13</c:f>
              <c:numCache>
                <c:formatCode>General</c:formatCode>
                <c:ptCount val="3"/>
                <c:pt idx="0">
                  <c:v>5.7124384941068769</c:v>
                </c:pt>
                <c:pt idx="1">
                  <c:v>6.409166773655155</c:v>
                </c:pt>
                <c:pt idx="2">
                  <c:v>6.5675569004078413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7-4720-BCC5-F6B331ED8A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Velocidad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pequeña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OpenMP!$C$5:$C$7</c:f>
              <c:numCache>
                <c:formatCode>General</c:formatCode>
                <c:ptCount val="3"/>
                <c:pt idx="0">
                  <c:v>2.3610000000000002</c:v>
                </c:pt>
                <c:pt idx="1">
                  <c:v>1.714</c:v>
                </c:pt>
                <c:pt idx="2">
                  <c:v>1.367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C-4E0D-B1E1-6270C5CFA6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Velocidad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Mediana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OpenMP!$D$5:$D$7</c:f>
              <c:numCache>
                <c:formatCode>General</c:formatCode>
                <c:ptCount val="3"/>
                <c:pt idx="0">
                  <c:v>12.191000000000001</c:v>
                </c:pt>
                <c:pt idx="1">
                  <c:v>8.4749999999999996</c:v>
                </c:pt>
                <c:pt idx="2">
                  <c:v>7.1840000000000002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3AE-9ABF-CC05562E30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Velocidad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Grande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OpenMP!$E$5:$E$7</c:f>
              <c:numCache>
                <c:formatCode>General</c:formatCode>
                <c:ptCount val="3"/>
                <c:pt idx="0">
                  <c:v>28.305</c:v>
                </c:pt>
                <c:pt idx="1">
                  <c:v>20.655999999999999</c:v>
                </c:pt>
                <c:pt idx="2">
                  <c:v>16.509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4777-85B6-FFB9C6DD53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Aceleración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pequeña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OpenMP!$C$11:$C$13</c:f>
              <c:numCache>
                <c:formatCode>General</c:formatCode>
                <c:ptCount val="3"/>
                <c:pt idx="0">
                  <c:v>1.7513765353663699</c:v>
                </c:pt>
                <c:pt idx="1">
                  <c:v>2.4124854142357059</c:v>
                </c:pt>
                <c:pt idx="2">
                  <c:v>3.0248719824433064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F-4ECA-9D0C-259B594130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 i="0" u="none" strike="noStrike" cap="all" baseline="0">
                <a:effectLst/>
              </a:rPr>
              <a:t>Aceleración</a:t>
            </a: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MEDIANA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OpenMP!$D$11:$D$13</c:f>
              <c:numCache>
                <c:formatCode>General</c:formatCode>
                <c:ptCount val="3"/>
                <c:pt idx="0">
                  <c:v>1.6884586990402755</c:v>
                </c:pt>
                <c:pt idx="1">
                  <c:v>2.4287905604719766</c:v>
                </c:pt>
                <c:pt idx="2">
                  <c:v>2.8652561247216033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2-4ACE-9262-45622D63B2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 i="0" u="none" strike="noStrike" cap="all" baseline="0">
                <a:effectLst/>
              </a:rPr>
              <a:t>Aceleración</a:t>
            </a: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Grande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OpenMP!$E$11:$E$13</c:f>
              <c:numCache>
                <c:formatCode>General</c:formatCode>
                <c:ptCount val="3"/>
                <c:pt idx="0">
                  <c:v>1.7636813283872108</c:v>
                </c:pt>
                <c:pt idx="1">
                  <c:v>2.4167796281951976</c:v>
                </c:pt>
                <c:pt idx="2">
                  <c:v>3.0238051971651827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D-4353-831F-B86023E58E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Comparación Velocidad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OpenMP!$C$4</c:f>
              <c:strCache>
                <c:ptCount val="1"/>
                <c:pt idx="0">
                  <c:v>Imagen Pequeña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OpenMP!$C$5:$C$7</c:f>
              <c:numCache>
                <c:formatCode>General</c:formatCode>
                <c:ptCount val="3"/>
                <c:pt idx="0">
                  <c:v>2.3610000000000002</c:v>
                </c:pt>
                <c:pt idx="1">
                  <c:v>1.714</c:v>
                </c:pt>
                <c:pt idx="2">
                  <c:v>1.367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8-45FC-9E67-49986156C795}"/>
            </c:ext>
          </c:extLst>
        </c:ser>
        <c:ser>
          <c:idx val="1"/>
          <c:order val="1"/>
          <c:tx>
            <c:strRef>
              <c:f>OpenMP!$D$4</c:f>
              <c:strCache>
                <c:ptCount val="1"/>
                <c:pt idx="0">
                  <c:v>Imagen Mediana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OpenMP!$D$5:$D$7</c:f>
              <c:numCache>
                <c:formatCode>General</c:formatCode>
                <c:ptCount val="3"/>
                <c:pt idx="0">
                  <c:v>12.191000000000001</c:v>
                </c:pt>
                <c:pt idx="1">
                  <c:v>8.4749999999999996</c:v>
                </c:pt>
                <c:pt idx="2">
                  <c:v>7.1840000000000002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8-45FC-9E67-49986156C795}"/>
            </c:ext>
          </c:extLst>
        </c:ser>
        <c:ser>
          <c:idx val="2"/>
          <c:order val="2"/>
          <c:tx>
            <c:strRef>
              <c:f>OpenMP!$E$4</c:f>
              <c:strCache>
                <c:ptCount val="1"/>
                <c:pt idx="0">
                  <c:v>Imagen Grande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OpenMP!$E$5:$E$7</c:f>
              <c:numCache>
                <c:formatCode>General</c:formatCode>
                <c:ptCount val="3"/>
                <c:pt idx="0">
                  <c:v>28.305</c:v>
                </c:pt>
                <c:pt idx="1">
                  <c:v>20.655999999999999</c:v>
                </c:pt>
                <c:pt idx="2">
                  <c:v>16.509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8-45FC-9E67-49986156C7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Comparación aceleración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OpenMP!$C$10</c:f>
              <c:strCache>
                <c:ptCount val="1"/>
                <c:pt idx="0">
                  <c:v>Imagen Pequeña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OpenMP!$C$11:$C$13</c:f>
              <c:numCache>
                <c:formatCode>General</c:formatCode>
                <c:ptCount val="3"/>
                <c:pt idx="0">
                  <c:v>1.7513765353663699</c:v>
                </c:pt>
                <c:pt idx="1">
                  <c:v>2.4124854142357059</c:v>
                </c:pt>
                <c:pt idx="2">
                  <c:v>3.0248719824433064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F-4CCC-AFB3-36E9DBC3B5F5}"/>
            </c:ext>
          </c:extLst>
        </c:ser>
        <c:ser>
          <c:idx val="1"/>
          <c:order val="1"/>
          <c:tx>
            <c:strRef>
              <c:f>OpenMP!$D$10</c:f>
              <c:strCache>
                <c:ptCount val="1"/>
                <c:pt idx="0">
                  <c:v>Imagen Mediana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OpenMP!$D$11:$D$13</c:f>
              <c:numCache>
                <c:formatCode>General</c:formatCode>
                <c:ptCount val="3"/>
                <c:pt idx="0">
                  <c:v>1.6884586990402755</c:v>
                </c:pt>
                <c:pt idx="1">
                  <c:v>2.4287905604719766</c:v>
                </c:pt>
                <c:pt idx="2">
                  <c:v>2.8652561247216033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F-4CCC-AFB3-36E9DBC3B5F5}"/>
            </c:ext>
          </c:extLst>
        </c:ser>
        <c:ser>
          <c:idx val="2"/>
          <c:order val="2"/>
          <c:tx>
            <c:strRef>
              <c:f>OpenMP!$E$10</c:f>
              <c:strCache>
                <c:ptCount val="1"/>
                <c:pt idx="0">
                  <c:v>Imagen Grande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OpenMP!$B$11:$B$13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OpenMP!$E$11:$E$13</c:f>
              <c:numCache>
                <c:formatCode>General</c:formatCode>
                <c:ptCount val="3"/>
                <c:pt idx="0">
                  <c:v>1.7636813283872108</c:v>
                </c:pt>
                <c:pt idx="1">
                  <c:v>2.4167796281951976</c:v>
                </c:pt>
                <c:pt idx="2">
                  <c:v>3.0238051971651827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F-4CCC-AFB3-36E9DBC3B5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Comparación Velocidad Imagen Pequeña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Resumen!$C$19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Resumen!$B$20:$B$22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Resumen!$C$20:$C$22</c:f>
              <c:numCache>
                <c:formatCode>General</c:formatCode>
                <c:ptCount val="3"/>
                <c:pt idx="0">
                  <c:v>0.79800000000000004</c:v>
                </c:pt>
                <c:pt idx="1">
                  <c:v>0.70699999999999996</c:v>
                </c:pt>
                <c:pt idx="2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5-43C7-BC19-BB68AD8B2AB8}"/>
            </c:ext>
          </c:extLst>
        </c:ser>
        <c:ser>
          <c:idx val="1"/>
          <c:order val="1"/>
          <c:tx>
            <c:strRef>
              <c:f>Resumen!$C$53</c:f>
              <c:strCache>
                <c:ptCount val="1"/>
                <c:pt idx="0">
                  <c:v>OpenCL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Resumen!$B$20:$B$22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Resumen!$C$54:$C$56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B5-43C7-BC19-BB68AD8B2AB8}"/>
            </c:ext>
          </c:extLst>
        </c:ser>
        <c:ser>
          <c:idx val="2"/>
          <c:order val="2"/>
          <c:tx>
            <c:strRef>
              <c:f>Resumen!$F$53</c:f>
              <c:strCache>
                <c:ptCount val="1"/>
                <c:pt idx="0">
                  <c:v>Secuencial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Resumen!$B$20:$B$22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Resumen!$F$54:$F$56</c:f>
              <c:numCache>
                <c:formatCode>General</c:formatCode>
                <c:ptCount val="3"/>
                <c:pt idx="0">
                  <c:v>4.1349999999999998</c:v>
                </c:pt>
                <c:pt idx="1">
                  <c:v>4.1349999999999998</c:v>
                </c:pt>
                <c:pt idx="2">
                  <c:v>4.1349999999999998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B5-43C7-BC19-BB68AD8B2AB8}"/>
            </c:ext>
          </c:extLst>
        </c:ser>
        <c:ser>
          <c:idx val="3"/>
          <c:order val="3"/>
          <c:tx>
            <c:strRef>
              <c:f>Resumen!$C$31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Resumen!$B$20:$B$22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Resumen!$C$32:$C$34</c:f>
              <c:numCache>
                <c:formatCode>General</c:formatCode>
                <c:ptCount val="3"/>
                <c:pt idx="0">
                  <c:v>2.3610000000000002</c:v>
                </c:pt>
                <c:pt idx="1">
                  <c:v>1.714</c:v>
                </c:pt>
                <c:pt idx="2">
                  <c:v>1.367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B5-43C7-BC19-BB68AD8B2A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1570143"/>
        <c:axId val="1629448463"/>
      </c:lineChart>
      <c:catAx>
        <c:axId val="17015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29448463"/>
        <c:crosses val="autoZero"/>
        <c:auto val="1"/>
        <c:lblAlgn val="ctr"/>
        <c:lblOffset val="100"/>
        <c:noMultiLvlLbl val="0"/>
      </c:catAx>
      <c:valAx>
        <c:axId val="1629448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15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OpenCL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OpenCL!$B$6:$B$8</c:f>
              <c:strCache>
                <c:ptCount val="3"/>
                <c:pt idx="0">
                  <c:v>Image Pequeña</c:v>
                </c:pt>
                <c:pt idx="1">
                  <c:v>Imagen Mediana</c:v>
                </c:pt>
                <c:pt idx="2">
                  <c:v>Imagen Grande</c:v>
                </c:pt>
              </c:strCache>
            </c:strRef>
          </c:cat>
          <c:val>
            <c:numRef>
              <c:f>OpenCL!$C$6:$C$8</c:f>
              <c:numCache>
                <c:formatCode>General</c:formatCode>
                <c:ptCount val="3"/>
                <c:pt idx="0">
                  <c:v>0.9</c:v>
                </c:pt>
                <c:pt idx="1">
                  <c:v>2.9820000000000002</c:v>
                </c:pt>
                <c:pt idx="2">
                  <c:v>5.8949999999999996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A-4E52-865A-A37714B870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2212159"/>
        <c:axId val="1813888175"/>
      </c:lineChart>
      <c:catAx>
        <c:axId val="17322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813888175"/>
        <c:crosses val="autoZero"/>
        <c:auto val="1"/>
        <c:lblAlgn val="ctr"/>
        <c:lblOffset val="100"/>
        <c:noMultiLvlLbl val="0"/>
      </c:catAx>
      <c:valAx>
        <c:axId val="1813888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22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Comparación Aceleración imagen pequeña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Resumen!$C$25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Resumen!$B$26:$B$28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Resumen!$C$26:$C$28</c:f>
              <c:numCache>
                <c:formatCode>General</c:formatCode>
                <c:ptCount val="3"/>
                <c:pt idx="0">
                  <c:v>5.1817042606516281</c:v>
                </c:pt>
                <c:pt idx="1">
                  <c:v>5.8486562942008486</c:v>
                </c:pt>
                <c:pt idx="2">
                  <c:v>5.984081041968162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C-4D3F-B65E-47892C6C34E7}"/>
            </c:ext>
          </c:extLst>
        </c:ser>
        <c:ser>
          <c:idx val="1"/>
          <c:order val="1"/>
          <c:tx>
            <c:strRef>
              <c:f>Resumen!$C$37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Resumen!$B$26:$B$28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Resumen!$C$38:$C$40</c:f>
              <c:numCache>
                <c:formatCode>General</c:formatCode>
                <c:ptCount val="3"/>
                <c:pt idx="0">
                  <c:v>1.7513765353663699</c:v>
                </c:pt>
                <c:pt idx="1">
                  <c:v>2.4124854142357059</c:v>
                </c:pt>
                <c:pt idx="2">
                  <c:v>3.0248719824433064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C-4D3F-B65E-47892C6C34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1570143"/>
        <c:axId val="1629448463"/>
      </c:lineChart>
      <c:catAx>
        <c:axId val="17015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29448463"/>
        <c:crosses val="autoZero"/>
        <c:auto val="1"/>
        <c:lblAlgn val="ctr"/>
        <c:lblOffset val="100"/>
        <c:noMultiLvlLbl val="0"/>
      </c:catAx>
      <c:valAx>
        <c:axId val="1629448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15701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Comparación Velocidad Imagen MEDIANA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Resumen!$B$61</c:f>
              <c:strCache>
                <c:ptCount val="1"/>
                <c:pt idx="0">
                  <c:v>Core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Resumen!$B$62:$B$64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7-40E7-9C8F-78B56852E303}"/>
            </c:ext>
          </c:extLst>
        </c:ser>
        <c:ser>
          <c:idx val="1"/>
          <c:order val="1"/>
          <c:tx>
            <c:strRef>
              <c:f>Resumen!$C$61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Resumen!$C$62:$C$64</c:f>
              <c:numCache>
                <c:formatCode>General</c:formatCode>
                <c:ptCount val="3"/>
                <c:pt idx="0">
                  <c:v>12.191000000000001</c:v>
                </c:pt>
                <c:pt idx="1">
                  <c:v>8.4749999999999996</c:v>
                </c:pt>
                <c:pt idx="2">
                  <c:v>7.1840000000000002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6D7-40E7-9C8F-78B56852E303}"/>
            </c:ext>
          </c:extLst>
        </c:ser>
        <c:ser>
          <c:idx val="2"/>
          <c:order val="2"/>
          <c:tx>
            <c:strRef>
              <c:f>Resumen!$D$53</c:f>
              <c:strCache>
                <c:ptCount val="1"/>
                <c:pt idx="0">
                  <c:v>OpenCL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Resumen!$D$54:$D$56</c:f>
              <c:numCache>
                <c:formatCode>General</c:formatCode>
                <c:ptCount val="3"/>
                <c:pt idx="0">
                  <c:v>2.9820000000000002</c:v>
                </c:pt>
                <c:pt idx="1">
                  <c:v>2.9820000000000002</c:v>
                </c:pt>
                <c:pt idx="2">
                  <c:v>2.9820000000000002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6D7-40E7-9C8F-78B56852E303}"/>
            </c:ext>
          </c:extLst>
        </c:ser>
        <c:ser>
          <c:idx val="3"/>
          <c:order val="3"/>
          <c:tx>
            <c:strRef>
              <c:f>Resumen!$G$53</c:f>
              <c:strCache>
                <c:ptCount val="1"/>
                <c:pt idx="0">
                  <c:v>Secuencial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Resumen!$G$54:$G$56</c:f>
              <c:numCache>
                <c:formatCode>General</c:formatCode>
                <c:ptCount val="3"/>
                <c:pt idx="0">
                  <c:v>20.584</c:v>
                </c:pt>
                <c:pt idx="1">
                  <c:v>20.584</c:v>
                </c:pt>
                <c:pt idx="2">
                  <c:v>20.584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6D7-40E7-9C8F-78B56852E303}"/>
            </c:ext>
          </c:extLst>
        </c:ser>
        <c:ser>
          <c:idx val="4"/>
          <c:order val="4"/>
          <c:tx>
            <c:strRef>
              <c:f>Resumen!$D$19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Resumen!$D$20:$D$22</c:f>
              <c:numCache>
                <c:formatCode>General</c:formatCode>
                <c:ptCount val="3"/>
                <c:pt idx="0">
                  <c:v>3.5859999999999999</c:v>
                </c:pt>
                <c:pt idx="1">
                  <c:v>3.2759999999999998</c:v>
                </c:pt>
                <c:pt idx="2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6D7-40E7-9C8F-78B56852E3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1570143"/>
        <c:axId val="1629448463"/>
      </c:lineChart>
      <c:catAx>
        <c:axId val="17015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29448463"/>
        <c:crosses val="autoZero"/>
        <c:auto val="1"/>
        <c:lblAlgn val="ctr"/>
        <c:lblOffset val="100"/>
        <c:noMultiLvlLbl val="0"/>
      </c:catAx>
      <c:valAx>
        <c:axId val="1629448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15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Comparación Velocidad Imagen GRANDE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Resumen!$E$61</c:f>
              <c:strCache>
                <c:ptCount val="1"/>
                <c:pt idx="0">
                  <c:v>Core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Resumen!$E$62:$E$64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2-4616-AB8F-45AF9924F4F4}"/>
            </c:ext>
          </c:extLst>
        </c:ser>
        <c:ser>
          <c:idx val="1"/>
          <c:order val="1"/>
          <c:tx>
            <c:strRef>
              <c:f>Resumen!$F$61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Resumen!$F$62:$F$64</c:f>
              <c:numCache>
                <c:formatCode>General</c:formatCode>
                <c:ptCount val="3"/>
                <c:pt idx="0">
                  <c:v>28.305</c:v>
                </c:pt>
                <c:pt idx="1">
                  <c:v>20.655999999999999</c:v>
                </c:pt>
                <c:pt idx="2">
                  <c:v>16.509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92-4616-AB8F-45AF9924F4F4}"/>
            </c:ext>
          </c:extLst>
        </c:ser>
        <c:ser>
          <c:idx val="2"/>
          <c:order val="2"/>
          <c:tx>
            <c:strRef>
              <c:f>Resumen!$H$53</c:f>
              <c:strCache>
                <c:ptCount val="1"/>
                <c:pt idx="0">
                  <c:v>Secuencial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Resumen!$H$54:$H$56</c:f>
              <c:numCache>
                <c:formatCode>General</c:formatCode>
                <c:ptCount val="3"/>
                <c:pt idx="0">
                  <c:v>49.920999999999999</c:v>
                </c:pt>
                <c:pt idx="1">
                  <c:v>49.920999999999999</c:v>
                </c:pt>
                <c:pt idx="2">
                  <c:v>49.920999999999999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92-4616-AB8F-45AF9924F4F4}"/>
            </c:ext>
          </c:extLst>
        </c:ser>
        <c:ser>
          <c:idx val="3"/>
          <c:order val="3"/>
          <c:tx>
            <c:strRef>
              <c:f>Resumen!$E$53</c:f>
              <c:strCache>
                <c:ptCount val="1"/>
                <c:pt idx="0">
                  <c:v>OpenCL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Resumen!$E$54:$E$56</c:f>
              <c:numCache>
                <c:formatCode>General</c:formatCode>
                <c:ptCount val="3"/>
                <c:pt idx="0">
                  <c:v>5.8949999999999996</c:v>
                </c:pt>
                <c:pt idx="1">
                  <c:v>5.8949999999999996</c:v>
                </c:pt>
                <c:pt idx="2">
                  <c:v>5.8949999999999996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92-4616-AB8F-45AF9924F4F4}"/>
            </c:ext>
          </c:extLst>
        </c:ser>
        <c:ser>
          <c:idx val="4"/>
          <c:order val="4"/>
          <c:tx>
            <c:strRef>
              <c:f>Resumen!$E$19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Resumen!$E$20:$E$22</c:f>
              <c:numCache>
                <c:formatCode>General</c:formatCode>
                <c:ptCount val="3"/>
                <c:pt idx="0">
                  <c:v>8.7390000000000008</c:v>
                </c:pt>
                <c:pt idx="1">
                  <c:v>7.7889999999999997</c:v>
                </c:pt>
                <c:pt idx="2">
                  <c:v>7.601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92-4616-AB8F-45AF9924F4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1570143"/>
        <c:axId val="1629448463"/>
      </c:lineChart>
      <c:catAx>
        <c:axId val="170157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29448463"/>
        <c:crosses val="autoZero"/>
        <c:auto val="1"/>
        <c:lblAlgn val="ctr"/>
        <c:lblOffset val="100"/>
        <c:noMultiLvlLbl val="0"/>
      </c:catAx>
      <c:valAx>
        <c:axId val="1629448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15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Comparación Aceleración imagen MEDIANA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Resumen!$D$25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Resumen!$B$43:$B$46</c:f>
              <c:strCache>
                <c:ptCount val="4"/>
                <c:pt idx="0">
                  <c:v>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Resumen!$D$26:$D$28</c:f>
              <c:numCache>
                <c:formatCode>General</c:formatCode>
                <c:ptCount val="3"/>
                <c:pt idx="0">
                  <c:v>5.7401003904071386</c:v>
                </c:pt>
                <c:pt idx="1">
                  <c:v>6.2832722832722832</c:v>
                </c:pt>
                <c:pt idx="2">
                  <c:v>6.4526645768025075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8-4344-83CF-8EA3A79D9B20}"/>
            </c:ext>
          </c:extLst>
        </c:ser>
        <c:ser>
          <c:idx val="2"/>
          <c:order val="1"/>
          <c:tx>
            <c:strRef>
              <c:f>Resumen!$C$43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Resumen!$B$43:$B$46</c:f>
              <c:strCache>
                <c:ptCount val="4"/>
                <c:pt idx="0">
                  <c:v>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Resumen!$C$44:$C$46</c:f>
              <c:numCache>
                <c:formatCode>General</c:formatCode>
                <c:ptCount val="3"/>
                <c:pt idx="0">
                  <c:v>1.6884586990402755</c:v>
                </c:pt>
                <c:pt idx="1">
                  <c:v>2.4287905604719766</c:v>
                </c:pt>
                <c:pt idx="2">
                  <c:v>2.8652561247216033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28-4344-83CF-8EA3A79D9B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1570143"/>
        <c:axId val="1629448463"/>
      </c:lineChart>
      <c:catAx>
        <c:axId val="17015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29448463"/>
        <c:crosses val="autoZero"/>
        <c:auto val="1"/>
        <c:lblAlgn val="ctr"/>
        <c:lblOffset val="100"/>
        <c:noMultiLvlLbl val="0"/>
      </c:catAx>
      <c:valAx>
        <c:axId val="1629448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15701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Comparación Aceleración imagen GRANDE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Resumen!$F$43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Resumen!$E$44:$E$46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Resumen!$F$44:$F$46</c:f>
              <c:numCache>
                <c:formatCode>General</c:formatCode>
                <c:ptCount val="3"/>
                <c:pt idx="0">
                  <c:v>1.7636813283872108</c:v>
                </c:pt>
                <c:pt idx="1">
                  <c:v>2.4167796281951976</c:v>
                </c:pt>
                <c:pt idx="2">
                  <c:v>3.0238051971651827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4-4181-908B-6DF8CDF8BE90}"/>
            </c:ext>
          </c:extLst>
        </c:ser>
        <c:ser>
          <c:idx val="2"/>
          <c:order val="1"/>
          <c:tx>
            <c:strRef>
              <c:f>Resumen!$E$25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Resumen!$E$44:$E$46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Resumen!$E$26:$E$28</c:f>
              <c:numCache>
                <c:formatCode>General</c:formatCode>
                <c:ptCount val="3"/>
                <c:pt idx="0">
                  <c:v>5.7124384941068769</c:v>
                </c:pt>
                <c:pt idx="1">
                  <c:v>6.409166773655155</c:v>
                </c:pt>
                <c:pt idx="2">
                  <c:v>6.5675569004078413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4-4181-908B-6DF8CDF8BE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1570143"/>
        <c:axId val="1629448463"/>
      </c:lineChart>
      <c:catAx>
        <c:axId val="17015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29448463"/>
        <c:crosses val="autoZero"/>
        <c:auto val="1"/>
        <c:lblAlgn val="ctr"/>
        <c:lblOffset val="100"/>
        <c:noMultiLvlLbl val="0"/>
      </c:catAx>
      <c:valAx>
        <c:axId val="1629448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15701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Velocidad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pequeña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MPI!$C$5:$C$7</c:f>
              <c:numCache>
                <c:formatCode>General</c:formatCode>
                <c:ptCount val="3"/>
                <c:pt idx="0">
                  <c:v>0.79800000000000004</c:v>
                </c:pt>
                <c:pt idx="1">
                  <c:v>0.70699999999999996</c:v>
                </c:pt>
                <c:pt idx="2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5-45D4-A70E-4079ABD5F6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Velocidad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Mediana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MPI!$D$5:$D$7</c:f>
              <c:numCache>
                <c:formatCode>General</c:formatCode>
                <c:ptCount val="3"/>
                <c:pt idx="0">
                  <c:v>3.5859999999999999</c:v>
                </c:pt>
                <c:pt idx="1">
                  <c:v>3.2759999999999998</c:v>
                </c:pt>
                <c:pt idx="2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D-428B-B763-305445FCED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Velocidad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Grande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MPI!$E$5:$E$7</c:f>
              <c:numCache>
                <c:formatCode>General</c:formatCode>
                <c:ptCount val="3"/>
                <c:pt idx="0">
                  <c:v>8.7390000000000008</c:v>
                </c:pt>
                <c:pt idx="1">
                  <c:v>7.7889999999999997</c:v>
                </c:pt>
                <c:pt idx="2">
                  <c:v>7.601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D2C-91E1-CBDBE256B1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Aceleración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pequeña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MPI!$C$11:$C$13</c:f>
              <c:numCache>
                <c:formatCode>General</c:formatCode>
                <c:ptCount val="3"/>
                <c:pt idx="0">
                  <c:v>5.1817042606516281</c:v>
                </c:pt>
                <c:pt idx="1">
                  <c:v>5.8486562942008486</c:v>
                </c:pt>
                <c:pt idx="2">
                  <c:v>5.984081041968162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B-47D9-BB15-0602EB5FED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 i="0" u="none" strike="noStrike" cap="all" baseline="0">
                <a:effectLst/>
              </a:rPr>
              <a:t>Aceleración</a:t>
            </a: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Mediana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MPI!$D$11:$D$13</c:f>
              <c:numCache>
                <c:formatCode>General</c:formatCode>
                <c:ptCount val="3"/>
                <c:pt idx="0">
                  <c:v>5.7401003904071386</c:v>
                </c:pt>
                <c:pt idx="1">
                  <c:v>6.2832722832722832</c:v>
                </c:pt>
                <c:pt idx="2">
                  <c:v>6.4526645768025075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E-4E89-9287-88CFFFB1F8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 i="0" u="none" strike="noStrike" cap="all" baseline="0">
                <a:effectLst/>
              </a:rPr>
              <a:t>Aceleración</a:t>
            </a: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Imagen</a:t>
            </a:r>
            <a:r>
              <a:rPr lang="es-ES" sz="1400" b="1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Grande</a:t>
            </a:r>
            <a:endParaRPr lang="es-ES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MPI!$B$11:$B$13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MPI!$E$11:$E$13</c:f>
              <c:numCache>
                <c:formatCode>General</c:formatCode>
                <c:ptCount val="3"/>
                <c:pt idx="0">
                  <c:v>5.7124384941068769</c:v>
                </c:pt>
                <c:pt idx="1">
                  <c:v>6.409166773655155</c:v>
                </c:pt>
                <c:pt idx="2">
                  <c:v>6.5675569004078413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48A5-8227-23F560BEA2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Comparación Velocidad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MPI!$C$4</c:f>
              <c:strCache>
                <c:ptCount val="1"/>
                <c:pt idx="0">
                  <c:v>Imagen Pequeña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MPI!$C$5:$C$7</c:f>
              <c:numCache>
                <c:formatCode>General</c:formatCode>
                <c:ptCount val="3"/>
                <c:pt idx="0">
                  <c:v>0.79800000000000004</c:v>
                </c:pt>
                <c:pt idx="1">
                  <c:v>0.70699999999999996</c:v>
                </c:pt>
                <c:pt idx="2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0-48B7-976D-9548A6D41BE7}"/>
            </c:ext>
          </c:extLst>
        </c:ser>
        <c:ser>
          <c:idx val="1"/>
          <c:order val="1"/>
          <c:tx>
            <c:strRef>
              <c:f>MPI!$D$4</c:f>
              <c:strCache>
                <c:ptCount val="1"/>
                <c:pt idx="0">
                  <c:v>Imagen Mediana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MPI!$D$5:$D$7</c:f>
              <c:numCache>
                <c:formatCode>General</c:formatCode>
                <c:ptCount val="3"/>
                <c:pt idx="0">
                  <c:v>3.5859999999999999</c:v>
                </c:pt>
                <c:pt idx="1">
                  <c:v>3.2759999999999998</c:v>
                </c:pt>
                <c:pt idx="2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0-48B7-976D-9548A6D41BE7}"/>
            </c:ext>
          </c:extLst>
        </c:ser>
        <c:ser>
          <c:idx val="2"/>
          <c:order val="2"/>
          <c:tx>
            <c:strRef>
              <c:f>MPI!$E$4</c:f>
              <c:strCache>
                <c:ptCount val="1"/>
                <c:pt idx="0">
                  <c:v>Imagen Grande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MPI!$B$5:$B$7</c:f>
              <c:strCache>
                <c:ptCount val="3"/>
                <c:pt idx="0">
                  <c:v>2 Core</c:v>
                </c:pt>
                <c:pt idx="1">
                  <c:v>3 Core</c:v>
                </c:pt>
                <c:pt idx="2">
                  <c:v>4 Core</c:v>
                </c:pt>
              </c:strCache>
            </c:strRef>
          </c:cat>
          <c:val>
            <c:numRef>
              <c:f>MPI!$E$5:$E$7</c:f>
              <c:numCache>
                <c:formatCode>General</c:formatCode>
                <c:ptCount val="3"/>
                <c:pt idx="0">
                  <c:v>8.7390000000000008</c:v>
                </c:pt>
                <c:pt idx="1">
                  <c:v>7.7889999999999997</c:v>
                </c:pt>
                <c:pt idx="2">
                  <c:v>7.601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0-48B7-976D-9548A6D41B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69663"/>
        <c:axId val="1465258831"/>
      </c:lineChart>
      <c:catAx>
        <c:axId val="1573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5258831"/>
        <c:crosses val="autoZero"/>
        <c:auto val="1"/>
        <c:lblAlgn val="ctr"/>
        <c:lblOffset val="100"/>
        <c:noMultiLvlLbl val="0"/>
      </c:catAx>
      <c:valAx>
        <c:axId val="1465258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34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</xdr:row>
      <xdr:rowOff>85725</xdr:rowOff>
    </xdr:from>
    <xdr:to>
      <xdr:col>10</xdr:col>
      <xdr:colOff>752475</xdr:colOff>
      <xdr:row>16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C987B6-E2B6-4E05-8376-24406791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3</xdr:row>
      <xdr:rowOff>76200</xdr:rowOff>
    </xdr:from>
    <xdr:to>
      <xdr:col>10</xdr:col>
      <xdr:colOff>461962</xdr:colOff>
      <xdr:row>17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0A202C-EEDB-47CE-A28E-D17F23410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47625</xdr:rowOff>
    </xdr:from>
    <xdr:to>
      <xdr:col>12</xdr:col>
      <xdr:colOff>261937</xdr:colOff>
      <xdr:row>16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8565EB-061F-46A9-9470-1F2BD1AB1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2</xdr:row>
      <xdr:rowOff>28575</xdr:rowOff>
    </xdr:from>
    <xdr:to>
      <xdr:col>18</xdr:col>
      <xdr:colOff>571500</xdr:colOff>
      <xdr:row>16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9D055B-4CBD-452F-8AF2-3A23A64E3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2</xdr:row>
      <xdr:rowOff>9525</xdr:rowOff>
    </xdr:from>
    <xdr:to>
      <xdr:col>25</xdr:col>
      <xdr:colOff>28575</xdr:colOff>
      <xdr:row>16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F5B70D-2D97-41EC-A72C-C014FAE4E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19</xdr:row>
      <xdr:rowOff>0</xdr:rowOff>
    </xdr:from>
    <xdr:to>
      <xdr:col>12</xdr:col>
      <xdr:colOff>247650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28D958-547D-441A-A8AE-193A3CDD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504825</xdr:colOff>
      <xdr:row>19</xdr:row>
      <xdr:rowOff>38100</xdr:rowOff>
    </xdr:from>
    <xdr:to>
      <xdr:col>18</xdr:col>
      <xdr:colOff>504825</xdr:colOff>
      <xdr:row>33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A37D77-A59B-47F8-B8EC-76A616084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25</xdr:col>
      <xdr:colOff>0</xdr:colOff>
      <xdr:row>33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D7469C-B6AE-45CF-9E16-62EF1ADA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32</xdr:col>
      <xdr:colOff>0</xdr:colOff>
      <xdr:row>16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844D036-4346-4D5D-8C16-BD316895A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32</xdr:col>
      <xdr:colOff>0</xdr:colOff>
      <xdr:row>33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C0C7118-D21D-4A55-9953-1DD4061F7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47625</xdr:rowOff>
    </xdr:from>
    <xdr:to>
      <xdr:col>12</xdr:col>
      <xdr:colOff>261937</xdr:colOff>
      <xdr:row>16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1137F4-2232-436C-ADDC-E9B354983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2</xdr:row>
      <xdr:rowOff>28575</xdr:rowOff>
    </xdr:from>
    <xdr:to>
      <xdr:col>18</xdr:col>
      <xdr:colOff>571500</xdr:colOff>
      <xdr:row>16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7058BC-9D71-41D2-AE0D-6B1F86C36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2</xdr:row>
      <xdr:rowOff>9525</xdr:rowOff>
    </xdr:from>
    <xdr:to>
      <xdr:col>25</xdr:col>
      <xdr:colOff>28575</xdr:colOff>
      <xdr:row>16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435901-85B4-4DA9-A66F-980FF7B74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19</xdr:row>
      <xdr:rowOff>0</xdr:rowOff>
    </xdr:from>
    <xdr:to>
      <xdr:col>12</xdr:col>
      <xdr:colOff>247650</xdr:colOff>
      <xdr:row>33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4BA541-BFF3-4FEF-B62D-511E45D7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504825</xdr:colOff>
      <xdr:row>19</xdr:row>
      <xdr:rowOff>38100</xdr:rowOff>
    </xdr:from>
    <xdr:to>
      <xdr:col>18</xdr:col>
      <xdr:colOff>504825</xdr:colOff>
      <xdr:row>33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F97606-838D-461F-A3EB-CC5862047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25</xdr:col>
      <xdr:colOff>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DC980C-195A-4A32-A335-E81371F22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32</xdr:col>
      <xdr:colOff>0</xdr:colOff>
      <xdr:row>16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BE9E898-A2D4-45FA-8CB9-600A6A687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32</xdr:col>
      <xdr:colOff>0</xdr:colOff>
      <xdr:row>33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8EF87C4-F8EB-4747-90C5-9FF8BB54E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10</xdr:row>
      <xdr:rowOff>161925</xdr:rowOff>
    </xdr:from>
    <xdr:to>
      <xdr:col>15</xdr:col>
      <xdr:colOff>685800</xdr:colOff>
      <xdr:row>27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519F09-B0CF-4A34-A05F-2BB4143C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28</xdr:row>
      <xdr:rowOff>238125</xdr:rowOff>
    </xdr:from>
    <xdr:to>
      <xdr:col>15</xdr:col>
      <xdr:colOff>690563</xdr:colOff>
      <xdr:row>46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812775-0CF0-4B6A-BAE0-0D2115C8D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33617</xdr:colOff>
      <xdr:row>11</xdr:row>
      <xdr:rowOff>0</xdr:rowOff>
    </xdr:from>
    <xdr:to>
      <xdr:col>24</xdr:col>
      <xdr:colOff>714655</xdr:colOff>
      <xdr:row>28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35770D0-7FE8-47C8-B63D-2CCCA1A56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11</xdr:row>
      <xdr:rowOff>0</xdr:rowOff>
    </xdr:from>
    <xdr:to>
      <xdr:col>33</xdr:col>
      <xdr:colOff>681038</xdr:colOff>
      <xdr:row>28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B62C9A6-A24F-4F1D-84A1-C161564A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24</xdr:col>
      <xdr:colOff>681038</xdr:colOff>
      <xdr:row>46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846630C-9692-42A6-99B8-C7F98FDE3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29</xdr:row>
      <xdr:rowOff>0</xdr:rowOff>
    </xdr:from>
    <xdr:to>
      <xdr:col>33</xdr:col>
      <xdr:colOff>681038</xdr:colOff>
      <xdr:row>46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8F02903-11E7-454E-B235-F89F41FB2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8D77-ACF4-4398-A86B-4726C43E9AA8}">
  <dimension ref="B5:C8"/>
  <sheetViews>
    <sheetView workbookViewId="0">
      <selection activeCell="E37" sqref="E37"/>
    </sheetView>
  </sheetViews>
  <sheetFormatPr baseColWidth="10" defaultRowHeight="15" x14ac:dyDescent="0.25"/>
  <cols>
    <col min="1" max="1" width="16.42578125" customWidth="1"/>
  </cols>
  <sheetData>
    <row r="5" spans="2:3" x14ac:dyDescent="0.25">
      <c r="C5" t="s">
        <v>0</v>
      </c>
    </row>
    <row r="6" spans="2:3" x14ac:dyDescent="0.25">
      <c r="B6" t="s">
        <v>3</v>
      </c>
      <c r="C6">
        <v>4.1349999999999998</v>
      </c>
    </row>
    <row r="7" spans="2:3" x14ac:dyDescent="0.25">
      <c r="B7" t="s">
        <v>1</v>
      </c>
      <c r="C7">
        <v>20.584</v>
      </c>
    </row>
    <row r="8" spans="2:3" x14ac:dyDescent="0.25">
      <c r="B8" t="s">
        <v>2</v>
      </c>
      <c r="C8">
        <v>49.920999999999999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B34E-3639-442B-A5AA-E04F2F2FD398}">
  <dimension ref="B5:C8"/>
  <sheetViews>
    <sheetView workbookViewId="0">
      <selection activeCell="B5" sqref="B5:C8"/>
    </sheetView>
  </sheetViews>
  <sheetFormatPr baseColWidth="10" defaultRowHeight="15" x14ac:dyDescent="0.25"/>
  <sheetData>
    <row r="5" spans="2:3" x14ac:dyDescent="0.25">
      <c r="C5" t="s">
        <v>0</v>
      </c>
    </row>
    <row r="6" spans="2:3" x14ac:dyDescent="0.25">
      <c r="B6" t="s">
        <v>3</v>
      </c>
      <c r="C6">
        <v>0.9</v>
      </c>
    </row>
    <row r="7" spans="2:3" x14ac:dyDescent="0.25">
      <c r="B7" t="s">
        <v>1</v>
      </c>
      <c r="C7">
        <v>2.9820000000000002</v>
      </c>
    </row>
    <row r="8" spans="2:3" x14ac:dyDescent="0.25">
      <c r="B8" t="s">
        <v>2</v>
      </c>
      <c r="C8">
        <v>5.8949999999999996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5905-43DE-4647-ABB2-64A06DD35659}">
  <dimension ref="B4:E18"/>
  <sheetViews>
    <sheetView topLeftCell="L1" zoomScale="85" zoomScaleNormal="85" workbookViewId="0">
      <selection activeCell="Z41" sqref="Z41"/>
    </sheetView>
  </sheetViews>
  <sheetFormatPr baseColWidth="10" defaultRowHeight="15" x14ac:dyDescent="0.25"/>
  <cols>
    <col min="3" max="3" width="18.7109375" customWidth="1"/>
    <col min="4" max="4" width="15.7109375" customWidth="1"/>
    <col min="5" max="5" width="17.140625" customWidth="1"/>
  </cols>
  <sheetData>
    <row r="4" spans="2:5" x14ac:dyDescent="0.25">
      <c r="B4" t="s">
        <v>4</v>
      </c>
      <c r="C4" t="s">
        <v>5</v>
      </c>
      <c r="D4" t="s">
        <v>1</v>
      </c>
      <c r="E4" t="s">
        <v>2</v>
      </c>
    </row>
    <row r="5" spans="2:5" x14ac:dyDescent="0.25">
      <c r="B5" t="s">
        <v>6</v>
      </c>
      <c r="C5">
        <v>0.79800000000000004</v>
      </c>
      <c r="D5">
        <v>3.5859999999999999</v>
      </c>
      <c r="E5">
        <v>8.7390000000000008</v>
      </c>
    </row>
    <row r="6" spans="2:5" x14ac:dyDescent="0.25">
      <c r="B6" t="s">
        <v>7</v>
      </c>
      <c r="C6">
        <v>0.70699999999999996</v>
      </c>
      <c r="D6">
        <v>3.2759999999999998</v>
      </c>
      <c r="E6">
        <v>7.7889999999999997</v>
      </c>
    </row>
    <row r="7" spans="2:5" x14ac:dyDescent="0.25">
      <c r="B7" t="s">
        <v>8</v>
      </c>
      <c r="C7">
        <v>0.69099999999999995</v>
      </c>
      <c r="D7">
        <v>3.19</v>
      </c>
      <c r="E7">
        <v>7.601</v>
      </c>
    </row>
    <row r="10" spans="2:5" x14ac:dyDescent="0.25">
      <c r="B10" t="s">
        <v>4</v>
      </c>
      <c r="C10" t="s">
        <v>5</v>
      </c>
      <c r="D10" t="s">
        <v>1</v>
      </c>
      <c r="E10" t="s">
        <v>2</v>
      </c>
    </row>
    <row r="11" spans="2:5" x14ac:dyDescent="0.25">
      <c r="B11" t="s">
        <v>6</v>
      </c>
      <c r="C11">
        <f>4.135/0.798</f>
        <v>5.1817042606516281</v>
      </c>
      <c r="D11">
        <f>20.584/3.586</f>
        <v>5.7401003904071386</v>
      </c>
      <c r="E11">
        <f>49.921/8.739</f>
        <v>5.7124384941068769</v>
      </c>
    </row>
    <row r="12" spans="2:5" x14ac:dyDescent="0.25">
      <c r="B12" t="s">
        <v>7</v>
      </c>
      <c r="C12">
        <f>4.135/0.707</f>
        <v>5.8486562942008486</v>
      </c>
      <c r="D12">
        <f>20.584/3.276</f>
        <v>6.2832722832722832</v>
      </c>
      <c r="E12">
        <f>49.921/7.789</f>
        <v>6.409166773655155</v>
      </c>
    </row>
    <row r="13" spans="2:5" x14ac:dyDescent="0.25">
      <c r="B13" t="s">
        <v>8</v>
      </c>
      <c r="C13">
        <f>4.135/0.691</f>
        <v>5.984081041968162</v>
      </c>
      <c r="D13">
        <f>20.584/3.19</f>
        <v>6.4526645768025075</v>
      </c>
      <c r="E13">
        <f>49.92/7.601</f>
        <v>6.5675569004078413</v>
      </c>
    </row>
    <row r="16" spans="2:5" x14ac:dyDescent="0.25">
      <c r="C16" s="1"/>
    </row>
    <row r="18" spans="3:3" x14ac:dyDescent="0.25">
      <c r="C1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C4EC-8FBD-4C48-BF0F-3B87F52AC755}">
  <dimension ref="B4:E18"/>
  <sheetViews>
    <sheetView topLeftCell="J1" zoomScale="85" zoomScaleNormal="85" workbookViewId="0">
      <selection activeCell="AB38" sqref="AB38"/>
    </sheetView>
  </sheetViews>
  <sheetFormatPr baseColWidth="10" defaultRowHeight="15" x14ac:dyDescent="0.25"/>
  <cols>
    <col min="3" max="3" width="18.7109375" customWidth="1"/>
    <col min="4" max="4" width="15.7109375" customWidth="1"/>
    <col min="5" max="5" width="17.140625" customWidth="1"/>
  </cols>
  <sheetData>
    <row r="4" spans="2:5" x14ac:dyDescent="0.25">
      <c r="B4" t="s">
        <v>4</v>
      </c>
      <c r="C4" t="s">
        <v>5</v>
      </c>
      <c r="D4" t="s">
        <v>1</v>
      </c>
      <c r="E4" t="s">
        <v>2</v>
      </c>
    </row>
    <row r="5" spans="2:5" x14ac:dyDescent="0.25">
      <c r="B5" t="s">
        <v>6</v>
      </c>
      <c r="C5">
        <v>2.3610000000000002</v>
      </c>
      <c r="D5">
        <v>12.191000000000001</v>
      </c>
      <c r="E5">
        <v>28.305</v>
      </c>
    </row>
    <row r="6" spans="2:5" x14ac:dyDescent="0.25">
      <c r="B6" t="s">
        <v>7</v>
      </c>
      <c r="C6">
        <v>1.714</v>
      </c>
      <c r="D6">
        <v>8.4749999999999996</v>
      </c>
      <c r="E6">
        <v>20.655999999999999</v>
      </c>
    </row>
    <row r="7" spans="2:5" x14ac:dyDescent="0.25">
      <c r="B7" t="s">
        <v>8</v>
      </c>
      <c r="C7">
        <v>1.367</v>
      </c>
      <c r="D7">
        <v>7.1840000000000002</v>
      </c>
      <c r="E7">
        <v>16.509</v>
      </c>
    </row>
    <row r="10" spans="2:5" x14ac:dyDescent="0.25">
      <c r="B10" t="s">
        <v>4</v>
      </c>
      <c r="C10" t="s">
        <v>5</v>
      </c>
      <c r="D10" t="s">
        <v>1</v>
      </c>
      <c r="E10" t="s">
        <v>2</v>
      </c>
    </row>
    <row r="11" spans="2:5" x14ac:dyDescent="0.25">
      <c r="B11" t="s">
        <v>6</v>
      </c>
      <c r="C11">
        <f>4.135/2.361</f>
        <v>1.7513765353663699</v>
      </c>
      <c r="D11">
        <f>20.584/12.191</f>
        <v>1.6884586990402755</v>
      </c>
      <c r="E11">
        <f>49.921/28.305</f>
        <v>1.7636813283872108</v>
      </c>
    </row>
    <row r="12" spans="2:5" x14ac:dyDescent="0.25">
      <c r="B12" t="s">
        <v>7</v>
      </c>
      <c r="C12">
        <f>4.135/1.714</f>
        <v>2.4124854142357059</v>
      </c>
      <c r="D12">
        <f>20.584/8.475</f>
        <v>2.4287905604719766</v>
      </c>
      <c r="E12">
        <f>49.921/20.656</f>
        <v>2.4167796281951976</v>
      </c>
    </row>
    <row r="13" spans="2:5" x14ac:dyDescent="0.25">
      <c r="B13" t="s">
        <v>8</v>
      </c>
      <c r="C13">
        <f>4.135/1.367</f>
        <v>3.0248719824433064</v>
      </c>
      <c r="D13">
        <f>20.584/7.184</f>
        <v>2.8652561247216033</v>
      </c>
      <c r="E13">
        <f>49.92/16.509</f>
        <v>3.0238051971651827</v>
      </c>
    </row>
    <row r="16" spans="2:5" x14ac:dyDescent="0.25">
      <c r="C16" s="1"/>
    </row>
    <row r="18" spans="3:3" x14ac:dyDescent="0.25">
      <c r="C1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A736-A0C2-4622-95D6-6A0B91A4EC39}">
  <dimension ref="B12:H64"/>
  <sheetViews>
    <sheetView tabSelected="1" topLeftCell="N4" zoomScale="85" zoomScaleNormal="85" workbookViewId="0">
      <selection activeCell="L59" sqref="L59:M59"/>
    </sheetView>
  </sheetViews>
  <sheetFormatPr baseColWidth="10" defaultRowHeight="15" x14ac:dyDescent="0.25"/>
  <cols>
    <col min="3" max="3" width="17.42578125" customWidth="1"/>
    <col min="4" max="4" width="16.42578125" customWidth="1"/>
    <col min="5" max="5" width="18.7109375" customWidth="1"/>
  </cols>
  <sheetData>
    <row r="12" spans="2:6" ht="20.25" x14ac:dyDescent="0.3">
      <c r="B12" s="2" t="s">
        <v>11</v>
      </c>
      <c r="E12" s="2" t="s">
        <v>12</v>
      </c>
    </row>
    <row r="13" spans="2:6" x14ac:dyDescent="0.25">
      <c r="C13" t="s">
        <v>13</v>
      </c>
      <c r="F13" t="s">
        <v>12</v>
      </c>
    </row>
    <row r="14" spans="2:6" x14ac:dyDescent="0.25">
      <c r="B14" t="s">
        <v>3</v>
      </c>
      <c r="C14">
        <v>0.9</v>
      </c>
      <c r="E14" t="s">
        <v>3</v>
      </c>
      <c r="F14">
        <v>4.1349999999999998</v>
      </c>
    </row>
    <row r="15" spans="2:6" x14ac:dyDescent="0.25">
      <c r="B15" t="s">
        <v>1</v>
      </c>
      <c r="C15">
        <v>2.9820000000000002</v>
      </c>
      <c r="E15" t="s">
        <v>1</v>
      </c>
      <c r="F15">
        <v>20.584</v>
      </c>
    </row>
    <row r="16" spans="2:6" x14ac:dyDescent="0.25">
      <c r="B16" t="s">
        <v>2</v>
      </c>
      <c r="C16">
        <v>5.8949999999999996</v>
      </c>
      <c r="E16" t="s">
        <v>2</v>
      </c>
      <c r="F16">
        <v>49.920999999999999</v>
      </c>
    </row>
    <row r="18" spans="2:5" ht="20.25" x14ac:dyDescent="0.3">
      <c r="C18" s="2" t="s">
        <v>10</v>
      </c>
    </row>
    <row r="19" spans="2:5" x14ac:dyDescent="0.25">
      <c r="B19" t="s">
        <v>4</v>
      </c>
      <c r="C19" t="s">
        <v>10</v>
      </c>
      <c r="D19" t="s">
        <v>10</v>
      </c>
      <c r="E19" t="s">
        <v>10</v>
      </c>
    </row>
    <row r="20" spans="2:5" x14ac:dyDescent="0.25">
      <c r="B20" t="s">
        <v>6</v>
      </c>
      <c r="C20">
        <v>0.79800000000000004</v>
      </c>
      <c r="D20">
        <v>3.5859999999999999</v>
      </c>
      <c r="E20">
        <v>8.7390000000000008</v>
      </c>
    </row>
    <row r="21" spans="2:5" x14ac:dyDescent="0.25">
      <c r="B21" t="s">
        <v>7</v>
      </c>
      <c r="C21">
        <v>0.70699999999999996</v>
      </c>
      <c r="D21">
        <v>3.2759999999999998</v>
      </c>
      <c r="E21">
        <v>7.7889999999999997</v>
      </c>
    </row>
    <row r="22" spans="2:5" x14ac:dyDescent="0.25">
      <c r="B22" t="s">
        <v>8</v>
      </c>
      <c r="C22">
        <v>0.69099999999999995</v>
      </c>
      <c r="D22">
        <v>3.19</v>
      </c>
      <c r="E22">
        <v>7.601</v>
      </c>
    </row>
    <row r="25" spans="2:5" x14ac:dyDescent="0.25">
      <c r="B25" t="s">
        <v>4</v>
      </c>
      <c r="C25" t="s">
        <v>14</v>
      </c>
      <c r="D25" t="s">
        <v>14</v>
      </c>
      <c r="E25" t="s">
        <v>14</v>
      </c>
    </row>
    <row r="26" spans="2:5" x14ac:dyDescent="0.25">
      <c r="B26" t="s">
        <v>6</v>
      </c>
      <c r="C26">
        <f>4.135/0.798</f>
        <v>5.1817042606516281</v>
      </c>
      <c r="D26">
        <f>20.584/3.586</f>
        <v>5.7401003904071386</v>
      </c>
      <c r="E26">
        <f>49.921/8.739</f>
        <v>5.7124384941068769</v>
      </c>
    </row>
    <row r="27" spans="2:5" x14ac:dyDescent="0.25">
      <c r="B27" t="s">
        <v>7</v>
      </c>
      <c r="C27">
        <f>4.135/0.707</f>
        <v>5.8486562942008486</v>
      </c>
      <c r="D27">
        <f>20.584/3.276</f>
        <v>6.2832722832722832</v>
      </c>
      <c r="E27">
        <f>49.921/7.789</f>
        <v>6.409166773655155</v>
      </c>
    </row>
    <row r="28" spans="2:5" x14ac:dyDescent="0.25">
      <c r="B28" t="s">
        <v>8</v>
      </c>
      <c r="C28">
        <f>4.135/0.691</f>
        <v>5.984081041968162</v>
      </c>
      <c r="D28">
        <f>20.584/3.19</f>
        <v>6.4526645768025075</v>
      </c>
      <c r="E28">
        <f>49.92/7.601</f>
        <v>6.5675569004078413</v>
      </c>
    </row>
    <row r="29" spans="2:5" ht="20.25" x14ac:dyDescent="0.3">
      <c r="C29" s="2" t="s">
        <v>9</v>
      </c>
    </row>
    <row r="31" spans="2:5" x14ac:dyDescent="0.25">
      <c r="B31" t="s">
        <v>4</v>
      </c>
      <c r="C31" t="s">
        <v>14</v>
      </c>
      <c r="D31" t="s">
        <v>14</v>
      </c>
      <c r="E31" t="s">
        <v>14</v>
      </c>
    </row>
    <row r="32" spans="2:5" x14ac:dyDescent="0.25">
      <c r="B32" t="s">
        <v>6</v>
      </c>
      <c r="C32">
        <v>2.3610000000000002</v>
      </c>
      <c r="D32">
        <v>12.191000000000001</v>
      </c>
      <c r="E32">
        <v>28.305</v>
      </c>
    </row>
    <row r="33" spans="2:6" x14ac:dyDescent="0.25">
      <c r="B33" t="s">
        <v>7</v>
      </c>
      <c r="C33">
        <v>1.714</v>
      </c>
      <c r="D33">
        <v>8.4749999999999996</v>
      </c>
      <c r="E33">
        <v>20.655999999999999</v>
      </c>
    </row>
    <row r="34" spans="2:6" x14ac:dyDescent="0.25">
      <c r="B34" t="s">
        <v>8</v>
      </c>
      <c r="C34">
        <v>1.367</v>
      </c>
      <c r="D34">
        <v>7.1840000000000002</v>
      </c>
      <c r="E34">
        <v>16.509</v>
      </c>
    </row>
    <row r="37" spans="2:6" x14ac:dyDescent="0.25">
      <c r="B37" t="s">
        <v>4</v>
      </c>
      <c r="C37" t="s">
        <v>14</v>
      </c>
      <c r="D37" t="s">
        <v>14</v>
      </c>
      <c r="E37" t="s">
        <v>14</v>
      </c>
    </row>
    <row r="38" spans="2:6" x14ac:dyDescent="0.25">
      <c r="B38" t="s">
        <v>6</v>
      </c>
      <c r="C38">
        <f>4.135/2.361</f>
        <v>1.7513765353663699</v>
      </c>
      <c r="D38">
        <f>20.584/12.191</f>
        <v>1.6884586990402755</v>
      </c>
      <c r="E38">
        <f>49.921/28.305</f>
        <v>1.7636813283872108</v>
      </c>
    </row>
    <row r="39" spans="2:6" x14ac:dyDescent="0.25">
      <c r="B39" t="s">
        <v>7</v>
      </c>
      <c r="C39">
        <f>4.135/1.714</f>
        <v>2.4124854142357059</v>
      </c>
      <c r="D39">
        <f>20.584/8.475</f>
        <v>2.4287905604719766</v>
      </c>
      <c r="E39">
        <f>49.921/20.656</f>
        <v>2.4167796281951976</v>
      </c>
    </row>
    <row r="40" spans="2:6" x14ac:dyDescent="0.25">
      <c r="B40" t="s">
        <v>8</v>
      </c>
      <c r="C40">
        <f>4.135/1.367</f>
        <v>3.0248719824433064</v>
      </c>
      <c r="D40">
        <f>20.584/7.184</f>
        <v>2.8652561247216033</v>
      </c>
      <c r="E40">
        <f>49.92/16.509</f>
        <v>3.0238051971651827</v>
      </c>
    </row>
    <row r="43" spans="2:6" x14ac:dyDescent="0.25">
      <c r="B43" t="s">
        <v>4</v>
      </c>
      <c r="C43" t="s">
        <v>14</v>
      </c>
      <c r="E43" t="s">
        <v>4</v>
      </c>
      <c r="F43" t="s">
        <v>14</v>
      </c>
    </row>
    <row r="44" spans="2:6" x14ac:dyDescent="0.25">
      <c r="B44" t="s">
        <v>6</v>
      </c>
      <c r="C44">
        <v>1.6884586990402755</v>
      </c>
      <c r="E44" t="s">
        <v>6</v>
      </c>
      <c r="F44">
        <v>1.7636813283872108</v>
      </c>
    </row>
    <row r="45" spans="2:6" x14ac:dyDescent="0.25">
      <c r="B45" t="s">
        <v>7</v>
      </c>
      <c r="C45">
        <v>2.4287905604719766</v>
      </c>
      <c r="E45" t="s">
        <v>7</v>
      </c>
      <c r="F45">
        <v>2.4167796281951976</v>
      </c>
    </row>
    <row r="46" spans="2:6" x14ac:dyDescent="0.25">
      <c r="B46" t="s">
        <v>8</v>
      </c>
      <c r="C46">
        <v>2.8652561247216033</v>
      </c>
      <c r="E46" t="s">
        <v>8</v>
      </c>
      <c r="F46">
        <v>3.0238051971651827</v>
      </c>
    </row>
    <row r="53" spans="2:8" x14ac:dyDescent="0.25">
      <c r="C53" t="s">
        <v>13</v>
      </c>
      <c r="D53" t="s">
        <v>13</v>
      </c>
      <c r="E53" t="s">
        <v>13</v>
      </c>
      <c r="F53" t="s">
        <v>12</v>
      </c>
      <c r="G53" t="s">
        <v>12</v>
      </c>
      <c r="H53" t="s">
        <v>12</v>
      </c>
    </row>
    <row r="54" spans="2:8" x14ac:dyDescent="0.25">
      <c r="C54">
        <v>0.9</v>
      </c>
      <c r="D54">
        <v>2.9820000000000002</v>
      </c>
      <c r="E54">
        <v>5.8949999999999996</v>
      </c>
      <c r="F54">
        <v>4.1349999999999998</v>
      </c>
      <c r="G54">
        <v>20.584</v>
      </c>
      <c r="H54">
        <v>49.920999999999999</v>
      </c>
    </row>
    <row r="55" spans="2:8" x14ac:dyDescent="0.25">
      <c r="C55">
        <v>0.9</v>
      </c>
      <c r="D55">
        <v>2.9820000000000002</v>
      </c>
      <c r="E55">
        <v>5.8949999999999996</v>
      </c>
      <c r="F55">
        <v>4.1349999999999998</v>
      </c>
      <c r="G55">
        <v>20.584</v>
      </c>
      <c r="H55">
        <v>49.920999999999999</v>
      </c>
    </row>
    <row r="56" spans="2:8" x14ac:dyDescent="0.25">
      <c r="C56">
        <v>0.9</v>
      </c>
      <c r="D56">
        <v>2.9820000000000002</v>
      </c>
      <c r="E56">
        <v>5.8949999999999996</v>
      </c>
      <c r="F56">
        <v>4.1349999999999998</v>
      </c>
      <c r="G56">
        <v>20.584</v>
      </c>
      <c r="H56">
        <v>49.920999999999999</v>
      </c>
    </row>
    <row r="61" spans="2:8" x14ac:dyDescent="0.25">
      <c r="B61" t="s">
        <v>4</v>
      </c>
      <c r="C61" t="s">
        <v>14</v>
      </c>
      <c r="E61" t="s">
        <v>4</v>
      </c>
      <c r="F61" t="s">
        <v>14</v>
      </c>
    </row>
    <row r="62" spans="2:8" x14ac:dyDescent="0.25">
      <c r="B62" t="s">
        <v>6</v>
      </c>
      <c r="C62">
        <v>12.191000000000001</v>
      </c>
      <c r="E62" t="s">
        <v>6</v>
      </c>
      <c r="F62">
        <v>28.305</v>
      </c>
    </row>
    <row r="63" spans="2:8" x14ac:dyDescent="0.25">
      <c r="B63" t="s">
        <v>7</v>
      </c>
      <c r="C63">
        <v>8.4749999999999996</v>
      </c>
      <c r="E63" t="s">
        <v>7</v>
      </c>
      <c r="F63">
        <v>20.655999999999999</v>
      </c>
    </row>
    <row r="64" spans="2:8" x14ac:dyDescent="0.25">
      <c r="B64" t="s">
        <v>8</v>
      </c>
      <c r="C64">
        <v>7.1840000000000002</v>
      </c>
      <c r="E64" t="s">
        <v>8</v>
      </c>
      <c r="F64">
        <v>16.509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Secuencial</vt:lpstr>
      <vt:lpstr>OpenCL</vt:lpstr>
      <vt:lpstr>MPI</vt:lpstr>
      <vt:lpstr>OpenMP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2020-04-01T12:06:59Z</dcterms:created>
  <dcterms:modified xsi:type="dcterms:W3CDTF">2020-04-01T16:27:24Z</dcterms:modified>
</cp:coreProperties>
</file>