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mar.garana\Desktop\"/>
    </mc:Choice>
  </mc:AlternateContent>
  <bookViews>
    <workbookView xWindow="0" yWindow="0" windowWidth="28800" windowHeight="12330"/>
  </bookViews>
  <sheets>
    <sheet name="items" sheetId="1" r:id="rId1"/>
  </sheets>
  <externalReferences>
    <externalReference r:id="rId2"/>
    <externalReference r:id="rId3"/>
  </externalReferenc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5" i="1" l="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F333" i="1"/>
  <c r="J332" i="1"/>
  <c r="F332" i="1"/>
  <c r="J331" i="1"/>
  <c r="F331" i="1"/>
  <c r="J330" i="1"/>
  <c r="F330" i="1"/>
  <c r="J329" i="1"/>
  <c r="F329" i="1"/>
  <c r="J328" i="1"/>
  <c r="J327" i="1"/>
  <c r="J326" i="1"/>
  <c r="J325" i="1"/>
  <c r="J324" i="1"/>
  <c r="F324" i="1"/>
  <c r="J323" i="1"/>
  <c r="F323" i="1"/>
  <c r="J322" i="1"/>
  <c r="F322" i="1"/>
  <c r="J321" i="1"/>
  <c r="F321" i="1"/>
  <c r="J320" i="1"/>
  <c r="F320" i="1"/>
  <c r="J319" i="1"/>
  <c r="F319" i="1"/>
  <c r="J318" i="1"/>
  <c r="F318" i="1"/>
  <c r="J317" i="1"/>
  <c r="F317" i="1"/>
  <c r="J316" i="1"/>
  <c r="J315" i="1"/>
  <c r="J314" i="1"/>
  <c r="J313" i="1"/>
  <c r="J312" i="1"/>
  <c r="J311" i="1"/>
  <c r="J310" i="1"/>
  <c r="J309" i="1"/>
  <c r="F309" i="1"/>
  <c r="J308" i="1"/>
  <c r="F308" i="1"/>
  <c r="J307" i="1"/>
  <c r="F307" i="1"/>
  <c r="J306" i="1"/>
  <c r="F306" i="1"/>
  <c r="J305" i="1"/>
  <c r="F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F206" i="1"/>
  <c r="J205" i="1"/>
  <c r="J204" i="1"/>
  <c r="J203" i="1"/>
  <c r="J202" i="1"/>
  <c r="F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<sst xmlns="http://schemas.openxmlformats.org/spreadsheetml/2006/main" count="1089" uniqueCount="554">
  <si>
    <t>UNIT</t>
  </si>
  <si>
    <t>CREW 
STRUCTURE</t>
  </si>
  <si>
    <t>CREW
HOURS</t>
  </si>
  <si>
    <t>CREW
EQUIP.</t>
  </si>
  <si>
    <t>DAILY
OUTPUT</t>
  </si>
  <si>
    <t>MAN 
HOURS</t>
  </si>
  <si>
    <t>EQUIP.
HOURS</t>
  </si>
  <si>
    <t>PRODUCTIVITY
REDUCTION FACTOR</t>
  </si>
  <si>
    <t>PRDODUCTIVITY
AFTER REDUCTION</t>
  </si>
  <si>
    <t>SOURCE</t>
  </si>
  <si>
    <t>SQM</t>
  </si>
  <si>
    <t>1 SCAFFOLDER
1 HELPER</t>
  </si>
  <si>
    <t>E. SABER</t>
  </si>
  <si>
    <t>CUM</t>
  </si>
  <si>
    <t>1.00 Equip. Operator
1.00 Truck Driver
0.50 Building laborer
1.00 Sheepfoot Roller, 300 HP
1.00 Water Tanker, 25M3</t>
  </si>
  <si>
    <t>INDEX</t>
  </si>
  <si>
    <t>1 Common Laborer
1 Tool set</t>
  </si>
  <si>
    <t>1 Equip. Operator 
.5 Labor
1  Dozer, 300HP (224KW)</t>
  </si>
  <si>
    <t>1 Labor Foreman
4 Laborers
1 Equip. Operator
1 Tandem Roller 4.5 Ton</t>
  </si>
  <si>
    <t>0.250 Labor Foreman
0.125 Surveyor
2.000 Laborer
3.000 Equipment Operator
1.000 Aggregate Spreader
1.000 Tandem Roller, 9 ton
1.000 Dozer 225 HP
1.000 Water Tanker</t>
  </si>
  <si>
    <t>LM</t>
  </si>
  <si>
    <t>0.125 Skilled Foreman
1.000 Skilled Worker "Railman"
4.000 Common laborers
1.000 Equip. operator
1.000 Backhoe, 50 HP</t>
  </si>
  <si>
    <t>KARIM</t>
  </si>
  <si>
    <t>2 Laborers
1 Vibrating Compactor</t>
  </si>
  <si>
    <t>0.125 Labor Foreman
1.000 Brick Layer
1.000 Common Laborer
1.000 Tools Set</t>
  </si>
  <si>
    <t>0.125 Foreman
1.000 Tile Layer
1.000 Helper
1.000 Tools Set</t>
  </si>
  <si>
    <t>1.000 MASION
1.000 HELPER</t>
  </si>
  <si>
    <t>1.000  Skilled Foreman
5.000  Carpenters &amp; 
        Steel Fixers (reinf
0.25 Cement Finisher
4.000  Laborers
0.250  Equip.Operators
0.375  Gas Enginge Vibrator
0.25  Crane 35 Ton
0.125  Truck
0.125  Concrete Pump
2.00  Power Tool</t>
  </si>
  <si>
    <t>0.50  Skilled foreman
1.00  Laborers
3.00  Cement Fisnishers
0.25  Concrete Pump (small)
0.25  Gas engine vibrator
3.00  Gas Finishing Machine</t>
  </si>
  <si>
    <t>C32</t>
  </si>
  <si>
    <t>1 Cement Finisher</t>
  </si>
  <si>
    <t>0.250 Foreman
4.000 Bricklayers
2.000 Bricklayer Helpers
0.250 Equip. Operator
0.125 Mixer 0.28 m3
0.500 Power Tools
0.250 Crane 
0.125 Fork Lift
0.125 Truck
0.500 Hodcarrier</t>
  </si>
  <si>
    <t>0.250 Foreman
4.000 Bricklayers
2.000 Bricklayer Helpers
0.250 Equip. Operator
0.250 Mixer 0.28 m3
0.500 Power Tools
0.125 Crane 
0.125 Fork Lift
0.125 Truck
0.500 Hodcarrier</t>
  </si>
  <si>
    <t>E. Emad Omar</t>
  </si>
  <si>
    <t>0.125 Labor Forman
1.000 Carpenter
1.000 Helper
1.000 Tools Set</t>
  </si>
  <si>
    <t>0.125 Labour Foreman
1.000 Roofer,Composition
1.000 Helper
1.000 Tools Set</t>
  </si>
  <si>
    <t>0.125 Labour Foreman
1.000 Tile roofer 
1.000 Helper
1.000 Tools Set</t>
  </si>
  <si>
    <t>EA</t>
  </si>
  <si>
    <t xml:space="preserve">0.125 Skilled Foreman
2.00 Carpenters
1.00 Helper
2.00 Power Tools                              </t>
  </si>
  <si>
    <t>1.00 Struc. Foreman
3.00 Struc. Steel Workers 
2.00 Helpers
1.00 Gas Welding Machine
2.00 Power Tools</t>
  </si>
  <si>
    <t>1 Painter,ordinary
1 Set Consumable Tools</t>
  </si>
  <si>
    <t>0.125 Skilled Foreman
2.00 Carpenters
1.00  Helper
2.00 Power Tools</t>
  </si>
  <si>
    <t>0.125 Skilled Foreman
1.000 Carpenter
1.000 Power Tools</t>
  </si>
  <si>
    <t>0.125 Foreman
1.000 Plasterer
1.000 Common Laborer
0.500 Mixer 0.17 m3
1.000 Tools Set
1.000 Scafolding set</t>
  </si>
  <si>
    <t>0.125 Foreman
1.000  Tile Layer
1.000 Tile Layer Helper
1.000 Tools Set</t>
  </si>
  <si>
    <t>0.125 Foreman
1.000 Tile Layer
1.000 Tiler Layer Helper
1.000 Hodcarrier
1.000 Power Tools</t>
  </si>
  <si>
    <t>0.125 Labor Foreman
1.000 Tile Layer
1.000 Helper
1.000 Tools Set</t>
  </si>
  <si>
    <t>0.125 Foreman
3.000 Tile Layer
2.000 Tile Layer Helper
0.125 Equip. Operator
0.125 Crane 11 Ton
2.000 Tools Set
1.000 Grinding Machine</t>
  </si>
  <si>
    <t>0.125 Labor Foreman
2.000 Finishing Carpenters
1.000 Common Laborer
1.000 Power Tool</t>
  </si>
  <si>
    <t>0.125 Labor Foreman
1.000 Finishing Carpenter
1.000 Helper
1.000 Power Tools</t>
  </si>
  <si>
    <t xml:space="preserve">0.375 Foreman
2.000 Tile Layer
3.000 Tiler Layer Helper
0.625 Equip. Operator
0.625 Crane 11 Ton
0.500 Power Tools
0.125 Hodcarrier
0.500  Grinding Machine </t>
  </si>
  <si>
    <t xml:space="preserve">0.1875 Foreman
1.000 Tile Layer
1.5.000 Tiler Layer Helper
0.3125 Equip. Operator
0.3125 Crane 11 Ton
0.250 Power Tools
0.0625 Hodcarrier
0.250  Grinding Machine </t>
  </si>
  <si>
    <t>0.125 Foreman
1.000 Tile Layer
1.000 Helper</t>
  </si>
  <si>
    <t>0.125 Labor Foreman
1.000 Carpenter
1.000 Laborer
1.000 Power Tool</t>
  </si>
  <si>
    <t>0.125 Electrical Foreman
1.000 Electrician
1.000 Helper
1.000 Tools Set</t>
  </si>
  <si>
    <t>0.125 Electrical Foreman
1.000 Electrician
1.000 Helper
1.000 Power Tools</t>
  </si>
  <si>
    <t>Nema lockable enclosure</t>
  </si>
  <si>
    <t>Each</t>
  </si>
  <si>
    <t>0.125 Electrical Foreman
1.000 Electrician
1.000 Common Laborer
1.000 Power Tool</t>
  </si>
  <si>
    <t>Flat panel boards</t>
  </si>
  <si>
    <t>0.125 Electrical Foreman
1.000 Electrician
1.000 Common Laborer
1.000 Test Tool</t>
  </si>
  <si>
    <t>MDP</t>
  </si>
  <si>
    <t>M.L</t>
  </si>
  <si>
    <t>0.125 Electrical Foreman
1.000 Electrician
1.000 Helper
1.000 Test Tool</t>
  </si>
  <si>
    <t>0.125 Electrical Foreman
1.000 Electrician
2.000 Common Laborer
1.000 Hydraulic Jacks
1.000 Tools Set</t>
  </si>
  <si>
    <t>1 Electrician</t>
  </si>
  <si>
    <t>0.125 Electrical Foreman
1.000 Electrician
1.000 Helper
1.000 Conduit Power Tools</t>
  </si>
  <si>
    <t xml:space="preserve"> </t>
  </si>
  <si>
    <t>0.250 Electrical Foreman
1.000 Electrician
3.000 Electrician Helper
1.000 Tools Set</t>
  </si>
  <si>
    <t>1 Electrician
2 Common Laborers
1 Tools Set</t>
  </si>
  <si>
    <t>0.125 Electrical Foreman
1.000 Electrician
1.000 Helper
1.000 Equip. Operator
1.000 Truck Crane 11 Ton
1.000 Tools Set</t>
  </si>
  <si>
    <t>KG</t>
  </si>
  <si>
    <t>0.125 Electrical Foreman
1.000 Electrician
1.000 Common laborer
1.000 Power tool</t>
  </si>
  <si>
    <t>0.125 Electrical Foreman
1.000 Special Electrician
1.000 Helper
1.000 Tools Set</t>
  </si>
  <si>
    <t>1.000 Electrician
1.000 Helper
1.000 Power Tools</t>
  </si>
  <si>
    <t>Pair</t>
  </si>
  <si>
    <t>0.5 Electrical Foreman
1.000 Electrician
1.000 Helper
1.000 Tools Set</t>
  </si>
  <si>
    <t>SPEAKER</t>
  </si>
  <si>
    <t>0.125 Electrical Foreman
1.000 Electrician
1.000 Helper
1.000 Power &amp; Tools Set</t>
  </si>
  <si>
    <t>KVA</t>
  </si>
  <si>
    <t>1.000 skilled Foreman
4.000 Electrician, Specialist
1.000 Equip. Operator
1.000 Driver
2.000 Common Laborer
1.000 Crew Truck
1.000 Crane,11 metric ton</t>
  </si>
  <si>
    <t>0.125 Electrical Foreman
1.000 Special Electrician
1.000 Helper
1.000 Special Tools Set</t>
  </si>
  <si>
    <t>1 Electrician
1 Tools Set</t>
  </si>
  <si>
    <t>0.125 Forman
1.000 Skilled Laborer
2.000 Helper
0.250 Equipment Operator
0.250 Truck Crane 11 Ton</t>
  </si>
  <si>
    <t>0.125 Foreman
3.000 Electricians
2.000 Common Laborers
0.250 Light Equip. Oper.
0.125 concrete mixer
0.125 Wheeled Engine Cart
1 Heat Bender
0.250 Backhoe</t>
  </si>
  <si>
    <t>0.125 Forman
3.000 Electricians
2.000 Common Laborers
0.250 Light Equip. Oper.
0.125 Concrete mixer
0.125 Wheeled Engine Cart
1.000 Heat Bender
0.250 Backhoe</t>
  </si>
  <si>
    <t>0.50 skilled Foreman
1.000 Electrician, 
2.000 Helper,           1.000 Power &amp; Tools Set</t>
  </si>
  <si>
    <t>1.000 skilled Foreman
4.000 Electrician, Specialist
1.000 Equip. Operator
2.000 Helper
2.000 Common Laborer
1.000 Crane,11 metric ton</t>
  </si>
  <si>
    <t>0.50 Electrical Foreman
1.000 Electrician
2.000 Helper     
1.000 Tools Set 
1 Crimping Tool</t>
  </si>
  <si>
    <t>L.M</t>
  </si>
  <si>
    <t>.125 Electrical Foreman
1.000 Special Electrician
2.000 Helper
1.000 power Tools Set</t>
  </si>
  <si>
    <t>1 Electrical Foreman
2.000 Special Electrician
2.000 Helper
2.000Common labor
1.000 Cable pull Tools Set</t>
  </si>
  <si>
    <t>0.125 Electrical Foreman
2.000 common labor</t>
  </si>
  <si>
    <t>1.000 common labor</t>
  </si>
  <si>
    <t>0.5 Electrical Foreman
1.000 Special Electrician
1.000 Helper
1.000 power Tools Set</t>
  </si>
  <si>
    <t>1.000 Skilled Forman
3.000 Skilled Workers
0.250 Equip. Operator
2.000 Common Laborer
0.250 Crane 11 Ton
2.000 Power Tools, Hydraulic
1.000 Tools Set</t>
  </si>
  <si>
    <t>Set</t>
  </si>
  <si>
    <t>25 Electrical Foreman
100 Electrician
1000 Helper
1.000 Power &amp; Tools Set</t>
  </si>
  <si>
    <t>50 Electrical Foreman
200 Electrician
2000 Helper
1.000 Power &amp; Tools Set</t>
  </si>
  <si>
    <t>0.25 Electrical Foreman
2.000 Electrician
2.000 Helper
1.000 Power &amp; Tools Set</t>
  </si>
  <si>
    <t xml:space="preserve">CUM C.T M.L </t>
  </si>
  <si>
    <t>1.00 Common Laborer
1.00 Tool Set</t>
  </si>
  <si>
    <t>"</t>
  </si>
  <si>
    <t>1.00 Common Laborer
1.00 Equip. operator
1.00 Tools Set
1.00 Roller Compact, 1000 kg.</t>
  </si>
  <si>
    <t>1.000 Common laborer
1.000 Equip. operator
1.000 Tools set
1.000 Gas engine vibrating plate</t>
  </si>
  <si>
    <t>1 Equip. Operator 
1 Hydraulic Excavator 0.57 CUM</t>
  </si>
  <si>
    <t>1 Equip. Operator 
1 F.E. Loader, W.M 0.76 CUM</t>
  </si>
  <si>
    <t>1 Laborers 
1.000 Helper
1 Equip.Oper.(light)
1 Backhoe Loader,50HP</t>
  </si>
  <si>
    <t>1.000 Common Laborer
1.000 Tool Set</t>
  </si>
  <si>
    <t>1.00 Equip. Operator
0.05 Building Laborer
1.00 Dozer, 75 HP</t>
  </si>
  <si>
    <t>1.00 Building Labor
1.00 Gas Engine, Power Tool</t>
  </si>
  <si>
    <t>0.250 Skilled Foreman
5.000  carpenters
1.000 Steel Fixer
0.125 Cement Finisher
3.000 Common Laborers
0.500 Equip. Operator
0.125 Gas Engine Vibrator
0.125 Concrete Pump small &amp; transit mixer
0.375 Crane 23 ton
0.125 Bed Truck
4.000 Power Tools</t>
  </si>
  <si>
    <t>e.saber</t>
  </si>
  <si>
    <t>0.125 Skilled Foreman
2.000 Common Laborers
0.500 Equip.Operator
.5000 Backhoe Loader, 50 HP</t>
  </si>
  <si>
    <t>EACH</t>
  </si>
  <si>
    <t>0.125  Plumber Foreman                      1 Plumber
1 Plumber Apprentice
1 Tool set</t>
  </si>
  <si>
    <t>0.50 Steamfitter Foreman
2.00 Steamfitters
0.50 Electrician
1.00 Steamfitter Apprentice
2.00 Tools Set
1.00 Chain Winch
1.00 Gas Welding M/C</t>
  </si>
  <si>
    <t>0.125 Plumber Foreman
1.000 Plumber
1.000 Plumber Apprentice
1.000 Tools Set</t>
  </si>
  <si>
    <t>1 Plumber
1 Tool set</t>
  </si>
  <si>
    <t>M</t>
  </si>
  <si>
    <t>0.125 Plumber Foreman
1.000 Plumber
1.000 Plumber Apprentice
0.375 Tools Set
1.000 Power &amp; Pipe Power Tools</t>
  </si>
  <si>
    <t>0.125 Labor Foreman
1.000 Asbestos Worker
1.000 Asbestos Apprentice
1.000 Tools set</t>
  </si>
  <si>
    <t>each</t>
  </si>
  <si>
    <t>0.125 Plumber Foreman
1.000  Plumber
0.250  Electrician
1.000  Plumber Apprentice
1.000  Tool Set</t>
  </si>
  <si>
    <t>0.125 Foreman
1.000 Steamfitter
1.000 Steamfitter apprentice
0.250 Gas welding M/c
1.000 Tools set</t>
  </si>
  <si>
    <t>0.125  Plumber Foreman
1.000  Plumber
1.000  Plumber Apprentice
1.000  Tool Set</t>
  </si>
  <si>
    <t>0.125  Plumber Foreman
2.000  Plumber
1.000  Plumber Apprentice
1.000  Tool Set</t>
  </si>
  <si>
    <t>0.125 Foreman
1.000 Sheet Metal Worker
1.000 Sheet Metal Apprentice
0.250 Electrician
1.000 Tools Set</t>
  </si>
  <si>
    <t>,,</t>
  </si>
  <si>
    <t>0.125 Plumber Foreman (ins)
2.000 Plumbers
1.000 Plumber Helper
0.375 Tools Set
1.000 Power &amp; Pipe Power Tools</t>
  </si>
  <si>
    <t xml:space="preserve">تم  تعديله  من  11   ل  8 </t>
  </si>
  <si>
    <t>0.125 Plumber Foreman (ins)
1.000 Plumbers
1.000 Plumber Helper
0.375 Tools Set
1.000 Power &amp; Pipe Power
         Tools</t>
  </si>
  <si>
    <t>1 Sprinkler Installer
1 Tool set</t>
  </si>
  <si>
    <t>1 Plumber
1 Tool Set</t>
  </si>
  <si>
    <t>0.125 Foreman
1 .000 Sprinkler Installer
1 .000 Sprinkler Apprentice
1 .000 Tool Set</t>
  </si>
  <si>
    <t>1 Pipe Fitter
1 Tool set</t>
  </si>
  <si>
    <t>0.125 Skilled Foreman
1.000 Skilled Worker
1.000 Common Laborer
1.000 Tools Set</t>
  </si>
  <si>
    <t>0.125 Skilled Foreman
2.000 Steam Fitter (HVAC)
0.125 Equip. Operator
0.500 Welder
0.500 Electrician
1.000 Steam Fitter Apprentice
0.125 Crane 11 ton
0.500 Welding M/C
2.000 Standard Tools</t>
  </si>
  <si>
    <t>0.125 Plumber Foreman
1.000 Plumber
1.000 Plumber Apprentice
0.375 Tools Set
1.000 Power &amp; Pipe Power 
    Tools</t>
  </si>
  <si>
    <t xml:space="preserve">0.125  Plumber Foreman                      1 Plumber
1 Plumber Apprentice
</t>
  </si>
  <si>
    <t>M2</t>
  </si>
  <si>
    <t>0.125 Labor Foreman
2.000 Sheet Metal Worker
1.000 Sheet Metal Apprentice
1.000 Tools Set
1.000 Power Tools</t>
  </si>
  <si>
    <t>ITEM DESCRIPTION</t>
  </si>
  <si>
    <t>SCAFFOLLDING ERECTION UP TO 2 STORY BUILDING FOR EXTERINAL WORK</t>
  </si>
  <si>
    <t>SCAFFOLLDING LOOSENING UP TO 2 STORY BUILDING  FOR EXTERINAL WORK</t>
  </si>
  <si>
    <t>SCAFFOLLDING ERECTION UP TO 5 STORY BUILDING FOR EXXTERINAL WORK</t>
  </si>
  <si>
    <t>SCAFFOLLDING LOOSENING UP TO 5 STORY BUILDING FOR EXXTERINAL WORK</t>
  </si>
  <si>
    <t>Compacting,vibrating roller,  600 mm wide,150 mm lifts, 4 passes</t>
  </si>
  <si>
    <t>Excavating hand pits, to 2 Meter Deep, Sandy Soil</t>
  </si>
  <si>
    <t>Spread fill dumped material from a stockpile with dozer, 300 HP, 90 m haul</t>
  </si>
  <si>
    <t>Spread fill dumped material, by hand, no compaction</t>
  </si>
  <si>
    <t>Gravel fill compacted under floor slabs, 100 mm deep</t>
  </si>
  <si>
    <t>Base course, 20 mm Stone,compacted, for paved &amp; large areas,150 mm deep</t>
  </si>
  <si>
    <t>Wheel stops, fixed</t>
  </si>
  <si>
    <t>Fine grade granular base 200 mm thick for slab on grade,in confined area,hand grading</t>
  </si>
  <si>
    <t>Sidewalk,limestone pavers, 75 mm thick</t>
  </si>
  <si>
    <t>Interlock pavers,100 mm x 200 mm x 57 mm laid flat on 100 mm thick sand bed</t>
  </si>
  <si>
    <t>Precast Curb stone 150*300*500MM</t>
  </si>
  <si>
    <t>Cast in place including forms &amp; steel, Spread footings, spread over  4 m3</t>
  </si>
  <si>
    <t>Cast in place Lightweight concrete, ready mix 1:3:2,for roof decks, including screed finish only, not including forms or reinforcing</t>
  </si>
  <si>
    <t>Finishing concrete floors monolithic,screed finish</t>
  </si>
  <si>
    <t xml:space="preserve">Concrete Block, Back-up, Reinforced, alternate courses, bar spacing 1.2 meter, 200 mm x 400 mm, 100 mm thick </t>
  </si>
  <si>
    <t xml:space="preserve">Concrete Block, Back-up, Reinforced, alternate courses, bar spacing 1.2 meter, 200 mm x 400 mm, 150 mm thick </t>
  </si>
  <si>
    <t xml:space="preserve">Concrete Block, Back-up, Reinforced, alternate courses, bar spacing 1.2 meter, 200 mm x 400 mm, 200 mm thick </t>
  </si>
  <si>
    <t>Concrete Block Bond Beam, including grout and 2 x 20 mm bars reinforcing regular block 200 mm high, 200 mm thick</t>
  </si>
  <si>
    <t>Concrete Block, Lintels, including grout and reinforcing, 200 mm x 400 mm x 200 mm, 2 x10 mm bar</t>
  </si>
  <si>
    <t>Concrete Block, Lintels, including grout and reinforcing, 300 mm x 200 mm x 200 mm, 2x16 mm bar</t>
  </si>
  <si>
    <t>Wall insulation rigid,Extruded or expanded polystyrene, 1.75 kg/cm2, 
 50 mm thick or 76 mm thick</t>
  </si>
  <si>
    <t>Roof deck insulation,Extruded Polystyrene 1.05 kg/cm2 compressive strength, 100mm thick,</t>
  </si>
  <si>
    <t>Concrete tile, 400 mm x 400 mm,morter bed</t>
  </si>
  <si>
    <t>Commercial Steel Door,flush,insulated, 44 mm thick,full panel, 18 ga, 915mm x 2135 mm,hardware &amp; frame not included</t>
  </si>
  <si>
    <t>Commercial Steel Door,flush,insulated, 44 mm thick,full panel, 18 ga, 1220 mm x 2440 mm,hardware &amp; frame not included</t>
  </si>
  <si>
    <t>Door frames,150 mm steel channels 12 kg/m, with anchors and bar stops, 915 mm x 2135 mm door, weighs 91 kg</t>
  </si>
  <si>
    <t>Door frames, 200 mm steel channels 17 kg/m, with anchors and bar stops, 1830 mm x 2440 mm door, weighs 136 kg</t>
  </si>
  <si>
    <t>Door frames &amp; trim,only,brushwork, finish coat exterior latex</t>
  </si>
  <si>
    <t>Wood doors,residential, exterior,combination storm &amp; screen,pine,full lite,
2055 mm x 815 mm wide,hardware &amp; frame not included</t>
  </si>
  <si>
    <t>Wood doors,interior,closet bi-fold,w/hardware,no frame or trim included,
flush, 1980 mm or 2035 mm high  x 1220 mm wide</t>
  </si>
  <si>
    <t>Wood doors,residential, exterior,combination storm &amp; screen,pine,full lite,
2135 mm x 915 mm wide,hardware &amp; frame not included</t>
  </si>
  <si>
    <t>Wood doors,interior closet,bi-fold,w/hardware,no frame or trim included,
flush, 1980 mm or 2035 mm  high  x 1525 mm wide</t>
  </si>
  <si>
    <t>Sliding vinyl clad door, 25 mm insulated glass, 1836 mm x 2440 mm high</t>
  </si>
  <si>
    <t>Complete hardware set for exterior door including 3 hinges,keyed lockset,with handle,weather stripping &amp;exterior pull  bar</t>
  </si>
  <si>
    <t>Complete hardware set,interior door including 6 hinges,lockset keyed with handles and floor door stop</t>
  </si>
  <si>
    <t>Cement plaster on exterior concrete or masonry walls, 3 coats including accessories &amp; GROOVES</t>
  </si>
  <si>
    <t>Cement plaster on exterior concrete or masonry walls, 3 coats including accessories WITHOUT GROOVES</t>
  </si>
  <si>
    <t>PLASTERING FOR PAINT
Cement plaster on interior concrete or masonry walls, 3 coats including accessories</t>
  </si>
  <si>
    <t>PLASTERING UNDER CERAMIC
Cement plaster on interior concrete or masonry walls, 3 coats including accessories</t>
  </si>
  <si>
    <t>Ceramic tile base 300 mm x 100 mm high, thin set</t>
  </si>
  <si>
    <t>Ceramic tile interior wall,with thin set 200 x 200 mm glazed</t>
  </si>
  <si>
    <t>Flooring,ceramic,100 mm x 200 mm x 13 mm thick,unglazed, morter bed</t>
  </si>
  <si>
    <t>Terrazzo,precast,cove, 150 mm high</t>
  </si>
  <si>
    <t>Terrazzo,precast,cove, 200 mm high</t>
  </si>
  <si>
    <t>Terrazzo,floor tiles,non-slip 25 mm thick, 300 mmx 300 mm</t>
  </si>
  <si>
    <t>Ceilings,gypsum drywall,fire rated,finished,screwed to grid channel or joists, 13 mm or 16 mm thick</t>
  </si>
  <si>
    <t>Ceilings,grid suspension system,direct hung, 3 8 mm or 90 mm cold rolled channel, with 22 mm hi hat furring channel, 610 mm O.C.</t>
  </si>
  <si>
    <t>Suspended ceilings complete,mineral fiber,cement binder,T bar suspension 610 mm x 1220 mm x 16 mm board</t>
  </si>
  <si>
    <t>Gypsum Cornice with paint</t>
  </si>
  <si>
    <t>Suspended ceilings complete,metal pan with acoustic pad,steel, Aluminium or stainless steel.</t>
  </si>
  <si>
    <t>Marble tile 400 mm x 400 mm x 20 mm , morter set</t>
  </si>
  <si>
    <t>Marble tile Thersholds , morter set</t>
  </si>
  <si>
    <t>Granite floor, 300 mm x 300 mm x 20 mm thick.</t>
  </si>
  <si>
    <t>Granite floor, 400 mm x 400 mm x 30 mm thick.</t>
  </si>
  <si>
    <t>Marble stair tread 300 mm &amp; riser 160 mm high, from 1.2 meter up to 1.8 meter long.</t>
  </si>
  <si>
    <t>Granite stair tread 300 mm &amp; riser 160 mm high, up to 1 meter long.</t>
  </si>
  <si>
    <t>Granite stair tread 300 mm, up to 1 meter long.</t>
  </si>
  <si>
    <t>Granite stair riser 160 mm high, up to 1 meter long.</t>
  </si>
  <si>
    <t>Granite stair tread 300 mm &amp; riser 160 mm high, from 1.2 meter up to 1.8 meter long.</t>
  </si>
  <si>
    <t>Granite stair tread 300 mm, from 1.2 meter up to 1.8 meter long.</t>
  </si>
  <si>
    <t>Granite stair riser 160 mm high, from 1.2 meter up to 1.8 meter long.</t>
  </si>
  <si>
    <t>Resilient base,cove,rubber or vinyl,  to 3 mm thick,standard colors,upto 
150 mm high</t>
  </si>
  <si>
    <t xml:space="preserve">Carpet,commercial grade,direct cement, Nylon, plush,upto 1700 gram, 
avg size room </t>
  </si>
  <si>
    <t>Walls,masonry paint,roll,latex,paint, first coat EXTERNAL</t>
  </si>
  <si>
    <t>Walls,masonry paint,roll,latex,paint, second coat EXTERNAL</t>
  </si>
  <si>
    <t>Walls,masonry paint,roll,latex,paint, first coat INTERNAL</t>
  </si>
  <si>
    <t>Walls,masonry paint,roll,latex,paint, second coat INTERNAL</t>
  </si>
  <si>
    <t>Paint concrete,dry wall or plaster,paint  2 coats, smooth finish,roller</t>
  </si>
  <si>
    <t>Concrete, dry wall or plaster, paint 3 coats, smooth finish, roller</t>
  </si>
  <si>
    <t>Curtain rod, stainless steel, 1.5 m long,  32 mm diameter</t>
  </si>
  <si>
    <t>Grab bar, straight, 32 mm dia., stainless steel, 610 mm long</t>
  </si>
  <si>
    <t>Mirror with stainless steel frame, 457 mm x 610 mm</t>
  </si>
  <si>
    <t>Mirror with stainless steel frame, 1220 mm x 610 mm</t>
  </si>
  <si>
    <t>Mirror with stainless steel frame, 1830 mm x 610 mm</t>
  </si>
  <si>
    <t>Robe hook, single, heavy duty, concealed mounting</t>
  </si>
  <si>
    <t>Soap dispenser, chrome, surface mounted, liquid or powder</t>
  </si>
  <si>
    <t>Soap dish chrome,surface mounted</t>
  </si>
  <si>
    <t>Toilet tissue dispenser, surface mounted, stainless steel, single roll</t>
  </si>
  <si>
    <t>Towel bar, stainless steel, 760 mm long</t>
  </si>
  <si>
    <t>Towel dispenser, stainless steel, surface mounted</t>
  </si>
  <si>
    <t>Waste receptacles, stainless steel, with top, 50 liter</t>
  </si>
  <si>
    <t>CABLE TRAY LADDER:</t>
  </si>
  <si>
    <t>Cable tray ladder,galv.steel,With fittings &amp; supports, 100 mm deep, 100 mm rung spacing, 300 mm wide; 2 floors building, 4.6 m floor to floor</t>
  </si>
  <si>
    <t>Cable tray ladder,galv.steel,With fittings &amp; supports, 100 mm deep, 100 mm rung spacing, 450 mm wide; 2 floors building, 4.6 m floor to floor</t>
  </si>
  <si>
    <t>Cable tray ladder,galv.steel,With fittings &amp; supports, 100 mm deep, 100 mm rung spacing, 600 mm wide; 2 floors building., 4.6 m floor to floor</t>
  </si>
  <si>
    <t>Circuit Breakers in NEMA 1 enclosure; 600V, 3 pole, 100A</t>
  </si>
  <si>
    <t>Panel board 3 Phase 4 Wire, 225 Amps Main lugs only (M.L.O); 220/380 Including  30 branches, bolt-on type circuit breakers, 1P-20A</t>
  </si>
  <si>
    <t>Testing for mdp panel board , on off test conductivity</t>
  </si>
  <si>
    <t>Testing for small panel board , on off test conductivity</t>
  </si>
  <si>
    <t>Testing for Low voltage cable (Conductivity , megger testing )</t>
  </si>
  <si>
    <t>Testing for Wiring devices ( on- off , Normal Operation , Sequence)</t>
  </si>
  <si>
    <t>Testing for lighting fixture ( on- off , Normal Operation , emergency operation , photocell if any )</t>
  </si>
  <si>
    <t>Testing for fire alarm system ( cable continently , sequence , walk through test )</t>
  </si>
  <si>
    <t>Testing for intercom system</t>
  </si>
  <si>
    <t>Testing for T.V</t>
  </si>
  <si>
    <t>Testing for Lightinng protection and grounding system by Rod (rod to earth resistance …..etc)</t>
  </si>
  <si>
    <t>Testing for lighting pole (manual-auto operation , grounding ….)</t>
  </si>
  <si>
    <t>Testing for lighting Control Panel  (manual-auto operation ,Termination , C.B and grounding )</t>
  </si>
  <si>
    <t>Switchboard incoming main service section, copper bus bars, including CT's  with compartments and Main Air Circuit Breaker draw out Type;127/220 V, 3 Phase 4 Wire, 1600 Amp.</t>
  </si>
  <si>
    <t>Wire connectors, screw -on type, insulated, from  1 to 6 mm2</t>
  </si>
  <si>
    <t>Wire connectors, screw -on type, insulated, from 2 to 10 mm2</t>
  </si>
  <si>
    <t>Wire connectors, screw -on type, insulated, from 4 to 16 mm2</t>
  </si>
  <si>
    <t>Terminal lugs, solder less for wires, 6 to 25 mm2</t>
  </si>
  <si>
    <t>Terminal lugs, solder less for wires, 50 to 70 mm2</t>
  </si>
  <si>
    <t>Terminal lugs, solderless for wires, 150 mm2</t>
  </si>
  <si>
    <t>Terminal lugs, solderless for wires, 185 mm2</t>
  </si>
  <si>
    <t>Terminal lugs, solderless for wires, 240 mm2</t>
  </si>
  <si>
    <t>Terminal lugs, solderless for wires, 300 mm2</t>
  </si>
  <si>
    <t>Conduit in concrete slab;PVC Sch 40; With terminations,fittings &amp; supports, 20 mm diameter (3/4")</t>
  </si>
  <si>
    <t>Conduit in concrete slab;PVC Sch 40; With terminations, fittings &amp; supports, 25 mm diameter ( 1")</t>
  </si>
  <si>
    <t>Conduit in concrete slab;PVC Sch 40; With terminations, fittings &amp; supports, 32 mm diameter (1-1/4")</t>
  </si>
  <si>
    <t>Conduit in concrete slab;PVC Sch 40; With terminations, fittings &amp; supports, 38 mm  diameter (1-1/2")</t>
  </si>
  <si>
    <t>Conduit in concrete slab;PVC Sch 40; With terminations, fittings &amp; supports, 50 mm  diameter (2")</t>
  </si>
  <si>
    <t>Conduit in concrete slab;PVC Sch 40; With terminations, fittings &amp; supports, 63 mm  diameter (2-1/2")</t>
  </si>
  <si>
    <t>Conduit in concrete slab;PVC Sch 40; With terminations, fittings &amp; supports, 75 mm  diameter (3")</t>
  </si>
  <si>
    <t>Conduit,galvanized rigid steel in trench underground with fittings &amp; terminations,no excavation or backfill, 32 mm diameter (1.5")</t>
  </si>
  <si>
    <t>Conduit,galvanized rigid steel in trench underground with fittings &amp; terminations,no excavation or backfill, 50 mm diameter (2")</t>
  </si>
  <si>
    <t>Conduit,galvanized rigid steel in trench underground with fittings &amp; terminations,no excavation or backfill, 76 mm diameter (3")</t>
  </si>
  <si>
    <t>Conduit,galvanized rigid steel in trench underground with fittings &amp; terminations,no excavation or backfill, 100 mm diameter (4")</t>
  </si>
  <si>
    <t>Conduit Electric Metallic Tubing (EMT), exposed,in 2 story building,includes 1 termination,1elbow every 6 meters &amp; 1 clamp every 2.75 m., 20 mm diameter ( 3/4")</t>
  </si>
  <si>
    <t>1 KV cable, PVC insulated, PVC Sheath, installed in conduit, copper; 4*6 + 6 mm2, including 2 terminations every 30 m run, conduit length up to 30 meter, conduits not included</t>
  </si>
  <si>
    <t>1 KV cable, PVC insulated, PVC Sheath, installed in conduit, copper; 3 x 25 + 16 mm2, including 2 terminations every 30 m run, conduit length up to 30 meter, conduits not included</t>
  </si>
  <si>
    <t>1 KV cable, PVC insulated, PVC Sheath, installed in conduit, copper; 4 x 50  mm2, including 2 terminations every 30 m run, conduit length up to 30 meter, conduits not included</t>
  </si>
  <si>
    <t>1 KV cable, PVC insulated, PVC Sheath, installed in conduit, copper; 3 x 70 + 35 mm2, including 2 terminations every 30 m run, conduit length up to 30 meter, conduits not included</t>
  </si>
  <si>
    <t>1 KV cable, PVC insulated, PVC Sheath, installed in conduit, copper; 3 x 95 + 50 mm2, including 2 terminations every 30 m run, conduit length up to 30 meter, conduits not included</t>
  </si>
  <si>
    <t>1 KV cable, PVC insulated, PVC Sheath, installed in conduit, copper; 3 x 150 + 70 mm2</t>
  </si>
  <si>
    <t>1 KV cable, PVC insulated, PVC Sheath, installed in conduit, copper; 3 x 240 + 120 mm2</t>
  </si>
  <si>
    <t>1 KV cable, PVC insulated, PVC Sheath, installed in c0nduit, copper; 3 x 300 + 150 mm2, including 2 terminations, conduits not included</t>
  </si>
  <si>
    <t>1 KV cable, PVC insulated, PVC Sheath, installed in conduit, copper; 1 x 70 mm2, including 4 terminations per 100 meter</t>
  </si>
  <si>
    <t>1 KV cable, PVC insulated, PVC Sheath, installed in conduit, copper; 1 x 185 mm2, including 2 terminations per 100 meter</t>
  </si>
  <si>
    <t>1 KV cable, PVC insulated, PVC Sheath, installed in conduit, copper; 1 x 300 mm2, including 2 terminations per 100 meter</t>
  </si>
  <si>
    <t>For cables pulled in more than 30 meter run, add for every extra meter</t>
  </si>
  <si>
    <t>0.6 To 1 KV, copper wire, THW or THHN, pulled in conduits,    4 mm2</t>
  </si>
  <si>
    <t>0.6 To 1 KV, copper wire, THW or THHN, pulled in conduits,    6 mm2</t>
  </si>
  <si>
    <t>0.6 To 1 KV, copper wire, THW or THHN, pulled in conduits,   10 mm2</t>
  </si>
  <si>
    <t>0.6 To 1 KV, copper wire, THW or THHN, pulled in conduits,   16 mm2</t>
  </si>
  <si>
    <t>0.6 To 1 KV, copper wire, THW or THHN, pulled in conduits,   25 mm2</t>
  </si>
  <si>
    <t>0.6 To 1 KV, copper wire, THW or THHN, pulled in conduits,   95 mm2</t>
  </si>
  <si>
    <t>0.6 To 1 KV, copper wire, THW or THHN, pulled in conduits,  150 mm2</t>
  </si>
  <si>
    <t>0.6 To 1 KV, copper wire, THW or THHN, pulled in conduits,  240 mm2</t>
  </si>
  <si>
    <t>0.6 To 1 KV, copper wire, THW or THHN, pulled in conduits,  300 mm2</t>
  </si>
  <si>
    <t>Lighting switch,toggle,single pole,15A</t>
  </si>
  <si>
    <t>Lighting switch,toggle,single pole 2 Way,15A</t>
  </si>
  <si>
    <t>Lighting switch,toggle,  3 Way, 15A</t>
  </si>
  <si>
    <t>Lighting switch, toggle, 4 Way, 15A</t>
  </si>
  <si>
    <t>Lighting switch, toggle, 2 gange ,2 Way, 15A</t>
  </si>
  <si>
    <t>Lighting switch, toggle,0 A,  230 V,  intermediate</t>
  </si>
  <si>
    <t>Water Heater switch 2 pole 1 way 20A</t>
  </si>
  <si>
    <t>Fan motor switch with overload protection/Fan regulator</t>
  </si>
  <si>
    <t>Dimmer switch, 120V, 1000 watt incandescent, 1 pole</t>
  </si>
  <si>
    <t>Dimmer switch, 120 V, 2000 watt incandescent, 1 pole</t>
  </si>
  <si>
    <t>Duplex  receptacle, 120 or 220 V, grounded, 20 A</t>
  </si>
  <si>
    <t>Duplex receptacle, 120 or 220 V, grounded fault interrupting, "GFI", 20 A</t>
  </si>
  <si>
    <t>Receptacle, single, 250 V, grounded, 30A</t>
  </si>
  <si>
    <t>receptacle, single, 250 V, grounded, 50A</t>
  </si>
  <si>
    <t>Single interlocking receptacle, ceiling mounted, 120 or 220 V, grounded, 15 A</t>
  </si>
  <si>
    <t>Receptacle, corrosion resistant, 20 A, 250 V</t>
  </si>
  <si>
    <t>Receptacle/ switch cover plate</t>
  </si>
  <si>
    <t>Plug  straight or angle  20 A</t>
  </si>
  <si>
    <t>Plug  straight or angle  30 A</t>
  </si>
  <si>
    <t>Plug  straight or angle  50 A</t>
  </si>
  <si>
    <t>Connector computer, 3 pole, 4 wire, 20 A</t>
  </si>
  <si>
    <t>Connector computer, 3 pole, 4 wire, 60 A</t>
  </si>
  <si>
    <t>Connector computer, 3 pole, 4 wire,100 A</t>
  </si>
  <si>
    <t>Lampholder,keyless</t>
  </si>
  <si>
    <t>Safety switch, general duty or heavy duty, 600 V, 2P-  30 A,NON Fused.</t>
  </si>
  <si>
    <t>Safety switch, general duty or heavy duty, 600 V, 3P-  60 A,fused.</t>
  </si>
  <si>
    <t>Safety switch, general duty or heavy duty, 600 V, 3P-  30 A,NON ,fused.</t>
  </si>
  <si>
    <t>Safety switch, general duty or heavy duty, 600 V, 3P- 100 A,fused.</t>
  </si>
  <si>
    <t>Safety switch, general duty or heavy duty, 600 V, 3P- 200 A,fused.</t>
  </si>
  <si>
    <t>Safety switch, general duty or heavy duty, 600 V, 3P- 400 A,fused.</t>
  </si>
  <si>
    <t>Safety switch, general duty or heavy duty, 600 V, 3P- 600 A,fused.</t>
  </si>
  <si>
    <t>Emergency lighting fixture, battery operated, twin sealed beam lights, 25W, 6V  each.</t>
  </si>
  <si>
    <t>Exterior lighting fixture with lamp wall mounted, incandescent, 100 W</t>
  </si>
  <si>
    <t>Exterior lighting fixture, wall pack, discharge lamp up to 250 Watt.</t>
  </si>
  <si>
    <t>Exterior fixture, floodlights with ballast and lamp, pole mounted, pole not included
Mercury Vapor, metal halide or sodium, 175 W</t>
  </si>
  <si>
    <t>Exterior fixture, floodlights with ballast and lamp, pole mounted, pole not included
Mercury Vapor, metal halide or sodium, 250 W</t>
  </si>
  <si>
    <t>Exterior fixture, floodlights with ballast and lamp, pole mounted, pole not included
Mercury Vapor, metal halide or sodium, 400 W</t>
  </si>
  <si>
    <t>Exterior fixture, floodlights with ballast and lamp, pole mounted, pole not included
Mercury Vapor, metal halide or sodium, 1000 W</t>
  </si>
  <si>
    <t>Exterior fixture, floodlights with ballast and lamp, pole mounted, pole not included
Mercury Vapor, metal halide or sodium, 2000 W</t>
  </si>
  <si>
    <t xml:space="preserve">Fuse box installation  for all type of lighting pole include gland and termination </t>
  </si>
  <si>
    <t>Exterior Light Pole,Aluminium, anchor base without concrete,  2.5 meter  high</t>
  </si>
  <si>
    <t>Exterior Light Pole,Aluminium, anchor base without concrete,  6.0 meter  high</t>
  </si>
  <si>
    <t>Exterior Light Pole,Aluminium, anchor base without concrete,  9.0 meter  high</t>
  </si>
  <si>
    <t>Exterior Light Pole,Aluminium, anchor base without concrete,   12 meter  high</t>
  </si>
  <si>
    <t>Exterior Light pole bracket arms, 1 arm,  Steel or Aluminium</t>
  </si>
  <si>
    <t>Exterior Light pole bracket arms, 2 arms, Steel or aluminium</t>
  </si>
  <si>
    <t>Exterior Light pole bracket arms, 4 arms, Steel or Aluminium</t>
  </si>
  <si>
    <t>Exterior Light Pole, Steel, anchor base without concrete,  2.5 meter  high</t>
  </si>
  <si>
    <t>Exterior Light Pole, Steel, anchor base without concrete,  6.0 meter  high</t>
  </si>
  <si>
    <t>Exterior Light Pole, Steel, anchor base without concrete,  9.0 meter  high</t>
  </si>
  <si>
    <t>Exterior Light Pole, Steel, anchor base without concrete,   12 meter  high</t>
  </si>
  <si>
    <t>Interior fluorescent fixture recessed mounted, with lens 300 x 1200 mm, 2 x 40 watt</t>
  </si>
  <si>
    <t>Interior fluorescent fixture recessed mounted, with lens 600 x 1200 mm , 2 x 40 watt</t>
  </si>
  <si>
    <t>Interior fluorescent fixture recessed mounted, with lens 600 x 1200 mm, 4 x 40 watt</t>
  </si>
  <si>
    <t>Interior fluorescent fixture recessed mounted, with lens 600 x 600 mm,  4 x 20 watt</t>
  </si>
  <si>
    <t>Interior fluorescent fixture recessed mounted, with lens 190 mm Dia 4 x 20 watt</t>
  </si>
  <si>
    <t>Interior fluorescent fixture recessed mounted, with lens 1200 x 1200 mm , 8 x 40 watt</t>
  </si>
  <si>
    <t xml:space="preserve">Interior fluorescent fixture surface mounted, with lens &amp; latched door frame, 300 x 1200 mm, 2 x 40 W                                                  </t>
  </si>
  <si>
    <t xml:space="preserve">Interior fluorescent fixture surface mounted, with lens &amp; latched door frame, 600 x 600 mm,  4 x 20 W                                                  </t>
  </si>
  <si>
    <t xml:space="preserve">Interior fluorescent fixture surface mounted, with lens &amp; latched door frame, 272 mm dia </t>
  </si>
  <si>
    <t>Air terminal, copper, 20 mm installed on roofs 24 meter high above grade</t>
  </si>
  <si>
    <t>Cable, Copper 70 mm2 fixed with clamps every 2 meter spacing</t>
  </si>
  <si>
    <t>Ground rod,copper clad, 2.4 m long, 20 mm diameter (3/4"), driven in standard soil.</t>
  </si>
  <si>
    <t>Lighting pole /outdoor panel grounding rod with cable and welding (complete set ONE ROD ONLY )</t>
  </si>
  <si>
    <t>Ground rod,copper clad, 3.0 m long, 20 mm diameter (3/4"), driven in hard/standerd soil.</t>
  </si>
  <si>
    <t>Ground rod,copper clad, 3.0 m long, 20 mm diameter (3/4"), driven in hard soil.</t>
  </si>
  <si>
    <t>Groundwire,bare copper,  35 mm2</t>
  </si>
  <si>
    <t>Groundwire,bare copper,  50 mm2</t>
  </si>
  <si>
    <t>Groundwire,bare copper,  95 mm2</t>
  </si>
  <si>
    <t>Groundwire,bare copper,  120 mm2</t>
  </si>
  <si>
    <t>Grounding,brazed connections,  16 mm2 cable</t>
  </si>
  <si>
    <t>Grounding,brazed connections,  95 mm2 cable</t>
  </si>
  <si>
    <t>Detection system, indicating panels, 10 channel</t>
  </si>
  <si>
    <t>Detection system, indicating panels, Main Panel 4 Loop channel</t>
  </si>
  <si>
    <t>Fire alarm, break glass alarm switch</t>
  </si>
  <si>
    <t>Fire alarm, alarm bell</t>
  </si>
  <si>
    <t>Fire alarm heat detector,rate of rise</t>
  </si>
  <si>
    <t>Fire alarm smoke detector,ceiling type</t>
  </si>
  <si>
    <t>Fire alarm smoke detector,duct type</t>
  </si>
  <si>
    <t>Fire alarm horn</t>
  </si>
  <si>
    <t>Sound system,Master station for intercom of 25 stations.</t>
  </si>
  <si>
    <t>Sound system,intercom outlet, in rigid steel conduit</t>
  </si>
  <si>
    <t>Telephone cabinet, indoor 25 pair</t>
  </si>
  <si>
    <t>Telephone cabinet, indoor 50 pair</t>
  </si>
  <si>
    <t>Telephone cabinet, indoor 100 pair</t>
  </si>
  <si>
    <t>Telephone cabinet, outdoor 50 pair</t>
  </si>
  <si>
    <t>Telephone cabinet, outdoor 100 pair</t>
  </si>
  <si>
    <t>Telephone cabinet, outdoor 200 pair</t>
  </si>
  <si>
    <t>Telephone cabinet, outdoor 300 pair</t>
  </si>
  <si>
    <t>Telephone cabinet, outdoor 400 pair</t>
  </si>
  <si>
    <t>Telephone cabinet, outdoor 600 pair</t>
  </si>
  <si>
    <t>Telephone cable, 2 pair ,pulled in conduits.</t>
  </si>
  <si>
    <t>Telephone cable, 4 pair</t>
  </si>
  <si>
    <t>Telephone cable, 6 pair</t>
  </si>
  <si>
    <t>Telephone cable, 15 pair</t>
  </si>
  <si>
    <t>Telephone cable, 25 pair</t>
  </si>
  <si>
    <t>Telephone cable, 50 pair</t>
  </si>
  <si>
    <t>Telephone cable, 80 pair</t>
  </si>
  <si>
    <t>Telephone cable, 100 pair</t>
  </si>
  <si>
    <t xml:space="preserve">Telephone cableCAble termination up to 4000 Pair </t>
  </si>
  <si>
    <t>Public address system, commercial buildings, speaker including wiring 
rigid steel conduits &amp; head end equip.. average</t>
  </si>
  <si>
    <t>Sound system Speakers,ceiling or wall</t>
  </si>
  <si>
    <t>Sound system Amplifier, 250W</t>
  </si>
  <si>
    <t>TV System distribution pedestal including splitter</t>
  </si>
  <si>
    <t>Closed circuit TV system, surveillance,one station(camera &amp; monitor)</t>
  </si>
  <si>
    <t>Closed circuit TV system, Add for each added camera...</t>
  </si>
  <si>
    <t>Closed circuit TV system, surveillance,one station, monitor &amp; weatherproof camera</t>
  </si>
  <si>
    <t>Closed circuit TV system, surveillance,one station, monitor &amp; 1 pan &amp; tilt camera</t>
  </si>
  <si>
    <t>Closed circuit TV system;Industrial quality,for zoom lens-remote control,add Average.</t>
  </si>
  <si>
    <t>Pull box,sheet metal,NEMA 1, 200 mm x 200 mm, 100 mm deep</t>
  </si>
  <si>
    <t>Pull box,sheet metal,NEMA 1, 400 mm x 500 mm, 200 mm deep</t>
  </si>
  <si>
    <t>Power transformers, 11 to 33 KV</t>
  </si>
  <si>
    <t>Fiber optic cable,labor depends on fiber type &amp; type of connectors; Average labor</t>
  </si>
  <si>
    <t>Fiber optic cable connector</t>
  </si>
  <si>
    <t>Fiber optic cable finger splice</t>
  </si>
  <si>
    <t>Multi-channel rack enclosure, ( 10 Modules )</t>
  </si>
  <si>
    <t>Fiber optic patch panel ( 12 points)</t>
  </si>
  <si>
    <t>Handholes,precast concrete with concrete cover,not including excavation &amp; backfill, 1.2 x 1.2 meters, 1.2 meter deep</t>
  </si>
  <si>
    <t>Manhole,precast concrete with iron racks,pulling irons,cast iron frame &amp; cover, not including excavation &amp; backfill, 1.2 x 1.8 meters, 2.1 meter deep.</t>
  </si>
  <si>
    <t xml:space="preserve">Underground duct bank,PVC type,concrete encased,180 mm O.C.; 2 duct  40 mm diameter </t>
  </si>
  <si>
    <t xml:space="preserve">Underground duct bank,PVC type,concrete encased,180 mm O.C.; 2 duct  50 mm diameter </t>
  </si>
  <si>
    <t>Underground duct bank,PVC type,concrete encased,180 mm O.C.; 4 duct  50 mm diameter, complete including handling, excavation, fill, concrete &amp; conduit laying</t>
  </si>
  <si>
    <t>Underground duct bank,PVC type,concrete encased,180 mm O.C.; 4 duct 100 mm diameter, complete including handling, excavation, fill, concrete &amp; conduit laying</t>
  </si>
  <si>
    <t>Underground duct bank,PVC type,concrete encased, 250 mm O.C.; 4 duct 150 mm diameter, complete including handling, excavation, fill, concrete &amp; conduit laying</t>
  </si>
  <si>
    <t>Underground duct bank,Fiber type,concrete encased, 180 mm O.C.; 2 duct  50 mm diameter,  complete with excavation, concrete, fill &amp; conduit laying</t>
  </si>
  <si>
    <t xml:space="preserve">Underground duct bank,Fiber type,concrete encased, 180 mm O.C.; 2 duct 100 mm diameter </t>
  </si>
  <si>
    <t>MV equipment Pad Sleeves installation for Substation Packaged Type, RMU, Switching station</t>
  </si>
  <si>
    <t>Installation of Switching Station , SF-6 type, 13.8kV, 3 Ph, 60 Hz, fault level = 500 MVA, (1sec), weatherproof (outdoor type).1.000 Truck provided by others</t>
  </si>
  <si>
    <t xml:space="preserve"> Insallation of Substation Packaged Type (Pad mounted)  include Ring Main Unit (RMU) SF-6 type (with fuse/with circuit breaker) 13.8 KV, 3 PH, 60Hz, fault level 500MVA,  Oil immersed type transformer 100 - 2000 KVA, 13.8 KV-400Y/230 V, 3 PH,  4W, 60Hz  and LV switchgear panel. Truck provided by others</t>
  </si>
  <si>
    <t xml:space="preserve"> L.V Cable termination for LV switchgear panel Substation Packaged Type (Pad mounted) 100 KVA, 13.8 KV-400Y/230 V, 3 PH,  4W, 60Hz with cable gland and all accessories (Plate Punshing Excluded)</t>
  </si>
  <si>
    <t xml:space="preserve"> L.V Cable termination for LV switchgear panel Substation Packaged Type (Pad mounted) 300 KVA, 13.8 KV-400Y/230 V, 3 PH,  4W, 60Hz with cable gland and all accessories (Plate Punshing Excluded)</t>
  </si>
  <si>
    <t xml:space="preserve"> L.V Cable termination for LV switchgear panel Substation Packaged Type (Pad mounted) 1500 KVA, 13.8 KV-400Y/230 V, 3 PH,  4W, 60Hz with cable gland and all accessories (Plate Punshing Excluded)</t>
  </si>
  <si>
    <t xml:space="preserve"> Installation of Lighting control panel including pad Sleeves and cable gland and all accessories</t>
  </si>
  <si>
    <t>ARMORED CABLE DB , Duct bank ('EXCAVATION AND BACKFILL EXCLUDED         See division 022-204&amp;254)</t>
  </si>
  <si>
    <t>1 - 4 + 4 N - 4 G mm2 Cu / XLPE / RSWA / PVC, D.B.,  600/1000 V</t>
  </si>
  <si>
    <t>4 - 4 + 4 G mm2 Cu / XLPE / RSWA / PVC, D.B.,  600/1000 V</t>
  </si>
  <si>
    <t>4 - 6 + 4 G mm2 Cu / XLPE / RSWA / PVC, D.B.,  600/1000 V</t>
  </si>
  <si>
    <t>4 - 10 + 6 G mm2 Cu / XLPE / RSWA / PVC, D.B.,  600/1000 V</t>
  </si>
  <si>
    <t>4 - 16 + 10 G mm2 Cu / XLPE / RSWA / PVC, D.B.,  600/1000 V</t>
  </si>
  <si>
    <t>4 - 25 + 10 G mm2 Cu / XLPE / RSWA / PVC, D.B.,  600/1000 V</t>
  </si>
  <si>
    <t>4 - 35 + 16 G mm2 Cu / XLPE / RSWA / PVC, D.B.,  600/1000 V</t>
  </si>
  <si>
    <t>4 - 50 + 16 G mm2 Cu / XLPE / RSWA / PVC, D.B.,  600/1000 V</t>
  </si>
  <si>
    <t>4 - 70 + 16 G mm2 Cu / XLPE / RSWA / PVC, D.B.,  600/1000 V</t>
  </si>
  <si>
    <t>4 - 95 + 25 G mm2 Cu / XLPE / RSWA / PVC, D.B.,  600/1000 V</t>
  </si>
  <si>
    <t>4 - 120 + 35 G mm2 Cu / XLPE / RSWA / PVC, D.B.,  600/1000 V</t>
  </si>
  <si>
    <t>4 - 150 + 35 G mm2 Cu / XLPE / RSWA / PVC, D.B.,  600/1000 V</t>
  </si>
  <si>
    <t>4 - 240 + 70 G mm2 Cu / XLPE / RSWA / PVC, D.B.,  600/1000 V</t>
  </si>
  <si>
    <t>3 - 120 + 70 N - 35 G mm2 Cu / XLPE / RSWA / PVC, D.B.,  600/1000 V</t>
  </si>
  <si>
    <t>3 - 50 mm2 Cu / XLPE / SWA / PVC, D.B., 15kV</t>
  </si>
  <si>
    <t>3 - 185 mm2 Cu / XLPE / SWA / PVC, D.B., 15kV</t>
  </si>
  <si>
    <t>3 - 300 mm2 Cu / XLPE / SWA / PVC, D.B., 15kV</t>
  </si>
  <si>
    <t>Control Cable (3 - 2.5 mm2  Cu/PVC/PVC. 600/ 1000 V  )</t>
  </si>
  <si>
    <t>2 nos. - 1.5 mm2 Cu / XLPE / RSWA / PVC shielded fire alarm cable, D.B., at  105 deg. Celsius with Grounding cable</t>
  </si>
  <si>
    <t>2 nos. - 2.5 mm2 Cu / XLPE / RSWA / PVC shielded fire alarm cable, D.B., at  105 deg. Celsius with Grounding cable</t>
  </si>
  <si>
    <t xml:space="preserve">TELPHONE CABLE 10P-0.90, multi-core, polyethelene insulated, WP (jelly-filled), DB, </t>
  </si>
  <si>
    <t xml:space="preserve">TELPHONE CABLE 30P-0.90, multi-core, polyethelene insulated, WP (jelly-filled), DB, </t>
  </si>
  <si>
    <t xml:space="preserve">TELPHONE CABLE 200 P-0.90, multi-core, polyethelene insulated, WP (jelly-filled), DB, </t>
  </si>
  <si>
    <t xml:space="preserve">TELPHONE CABLE 300P-0.90, multi-core, polyethelene insulated, WP (jelly-filled), DB, </t>
  </si>
  <si>
    <t>400*400*5 mm red cement tiles</t>
  </si>
  <si>
    <t>plastic Warning tape installation  (for fiber ,tel, fire, L.V, M.V cable )</t>
  </si>
  <si>
    <t>Uninterruptible Power Supply - (UPS) @ 1 KVA, 230V,  1 PH,  60 Hz with 20 Minutes Maintenance Free Back-up Batteries</t>
  </si>
  <si>
    <t>Uninterruptible Power Supply - (UPS) @ 2 KVA, 230V,  1 PH,  60 Hz with 20 Minutes Maintenance Free Back-up Batteries</t>
  </si>
  <si>
    <t>Uninterruptible Power Supply - (UPS) @ 15 KVA, 230V,  1 PH,  60 Hz with 20 Minutes Maintenance Free Back-up Batteries</t>
  </si>
  <si>
    <t>Generator set,diesel engine,including battery,charger,muffler,transfer switch &amp; daily fuel tank, 3 Phase, 4 Wire Up to 220/380 V; Capacity   150 KW</t>
  </si>
  <si>
    <t>Suppy of OMS-846 Optical Modem at Station L which includes rack mounted DDF, 16xE1 circuits, coaxial cables and connectors and other required accessories to make the system fully operational, refer to note 4c of Dwg 1-XE-E-28 and note-4 of Dwg 1-XE-E-29.</t>
  </si>
  <si>
    <t>Suppy of OMS-846 Optical Modem at Military Work Office which includes rack mounted Optical Distribution Frame (ODF), rack mounted DDF, wall mounted cabinet, 16xE1 circuits, coaxial and connectors and other required accessories to make the system fully operational, refer to note 4d of Dwg 1-XE-E-28 and note-4 of Dwg 1-XE-E-29.</t>
  </si>
  <si>
    <t>Suppy of Network Materials at Military Work Office and Station L, refer to note-5 of Dwg 1-XE-E-29.</t>
  </si>
  <si>
    <t>Provision of Automatic Transfer Scheme (ATS), Central Monitoring and Control System for 13.8KV Switchgear, refer to note 19 of dwg. 4-12-E-01.</t>
  </si>
  <si>
    <t>Provision of electrical work ?(wiring , containment required outside the machine room and the shaft , emergancy light , back boxes and wiring .</t>
  </si>
  <si>
    <t xml:space="preserve">Installation and connection from the proposed S/S-2A up to proposed LPA at Fac. (4-19),  which includes the following; 4-50+16G-63 Cu/XLPE/RSWA/PVC, D.B. LV cable, uPVC sleeves, excavation, backfilling and all pertinent accessories. Refer to note-14 on Dwg. no. 1-XE-E-25. </t>
  </si>
  <si>
    <t>Termination of Proposed Telephone Cables from MDF at facility 2-28 to existing MDF, refer to Note 9 of Dwg 1-XE-E-19.</t>
  </si>
  <si>
    <t xml:space="preserve">Installation and connection from the proposed FACP at WTP up to proposed FAPB at Fac. (4-19),  which includes the following;  2 nos.-1.5 mm2 Cu / XLPE / RSWA / PVC shielded fire alarm cable, D.B., at  105 deg. Celsius with Grounding cable, uPVC sleeves, excavation, backfilling and all pertinent accessories. Refer to note-13 on Dwg. no. 1-XE-E-25. </t>
  </si>
  <si>
    <t>Provision for required Equipment/materials at the Telephone Tapping Point, refer to Notes 3, 4 &amp; 4a of Drwg. No. 1-XE-E-09</t>
  </si>
  <si>
    <t>Termination of existing FACP located at existing Fac. 5-02  to the proposed Fire Alarm Network of CFACP-2, refer to Note 7 of Dwg 1-XE-E-22.</t>
  </si>
  <si>
    <t>Provision for required Equipment/materials at the Power Tapping Point, refer to Notes 3 &amp; 4 of Draw. No. 1-XE-E-05</t>
  </si>
  <si>
    <t xml:space="preserve">Provision  of  Digital Prayer Time Display Clock System which includes wires, conduit, testing, commissioning, all pertinent accessories to make the system operational. Refer to note no. 14 of Dwg 3-04-E-02. </t>
  </si>
  <si>
    <t>Backfill by hand light soil</t>
  </si>
  <si>
    <t>Backfill by hand heavy soil</t>
  </si>
  <si>
    <t>Backfill light soil by hand &amp; compaction in 150 mm layers, hand tamp, soft soil</t>
  </si>
  <si>
    <t>Backfill light soil by hand &amp; compaction by roller</t>
  </si>
  <si>
    <t>Backfill light soil by hand &amp; compaction by vibrating pate</t>
  </si>
  <si>
    <t>Excavating trench up to 1.2 meter deep, 0.57 M3 hydraulic backhoe,common earth</t>
  </si>
  <si>
    <t>Excavating trench by hand with pick &amp; shovel, 2 meter deep, light soil.</t>
  </si>
  <si>
    <t>Backfill trench, F.E. loader, wheel Mtd. 0.76 M3 bucket,
average haul area 30 meters</t>
  </si>
  <si>
    <t>Bedding for utility lines,not including compaction,crushed run gravel</t>
  </si>
  <si>
    <t>Bedding for utility lines ( cables ) sleeves cleaning ..etc ,not including compaction,crushed run gravel</t>
  </si>
  <si>
    <t>Hand excavate and trim for pipe bells after trench excavation,pipe size 200 mm</t>
  </si>
  <si>
    <t>Backfill from existing stockpile,no compaction,by 75 Hp dozer; 15 Lm haul, sand &amp; gravel</t>
  </si>
  <si>
    <t>Compaction by rammer tamper, 300 to  450 mm, 200 mm lifts, 2 passes</t>
  </si>
  <si>
    <t>Manhole without frame &amp; covers, concrete cast in place 1.2 m x 1.2 m x 0.2 m thick &amp; 1.2 m deep</t>
  </si>
  <si>
    <t>Manhole without frame &amp; covers, concrete cast in place 1.2 m x 1.2 m x 0.2 m 
thick &amp; 2.4 m deep</t>
  </si>
  <si>
    <t>Excavating trench 2 to 3.00 meter deep, 0.57 M3 hydraulic backhoe,common earth</t>
  </si>
  <si>
    <t>Manhole frames &amp; covers, C.I., 600 mm square, 227 kg</t>
  </si>
  <si>
    <t>Cast in place including forms &amp; steel, Spread footings, spread under  0.75 m3</t>
  </si>
  <si>
    <t>Rough-in, supply, waste, vent &amp; carrier for wall hung water closet; plastic piping, approximaterun of 10 m each for both supply and DWV</t>
  </si>
  <si>
    <t>Water closet, bowl only, With flush valve, seat; wall hung or floor mounted.</t>
  </si>
  <si>
    <t>Lavatory,Vanity top, Cultured marble, single bowl, 635 mm x 482 mm, single bowl</t>
  </si>
  <si>
    <t>Rough-in, supply, waste and vent for all Vanity top lavatories; plastic piping, approximate run of 18 m each for both supply &amp; DWV</t>
  </si>
  <si>
    <t>Kitchen sink with faucets and drain , counter top, Porcelain enamel on C.I., 
760 mm x 530 mm single bowl</t>
  </si>
  <si>
    <t>Rough in, supply, waste and vent for countertop sink; plastic piping, approximate run of
18 m each for both supply &amp; DWV</t>
  </si>
  <si>
    <t>Kitchen sink with faucets and drain, raised deck, Porcelain enamel on C.I.,
 813 mm x 533 mm dual level, double bowl</t>
  </si>
  <si>
    <t>Rough-in, supply, waste and vent for wall service sink; plastic piping,approximate run of
18 m each for both supply &amp; DWV</t>
  </si>
  <si>
    <t>Drinking fountain, wall mounted, Bronze,cast aluminium or fiberglass,  
300 mm back, single bubller unit</t>
  </si>
  <si>
    <t>Rough-in, Supply, vent &amp; waste for drinking fountain, at 20 m, plastic supply piping and 20 m of DWV plastic piping</t>
  </si>
  <si>
    <t>Showers, Stall, with door and trim, fiberglass, one piece, 3 walls, 910 mm x 910 mm</t>
  </si>
  <si>
    <t>Rough-in, supply, waste and vent for shower stall; plastic piping, approximate run of 18 m each for both supply &amp; DWV</t>
  </si>
  <si>
    <t>Pressure booster pump system,with diaphragm tank, control &amp; pressure switch 10HP</t>
  </si>
  <si>
    <t>Bath tubs, recessed porcelain enamel on cast iron, with trim 1829 mm x
914 mm</t>
  </si>
  <si>
    <t>Lavatory faucet,centerset, without drain</t>
  </si>
  <si>
    <t>Pipe, PVC, couplings, 3 m O.C., hangers 90 mm schedule 40, 25 mm diameter [1"]</t>
  </si>
  <si>
    <t>Pipe, PVC, couplings, 3 m O.C., hangers 90 mm schedule 40, 38 mm diameter [1-1/2"]</t>
  </si>
  <si>
    <t>Pipe, PVC, couplings, 3 m O.C., hangers 90 mm schedule 40, 78 mm diameter [3"]</t>
  </si>
  <si>
    <t>Insulating, Pipe  with flexible Rubber tubing, 10 mm wall,  25 mm iron pipe size</t>
  </si>
  <si>
    <t>Insulating, Pipe  with flexible Rubber tubing, 13 mm wall,  38 mm iron pipe size</t>
  </si>
  <si>
    <t>Insulating, Pipe  with flexible Rubber tubing, 13 mm wall,  50 mm iron pipe size</t>
  </si>
  <si>
    <t>Insulating, Pipe  with flexible Rubber tubing, 13 mm wall,  76 mm iron pipe size</t>
  </si>
  <si>
    <t xml:space="preserve">Valves, bronze, Angle or Ball, 1034 kPa, rising stem, threaded   25 mm size </t>
  </si>
  <si>
    <t>Residential, water heater, electric, glass lined tank, 38 liter, single element</t>
  </si>
  <si>
    <t>Residential, water heater, electric, glass lined tank, 100 liter, double element</t>
  </si>
  <si>
    <t>Steel tank, liquid expansion, painted, rubber diaphragm, 500 galon capcity</t>
  </si>
  <si>
    <t>Pipe, PVC, couplings, 3 m O.C., hangers 90 mm schedule 40, 50 mm diameter [2"]</t>
  </si>
  <si>
    <t>Pipe, PVC, couplings, 3 m O.C., hangers 90 mm schedule 40, 75 mm diameter [2-1/2"]</t>
  </si>
  <si>
    <t>Sewer piping, no excav. or fill, plastic reinforced, general strength 100 mm diameter</t>
  </si>
  <si>
    <t>Sewer piping, no excav. or fill, plastic reinforced, general strength 75 mm diameter</t>
  </si>
  <si>
    <t xml:space="preserve">Drains, heavy duty, wiht sediment bucket, C.I., 300 mm loose grate,  from 76 mm to  150 mm pipe </t>
  </si>
  <si>
    <t xml:space="preserve">Drains, floor, medium  duty, C.I., double flange, 178 mm top, from 50 mm to 76 mm pipe size. </t>
  </si>
  <si>
    <t xml:space="preserve">Copper, drainage, P trap, standard pattern,90 mm pipe size </t>
  </si>
  <si>
    <t>Cleanout floor type round or square, nickel bronze top 100 mm pipe
size [4"]</t>
  </si>
  <si>
    <t>Cleanout floor type round or square, nickel bronze top 76 mm pipe
size [3"]</t>
  </si>
  <si>
    <t>Pipe, plastic, fiberglass reinforced, couplings 3 m O.C. hangers 90 mm, high 
strength, 100 mm diameter [4"]</t>
  </si>
  <si>
    <t>Sewer piping, no excav. or fill, plastic reinforced, general strength 150 mm diameter</t>
  </si>
  <si>
    <t>Fan, residential, bath exhaust, grille, back draft damper (110 CFM), 0.052 CUM/s</t>
  </si>
  <si>
    <t xml:space="preserve">Pipe, Steel black to  A-53, schedule 40,or Galvanized, threaded with couplings, clevis type hangers, 3 m O.C., black, 100 mm diameter </t>
  </si>
  <si>
    <t xml:space="preserve">Pipe, stainless steel, threaded, couplings and hangers 3 m, O.C., 
schedule 40, type 304/316, 50 mm diameter </t>
  </si>
  <si>
    <t xml:space="preserve">Pipe, stainless steel, threaded, couplings and hangers 3 m, O.C., 
schedule 40, type 304/316, 25 mm diameter </t>
  </si>
  <si>
    <t>Sprinkler,  Foam-water,pendant or upright, 13 mm NPT, 13 mm orifice</t>
  </si>
  <si>
    <t>Fire, standpipe connections, wall, w/plugs &amp; chains, single or double, flush, polished brass
64 mm x 64 m x 67 mm x 150 mm.</t>
  </si>
  <si>
    <t xml:space="preserve">Valve, iron body, Swing check, 862 kPa, Flanged, 100 mm size </t>
  </si>
  <si>
    <t xml:space="preserve">Valve, iron body, Swing check, 862 kPa, Flanged,  76 mm size </t>
  </si>
  <si>
    <t>Fire valve, wheel handle, 2068 kPa, 64 mm</t>
  </si>
  <si>
    <t>Fire hydrants, wall, with caps, single, flush, polished brass 64 mm x 76 mm</t>
  </si>
  <si>
    <t xml:space="preserve">Automatic air vent Cast iron  body, stainless steel internals, float type 13 mm inlet, 2068 kPa </t>
  </si>
  <si>
    <t>Pipe, plastic, fiberglass reinforced, couplings 3 m O.C. hangers 90 mm, high 
strength,400 mm diameter [16"]</t>
  </si>
  <si>
    <t>Pipe, plastic, fiberglass reinforced, couplings 3 m O.C. hangers 90 mm, high 
strength, 315 mm diameter [12"]</t>
  </si>
  <si>
    <t>Pipe, plastic, fiberglass reinforced, couplings 3 m O.C. hangers 90 mm, high 
strength, 250 mm diameter [10"]</t>
  </si>
  <si>
    <t xml:space="preserve">Pipe, plastic, fiberglass reinforced, couplings 3 m O.C. hangers 90 mm, high 
strength, 225 mm diameter </t>
  </si>
  <si>
    <t>Fire hydrants,two way mechanical joints,excavation and backfill
not included.133 mm valve size, 3 m depth</t>
  </si>
  <si>
    <t xml:space="preserve">Valves, bronze, Angle or Ball, 1034 kPa, rising stem, threaded   32 mm size </t>
  </si>
  <si>
    <t>Piping valve,gate,flanged,300mm diameter</t>
  </si>
  <si>
    <t>Piping valve,gate,flanged with boxes,size 150 mm diameter</t>
  </si>
  <si>
    <t xml:space="preserve">Valves, bronze, Angle or Ball, 1034 kPa, rising stem, threaded   50 mm size </t>
  </si>
  <si>
    <t>Fittings,ductile iron,mechanical joint, 90 deg. bend 400 mm diameter (16")</t>
  </si>
  <si>
    <t>Fittings,ductile iron,mechanical joint, 90 deg. bend 200 mm diameter (8")</t>
  </si>
  <si>
    <t xml:space="preserve">Pipe, stainless steel, threaded, couplings and hangers 3 m, O.C., 
schedule 40, type 304/316, 80 mm diameter </t>
  </si>
  <si>
    <t>Pump, general utility, single stage, double suction, 150 mm discharge x 200 mm suction, 60 HP</t>
  </si>
  <si>
    <t>Steel tank, liquid expansion, painted, rubber diaphragm, 150 galon capcity</t>
  </si>
  <si>
    <t>Fan, propeller exhaust, wall shutter, 6 mm S.P., direct drive two speed, (1000 CFM,1/8 HP), 0.472 CUM/s, 93 W</t>
  </si>
  <si>
    <t>Fire pump with controller, fittings and relief valve, diesel 47 L/s, 345 kPa, 40 HP, 127 mm pump [5"]</t>
  </si>
  <si>
    <t>FCU, cabinet mounted, with controls and filter, direct expansion, 17.6 kW cooling for use with/air cooled condensing.</t>
  </si>
  <si>
    <t>Shower built-in, head, arm,252 mL/s valve</t>
  </si>
  <si>
    <t>Pipe, copper solder joints type L tubing, coupling, &amp; hangers 3 m O.C. 20 mm diameter [3/4"]</t>
  </si>
  <si>
    <t xml:space="preserve">pipe test </t>
  </si>
  <si>
    <t>Roof exhauster, centrifugal, aluminum housing, 300 mm galvanized curb, bird screen, back draft damper, 6 mm S.P. direct drive (2050 CFM), 0.968 CUM/s, 0.165 SQM damper</t>
  </si>
  <si>
    <t>Duct galvanized steel, fabricated &amp; installed</t>
  </si>
  <si>
    <t>Capped Lines (for Future Use)</t>
  </si>
  <si>
    <t>electric work for elevator ( back box , piping , e- light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</si>
</sst>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b/>
      <sz val="12"/>
      <color theme="1"/>
      <name val="Arial"/>
      <family val="2"/>
    </font>
  </fonts>
  <fills count="4">
    <fill>
      <patternFill patternType="none"/>
    </fill>
    <fill>
      <patternFill patternType="gray125"/>
    </fill>
    <fill>
      <patternFill patternType="solid">
        <fgColor rgb="FF92D05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2" borderId="0" xfId="0" applyFont="1" applyFill="1" applyBorder="1" applyAlignment="1">
      <alignment vertical="center" wrapText="1"/>
    </xf>
    <xf numFmtId="0" fontId="3" fillId="0" borderId="0" xfId="0" applyFont="1" applyFill="1" applyAlignment="1">
      <alignment horizontal="left" vertical="center"/>
    </xf>
    <xf numFmtId="0" fontId="3" fillId="0" borderId="0" xfId="0" applyFont="1" applyFill="1" applyAlignment="1">
      <alignment horizontal="left" vertical="center" wrapText="1"/>
    </xf>
    <xf numFmtId="43" fontId="3" fillId="0" borderId="0" xfId="1" applyFont="1" applyFill="1" applyAlignment="1">
      <alignment horizontal="left" vertical="center"/>
    </xf>
    <xf numFmtId="43" fontId="3" fillId="0" borderId="0" xfId="1" applyNumberFormat="1" applyFont="1" applyFill="1" applyAlignment="1">
      <alignment horizontal="left" vertical="center"/>
    </xf>
    <xf numFmtId="0" fontId="0" fillId="3" borderId="0" xfId="0" applyFill="1" applyAlignment="1">
      <alignment horizontal="left" vertical="center"/>
    </xf>
    <xf numFmtId="0" fontId="0" fillId="3" borderId="0" xfId="0" applyFill="1" applyAlignment="1">
      <alignment horizontal="left" vertical="center" wrapText="1"/>
    </xf>
    <xf numFmtId="43" fontId="0" fillId="3" borderId="0" xfId="1" applyFont="1" applyFill="1" applyAlignment="1">
      <alignment horizontal="left" vertical="center"/>
    </xf>
    <xf numFmtId="43" fontId="0" fillId="3" borderId="0" xfId="1" applyNumberFormat="1" applyFont="1" applyFill="1" applyAlignment="1">
      <alignment horizontal="left" vertical="center"/>
    </xf>
    <xf numFmtId="0" fontId="3" fillId="0" borderId="0" xfId="0" applyFont="1" applyAlignment="1">
      <alignment horizontal="center" vertical="center" wrapText="1"/>
    </xf>
    <xf numFmtId="43" fontId="0" fillId="0" borderId="0" xfId="1" applyFont="1" applyFill="1" applyAlignment="1">
      <alignment horizontal="left" vertical="center"/>
    </xf>
    <xf numFmtId="43" fontId="0" fillId="0" borderId="0" xfId="1" applyFont="1"/>
    <xf numFmtId="43" fontId="0" fillId="0" borderId="0" xfId="0" applyNumberFormat="1"/>
    <xf numFmtId="0" fontId="4" fillId="3" borderId="0" xfId="0" applyFont="1" applyFill="1" applyAlignment="1">
      <alignment horizontal="left" vertical="center" wrapText="1"/>
    </xf>
    <xf numFmtId="0" fontId="4" fillId="3" borderId="0" xfId="0"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ar.garana/Downloads/New%20folder/MOD%20SITE1%20REV00%20(1%20BLD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im.elsharkawy/Desktop/Cost%20Control/MOD/BREAKDOWN/Phase%202/ELECTRICAL%20BREAKDOWN%20REV%2000%20final%20Others%20%20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
      <sheetName val="STANDARD ACTIVITY"/>
      <sheetName val="SUMMARY"/>
      <sheetName val="REFERENCES &amp; NOTES"/>
      <sheetName val="COMAPRESION"/>
      <sheetName val="COMPARE"/>
      <sheetName val="RESOURCE DICTIONARY"/>
      <sheetName val="BREAKDOWN"/>
      <sheetName val="PRODUCTIVITY"/>
      <sheetName val="QUANTITY SURVEY"/>
      <sheetName val="BOQ"/>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
      <sheetName val="STANDARD ACTIVITY"/>
      <sheetName val="Sheet2"/>
      <sheetName val="RESOURCE DICTIONARY"/>
      <sheetName val="BREAKDOWN"/>
      <sheetName val="Sheet1"/>
      <sheetName val="summary"/>
      <sheetName val="PRODUCTIVITY"/>
      <sheetName val="QUANTITY SURVEY"/>
      <sheetName val="BOQ"/>
      <sheetName val="Electrical notes"/>
      <sheetName val="ELECTRICAL BREAKDOWN REV 00 fin"/>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0"/>
  <sheetViews>
    <sheetView tabSelected="1" topLeftCell="B1" workbookViewId="0">
      <selection activeCell="D2" sqref="D2"/>
    </sheetView>
  </sheetViews>
  <sheetFormatPr defaultRowHeight="15" x14ac:dyDescent="0.25"/>
  <cols>
    <col min="1" max="1" width="48.85546875" customWidth="1"/>
    <col min="2" max="2" width="30.7109375" bestFit="1" customWidth="1"/>
    <col min="3" max="3" width="13.42578125" bestFit="1" customWidth="1"/>
    <col min="4" max="4" width="13" bestFit="1" customWidth="1"/>
    <col min="5" max="5" width="14.5703125" bestFit="1" customWidth="1"/>
    <col min="6" max="7" width="13.42578125" bestFit="1" customWidth="1"/>
    <col min="8" max="8" width="22.5703125" bestFit="1" customWidth="1"/>
    <col min="9" max="9" width="27.28515625" bestFit="1" customWidth="1"/>
    <col min="10" max="10" width="14.85546875" bestFit="1" customWidth="1"/>
  </cols>
  <sheetData>
    <row r="1" spans="1:11" ht="60" x14ac:dyDescent="0.25">
      <c r="A1" s="1" t="s">
        <v>142</v>
      </c>
      <c r="B1" s="1" t="s">
        <v>0</v>
      </c>
      <c r="C1" s="1" t="s">
        <v>1</v>
      </c>
      <c r="D1" s="1" t="s">
        <v>2</v>
      </c>
      <c r="E1" s="1" t="s">
        <v>3</v>
      </c>
      <c r="F1" s="1" t="s">
        <v>4</v>
      </c>
      <c r="G1" s="1" t="s">
        <v>5</v>
      </c>
      <c r="H1" s="1" t="s">
        <v>6</v>
      </c>
      <c r="I1" s="1" t="s">
        <v>7</v>
      </c>
      <c r="J1" s="1" t="s">
        <v>8</v>
      </c>
      <c r="K1" s="1" t="s">
        <v>9</v>
      </c>
    </row>
    <row r="2" spans="1:11" ht="25.5" x14ac:dyDescent="0.25">
      <c r="A2" s="3" t="s">
        <v>143</v>
      </c>
      <c r="B2" s="2" t="s">
        <v>10</v>
      </c>
      <c r="C2" s="3" t="s">
        <v>11</v>
      </c>
      <c r="D2" s="4"/>
      <c r="E2" s="4"/>
      <c r="F2" s="4">
        <v>78.8</v>
      </c>
      <c r="G2" s="4"/>
      <c r="H2" s="4"/>
      <c r="I2" s="4"/>
      <c r="J2" s="4">
        <f>[1]!PRODUCTIVITY10[[#This Row],[DAILY
OUTPUT]]*(1-[1]!PRODUCTIVITY10[[#This Row],[PRODUCTIVITY
REDUCTION FACTOR]])</f>
        <v>0</v>
      </c>
      <c r="K2" s="4" t="s">
        <v>12</v>
      </c>
    </row>
    <row r="3" spans="1:11" ht="25.5" x14ac:dyDescent="0.25">
      <c r="A3" s="3" t="s">
        <v>144</v>
      </c>
      <c r="B3" s="2" t="s">
        <v>10</v>
      </c>
      <c r="C3" s="3" t="s">
        <v>11</v>
      </c>
      <c r="D3" s="4"/>
      <c r="E3" s="4"/>
      <c r="F3" s="4">
        <v>131.33000000000001</v>
      </c>
      <c r="G3" s="4"/>
      <c r="H3" s="4"/>
      <c r="I3" s="4"/>
      <c r="J3" s="4">
        <f>[1]!PRODUCTIVITY10[[#This Row],[DAILY
OUTPUT]]*(1-[1]!PRODUCTIVITY10[[#This Row],[PRODUCTIVITY
REDUCTION FACTOR]])</f>
        <v>78.8</v>
      </c>
      <c r="K3" s="4" t="s">
        <v>12</v>
      </c>
    </row>
    <row r="4" spans="1:11" ht="25.5" x14ac:dyDescent="0.25">
      <c r="A4" s="3" t="s">
        <v>145</v>
      </c>
      <c r="B4" s="2" t="s">
        <v>10</v>
      </c>
      <c r="C4" s="3" t="s">
        <v>11</v>
      </c>
      <c r="D4" s="4"/>
      <c r="E4" s="4"/>
      <c r="F4" s="4">
        <v>52.53</v>
      </c>
      <c r="G4" s="4"/>
      <c r="H4" s="4"/>
      <c r="I4" s="4"/>
      <c r="J4" s="4">
        <f>[1]!PRODUCTIVITY10[[#This Row],[DAILY
OUTPUT]]*(1-[1]!PRODUCTIVITY10[[#This Row],[PRODUCTIVITY
REDUCTION FACTOR]])</f>
        <v>131.33000000000001</v>
      </c>
      <c r="K4" s="4" t="s">
        <v>12</v>
      </c>
    </row>
    <row r="5" spans="1:11" ht="25.5" x14ac:dyDescent="0.25">
      <c r="A5" s="3" t="s">
        <v>146</v>
      </c>
      <c r="B5" s="2" t="s">
        <v>10</v>
      </c>
      <c r="C5" s="3" t="s">
        <v>11</v>
      </c>
      <c r="D5" s="4"/>
      <c r="E5" s="4"/>
      <c r="F5" s="4">
        <v>87.56</v>
      </c>
      <c r="G5" s="4"/>
      <c r="H5" s="4"/>
      <c r="I5" s="4"/>
      <c r="J5" s="4">
        <f>[1]!PRODUCTIVITY10[[#This Row],[DAILY
OUTPUT]]*(1-[1]!PRODUCTIVITY10[[#This Row],[PRODUCTIVITY
REDUCTION FACTOR]])</f>
        <v>52.53</v>
      </c>
      <c r="K5" s="4" t="s">
        <v>12</v>
      </c>
    </row>
    <row r="6" spans="1:11" ht="127.5" x14ac:dyDescent="0.25">
      <c r="A6" s="3" t="s">
        <v>147</v>
      </c>
      <c r="B6" s="2" t="s">
        <v>13</v>
      </c>
      <c r="C6" s="3" t="s">
        <v>14</v>
      </c>
      <c r="D6" s="4">
        <v>20</v>
      </c>
      <c r="E6" s="4">
        <v>16</v>
      </c>
      <c r="F6" s="4">
        <v>800</v>
      </c>
      <c r="G6" s="4">
        <v>2.5000000000000001E-2</v>
      </c>
      <c r="H6" s="4">
        <v>0.02</v>
      </c>
      <c r="I6" s="4">
        <v>-0.1</v>
      </c>
      <c r="J6" s="4">
        <f>[1]!PRODUCTIVITY10[[#This Row],[DAILY
OUTPUT]]*(1-[1]!PRODUCTIVITY10[[#This Row],[PRODUCTIVITY
REDUCTION FACTOR]])</f>
        <v>87.56</v>
      </c>
      <c r="K6" s="4" t="s">
        <v>15</v>
      </c>
    </row>
    <row r="7" spans="1:11" ht="38.25" x14ac:dyDescent="0.25">
      <c r="A7" s="3" t="s">
        <v>148</v>
      </c>
      <c r="B7" s="2" t="s">
        <v>13</v>
      </c>
      <c r="C7" s="3" t="s">
        <v>16</v>
      </c>
      <c r="D7" s="4">
        <v>8</v>
      </c>
      <c r="E7" s="4">
        <v>8</v>
      </c>
      <c r="F7" s="4">
        <v>4.5</v>
      </c>
      <c r="G7" s="4">
        <v>1.7777777777777777</v>
      </c>
      <c r="H7" s="4">
        <v>1.7777777777777777</v>
      </c>
      <c r="I7" s="4">
        <v>-0.1</v>
      </c>
      <c r="J7" s="5">
        <f>[1]!PRODUCTIVITY10[[#This Row],[DAILY
OUTPUT]]*(1-[1]!PRODUCTIVITY10[[#This Row],[PRODUCTIVITY
REDUCTION FACTOR]])</f>
        <v>0</v>
      </c>
      <c r="K7" s="4" t="s">
        <v>15</v>
      </c>
    </row>
    <row r="8" spans="1:11" ht="76.5" x14ac:dyDescent="0.25">
      <c r="A8" s="3" t="s">
        <v>149</v>
      </c>
      <c r="B8" s="2"/>
      <c r="C8" s="3" t="s">
        <v>17</v>
      </c>
      <c r="D8" s="4">
        <v>12</v>
      </c>
      <c r="E8" s="4">
        <v>8</v>
      </c>
      <c r="F8" s="4">
        <v>666</v>
      </c>
      <c r="G8" s="4">
        <v>1.8018018018018018E-2</v>
      </c>
      <c r="H8" s="4">
        <v>1.2012012012012012E-2</v>
      </c>
      <c r="I8" s="4">
        <v>0.95</v>
      </c>
      <c r="J8" s="5">
        <f>[1]!PRODUCTIVITY10[[#This Row],[DAILY
OUTPUT]]*(1-[1]!PRODUCTIVITY10[[#This Row],[PRODUCTIVITY
REDUCTION FACTOR]])</f>
        <v>880.00000000000011</v>
      </c>
      <c r="K8" s="4" t="s">
        <v>12</v>
      </c>
    </row>
    <row r="9" spans="1:11" ht="38.25" x14ac:dyDescent="0.25">
      <c r="A9" s="3" t="s">
        <v>150</v>
      </c>
      <c r="B9" s="2" t="s">
        <v>13</v>
      </c>
      <c r="C9" s="3" t="s">
        <v>16</v>
      </c>
      <c r="D9" s="4">
        <v>8</v>
      </c>
      <c r="E9" s="4">
        <v>8</v>
      </c>
      <c r="F9" s="4">
        <v>6.5</v>
      </c>
      <c r="G9" s="4">
        <v>1.2307692307692308</v>
      </c>
      <c r="H9" s="4">
        <v>1.2307692307692308</v>
      </c>
      <c r="I9" s="4">
        <v>0.2</v>
      </c>
      <c r="J9" s="4">
        <f>[1]!PRODUCTIVITY10[[#This Row],[DAILY
OUTPUT]]*(1-[1]!PRODUCTIVITY10[[#This Row],[PRODUCTIVITY
REDUCTION FACTOR]])</f>
        <v>4.95</v>
      </c>
      <c r="K9" s="4" t="s">
        <v>12</v>
      </c>
    </row>
    <row r="10" spans="1:11" ht="89.25" x14ac:dyDescent="0.25">
      <c r="A10" s="3" t="s">
        <v>151</v>
      </c>
      <c r="B10" s="2" t="s">
        <v>13</v>
      </c>
      <c r="C10" s="3" t="s">
        <v>18</v>
      </c>
      <c r="D10" s="4">
        <v>48</v>
      </c>
      <c r="E10" s="4">
        <v>8</v>
      </c>
      <c r="F10" s="4">
        <v>750</v>
      </c>
      <c r="G10" s="4">
        <v>6.4000000000000001E-2</v>
      </c>
      <c r="H10" s="4">
        <v>1.0666666666666666E-2</v>
      </c>
      <c r="I10" s="4">
        <v>-0.1</v>
      </c>
      <c r="J10" s="4">
        <f>[1]!PRODUCTIVITY10[[#This Row],[DAILY
OUTPUT]]*(1-[1]!PRODUCTIVITY10[[#This Row],[PRODUCTIVITY
REDUCTION FACTOR]])</f>
        <v>33.300000000000033</v>
      </c>
      <c r="K10" s="4" t="s">
        <v>15</v>
      </c>
    </row>
    <row r="11" spans="1:11" ht="204" x14ac:dyDescent="0.25">
      <c r="A11" s="3" t="s">
        <v>152</v>
      </c>
      <c r="B11" s="2" t="s">
        <v>10</v>
      </c>
      <c r="C11" s="3" t="s">
        <v>19</v>
      </c>
      <c r="D11" s="4">
        <v>43</v>
      </c>
      <c r="E11" s="4">
        <v>32</v>
      </c>
      <c r="F11" s="4">
        <v>2084.11</v>
      </c>
      <c r="G11" s="4">
        <v>2.0632308275474902E-2</v>
      </c>
      <c r="H11" s="4">
        <v>1.535427592593481E-2</v>
      </c>
      <c r="I11" s="4">
        <v>-0.1</v>
      </c>
      <c r="J11" s="5">
        <f>[1]!PRODUCTIVITY10[[#This Row],[DAILY
OUTPUT]]*(1-[1]!PRODUCTIVITY10[[#This Row],[PRODUCTIVITY
REDUCTION FACTOR]])</f>
        <v>5.2</v>
      </c>
      <c r="K11" s="4" t="s">
        <v>15</v>
      </c>
    </row>
    <row r="12" spans="1:11" ht="140.25" x14ac:dyDescent="0.25">
      <c r="A12" s="3" t="s">
        <v>153</v>
      </c>
      <c r="B12" s="2" t="s">
        <v>20</v>
      </c>
      <c r="C12" s="3" t="s">
        <v>21</v>
      </c>
      <c r="D12" s="4">
        <v>49</v>
      </c>
      <c r="E12" s="4">
        <v>8</v>
      </c>
      <c r="F12" s="4">
        <v>55</v>
      </c>
      <c r="G12" s="4">
        <v>0.89090909090909087</v>
      </c>
      <c r="H12" s="4">
        <v>0.14545454545454545</v>
      </c>
      <c r="I12" s="4">
        <v>-0.2</v>
      </c>
      <c r="J12" s="5">
        <f>[1]!PRODUCTIVITY10[[#This Row],[DAILY
OUTPUT]]*(1-[1]!PRODUCTIVITY10[[#This Row],[PRODUCTIVITY
REDUCTION FACTOR]])</f>
        <v>825.00000000000011</v>
      </c>
      <c r="K12" s="4" t="s">
        <v>22</v>
      </c>
    </row>
    <row r="13" spans="1:11" ht="38.25" x14ac:dyDescent="0.25">
      <c r="A13" s="3" t="s">
        <v>154</v>
      </c>
      <c r="B13" s="2" t="s">
        <v>10</v>
      </c>
      <c r="C13" s="3" t="s">
        <v>23</v>
      </c>
      <c r="D13" s="4">
        <v>16</v>
      </c>
      <c r="E13" s="4">
        <v>8</v>
      </c>
      <c r="F13" s="4">
        <v>95</v>
      </c>
      <c r="G13" s="4">
        <v>0.16842105263157894</v>
      </c>
      <c r="H13" s="4">
        <v>8.4210526315789472E-2</v>
      </c>
      <c r="I13" s="4">
        <v>-0.1</v>
      </c>
      <c r="J13" s="4">
        <f>[1]!PRODUCTIVITY10[[#This Row],[DAILY
OUTPUT]]*(1-[1]!PRODUCTIVITY10[[#This Row],[PRODUCTIVITY
REDUCTION FACTOR]])</f>
        <v>2292.5210000000002</v>
      </c>
      <c r="K13" s="4" t="s">
        <v>15</v>
      </c>
    </row>
    <row r="14" spans="1:11" ht="89.25" x14ac:dyDescent="0.25">
      <c r="A14" s="3" t="s">
        <v>155</v>
      </c>
      <c r="B14" s="2" t="s">
        <v>10</v>
      </c>
      <c r="C14" s="3" t="s">
        <v>24</v>
      </c>
      <c r="D14" s="4">
        <v>17</v>
      </c>
      <c r="E14" s="4">
        <v>8</v>
      </c>
      <c r="F14" s="4">
        <v>5</v>
      </c>
      <c r="G14" s="4">
        <v>3.4</v>
      </c>
      <c r="H14" s="4">
        <v>1.6</v>
      </c>
      <c r="I14" s="4">
        <v>-0.1</v>
      </c>
      <c r="J14" s="4">
        <f>[1]!PRODUCTIVITY10[[#This Row],[DAILY
OUTPUT]]*(1-[1]!PRODUCTIVITY10[[#This Row],[PRODUCTIVITY
REDUCTION FACTOR]])</f>
        <v>66</v>
      </c>
      <c r="K14" s="4" t="s">
        <v>15</v>
      </c>
    </row>
    <row r="15" spans="1:11" ht="51" x14ac:dyDescent="0.25">
      <c r="A15" s="3" t="s">
        <v>156</v>
      </c>
      <c r="B15" s="2" t="s">
        <v>10</v>
      </c>
      <c r="C15" s="3" t="s">
        <v>25</v>
      </c>
      <c r="D15" s="4">
        <v>17</v>
      </c>
      <c r="E15" s="4">
        <v>8</v>
      </c>
      <c r="F15" s="4">
        <v>13</v>
      </c>
      <c r="G15" s="4">
        <v>1.0625</v>
      </c>
      <c r="H15" s="4">
        <v>0.5</v>
      </c>
      <c r="I15" s="4">
        <v>0</v>
      </c>
      <c r="J15" s="5">
        <f>[1]!PRODUCTIVITY10[[#This Row],[DAILY
OUTPUT]]*(1-[1]!PRODUCTIVITY10[[#This Row],[PRODUCTIVITY
REDUCTION FACTOR]])</f>
        <v>104.50000000000001</v>
      </c>
      <c r="K15" s="4" t="s">
        <v>12</v>
      </c>
    </row>
    <row r="16" spans="1:11" ht="25.5" x14ac:dyDescent="0.25">
      <c r="A16" s="3" t="s">
        <v>157</v>
      </c>
      <c r="B16" s="2" t="s">
        <v>20</v>
      </c>
      <c r="C16" s="3" t="s">
        <v>26</v>
      </c>
      <c r="D16" s="4">
        <v>41</v>
      </c>
      <c r="E16" s="4">
        <v>8</v>
      </c>
      <c r="F16" s="4">
        <v>18</v>
      </c>
      <c r="G16" s="4">
        <v>0.27333333333333332</v>
      </c>
      <c r="H16" s="4">
        <v>5.3333333333333337E-2</v>
      </c>
      <c r="I16" s="4">
        <v>0</v>
      </c>
      <c r="J16" s="5">
        <f>[1]!PRODUCTIVITY10[[#This Row],[DAILY
OUTPUT]]*(1-[1]!PRODUCTIVITY10[[#This Row],[PRODUCTIVITY
REDUCTION FACTOR]])</f>
        <v>5.5</v>
      </c>
      <c r="K16" s="4" t="s">
        <v>12</v>
      </c>
    </row>
    <row r="17" spans="1:11" ht="280.5" x14ac:dyDescent="0.25">
      <c r="A17" s="3" t="s">
        <v>158</v>
      </c>
      <c r="B17" s="2" t="s">
        <v>13</v>
      </c>
      <c r="C17" s="3" t="s">
        <v>27</v>
      </c>
      <c r="D17" s="4">
        <v>84</v>
      </c>
      <c r="E17" s="4">
        <v>23</v>
      </c>
      <c r="F17" s="4">
        <v>18</v>
      </c>
      <c r="G17" s="4">
        <v>4.666666666666667</v>
      </c>
      <c r="H17" s="4">
        <v>1.2777777777777777</v>
      </c>
      <c r="I17" s="4">
        <v>-0.1</v>
      </c>
      <c r="J17" s="5">
        <f>[1]!PRODUCTIVITY10[[#This Row],[DAILY
OUTPUT]]*(1-[1]!PRODUCTIVITY10[[#This Row],[PRODUCTIVITY
REDUCTION FACTOR]])</f>
        <v>13</v>
      </c>
      <c r="K17" s="4" t="s">
        <v>15</v>
      </c>
    </row>
    <row r="18" spans="1:11" ht="153" x14ac:dyDescent="0.25">
      <c r="A18" s="3" t="s">
        <v>159</v>
      </c>
      <c r="B18" s="2" t="s">
        <v>10</v>
      </c>
      <c r="C18" s="3" t="s">
        <v>28</v>
      </c>
      <c r="D18" s="4">
        <v>34</v>
      </c>
      <c r="E18" s="4">
        <v>28</v>
      </c>
      <c r="F18" s="4">
        <v>75</v>
      </c>
      <c r="G18" s="4">
        <v>1.1333333333333333</v>
      </c>
      <c r="H18" s="4">
        <v>0.93333333333333335</v>
      </c>
      <c r="I18" s="4">
        <v>-0.2</v>
      </c>
      <c r="J18" s="4">
        <f>[1]!PRODUCTIVITY10[[#This Row],[DAILY
OUTPUT]]*(1-[1]!PRODUCTIVITY10[[#This Row],[PRODUCTIVITY
REDUCTION FACTOR]])</f>
        <v>18</v>
      </c>
      <c r="K18" s="4" t="s">
        <v>29</v>
      </c>
    </row>
    <row r="19" spans="1:11" ht="25.5" x14ac:dyDescent="0.25">
      <c r="A19" s="3" t="s">
        <v>160</v>
      </c>
      <c r="B19" s="2" t="s">
        <v>10</v>
      </c>
      <c r="C19" s="3" t="s">
        <v>30</v>
      </c>
      <c r="D19" s="4">
        <v>8</v>
      </c>
      <c r="E19" s="4">
        <v>0</v>
      </c>
      <c r="F19" s="4">
        <v>70</v>
      </c>
      <c r="G19" s="4">
        <v>0.11428571428571428</v>
      </c>
      <c r="H19" s="4">
        <v>0</v>
      </c>
      <c r="I19" s="4">
        <v>-0.1</v>
      </c>
      <c r="J19" s="4">
        <f>[1]!PRODUCTIVITY10[[#This Row],[DAILY
OUTPUT]]*(1-[1]!PRODUCTIVITY10[[#This Row],[PRODUCTIVITY
REDUCTION FACTOR]])</f>
        <v>0</v>
      </c>
      <c r="K19" s="4" t="s">
        <v>15</v>
      </c>
    </row>
    <row r="20" spans="1:11" ht="216.75" x14ac:dyDescent="0.25">
      <c r="A20" s="3" t="s">
        <v>161</v>
      </c>
      <c r="B20" s="2" t="s">
        <v>10</v>
      </c>
      <c r="C20" s="3" t="s">
        <v>31</v>
      </c>
      <c r="D20" s="4">
        <v>52</v>
      </c>
      <c r="E20" s="4">
        <v>13</v>
      </c>
      <c r="F20" s="4">
        <v>38.119999999999997</v>
      </c>
      <c r="G20" s="4">
        <v>1.3641133263378804</v>
      </c>
      <c r="H20" s="4">
        <v>0.3410283315844701</v>
      </c>
      <c r="I20" s="4">
        <v>-0.1</v>
      </c>
      <c r="J20" s="4">
        <f>[1]!PRODUCTIVITY10[[#This Row],[DAILY
OUTPUT]]*(1-[1]!PRODUCTIVITY10[[#This Row],[PRODUCTIVITY
REDUCTION FACTOR]])</f>
        <v>19.8</v>
      </c>
      <c r="K20" s="4" t="s">
        <v>15</v>
      </c>
    </row>
    <row r="21" spans="1:11" ht="216.75" x14ac:dyDescent="0.25">
      <c r="A21" s="3" t="s">
        <v>162</v>
      </c>
      <c r="B21" s="2" t="s">
        <v>10</v>
      </c>
      <c r="C21" s="3" t="s">
        <v>31</v>
      </c>
      <c r="D21" s="4">
        <v>52</v>
      </c>
      <c r="E21" s="4">
        <v>13</v>
      </c>
      <c r="F21" s="4">
        <v>33.75</v>
      </c>
      <c r="G21" s="4">
        <v>1.5407407407407407</v>
      </c>
      <c r="H21" s="4">
        <v>0.38518518518518519</v>
      </c>
      <c r="I21" s="4">
        <v>-0.1</v>
      </c>
      <c r="J21" s="4">
        <f>[1]!PRODUCTIVITY10[[#This Row],[DAILY
OUTPUT]]*(1-[1]!PRODUCTIVITY10[[#This Row],[PRODUCTIVITY
REDUCTION FACTOR]])</f>
        <v>90</v>
      </c>
      <c r="K21" s="4" t="s">
        <v>15</v>
      </c>
    </row>
    <row r="22" spans="1:11" ht="216.75" x14ac:dyDescent="0.25">
      <c r="A22" s="3" t="s">
        <v>163</v>
      </c>
      <c r="B22" s="2" t="s">
        <v>10</v>
      </c>
      <c r="C22" s="3" t="s">
        <v>31</v>
      </c>
      <c r="D22" s="4">
        <v>52</v>
      </c>
      <c r="E22" s="4">
        <v>13</v>
      </c>
      <c r="F22" s="4">
        <v>28.49</v>
      </c>
      <c r="G22" s="4">
        <v>1.8252018252018254</v>
      </c>
      <c r="H22" s="4">
        <v>0.45630045630045635</v>
      </c>
      <c r="I22" s="4">
        <v>-0.1</v>
      </c>
      <c r="J22" s="4">
        <f>[1]!PRODUCTIVITY10[[#This Row],[DAILY
OUTPUT]]*(1-[1]!PRODUCTIVITY10[[#This Row],[PRODUCTIVITY
REDUCTION FACTOR]])</f>
        <v>77</v>
      </c>
      <c r="K22" s="4" t="s">
        <v>15</v>
      </c>
    </row>
    <row r="23" spans="1:11" ht="216.75" x14ac:dyDescent="0.25">
      <c r="A23" s="3" t="s">
        <v>164</v>
      </c>
      <c r="B23" s="2" t="s">
        <v>20</v>
      </c>
      <c r="C23" s="3" t="s">
        <v>32</v>
      </c>
      <c r="D23" s="4">
        <v>52</v>
      </c>
      <c r="E23" s="4">
        <v>13</v>
      </c>
      <c r="F23" s="4">
        <v>55.39</v>
      </c>
      <c r="G23" s="4">
        <v>0.93879761689835706</v>
      </c>
      <c r="H23" s="4">
        <v>0.23469940422458926</v>
      </c>
      <c r="I23" s="4">
        <v>-0.1</v>
      </c>
      <c r="J23" s="4">
        <f>[1]!PRODUCTIVITY10[[#This Row],[DAILY
OUTPUT]]*(1-[1]!PRODUCTIVITY10[[#This Row],[PRODUCTIVITY
REDUCTION FACTOR]])</f>
        <v>0</v>
      </c>
      <c r="K23" s="4" t="s">
        <v>15</v>
      </c>
    </row>
    <row r="24" spans="1:11" ht="216.75" x14ac:dyDescent="0.25">
      <c r="A24" s="3" t="s">
        <v>165</v>
      </c>
      <c r="B24" s="2" t="s">
        <v>20</v>
      </c>
      <c r="C24" s="3" t="s">
        <v>32</v>
      </c>
      <c r="D24" s="4">
        <v>52</v>
      </c>
      <c r="E24" s="4">
        <v>13</v>
      </c>
      <c r="F24" s="4">
        <v>14</v>
      </c>
      <c r="G24" s="4">
        <v>0.80595164290142596</v>
      </c>
      <c r="H24" s="4">
        <v>0.20148791072535649</v>
      </c>
      <c r="I24" s="4">
        <v>-0.1</v>
      </c>
      <c r="J24" s="4">
        <f>[1]!PRODUCTIVITY10[[#This Row],[DAILY
OUTPUT]]*(1-[1]!PRODUCTIVITY10[[#This Row],[PRODUCTIVITY
REDUCTION FACTOR]])</f>
        <v>41.932000000000002</v>
      </c>
      <c r="K24" s="4" t="s">
        <v>33</v>
      </c>
    </row>
    <row r="25" spans="1:11" ht="216.75" x14ac:dyDescent="0.25">
      <c r="A25" s="3" t="s">
        <v>166</v>
      </c>
      <c r="B25" s="2" t="s">
        <v>20</v>
      </c>
      <c r="C25" s="3" t="s">
        <v>32</v>
      </c>
      <c r="D25" s="4">
        <v>52</v>
      </c>
      <c r="E25" s="4">
        <v>13</v>
      </c>
      <c r="F25" s="4">
        <v>13</v>
      </c>
      <c r="G25" s="4">
        <v>0.86782376502002667</v>
      </c>
      <c r="H25" s="4">
        <v>0.21695594125500667</v>
      </c>
      <c r="I25" s="4">
        <v>-0.1</v>
      </c>
      <c r="J25" s="4">
        <f>[1]!PRODUCTIVITY10[[#This Row],[DAILY
OUTPUT]]*(1-[1]!PRODUCTIVITY10[[#This Row],[PRODUCTIVITY
REDUCTION FACTOR]])</f>
        <v>37.125</v>
      </c>
      <c r="K25" s="4" t="s">
        <v>33</v>
      </c>
    </row>
    <row r="26" spans="1:11" ht="76.5" x14ac:dyDescent="0.25">
      <c r="A26" s="3" t="s">
        <v>167</v>
      </c>
      <c r="B26" s="2" t="s">
        <v>10</v>
      </c>
      <c r="C26" s="3" t="s">
        <v>34</v>
      </c>
      <c r="D26" s="4">
        <v>17</v>
      </c>
      <c r="E26" s="4">
        <v>8</v>
      </c>
      <c r="F26" s="4">
        <v>75</v>
      </c>
      <c r="G26" s="4">
        <v>0.22666666666666666</v>
      </c>
      <c r="H26" s="4">
        <v>0.10666666666666667</v>
      </c>
      <c r="I26" s="4">
        <v>-0.1</v>
      </c>
      <c r="J26" s="4">
        <f>[1]!PRODUCTIVITY10[[#This Row],[DAILY
OUTPUT]]*(1-[1]!PRODUCTIVITY10[[#This Row],[PRODUCTIVITY
REDUCTION FACTOR]])</f>
        <v>31.339000000000002</v>
      </c>
      <c r="K26" s="4" t="s">
        <v>15</v>
      </c>
    </row>
    <row r="27" spans="1:11" ht="89.25" x14ac:dyDescent="0.25">
      <c r="A27" s="3" t="s">
        <v>168</v>
      </c>
      <c r="B27" s="2" t="s">
        <v>10</v>
      </c>
      <c r="C27" s="3" t="s">
        <v>35</v>
      </c>
      <c r="D27" s="4">
        <v>17</v>
      </c>
      <c r="E27" s="4">
        <v>8</v>
      </c>
      <c r="F27" s="4">
        <v>100</v>
      </c>
      <c r="G27" s="4">
        <v>0.17</v>
      </c>
      <c r="H27" s="4">
        <v>0.08</v>
      </c>
      <c r="I27" s="4">
        <v>-0.1</v>
      </c>
      <c r="J27" s="4">
        <f>[1]!PRODUCTIVITY10[[#This Row],[DAILY
OUTPUT]]*(1-[1]!PRODUCTIVITY10[[#This Row],[PRODUCTIVITY
REDUCTION FACTOR]])</f>
        <v>60.929000000000002</v>
      </c>
      <c r="K27" s="4" t="s">
        <v>15</v>
      </c>
    </row>
    <row r="28" spans="1:11" ht="76.5" x14ac:dyDescent="0.25">
      <c r="A28" s="3" t="s">
        <v>169</v>
      </c>
      <c r="B28" s="2" t="s">
        <v>10</v>
      </c>
      <c r="C28" s="3" t="s">
        <v>36</v>
      </c>
      <c r="D28" s="4">
        <v>25</v>
      </c>
      <c r="E28" s="4">
        <v>8</v>
      </c>
      <c r="F28" s="4">
        <v>12</v>
      </c>
      <c r="G28" s="4">
        <v>2.0833333333333335</v>
      </c>
      <c r="H28" s="4">
        <v>0.66666666666666663</v>
      </c>
      <c r="I28" s="4">
        <v>-0.1</v>
      </c>
      <c r="J28" s="5">
        <f>[1]!PRODUCTIVITY10[[#This Row],[DAILY
OUTPUT]]*(1-[1]!PRODUCTIVITY10[[#This Row],[PRODUCTIVITY
REDUCTION FACTOR]])</f>
        <v>15.400000000000002</v>
      </c>
      <c r="K28" s="4" t="s">
        <v>15</v>
      </c>
    </row>
    <row r="29" spans="1:11" ht="89.25" x14ac:dyDescent="0.25">
      <c r="A29" s="3" t="s">
        <v>170</v>
      </c>
      <c r="B29" s="2" t="s">
        <v>37</v>
      </c>
      <c r="C29" s="3" t="s">
        <v>38</v>
      </c>
      <c r="D29" s="4">
        <v>25</v>
      </c>
      <c r="E29" s="4">
        <v>16</v>
      </c>
      <c r="F29" s="4">
        <v>14</v>
      </c>
      <c r="G29" s="4">
        <v>1.7857142857142858</v>
      </c>
      <c r="H29" s="4">
        <v>1.1428571428571428</v>
      </c>
      <c r="I29" s="4">
        <v>-0.1</v>
      </c>
      <c r="J29" s="4">
        <f>[1]!PRODUCTIVITY10[[#This Row],[DAILY
OUTPUT]]*(1-[1]!PRODUCTIVITY10[[#This Row],[PRODUCTIVITY
REDUCTION FACTOR]])</f>
        <v>14.3</v>
      </c>
      <c r="K29" s="4" t="s">
        <v>15</v>
      </c>
    </row>
    <row r="30" spans="1:11" ht="89.25" x14ac:dyDescent="0.25">
      <c r="A30" s="3" t="s">
        <v>171</v>
      </c>
      <c r="B30" s="2" t="s">
        <v>37</v>
      </c>
      <c r="C30" s="3" t="s">
        <v>38</v>
      </c>
      <c r="D30" s="4">
        <v>25</v>
      </c>
      <c r="E30" s="4">
        <v>16</v>
      </c>
      <c r="F30" s="4">
        <v>12</v>
      </c>
      <c r="G30" s="4">
        <v>2.0833333333333335</v>
      </c>
      <c r="H30" s="4">
        <v>1.3333333333333333</v>
      </c>
      <c r="I30" s="4">
        <v>-0.1</v>
      </c>
      <c r="J30" s="5">
        <f>[1]!PRODUCTIVITY10[[#This Row],[DAILY
OUTPUT]]*(1-[1]!PRODUCTIVITY10[[#This Row],[PRODUCTIVITY
REDUCTION FACTOR]])</f>
        <v>0</v>
      </c>
      <c r="K30" s="4" t="s">
        <v>15</v>
      </c>
    </row>
    <row r="31" spans="1:11" ht="127.5" x14ac:dyDescent="0.25">
      <c r="A31" s="3" t="s">
        <v>172</v>
      </c>
      <c r="B31" s="2" t="s">
        <v>37</v>
      </c>
      <c r="C31" s="3" t="s">
        <v>39</v>
      </c>
      <c r="D31" s="4">
        <v>48</v>
      </c>
      <c r="E31" s="4">
        <v>24</v>
      </c>
      <c r="F31" s="4">
        <v>12</v>
      </c>
      <c r="G31" s="4">
        <v>4</v>
      </c>
      <c r="H31" s="4">
        <v>2</v>
      </c>
      <c r="I31" s="4">
        <v>0.2</v>
      </c>
      <c r="J31" s="4">
        <f>[1]!PRODUCTIVITY10[[#This Row],[DAILY
OUTPUT]]*(1-[1]!PRODUCTIVITY10[[#This Row],[PRODUCTIVITY
REDUCTION FACTOR]])</f>
        <v>82.5</v>
      </c>
      <c r="K31" s="4" t="s">
        <v>22</v>
      </c>
    </row>
    <row r="32" spans="1:11" ht="127.5" x14ac:dyDescent="0.25">
      <c r="A32" s="3" t="s">
        <v>173</v>
      </c>
      <c r="B32" s="2" t="s">
        <v>37</v>
      </c>
      <c r="C32" s="3" t="s">
        <v>39</v>
      </c>
      <c r="D32" s="4">
        <v>48</v>
      </c>
      <c r="E32" s="4">
        <v>24</v>
      </c>
      <c r="F32" s="4">
        <v>8</v>
      </c>
      <c r="G32" s="4">
        <v>6</v>
      </c>
      <c r="H32" s="4">
        <v>3</v>
      </c>
      <c r="I32" s="4">
        <v>0.2</v>
      </c>
      <c r="J32" s="4">
        <f>[1]!PRODUCTIVITY10[[#This Row],[DAILY
OUTPUT]]*(1-[1]!PRODUCTIVITY10[[#This Row],[PRODUCTIVITY
REDUCTION FACTOR]])</f>
        <v>110.00000000000001</v>
      </c>
      <c r="K32" s="4" t="s">
        <v>22</v>
      </c>
    </row>
    <row r="33" spans="1:11" ht="76.5" x14ac:dyDescent="0.25">
      <c r="A33" s="3" t="s">
        <v>174</v>
      </c>
      <c r="B33" s="2" t="s">
        <v>20</v>
      </c>
      <c r="C33" s="3" t="s">
        <v>40</v>
      </c>
      <c r="D33" s="4">
        <v>8</v>
      </c>
      <c r="E33" s="4">
        <v>8</v>
      </c>
      <c r="F33" s="4">
        <v>180</v>
      </c>
      <c r="G33" s="4">
        <v>4.4444444444444446E-2</v>
      </c>
      <c r="H33" s="4">
        <v>4.4444444444444446E-2</v>
      </c>
      <c r="I33" s="4">
        <v>0.2</v>
      </c>
      <c r="J33" s="5">
        <f>[1]!PRODUCTIVITY10[[#This Row],[DAILY
OUTPUT]]*(1-[1]!PRODUCTIVITY10[[#This Row],[PRODUCTIVITY
REDUCTION FACTOR]])</f>
        <v>13.200000000000001</v>
      </c>
      <c r="K33" s="4" t="s">
        <v>22</v>
      </c>
    </row>
    <row r="34" spans="1:11" ht="89.25" x14ac:dyDescent="0.25">
      <c r="A34" s="3" t="s">
        <v>175</v>
      </c>
      <c r="B34" s="2" t="s">
        <v>37</v>
      </c>
      <c r="C34" s="3" t="s">
        <v>41</v>
      </c>
      <c r="D34" s="4">
        <v>25</v>
      </c>
      <c r="E34" s="4">
        <v>16</v>
      </c>
      <c r="F34" s="4">
        <v>9</v>
      </c>
      <c r="G34" s="4">
        <v>2.7777777777777777</v>
      </c>
      <c r="H34" s="4">
        <v>1.7777777777777777</v>
      </c>
      <c r="I34" s="4">
        <v>-0.1</v>
      </c>
      <c r="J34" s="5">
        <f>[1]!PRODUCTIVITY10[[#This Row],[DAILY
OUTPUT]]*(1-[1]!PRODUCTIVITY10[[#This Row],[PRODUCTIVITY
REDUCTION FACTOR]])</f>
        <v>0</v>
      </c>
      <c r="K34" s="4" t="s">
        <v>15</v>
      </c>
    </row>
    <row r="35" spans="1:11" ht="89.25" x14ac:dyDescent="0.25">
      <c r="A35" s="3" t="s">
        <v>176</v>
      </c>
      <c r="B35" s="2" t="s">
        <v>37</v>
      </c>
      <c r="C35" s="3" t="s">
        <v>41</v>
      </c>
      <c r="D35" s="4">
        <v>25</v>
      </c>
      <c r="E35" s="4">
        <v>16</v>
      </c>
      <c r="F35" s="4">
        <v>11</v>
      </c>
      <c r="G35" s="4">
        <v>2.2727272727272729</v>
      </c>
      <c r="H35" s="4">
        <v>1.4545454545454546</v>
      </c>
      <c r="I35" s="4">
        <v>0.1</v>
      </c>
      <c r="J35" s="5">
        <f>[1]!PRODUCTIVITY10[[#This Row],[DAILY
OUTPUT]]*(1-[1]!PRODUCTIVITY10[[#This Row],[PRODUCTIVITY
REDUCTION FACTOR]])</f>
        <v>0</v>
      </c>
      <c r="K35" s="4" t="s">
        <v>22</v>
      </c>
    </row>
    <row r="36" spans="1:11" ht="89.25" x14ac:dyDescent="0.25">
      <c r="A36" s="3" t="s">
        <v>177</v>
      </c>
      <c r="B36" s="2" t="s">
        <v>37</v>
      </c>
      <c r="C36" s="3" t="s">
        <v>41</v>
      </c>
      <c r="D36" s="4">
        <v>25</v>
      </c>
      <c r="E36" s="4">
        <v>16</v>
      </c>
      <c r="F36" s="4">
        <v>8</v>
      </c>
      <c r="G36" s="4">
        <v>3.125</v>
      </c>
      <c r="H36" s="4">
        <v>2</v>
      </c>
      <c r="I36" s="4">
        <v>-0.1</v>
      </c>
      <c r="J36" s="5">
        <f>[1]!PRODUCTIVITY10[[#This Row],[DAILY
OUTPUT]]*(1-[1]!PRODUCTIVITY10[[#This Row],[PRODUCTIVITY
REDUCTION FACTOR]])</f>
        <v>15.400000000000002</v>
      </c>
      <c r="K36" s="4" t="s">
        <v>15</v>
      </c>
    </row>
    <row r="37" spans="1:11" ht="89.25" x14ac:dyDescent="0.25">
      <c r="A37" s="3" t="s">
        <v>178</v>
      </c>
      <c r="B37" s="2" t="s">
        <v>37</v>
      </c>
      <c r="C37" s="3" t="s">
        <v>41</v>
      </c>
      <c r="D37" s="4">
        <v>25</v>
      </c>
      <c r="E37" s="4">
        <v>16</v>
      </c>
      <c r="F37" s="4">
        <v>10</v>
      </c>
      <c r="G37" s="4">
        <v>2.5</v>
      </c>
      <c r="H37" s="4">
        <v>1.6</v>
      </c>
      <c r="I37" s="4">
        <v>-0.1</v>
      </c>
      <c r="J37" s="5">
        <f>[1]!PRODUCTIVITY10[[#This Row],[DAILY
OUTPUT]]*(1-[1]!PRODUCTIVITY10[[#This Row],[PRODUCTIVITY
REDUCTION FACTOR]])</f>
        <v>13.200000000000001</v>
      </c>
      <c r="K37" s="4" t="s">
        <v>15</v>
      </c>
    </row>
    <row r="38" spans="1:11" ht="89.25" x14ac:dyDescent="0.25">
      <c r="A38" s="3" t="s">
        <v>179</v>
      </c>
      <c r="B38" s="2" t="s">
        <v>37</v>
      </c>
      <c r="C38" s="3" t="s">
        <v>41</v>
      </c>
      <c r="D38" s="4">
        <v>25</v>
      </c>
      <c r="E38" s="4">
        <v>16</v>
      </c>
      <c r="F38" s="4">
        <v>3</v>
      </c>
      <c r="G38" s="4">
        <v>8.3333333333333339</v>
      </c>
      <c r="H38" s="4">
        <v>5.333333333333333</v>
      </c>
      <c r="I38" s="4">
        <v>-0.1</v>
      </c>
      <c r="J38" s="5">
        <f>[1]!PRODUCTIVITY10[[#This Row],[DAILY
OUTPUT]]*(1-[1]!PRODUCTIVITY10[[#This Row],[PRODUCTIVITY
REDUCTION FACTOR]])</f>
        <v>0</v>
      </c>
      <c r="K38" s="4" t="s">
        <v>15</v>
      </c>
    </row>
    <row r="39" spans="1:11" ht="76.5" x14ac:dyDescent="0.25">
      <c r="A39" s="3" t="s">
        <v>180</v>
      </c>
      <c r="B39" s="2" t="s">
        <v>37</v>
      </c>
      <c r="C39" s="3" t="s">
        <v>42</v>
      </c>
      <c r="D39" s="4">
        <v>9</v>
      </c>
      <c r="E39" s="4">
        <v>2</v>
      </c>
      <c r="F39" s="4">
        <v>10</v>
      </c>
      <c r="G39" s="4">
        <v>0.9</v>
      </c>
      <c r="H39" s="4">
        <v>0.2</v>
      </c>
      <c r="I39" s="4">
        <v>-0.1</v>
      </c>
      <c r="J39" s="5">
        <f>[1]!PRODUCTIVITY10[[#This Row],[DAILY
OUTPUT]]*(1-[1]!PRODUCTIVITY10[[#This Row],[PRODUCTIVITY
REDUCTION FACTOR]])</f>
        <v>9.6000000000000014</v>
      </c>
      <c r="K39" s="4" t="s">
        <v>15</v>
      </c>
    </row>
    <row r="40" spans="1:11" ht="76.5" x14ac:dyDescent="0.25">
      <c r="A40" s="3" t="s">
        <v>181</v>
      </c>
      <c r="B40" s="2" t="s">
        <v>37</v>
      </c>
      <c r="C40" s="3" t="s">
        <v>42</v>
      </c>
      <c r="D40" s="4">
        <v>9</v>
      </c>
      <c r="E40" s="4">
        <v>8</v>
      </c>
      <c r="F40" s="4">
        <v>2</v>
      </c>
      <c r="G40" s="4">
        <v>4.5</v>
      </c>
      <c r="H40" s="4">
        <v>4</v>
      </c>
      <c r="I40" s="4">
        <v>-0.1</v>
      </c>
      <c r="J40" s="5">
        <f>[1]!PRODUCTIVITY10[[#This Row],[DAILY
OUTPUT]]*(1-[1]!PRODUCTIVITY10[[#This Row],[PRODUCTIVITY
REDUCTION FACTOR]])</f>
        <v>6.4</v>
      </c>
      <c r="K40" s="4" t="s">
        <v>15</v>
      </c>
    </row>
    <row r="41" spans="1:11" ht="114.75" x14ac:dyDescent="0.25">
      <c r="A41" s="3" t="s">
        <v>182</v>
      </c>
      <c r="B41" s="2" t="s">
        <v>10</v>
      </c>
      <c r="C41" s="3" t="s">
        <v>43</v>
      </c>
      <c r="D41" s="4">
        <v>17</v>
      </c>
      <c r="E41" s="4">
        <v>20</v>
      </c>
      <c r="F41" s="4">
        <v>13.49</v>
      </c>
      <c r="G41" s="4">
        <v>1.2601927353595255</v>
      </c>
      <c r="H41" s="4">
        <v>1.4825796886582654</v>
      </c>
      <c r="I41" s="4">
        <v>0.2</v>
      </c>
      <c r="J41" s="5">
        <f>[1]!PRODUCTIVITY10[[#This Row],[DAILY
OUTPUT]]*(1-[1]!PRODUCTIVITY10[[#This Row],[PRODUCTIVITY
REDUCTION FACTOR]])</f>
        <v>0</v>
      </c>
      <c r="K41" s="4" t="s">
        <v>12</v>
      </c>
    </row>
    <row r="42" spans="1:11" ht="114.75" x14ac:dyDescent="0.25">
      <c r="A42" s="3" t="s">
        <v>183</v>
      </c>
      <c r="B42" s="2" t="s">
        <v>10</v>
      </c>
      <c r="C42" s="3" t="s">
        <v>43</v>
      </c>
      <c r="D42" s="4">
        <v>17</v>
      </c>
      <c r="E42" s="4">
        <v>20</v>
      </c>
      <c r="F42" s="4">
        <v>13.49</v>
      </c>
      <c r="G42" s="4">
        <v>1.2601927353595255</v>
      </c>
      <c r="H42" s="4">
        <v>1.4825796886582654</v>
      </c>
      <c r="I42" s="4">
        <v>0.15</v>
      </c>
      <c r="J42" s="5">
        <f>[1]!PRODUCTIVITY10[[#This Row],[DAILY
OUTPUT]]*(1-[1]!PRODUCTIVITY10[[#This Row],[PRODUCTIVITY
REDUCTION FACTOR]])</f>
        <v>144</v>
      </c>
      <c r="K42" s="4" t="s">
        <v>12</v>
      </c>
    </row>
    <row r="43" spans="1:11" ht="114.75" x14ac:dyDescent="0.25">
      <c r="A43" s="3" t="s">
        <v>184</v>
      </c>
      <c r="B43" s="2" t="s">
        <v>10</v>
      </c>
      <c r="C43" s="3" t="s">
        <v>43</v>
      </c>
      <c r="D43" s="4">
        <v>17</v>
      </c>
      <c r="E43" s="4">
        <v>20</v>
      </c>
      <c r="F43" s="4">
        <v>8.1</v>
      </c>
      <c r="G43" s="4">
        <v>1.4480408858603067</v>
      </c>
      <c r="H43" s="4">
        <v>1.7035775127768313</v>
      </c>
      <c r="I43" s="4">
        <v>-0.5</v>
      </c>
      <c r="J43" s="5">
        <f>[1]!PRODUCTIVITY10[[#This Row],[DAILY
OUTPUT]]*(1-[1]!PRODUCTIVITY10[[#This Row],[PRODUCTIVITY
REDUCTION FACTOR]])</f>
        <v>0</v>
      </c>
      <c r="K43" s="4" t="s">
        <v>12</v>
      </c>
    </row>
    <row r="44" spans="1:11" ht="114.75" x14ac:dyDescent="0.25">
      <c r="A44" s="3" t="s">
        <v>185</v>
      </c>
      <c r="B44" s="2" t="s">
        <v>10</v>
      </c>
      <c r="C44" s="3" t="s">
        <v>43</v>
      </c>
      <c r="D44" s="4">
        <v>17</v>
      </c>
      <c r="E44" s="4">
        <v>20</v>
      </c>
      <c r="F44" s="4">
        <v>10.566000000000001</v>
      </c>
      <c r="G44" s="4">
        <v>1.4480408858603067</v>
      </c>
      <c r="H44" s="4">
        <v>1.7035775127768313</v>
      </c>
      <c r="I44" s="4">
        <v>-0.2</v>
      </c>
      <c r="J44" s="5">
        <f>[1]!PRODUCTIVITY10[[#This Row],[DAILY
OUTPUT]]*(1-[1]!PRODUCTIVITY10[[#This Row],[PRODUCTIVITY
REDUCTION FACTOR]])</f>
        <v>9.9</v>
      </c>
      <c r="K44" s="4" t="s">
        <v>29</v>
      </c>
    </row>
    <row r="45" spans="1:11" ht="76.5" x14ac:dyDescent="0.25">
      <c r="A45" s="3" t="s">
        <v>186</v>
      </c>
      <c r="B45" s="2" t="s">
        <v>20</v>
      </c>
      <c r="C45" s="3" t="s">
        <v>44</v>
      </c>
      <c r="D45" s="4">
        <v>17</v>
      </c>
      <c r="E45" s="4">
        <v>8</v>
      </c>
      <c r="F45" s="4">
        <v>30</v>
      </c>
      <c r="G45" s="4">
        <v>0.56666666666666665</v>
      </c>
      <c r="H45" s="4">
        <v>0.26666666666666666</v>
      </c>
      <c r="I45" s="4">
        <v>-0.1</v>
      </c>
      <c r="J45" s="5">
        <f>[1]!PRODUCTIVITY10[[#This Row],[DAILY
OUTPUT]]*(1-[1]!PRODUCTIVITY10[[#This Row],[PRODUCTIVITY
REDUCTION FACTOR]])</f>
        <v>9.9</v>
      </c>
      <c r="K45" s="4" t="s">
        <v>15</v>
      </c>
    </row>
    <row r="46" spans="1:11" ht="76.5" x14ac:dyDescent="0.25">
      <c r="A46" s="3" t="s">
        <v>187</v>
      </c>
      <c r="B46" s="2" t="s">
        <v>10</v>
      </c>
      <c r="C46" s="3" t="s">
        <v>44</v>
      </c>
      <c r="D46" s="4">
        <v>17</v>
      </c>
      <c r="E46" s="4">
        <v>8</v>
      </c>
      <c r="F46" s="4">
        <v>7.8</v>
      </c>
      <c r="G46" s="4">
        <v>1.8220793140407288</v>
      </c>
      <c r="H46" s="4">
        <v>0.857449088960343</v>
      </c>
      <c r="I46" s="4">
        <v>-0.2</v>
      </c>
      <c r="J46" s="5">
        <f>[1]!PRODUCTIVITY10[[#This Row],[DAILY
OUTPUT]]*(1-[1]!PRODUCTIVITY10[[#This Row],[PRODUCTIVITY
REDUCTION FACTOR]])</f>
        <v>8.8000000000000007</v>
      </c>
      <c r="K46" s="4" t="s">
        <v>29</v>
      </c>
    </row>
    <row r="47" spans="1:11" ht="102" x14ac:dyDescent="0.25">
      <c r="A47" s="3" t="s">
        <v>188</v>
      </c>
      <c r="B47" s="2" t="s">
        <v>10</v>
      </c>
      <c r="C47" s="3" t="s">
        <v>45</v>
      </c>
      <c r="D47" s="4">
        <v>17</v>
      </c>
      <c r="E47" s="4">
        <v>16</v>
      </c>
      <c r="F47" s="4">
        <v>9.3000000000000007</v>
      </c>
      <c r="G47" s="4">
        <v>1.8279569892473118</v>
      </c>
      <c r="H47" s="4">
        <v>1.7204301075268815</v>
      </c>
      <c r="I47" s="4">
        <v>-0.1</v>
      </c>
      <c r="J47" s="5">
        <f>[1]!PRODUCTIVITY10[[#This Row],[DAILY
OUTPUT]]*(1-[1]!PRODUCTIVITY10[[#This Row],[PRODUCTIVITY
REDUCTION FACTOR]])</f>
        <v>11</v>
      </c>
      <c r="K47" s="4" t="s">
        <v>15</v>
      </c>
    </row>
    <row r="48" spans="1:11" ht="63.75" x14ac:dyDescent="0.25">
      <c r="A48" s="3" t="s">
        <v>189</v>
      </c>
      <c r="B48" s="2" t="s">
        <v>20</v>
      </c>
      <c r="C48" s="3" t="s">
        <v>46</v>
      </c>
      <c r="D48" s="4">
        <v>17</v>
      </c>
      <c r="E48" s="4">
        <v>8</v>
      </c>
      <c r="F48" s="4">
        <v>17</v>
      </c>
      <c r="G48" s="4">
        <v>1</v>
      </c>
      <c r="H48" s="4">
        <v>0.47058823529411764</v>
      </c>
      <c r="I48" s="4">
        <v>-0.1</v>
      </c>
      <c r="J48" s="5">
        <f>[1]!PRODUCTIVITY10[[#This Row],[DAILY
OUTPUT]]*(1-[1]!PRODUCTIVITY10[[#This Row],[PRODUCTIVITY
REDUCTION FACTOR]])</f>
        <v>0</v>
      </c>
      <c r="K48" s="4" t="s">
        <v>15</v>
      </c>
    </row>
    <row r="49" spans="1:11" ht="63.75" x14ac:dyDescent="0.25">
      <c r="A49" s="3" t="s">
        <v>190</v>
      </c>
      <c r="B49" s="2" t="s">
        <v>20</v>
      </c>
      <c r="C49" s="3" t="s">
        <v>46</v>
      </c>
      <c r="D49" s="4">
        <v>17</v>
      </c>
      <c r="E49" s="4">
        <v>8</v>
      </c>
      <c r="F49" s="4">
        <v>17</v>
      </c>
      <c r="G49" s="4">
        <v>1</v>
      </c>
      <c r="H49" s="4">
        <v>0.47058823529411764</v>
      </c>
      <c r="I49" s="4">
        <v>0.1</v>
      </c>
      <c r="J49" s="5">
        <f>[1]!PRODUCTIVITY10[[#This Row],[DAILY
OUTPUT]]*(1-[1]!PRODUCTIVITY10[[#This Row],[PRODUCTIVITY
REDUCTION FACTOR]])</f>
        <v>3.3000000000000003</v>
      </c>
      <c r="K49" s="4" t="s">
        <v>22</v>
      </c>
    </row>
    <row r="50" spans="1:11" ht="140.25" x14ac:dyDescent="0.25">
      <c r="A50" s="3" t="s">
        <v>191</v>
      </c>
      <c r="B50" s="2" t="s">
        <v>10</v>
      </c>
      <c r="C50" s="3" t="s">
        <v>47</v>
      </c>
      <c r="D50" s="4">
        <v>42</v>
      </c>
      <c r="E50" s="4">
        <v>25</v>
      </c>
      <c r="F50" s="4">
        <v>16.3</v>
      </c>
      <c r="G50" s="4">
        <v>2.576687116564417</v>
      </c>
      <c r="H50" s="4">
        <v>1.5337423312883436</v>
      </c>
      <c r="I50" s="4">
        <v>-0.35</v>
      </c>
      <c r="J50" s="5">
        <f>[1]!PRODUCTIVITY10[[#This Row],[DAILY
OUTPUT]]*(1-[1]!PRODUCTIVITY10[[#This Row],[PRODUCTIVITY
REDUCTION FACTOR]])</f>
        <v>0</v>
      </c>
      <c r="K50" s="4" t="s">
        <v>12</v>
      </c>
    </row>
    <row r="51" spans="1:11" ht="114.75" x14ac:dyDescent="0.25">
      <c r="A51" s="3" t="s">
        <v>192</v>
      </c>
      <c r="B51" s="2" t="s">
        <v>10</v>
      </c>
      <c r="C51" s="3" t="s">
        <v>48</v>
      </c>
      <c r="D51" s="4">
        <v>25</v>
      </c>
      <c r="E51" s="4">
        <v>8</v>
      </c>
      <c r="F51" s="4">
        <v>78</v>
      </c>
      <c r="G51" s="4">
        <v>0.32051282051282054</v>
      </c>
      <c r="H51" s="4">
        <v>0.10256410256410256</v>
      </c>
      <c r="I51" s="4">
        <v>0.75</v>
      </c>
      <c r="J51" s="5">
        <f>[1]!PRODUCTIVITY10[[#This Row],[DAILY
OUTPUT]]*(1-[1]!PRODUCTIVITY10[[#This Row],[PRODUCTIVITY
REDUCTION FACTOR]])</f>
        <v>11</v>
      </c>
      <c r="K51" s="4" t="s">
        <v>15</v>
      </c>
    </row>
    <row r="52" spans="1:11" ht="114.75" x14ac:dyDescent="0.25">
      <c r="A52" s="3" t="s">
        <v>193</v>
      </c>
      <c r="B52" s="2" t="s">
        <v>10</v>
      </c>
      <c r="C52" s="3" t="s">
        <v>48</v>
      </c>
      <c r="D52" s="4">
        <v>25</v>
      </c>
      <c r="E52" s="4">
        <v>8</v>
      </c>
      <c r="F52" s="4">
        <v>36</v>
      </c>
      <c r="G52" s="4">
        <v>0.69444444444444442</v>
      </c>
      <c r="H52" s="4">
        <v>0.22222222222222221</v>
      </c>
      <c r="I52" s="4">
        <v>0.5</v>
      </c>
      <c r="J52" s="5">
        <f>[1]!PRODUCTIVITY10[[#This Row],[DAILY
OUTPUT]]*(1-[1]!PRODUCTIVITY10[[#This Row],[PRODUCTIVITY
REDUCTION FACTOR]])</f>
        <v>2.2000000000000002</v>
      </c>
      <c r="K52" s="4" t="s">
        <v>12</v>
      </c>
    </row>
    <row r="53" spans="1:11" ht="102" x14ac:dyDescent="0.25">
      <c r="A53" s="3" t="s">
        <v>194</v>
      </c>
      <c r="B53" s="2" t="s">
        <v>10</v>
      </c>
      <c r="C53" s="3" t="s">
        <v>49</v>
      </c>
      <c r="D53" s="4">
        <v>17</v>
      </c>
      <c r="E53" s="4">
        <v>8</v>
      </c>
      <c r="F53" s="4">
        <v>6.6</v>
      </c>
      <c r="G53" s="4">
        <v>0.73913043478260865</v>
      </c>
      <c r="H53" s="4">
        <v>0.34782608695652173</v>
      </c>
      <c r="I53" s="4">
        <v>-0.2</v>
      </c>
      <c r="J53" s="5">
        <f>[1]!PRODUCTIVITY10[[#This Row],[DAILY
OUTPUT]]*(1-[1]!PRODUCTIVITY10[[#This Row],[PRODUCTIVITY
REDUCTION FACTOR]])</f>
        <v>0</v>
      </c>
      <c r="K53" s="4" t="s">
        <v>29</v>
      </c>
    </row>
    <row r="54" spans="1:11" ht="102" x14ac:dyDescent="0.25">
      <c r="A54" s="3" t="s">
        <v>195</v>
      </c>
      <c r="B54" s="2" t="s">
        <v>20</v>
      </c>
      <c r="C54" s="3" t="s">
        <v>49</v>
      </c>
      <c r="D54" s="4"/>
      <c r="E54" s="4"/>
      <c r="F54" s="4">
        <v>54</v>
      </c>
      <c r="G54" s="4"/>
      <c r="H54" s="4"/>
      <c r="I54" s="4"/>
      <c r="J54" s="5">
        <f>[1]!PRODUCTIVITY10[[#This Row],[DAILY
OUTPUT]]*(1-[1]!PRODUCTIVITY10[[#This Row],[PRODUCTIVITY
REDUCTION FACTOR]])</f>
        <v>0</v>
      </c>
      <c r="K54" s="4"/>
    </row>
    <row r="55" spans="1:11" ht="102" x14ac:dyDescent="0.25">
      <c r="A55" s="3" t="s">
        <v>196</v>
      </c>
      <c r="B55" s="2" t="s">
        <v>10</v>
      </c>
      <c r="C55" s="3" t="s">
        <v>49</v>
      </c>
      <c r="D55" s="4">
        <v>17</v>
      </c>
      <c r="E55" s="4">
        <v>8</v>
      </c>
      <c r="F55" s="4">
        <v>6.6</v>
      </c>
      <c r="G55" s="4">
        <v>1.7</v>
      </c>
      <c r="H55" s="4">
        <v>0.8</v>
      </c>
      <c r="I55" s="4">
        <v>-0.2</v>
      </c>
      <c r="J55" s="5">
        <f>[1]!PRODUCTIVITY10[[#This Row],[DAILY
OUTPUT]]*(1-[1]!PRODUCTIVITY10[[#This Row],[PRODUCTIVITY
REDUCTION FACTOR]])</f>
        <v>10.792000000000002</v>
      </c>
      <c r="K55" s="4" t="s">
        <v>29</v>
      </c>
    </row>
    <row r="56" spans="1:11" ht="191.25" x14ac:dyDescent="0.25">
      <c r="A56" s="3" t="s">
        <v>197</v>
      </c>
      <c r="B56" s="2" t="s">
        <v>10</v>
      </c>
      <c r="C56" s="3" t="s">
        <v>50</v>
      </c>
      <c r="D56" s="4">
        <v>48</v>
      </c>
      <c r="E56" s="4">
        <v>14</v>
      </c>
      <c r="F56" s="4">
        <v>16.399999999999999</v>
      </c>
      <c r="G56" s="4">
        <v>2.9268292682926833</v>
      </c>
      <c r="H56" s="4">
        <v>0.85365853658536595</v>
      </c>
      <c r="I56" s="4">
        <v>-0.1</v>
      </c>
      <c r="J56" s="5">
        <f>[1]!PRODUCTIVITY10[[#This Row],[DAILY
OUTPUT]]*(1-[1]!PRODUCTIVITY10[[#This Row],[PRODUCTIVITY
REDUCTION FACTOR]])</f>
        <v>11.4665</v>
      </c>
      <c r="K56" s="4" t="s">
        <v>15</v>
      </c>
    </row>
    <row r="57" spans="1:11" ht="191.25" x14ac:dyDescent="0.25">
      <c r="A57" s="3" t="s">
        <v>198</v>
      </c>
      <c r="B57" s="2" t="s">
        <v>10</v>
      </c>
      <c r="C57" s="3" t="s">
        <v>50</v>
      </c>
      <c r="D57" s="4">
        <v>48</v>
      </c>
      <c r="E57" s="4">
        <v>14</v>
      </c>
      <c r="F57" s="4">
        <v>16.399999999999999</v>
      </c>
      <c r="G57" s="4">
        <v>2.9268292682926833</v>
      </c>
      <c r="H57" s="4">
        <v>0.85365853658536595</v>
      </c>
      <c r="I57" s="4"/>
      <c r="J57" s="5">
        <f>[1]!PRODUCTIVITY10[[#This Row],[DAILY
OUTPUT]]*(1-[1]!PRODUCTIVITY10[[#This Row],[PRODUCTIVITY
REDUCTION FACTOR]])</f>
        <v>12.149999999999999</v>
      </c>
      <c r="K57" s="4" t="s">
        <v>15</v>
      </c>
    </row>
    <row r="58" spans="1:11" ht="191.25" x14ac:dyDescent="0.25">
      <c r="A58" s="3" t="s">
        <v>199</v>
      </c>
      <c r="B58" s="2" t="s">
        <v>10</v>
      </c>
      <c r="C58" s="3" t="s">
        <v>50</v>
      </c>
      <c r="D58" s="4">
        <v>48</v>
      </c>
      <c r="E58" s="4">
        <v>14</v>
      </c>
      <c r="F58" s="4">
        <v>13</v>
      </c>
      <c r="G58" s="4">
        <v>3.6923076923076925</v>
      </c>
      <c r="H58" s="4">
        <v>1.0769230769230769</v>
      </c>
      <c r="I58" s="4">
        <v>-0.28999999999999998</v>
      </c>
      <c r="J58" s="5">
        <f>[1]!PRODUCTIVITY10[[#This Row],[DAILY
OUTPUT]]*(1-[1]!PRODUCTIVITY10[[#This Row],[PRODUCTIVITY
REDUCTION FACTOR]])</f>
        <v>12.6792</v>
      </c>
      <c r="K58" s="4" t="s">
        <v>12</v>
      </c>
    </row>
    <row r="59" spans="1:11" ht="191.25" x14ac:dyDescent="0.25">
      <c r="A59" s="3" t="s">
        <v>200</v>
      </c>
      <c r="B59" s="2" t="s">
        <v>10</v>
      </c>
      <c r="C59" s="3" t="s">
        <v>50</v>
      </c>
      <c r="D59" s="4">
        <v>48</v>
      </c>
      <c r="E59" s="4">
        <v>14</v>
      </c>
      <c r="F59" s="4">
        <v>12</v>
      </c>
      <c r="G59" s="4">
        <v>4</v>
      </c>
      <c r="H59" s="4">
        <v>1.1666666666666667</v>
      </c>
      <c r="I59" s="4">
        <v>-0.3</v>
      </c>
      <c r="J59" s="5">
        <f>[1]!PRODUCTIVITY10[[#This Row],[DAILY
OUTPUT]]*(1-[1]!PRODUCTIVITY10[[#This Row],[PRODUCTIVITY
REDUCTION FACTOR]])</f>
        <v>0</v>
      </c>
      <c r="K59" s="4" t="s">
        <v>12</v>
      </c>
    </row>
    <row r="60" spans="1:11" ht="191.25" x14ac:dyDescent="0.25">
      <c r="A60" s="3" t="s">
        <v>201</v>
      </c>
      <c r="B60" s="2" t="s">
        <v>20</v>
      </c>
      <c r="C60" s="3" t="s">
        <v>50</v>
      </c>
      <c r="D60" s="4">
        <v>48</v>
      </c>
      <c r="E60" s="4">
        <v>14</v>
      </c>
      <c r="F60" s="4">
        <v>25.868500000000001</v>
      </c>
      <c r="G60" s="4">
        <v>1.8555385894041014</v>
      </c>
      <c r="H60" s="4">
        <v>0.54119875524286287</v>
      </c>
      <c r="I60" s="4">
        <v>-0.1</v>
      </c>
      <c r="J60" s="5">
        <f>[1]!PRODUCTIVITY10[[#This Row],[DAILY
OUTPUT]]*(1-[1]!PRODUCTIVITY10[[#This Row],[PRODUCTIVITY
REDUCTION FACTOR]])</f>
        <v>33</v>
      </c>
      <c r="K60" s="4" t="s">
        <v>15</v>
      </c>
    </row>
    <row r="61" spans="1:11" ht="191.25" x14ac:dyDescent="0.25">
      <c r="A61" s="3" t="s">
        <v>202</v>
      </c>
      <c r="B61" s="2" t="s">
        <v>20</v>
      </c>
      <c r="C61" s="3" t="s">
        <v>50</v>
      </c>
      <c r="D61" s="4">
        <v>48</v>
      </c>
      <c r="E61" s="4">
        <v>14</v>
      </c>
      <c r="F61" s="4">
        <v>17</v>
      </c>
      <c r="G61" s="4">
        <v>2.8235294117647061</v>
      </c>
      <c r="H61" s="4">
        <v>0.82352941176470584</v>
      </c>
      <c r="I61" s="4">
        <v>-0.1</v>
      </c>
      <c r="J61" s="5">
        <f>[1]!PRODUCTIVITY10[[#This Row],[DAILY
OUTPUT]]*(1-[1]!PRODUCTIVITY10[[#This Row],[PRODUCTIVITY
REDUCTION FACTOR]])</f>
        <v>9.36</v>
      </c>
      <c r="K61" s="4" t="s">
        <v>15</v>
      </c>
    </row>
    <row r="62" spans="1:11" ht="204" x14ac:dyDescent="0.25">
      <c r="A62" s="3" t="s">
        <v>203</v>
      </c>
      <c r="B62" s="2" t="s">
        <v>20</v>
      </c>
      <c r="C62" s="3" t="s">
        <v>51</v>
      </c>
      <c r="D62" s="4">
        <v>48</v>
      </c>
      <c r="E62" s="4">
        <v>14</v>
      </c>
      <c r="F62" s="4">
        <v>17</v>
      </c>
      <c r="G62" s="4">
        <v>2.8235294117647061</v>
      </c>
      <c r="H62" s="4">
        <v>0.82352941176470584</v>
      </c>
      <c r="I62" s="4">
        <v>-0.4</v>
      </c>
      <c r="J62" s="5">
        <f>[1]!PRODUCTIVITY10[[#This Row],[DAILY
OUTPUT]]*(1-[1]!PRODUCTIVITY10[[#This Row],[PRODUCTIVITY
REDUCTION FACTOR]])</f>
        <v>10.230000000000002</v>
      </c>
      <c r="K62" s="4" t="s">
        <v>12</v>
      </c>
    </row>
    <row r="63" spans="1:11" ht="204" x14ac:dyDescent="0.25">
      <c r="A63" s="3" t="s">
        <v>204</v>
      </c>
      <c r="B63" s="2" t="s">
        <v>20</v>
      </c>
      <c r="C63" s="3" t="s">
        <v>51</v>
      </c>
      <c r="D63" s="4">
        <v>48</v>
      </c>
      <c r="E63" s="4">
        <v>14</v>
      </c>
      <c r="F63" s="4">
        <v>17</v>
      </c>
      <c r="G63" s="4">
        <v>2.8235294117647061</v>
      </c>
      <c r="H63" s="4">
        <v>0.82352941176470584</v>
      </c>
      <c r="I63" s="4">
        <v>-0.6</v>
      </c>
      <c r="J63" s="5">
        <f>[1]!PRODUCTIVITY10[[#This Row],[DAILY
OUTPUT]]*(1-[1]!PRODUCTIVITY10[[#This Row],[PRODUCTIVITY
REDUCTION FACTOR]])</f>
        <v>0</v>
      </c>
      <c r="K63" s="4" t="s">
        <v>12</v>
      </c>
    </row>
    <row r="64" spans="1:11" ht="191.25" x14ac:dyDescent="0.25">
      <c r="A64" s="3" t="s">
        <v>205</v>
      </c>
      <c r="B64" s="2" t="s">
        <v>20</v>
      </c>
      <c r="C64" s="3" t="s">
        <v>50</v>
      </c>
      <c r="D64" s="4">
        <v>48</v>
      </c>
      <c r="E64" s="4">
        <v>14</v>
      </c>
      <c r="F64" s="4">
        <v>22</v>
      </c>
      <c r="G64" s="4">
        <v>2.1818181818181817</v>
      </c>
      <c r="H64" s="4">
        <v>0.63636363636363635</v>
      </c>
      <c r="I64" s="4">
        <v>-0.1</v>
      </c>
      <c r="J64" s="5">
        <f>[1]!PRODUCTIVITY10[[#This Row],[DAILY
OUTPUT]]*(1-[1]!PRODUCTIVITY10[[#This Row],[PRODUCTIVITY
REDUCTION FACTOR]])</f>
        <v>18.700000000000003</v>
      </c>
      <c r="K64" s="4" t="s">
        <v>15</v>
      </c>
    </row>
    <row r="65" spans="1:11" ht="204" x14ac:dyDescent="0.25">
      <c r="A65" s="3" t="s">
        <v>206</v>
      </c>
      <c r="B65" s="2" t="s">
        <v>20</v>
      </c>
      <c r="C65" s="3" t="s">
        <v>51</v>
      </c>
      <c r="D65" s="4">
        <v>48</v>
      </c>
      <c r="E65" s="4">
        <v>14</v>
      </c>
      <c r="F65" s="4">
        <v>22</v>
      </c>
      <c r="G65" s="4">
        <v>2.1818181818181817</v>
      </c>
      <c r="H65" s="4">
        <v>0.63636363636363635</v>
      </c>
      <c r="I65" s="4">
        <v>-0.4</v>
      </c>
      <c r="J65" s="5">
        <f>[1]!PRODUCTIVITY10[[#This Row],[DAILY
OUTPUT]]*(1-[1]!PRODUCTIVITY10[[#This Row],[PRODUCTIVITY
REDUCTION FACTOR]])</f>
        <v>15.3</v>
      </c>
      <c r="K65" s="4" t="s">
        <v>12</v>
      </c>
    </row>
    <row r="66" spans="1:11" ht="204" x14ac:dyDescent="0.25">
      <c r="A66" s="3" t="s">
        <v>207</v>
      </c>
      <c r="B66" s="2" t="s">
        <v>20</v>
      </c>
      <c r="C66" s="3" t="s">
        <v>51</v>
      </c>
      <c r="D66" s="4">
        <v>48</v>
      </c>
      <c r="E66" s="4">
        <v>14</v>
      </c>
      <c r="F66" s="4">
        <v>22</v>
      </c>
      <c r="G66" s="4">
        <v>2.1818181818181817</v>
      </c>
      <c r="H66" s="4">
        <v>0.63636363636363635</v>
      </c>
      <c r="I66" s="4">
        <v>-0.6</v>
      </c>
      <c r="J66" s="5">
        <f>[1]!PRODUCTIVITY10[[#This Row],[DAILY
OUTPUT]]*(1-[1]!PRODUCTIVITY10[[#This Row],[PRODUCTIVITY
REDUCTION FACTOR]])</f>
        <v>22.005000000000003</v>
      </c>
      <c r="K66" s="4" t="s">
        <v>12</v>
      </c>
    </row>
    <row r="67" spans="1:11" ht="51" x14ac:dyDescent="0.25">
      <c r="A67" s="3" t="s">
        <v>208</v>
      </c>
      <c r="B67" s="2" t="s">
        <v>20</v>
      </c>
      <c r="C67" s="3" t="s">
        <v>25</v>
      </c>
      <c r="D67" s="4">
        <v>17</v>
      </c>
      <c r="E67" s="4">
        <v>8</v>
      </c>
      <c r="F67" s="4">
        <v>110</v>
      </c>
      <c r="G67" s="4">
        <v>0.15454545454545454</v>
      </c>
      <c r="H67" s="4">
        <v>7.2727272727272724E-2</v>
      </c>
      <c r="I67" s="4">
        <v>0.5</v>
      </c>
      <c r="J67" s="5">
        <f>[1]!PRODUCTIVITY10[[#This Row],[DAILY
OUTPUT]]*(1-[1]!PRODUCTIVITY10[[#This Row],[PRODUCTIVITY
REDUCTION FACTOR]])</f>
        <v>0</v>
      </c>
      <c r="K67" s="4" t="s">
        <v>12</v>
      </c>
    </row>
    <row r="68" spans="1:11" ht="38.25" x14ac:dyDescent="0.25">
      <c r="A68" s="3" t="s">
        <v>209</v>
      </c>
      <c r="B68" s="2" t="s">
        <v>10</v>
      </c>
      <c r="C68" s="3" t="s">
        <v>52</v>
      </c>
      <c r="D68" s="4">
        <v>17</v>
      </c>
      <c r="E68" s="4">
        <v>8</v>
      </c>
      <c r="F68" s="4">
        <v>27</v>
      </c>
      <c r="G68" s="4">
        <v>0.25</v>
      </c>
      <c r="H68" s="4">
        <v>0.11764705882352941</v>
      </c>
      <c r="I68" s="4">
        <v>-0.2</v>
      </c>
      <c r="J68" s="5">
        <f>[1]!PRODUCTIVITY10[[#This Row],[DAILY
OUTPUT]]*(1-[1]!PRODUCTIVITY10[[#This Row],[PRODUCTIVITY
REDUCTION FACTOR]])</f>
        <v>19.5</v>
      </c>
      <c r="K68" s="4" t="s">
        <v>29</v>
      </c>
    </row>
    <row r="69" spans="1:11" ht="76.5" x14ac:dyDescent="0.25">
      <c r="A69" s="3" t="s">
        <v>210</v>
      </c>
      <c r="B69" s="2" t="s">
        <v>10</v>
      </c>
      <c r="C69" s="3" t="s">
        <v>40</v>
      </c>
      <c r="D69" s="4">
        <v>8</v>
      </c>
      <c r="E69" s="4">
        <v>8</v>
      </c>
      <c r="F69" s="4">
        <v>60</v>
      </c>
      <c r="G69" s="4">
        <v>0.04</v>
      </c>
      <c r="H69" s="4">
        <v>0.04</v>
      </c>
      <c r="I69" s="4">
        <v>0</v>
      </c>
      <c r="J69" s="4">
        <f>[1]!PRODUCTIVITY10[[#This Row],[DAILY
OUTPUT]]*(1-[1]!PRODUCTIVITY10[[#This Row],[PRODUCTIVITY
REDUCTION FACTOR]])</f>
        <v>18</v>
      </c>
      <c r="K69" s="4" t="s">
        <v>12</v>
      </c>
    </row>
    <row r="70" spans="1:11" ht="76.5" x14ac:dyDescent="0.25">
      <c r="A70" s="3" t="s">
        <v>211</v>
      </c>
      <c r="B70" s="2" t="s">
        <v>10</v>
      </c>
      <c r="C70" s="3" t="s">
        <v>40</v>
      </c>
      <c r="D70" s="4">
        <v>8</v>
      </c>
      <c r="E70" s="4">
        <v>8</v>
      </c>
      <c r="F70" s="4">
        <v>50</v>
      </c>
      <c r="G70" s="4">
        <v>3.4782608695652174E-2</v>
      </c>
      <c r="H70" s="4">
        <v>3.4782608695652174E-2</v>
      </c>
      <c r="I70" s="4">
        <v>0</v>
      </c>
      <c r="J70" s="5">
        <f>[1]!PRODUCTIVITY10[[#This Row],[DAILY
OUTPUT]]*(1-[1]!PRODUCTIVITY10[[#This Row],[PRODUCTIVITY
REDUCTION FACTOR]])</f>
        <v>7.919999999999999</v>
      </c>
      <c r="K70" s="4" t="s">
        <v>12</v>
      </c>
    </row>
    <row r="71" spans="1:11" ht="76.5" x14ac:dyDescent="0.25">
      <c r="A71" s="3" t="s">
        <v>212</v>
      </c>
      <c r="B71" s="2" t="s">
        <v>10</v>
      </c>
      <c r="C71" s="3" t="s">
        <v>40</v>
      </c>
      <c r="D71" s="4">
        <v>8</v>
      </c>
      <c r="E71" s="4">
        <v>8</v>
      </c>
      <c r="F71" s="4">
        <v>60</v>
      </c>
      <c r="G71" s="4">
        <v>0.04</v>
      </c>
      <c r="H71" s="4">
        <v>0.04</v>
      </c>
      <c r="I71" s="4">
        <v>-0.2</v>
      </c>
      <c r="J71" s="4">
        <f>[1]!PRODUCTIVITY10[[#This Row],[DAILY
OUTPUT]]*(1-[1]!PRODUCTIVITY10[[#This Row],[PRODUCTIVITY
REDUCTION FACTOR]])</f>
        <v>54</v>
      </c>
      <c r="K71" s="4" t="s">
        <v>29</v>
      </c>
    </row>
    <row r="72" spans="1:11" ht="76.5" x14ac:dyDescent="0.25">
      <c r="A72" s="3" t="s">
        <v>213</v>
      </c>
      <c r="B72" s="2" t="s">
        <v>10</v>
      </c>
      <c r="C72" s="3" t="s">
        <v>40</v>
      </c>
      <c r="D72" s="4">
        <v>8</v>
      </c>
      <c r="E72" s="4">
        <v>8</v>
      </c>
      <c r="F72" s="4">
        <v>50</v>
      </c>
      <c r="G72" s="4">
        <v>3.4782608695652174E-2</v>
      </c>
      <c r="H72" s="4">
        <v>3.4782608695652174E-2</v>
      </c>
      <c r="I72" s="4">
        <v>-0.2</v>
      </c>
      <c r="J72" s="5">
        <f>[1]!PRODUCTIVITY10[[#This Row],[DAILY
OUTPUT]]*(1-[1]!PRODUCTIVITY10[[#This Row],[PRODUCTIVITY
REDUCTION FACTOR]])</f>
        <v>7.919999999999999</v>
      </c>
      <c r="K72" s="4" t="s">
        <v>29</v>
      </c>
    </row>
    <row r="73" spans="1:11" ht="76.5" x14ac:dyDescent="0.25">
      <c r="A73" s="3" t="s">
        <v>214</v>
      </c>
      <c r="B73" s="2" t="s">
        <v>10</v>
      </c>
      <c r="C73" s="3" t="s">
        <v>40</v>
      </c>
      <c r="D73" s="4">
        <v>8</v>
      </c>
      <c r="E73" s="4">
        <v>8</v>
      </c>
      <c r="F73" s="4">
        <v>22.5</v>
      </c>
      <c r="G73" s="4">
        <v>0.16</v>
      </c>
      <c r="H73" s="4">
        <v>0.16</v>
      </c>
      <c r="I73" s="4">
        <v>-0.2</v>
      </c>
      <c r="J73" s="5">
        <f>[1]!PRODUCTIVITY10[[#This Row],[DAILY
OUTPUT]]*(1-[1]!PRODUCTIVITY10[[#This Row],[PRODUCTIVITY
REDUCTION FACTOR]])</f>
        <v>0</v>
      </c>
      <c r="K73" s="4" t="s">
        <v>29</v>
      </c>
    </row>
    <row r="74" spans="1:11" ht="76.5" x14ac:dyDescent="0.25">
      <c r="A74" s="3" t="s">
        <v>215</v>
      </c>
      <c r="B74" s="2" t="s">
        <v>10</v>
      </c>
      <c r="C74" s="3" t="s">
        <v>40</v>
      </c>
      <c r="D74" s="4">
        <v>8</v>
      </c>
      <c r="E74" s="4">
        <v>8</v>
      </c>
      <c r="F74" s="4">
        <v>15</v>
      </c>
      <c r="G74" s="4">
        <v>0.16</v>
      </c>
      <c r="H74" s="4">
        <v>0.16</v>
      </c>
      <c r="I74" s="4">
        <v>-0.2</v>
      </c>
      <c r="J74" s="5">
        <f>[1]!PRODUCTIVITY10[[#This Row],[DAILY
OUTPUT]]*(1-[1]!PRODUCTIVITY10[[#This Row],[PRODUCTIVITY
REDUCTION FACTOR]])</f>
        <v>18.04</v>
      </c>
      <c r="K74" s="4" t="s">
        <v>29</v>
      </c>
    </row>
    <row r="75" spans="1:11" ht="89.25" x14ac:dyDescent="0.25">
      <c r="A75" s="3" t="s">
        <v>216</v>
      </c>
      <c r="B75" s="2" t="s">
        <v>37</v>
      </c>
      <c r="C75" s="3" t="s">
        <v>53</v>
      </c>
      <c r="D75" s="4">
        <v>17</v>
      </c>
      <c r="E75" s="4">
        <v>8</v>
      </c>
      <c r="F75" s="4">
        <v>17</v>
      </c>
      <c r="G75" s="4">
        <v>1</v>
      </c>
      <c r="H75" s="4">
        <v>0.47058823529411764</v>
      </c>
      <c r="I75" s="4">
        <v>-0.1</v>
      </c>
      <c r="J75" s="5">
        <f>[1]!PRODUCTIVITY10[[#This Row],[DAILY
OUTPUT]]*(1-[1]!PRODUCTIVITY10[[#This Row],[PRODUCTIVITY
REDUCTION FACTOR]])</f>
        <v>16.399999999999999</v>
      </c>
      <c r="K75" s="4" t="s">
        <v>15</v>
      </c>
    </row>
    <row r="76" spans="1:11" ht="89.25" x14ac:dyDescent="0.25">
      <c r="A76" s="3" t="s">
        <v>217</v>
      </c>
      <c r="B76" s="2" t="s">
        <v>37</v>
      </c>
      <c r="C76" s="3" t="s">
        <v>53</v>
      </c>
      <c r="D76" s="4">
        <v>17</v>
      </c>
      <c r="E76" s="4">
        <v>8</v>
      </c>
      <c r="F76" s="4">
        <v>28</v>
      </c>
      <c r="G76" s="4">
        <v>0.6071428571428571</v>
      </c>
      <c r="H76" s="4">
        <v>0.2857142857142857</v>
      </c>
      <c r="I76" s="4">
        <v>-0.1</v>
      </c>
      <c r="J76" s="5">
        <f>[1]!PRODUCTIVITY10[[#This Row],[DAILY
OUTPUT]]*(1-[1]!PRODUCTIVITY10[[#This Row],[PRODUCTIVITY
REDUCTION FACTOR]])</f>
        <v>16.77</v>
      </c>
      <c r="K76" s="4" t="s">
        <v>15</v>
      </c>
    </row>
    <row r="77" spans="1:11" ht="89.25" x14ac:dyDescent="0.25">
      <c r="A77" s="3" t="s">
        <v>218</v>
      </c>
      <c r="B77" s="2" t="s">
        <v>37</v>
      </c>
      <c r="C77" s="3" t="s">
        <v>53</v>
      </c>
      <c r="D77" s="4">
        <v>17</v>
      </c>
      <c r="E77" s="4">
        <v>8</v>
      </c>
      <c r="F77" s="4">
        <v>20</v>
      </c>
      <c r="G77" s="4">
        <v>0.85</v>
      </c>
      <c r="H77" s="4">
        <v>0.4</v>
      </c>
      <c r="I77" s="4">
        <v>-0.1</v>
      </c>
      <c r="J77" s="5">
        <f>[1]!PRODUCTIVITY10[[#This Row],[DAILY
OUTPUT]]*(1-[1]!PRODUCTIVITY10[[#This Row],[PRODUCTIVITY
REDUCTION FACTOR]])</f>
        <v>15.600000000000001</v>
      </c>
      <c r="K77" s="4" t="s">
        <v>15</v>
      </c>
    </row>
    <row r="78" spans="1:11" ht="89.25" x14ac:dyDescent="0.25">
      <c r="A78" s="3" t="s">
        <v>219</v>
      </c>
      <c r="B78" s="2" t="s">
        <v>37</v>
      </c>
      <c r="C78" s="3" t="s">
        <v>53</v>
      </c>
      <c r="D78" s="4">
        <v>17</v>
      </c>
      <c r="E78" s="4">
        <v>8</v>
      </c>
      <c r="F78" s="4">
        <v>10</v>
      </c>
      <c r="G78" s="4">
        <v>1.7</v>
      </c>
      <c r="H78" s="4">
        <v>0.8</v>
      </c>
      <c r="I78" s="4">
        <v>-0.1</v>
      </c>
      <c r="J78" s="5">
        <f>[1]!PRODUCTIVITY10[[#This Row],[DAILY
OUTPUT]]*(1-[1]!PRODUCTIVITY10[[#This Row],[PRODUCTIVITY
REDUCTION FACTOR]])</f>
        <v>28.455350000000003</v>
      </c>
      <c r="K78" s="4" t="s">
        <v>15</v>
      </c>
    </row>
    <row r="79" spans="1:11" ht="89.25" x14ac:dyDescent="0.25">
      <c r="A79" s="3" t="s">
        <v>220</v>
      </c>
      <c r="B79" s="2" t="s">
        <v>37</v>
      </c>
      <c r="C79" s="3" t="s">
        <v>53</v>
      </c>
      <c r="D79" s="4">
        <v>17</v>
      </c>
      <c r="E79" s="4">
        <v>8</v>
      </c>
      <c r="F79" s="4">
        <v>6</v>
      </c>
      <c r="G79" s="4">
        <v>2.8333333333333335</v>
      </c>
      <c r="H79" s="4">
        <v>1.3333333333333333</v>
      </c>
      <c r="I79" s="4">
        <v>-0.1</v>
      </c>
      <c r="J79" s="5">
        <f>[1]!PRODUCTIVITY10[[#This Row],[DAILY
OUTPUT]]*(1-[1]!PRODUCTIVITY10[[#This Row],[PRODUCTIVITY
REDUCTION FACTOR]])</f>
        <v>18.700000000000003</v>
      </c>
      <c r="K79" s="4" t="s">
        <v>15</v>
      </c>
    </row>
    <row r="80" spans="1:11" ht="89.25" x14ac:dyDescent="0.25">
      <c r="A80" s="3" t="s">
        <v>221</v>
      </c>
      <c r="B80" s="2" t="s">
        <v>37</v>
      </c>
      <c r="C80" s="3" t="s">
        <v>53</v>
      </c>
      <c r="D80" s="4">
        <v>17</v>
      </c>
      <c r="E80" s="4">
        <v>8</v>
      </c>
      <c r="F80" s="4">
        <v>40</v>
      </c>
      <c r="G80" s="4">
        <v>0.42499999999999999</v>
      </c>
      <c r="H80" s="4">
        <v>0.2</v>
      </c>
      <c r="I80" s="4">
        <v>-0.1</v>
      </c>
      <c r="J80" s="5">
        <f>[1]!PRODUCTIVITY10[[#This Row],[DAILY
OUTPUT]]*(1-[1]!PRODUCTIVITY10[[#This Row],[PRODUCTIVITY
REDUCTION FACTOR]])</f>
        <v>23.799999999999997</v>
      </c>
      <c r="K80" s="4" t="s">
        <v>15</v>
      </c>
    </row>
    <row r="81" spans="1:11" ht="89.25" x14ac:dyDescent="0.25">
      <c r="A81" s="3" t="s">
        <v>222</v>
      </c>
      <c r="B81" s="2" t="s">
        <v>37</v>
      </c>
      <c r="C81" s="3" t="s">
        <v>53</v>
      </c>
      <c r="D81" s="4">
        <v>17</v>
      </c>
      <c r="E81" s="4">
        <v>8</v>
      </c>
      <c r="F81" s="4">
        <v>24</v>
      </c>
      <c r="G81" s="4">
        <v>0.70833333333333337</v>
      </c>
      <c r="H81" s="4">
        <v>0.33333333333333331</v>
      </c>
      <c r="I81" s="4">
        <v>-0.1</v>
      </c>
      <c r="J81" s="5">
        <f>[1]!PRODUCTIVITY10[[#This Row],[DAILY
OUTPUT]]*(1-[1]!PRODUCTIVITY10[[#This Row],[PRODUCTIVITY
REDUCTION FACTOR]])</f>
        <v>27.200000000000003</v>
      </c>
      <c r="K81" s="4" t="s">
        <v>15</v>
      </c>
    </row>
    <row r="82" spans="1:11" ht="89.25" x14ac:dyDescent="0.25">
      <c r="A82" s="3" t="s">
        <v>223</v>
      </c>
      <c r="B82" s="2" t="s">
        <v>37</v>
      </c>
      <c r="C82" s="3" t="s">
        <v>53</v>
      </c>
      <c r="D82" s="4">
        <v>17</v>
      </c>
      <c r="E82" s="4">
        <v>8</v>
      </c>
      <c r="F82" s="4">
        <v>36</v>
      </c>
      <c r="G82" s="4">
        <v>0.47222222222222221</v>
      </c>
      <c r="H82" s="4">
        <v>0.22222222222222221</v>
      </c>
      <c r="I82" s="4">
        <v>-0.1</v>
      </c>
      <c r="J82" s="5">
        <f>[1]!PRODUCTIVITY10[[#This Row],[DAILY
OUTPUT]]*(1-[1]!PRODUCTIVITY10[[#This Row],[PRODUCTIVITY
REDUCTION FACTOR]])</f>
        <v>24.200000000000003</v>
      </c>
      <c r="K82" s="4" t="s">
        <v>15</v>
      </c>
    </row>
    <row r="83" spans="1:11" ht="89.25" x14ac:dyDescent="0.25">
      <c r="A83" s="3" t="s">
        <v>224</v>
      </c>
      <c r="B83" s="2" t="s">
        <v>37</v>
      </c>
      <c r="C83" s="3" t="s">
        <v>53</v>
      </c>
      <c r="D83" s="4">
        <v>17</v>
      </c>
      <c r="E83" s="4">
        <v>8</v>
      </c>
      <c r="F83" s="4">
        <v>30</v>
      </c>
      <c r="G83" s="4">
        <v>0.56666666666666665</v>
      </c>
      <c r="H83" s="4">
        <v>0.26666666666666666</v>
      </c>
      <c r="I83" s="4">
        <v>-0.1</v>
      </c>
      <c r="J83" s="5">
        <f>[1]!PRODUCTIVITY10[[#This Row],[DAILY
OUTPUT]]*(1-[1]!PRODUCTIVITY10[[#This Row],[PRODUCTIVITY
REDUCTION FACTOR]])</f>
        <v>30.799999999999997</v>
      </c>
      <c r="K83" s="4" t="s">
        <v>15</v>
      </c>
    </row>
    <row r="84" spans="1:11" ht="89.25" x14ac:dyDescent="0.25">
      <c r="A84" s="3" t="s">
        <v>225</v>
      </c>
      <c r="B84" s="2" t="s">
        <v>37</v>
      </c>
      <c r="C84" s="3" t="s">
        <v>53</v>
      </c>
      <c r="D84" s="4">
        <v>17</v>
      </c>
      <c r="E84" s="4">
        <v>8</v>
      </c>
      <c r="F84" s="4">
        <v>22</v>
      </c>
      <c r="G84" s="4">
        <v>0.77272727272727271</v>
      </c>
      <c r="H84" s="4">
        <v>0.36363636363636365</v>
      </c>
      <c r="I84" s="4">
        <v>-0.1</v>
      </c>
      <c r="J84" s="5">
        <f>[1]!PRODUCTIVITY10[[#This Row],[DAILY
OUTPUT]]*(1-[1]!PRODUCTIVITY10[[#This Row],[PRODUCTIVITY
REDUCTION FACTOR]])</f>
        <v>35.200000000000003</v>
      </c>
      <c r="K84" s="4" t="s">
        <v>15</v>
      </c>
    </row>
    <row r="85" spans="1:11" ht="89.25" x14ac:dyDescent="0.25">
      <c r="A85" s="3" t="s">
        <v>226</v>
      </c>
      <c r="B85" s="2" t="s">
        <v>37</v>
      </c>
      <c r="C85" s="3" t="s">
        <v>53</v>
      </c>
      <c r="D85" s="4">
        <v>17</v>
      </c>
      <c r="E85" s="4">
        <v>8</v>
      </c>
      <c r="F85" s="4">
        <v>20</v>
      </c>
      <c r="G85" s="4">
        <v>0.85</v>
      </c>
      <c r="H85" s="4">
        <v>0.4</v>
      </c>
      <c r="I85" s="4">
        <v>-0.1</v>
      </c>
      <c r="J85" s="5">
        <f>[1]!PRODUCTIVITY10[[#This Row],[DAILY
OUTPUT]]*(1-[1]!PRODUCTIVITY10[[#This Row],[PRODUCTIVITY
REDUCTION FACTOR]])</f>
        <v>0</v>
      </c>
      <c r="K85" s="4" t="s">
        <v>15</v>
      </c>
    </row>
    <row r="86" spans="1:11" ht="89.25" x14ac:dyDescent="0.25">
      <c r="A86" s="3" t="s">
        <v>227</v>
      </c>
      <c r="B86" s="2" t="s">
        <v>37</v>
      </c>
      <c r="C86" s="3" t="s">
        <v>53</v>
      </c>
      <c r="D86" s="4">
        <v>17</v>
      </c>
      <c r="E86" s="4">
        <v>8</v>
      </c>
      <c r="F86" s="4">
        <v>12</v>
      </c>
      <c r="G86" s="4">
        <v>1.4166666666666667</v>
      </c>
      <c r="H86" s="4">
        <v>0.66666666666666663</v>
      </c>
      <c r="I86" s="4">
        <v>-0.1</v>
      </c>
      <c r="J86" s="5">
        <f>[1]!PRODUCTIVITY10[[#This Row],[DAILY
OUTPUT]]*(1-[1]!PRODUCTIVITY10[[#This Row],[PRODUCTIVITY
REDUCTION FACTOR]])</f>
        <v>55</v>
      </c>
      <c r="K86" s="4" t="s">
        <v>15</v>
      </c>
    </row>
    <row r="87" spans="1:11" ht="15.75" x14ac:dyDescent="0.25">
      <c r="A87" s="14" t="s">
        <v>228</v>
      </c>
      <c r="B87" s="6"/>
      <c r="C87" s="7"/>
      <c r="D87" s="8"/>
      <c r="E87" s="8"/>
      <c r="F87" s="8"/>
      <c r="G87" s="8"/>
      <c r="H87" s="8"/>
      <c r="I87" s="8"/>
      <c r="J87" s="9">
        <f>[1]!PRODUCTIVITY10[[#This Row],[DAILY
OUTPUT]]*(1-[1]!PRODUCTIVITY10[[#This Row],[PRODUCTIVITY
REDUCTION FACTOR]])</f>
        <v>0</v>
      </c>
      <c r="K87" s="8"/>
    </row>
    <row r="88" spans="1:11" ht="89.25" x14ac:dyDescent="0.25">
      <c r="A88" s="3" t="s">
        <v>229</v>
      </c>
      <c r="B88" s="2" t="s">
        <v>20</v>
      </c>
      <c r="C88" s="3" t="s">
        <v>54</v>
      </c>
      <c r="D88" s="4">
        <v>17</v>
      </c>
      <c r="E88" s="4">
        <v>8</v>
      </c>
      <c r="F88" s="4">
        <v>14.72</v>
      </c>
      <c r="G88" s="4">
        <v>1.1548913043478259</v>
      </c>
      <c r="H88" s="4">
        <v>0.54347826086956519</v>
      </c>
      <c r="I88" s="4">
        <v>-0.1</v>
      </c>
      <c r="J88" s="5">
        <f>[1]!PRODUCTIVITY10[[#This Row],[DAILY
OUTPUT]]*(1-[1]!PRODUCTIVITY10[[#This Row],[PRODUCTIVITY
REDUCTION FACTOR]])</f>
        <v>32.4</v>
      </c>
      <c r="K88" s="10"/>
    </row>
    <row r="89" spans="1:11" ht="38.25" x14ac:dyDescent="0.25">
      <c r="A89" s="3" t="s">
        <v>230</v>
      </c>
      <c r="B89" s="2"/>
      <c r="C89" s="3"/>
      <c r="D89" s="4">
        <v>17</v>
      </c>
      <c r="E89" s="4">
        <v>8</v>
      </c>
      <c r="F89" s="4">
        <v>12.88</v>
      </c>
      <c r="G89" s="4">
        <v>1.3198757763975155</v>
      </c>
      <c r="H89" s="4">
        <v>0.6211180124223602</v>
      </c>
      <c r="I89" s="4">
        <v>-0.1</v>
      </c>
      <c r="J89" s="5">
        <f>[1]!PRODUCTIVITY10[[#This Row],[DAILY
OUTPUT]]*(1-[1]!PRODUCTIVITY10[[#This Row],[PRODUCTIVITY
REDUCTION FACTOR]])</f>
        <v>0</v>
      </c>
      <c r="K89" s="10"/>
    </row>
    <row r="90" spans="1:11" ht="38.25" x14ac:dyDescent="0.25">
      <c r="A90" s="3" t="s">
        <v>231</v>
      </c>
      <c r="B90" s="2"/>
      <c r="C90" s="3"/>
      <c r="D90" s="4">
        <v>17</v>
      </c>
      <c r="E90" s="4">
        <v>8</v>
      </c>
      <c r="F90" s="4">
        <v>11.78</v>
      </c>
      <c r="G90" s="4">
        <v>1.4431239388794568</v>
      </c>
      <c r="H90" s="4">
        <v>0.67911714770797971</v>
      </c>
      <c r="I90" s="4">
        <v>-0.1</v>
      </c>
      <c r="J90" s="5">
        <f>[1]!PRODUCTIVITY10[[#This Row],[DAILY
OUTPUT]]*(1-[1]!PRODUCTIVITY10[[#This Row],[PRODUCTIVITY
REDUCTION FACTOR]])</f>
        <v>60</v>
      </c>
      <c r="K90" s="10"/>
    </row>
    <row r="91" spans="1:11" ht="102" x14ac:dyDescent="0.25">
      <c r="A91" s="3" t="s">
        <v>232</v>
      </c>
      <c r="B91" s="2" t="s">
        <v>37</v>
      </c>
      <c r="C91" s="3" t="s">
        <v>55</v>
      </c>
      <c r="D91" s="4">
        <v>17</v>
      </c>
      <c r="E91" s="4">
        <v>8</v>
      </c>
      <c r="F91" s="4">
        <v>3.5</v>
      </c>
      <c r="G91" s="4">
        <v>4.8571428571428568</v>
      </c>
      <c r="H91" s="4">
        <v>2.2857142857142856</v>
      </c>
      <c r="I91" s="4">
        <v>-0.1</v>
      </c>
      <c r="J91" s="5">
        <f>[1]!PRODUCTIVITY10[[#This Row],[DAILY
OUTPUT]]*(1-[1]!PRODUCTIVITY10[[#This Row],[PRODUCTIVITY
REDUCTION FACTOR]])</f>
        <v>50</v>
      </c>
      <c r="K91" s="10" t="s">
        <v>56</v>
      </c>
    </row>
    <row r="92" spans="1:11" ht="114.75" x14ac:dyDescent="0.25">
      <c r="A92" s="3" t="s">
        <v>233</v>
      </c>
      <c r="B92" s="2" t="s">
        <v>57</v>
      </c>
      <c r="C92" s="3" t="s">
        <v>58</v>
      </c>
      <c r="D92" s="4">
        <v>17</v>
      </c>
      <c r="E92" s="4">
        <v>8</v>
      </c>
      <c r="F92" s="4">
        <v>0.747</v>
      </c>
      <c r="G92" s="4">
        <v>22.757697456492636</v>
      </c>
      <c r="H92" s="4">
        <v>10.7095046854083</v>
      </c>
      <c r="I92" s="4">
        <v>-0.4</v>
      </c>
      <c r="J92" s="5">
        <f>[1]!PRODUCTIVITY10[[#This Row],[DAILY
OUTPUT]]*(1-[1]!PRODUCTIVITY10[[#This Row],[PRODUCTIVITY
REDUCTION FACTOR]])</f>
        <v>72</v>
      </c>
      <c r="K92" s="10" t="s">
        <v>59</v>
      </c>
    </row>
    <row r="93" spans="1:11" ht="102" x14ac:dyDescent="0.25">
      <c r="A93" s="3" t="s">
        <v>234</v>
      </c>
      <c r="B93" s="2" t="s">
        <v>57</v>
      </c>
      <c r="C93" s="3" t="s">
        <v>60</v>
      </c>
      <c r="D93" s="4">
        <v>17</v>
      </c>
      <c r="E93" s="4">
        <v>8</v>
      </c>
      <c r="F93" s="4">
        <v>2</v>
      </c>
      <c r="G93" s="4"/>
      <c r="H93" s="4"/>
      <c r="I93" s="4">
        <v>-0.2</v>
      </c>
      <c r="J93" s="5">
        <f>[1]!PRODUCTIVITY10[[#This Row],[DAILY
OUTPUT]]*(1-[1]!PRODUCTIVITY10[[#This Row],[PRODUCTIVITY
REDUCTION FACTOR]])</f>
        <v>60</v>
      </c>
      <c r="K93" s="10" t="s">
        <v>61</v>
      </c>
    </row>
    <row r="94" spans="1:11" ht="102" x14ac:dyDescent="0.25">
      <c r="A94" s="3" t="s">
        <v>235</v>
      </c>
      <c r="B94" s="2" t="s">
        <v>57</v>
      </c>
      <c r="C94" s="3" t="s">
        <v>60</v>
      </c>
      <c r="D94" s="4">
        <v>17</v>
      </c>
      <c r="E94" s="4">
        <v>8</v>
      </c>
      <c r="F94" s="4">
        <v>6</v>
      </c>
      <c r="G94" s="4"/>
      <c r="H94" s="4"/>
      <c r="I94" s="4">
        <v>-0.2</v>
      </c>
      <c r="J94" s="5">
        <f>[1]!PRODUCTIVITY10[[#This Row],[DAILY
OUTPUT]]*(1-[1]!PRODUCTIVITY10[[#This Row],[PRODUCTIVITY
REDUCTION FACTOR]])</f>
        <v>27</v>
      </c>
      <c r="K94" s="10" t="s">
        <v>59</v>
      </c>
    </row>
    <row r="95" spans="1:11" ht="102" x14ac:dyDescent="0.25">
      <c r="A95" s="3" t="s">
        <v>236</v>
      </c>
      <c r="B95" s="2" t="s">
        <v>62</v>
      </c>
      <c r="C95" s="3" t="s">
        <v>60</v>
      </c>
      <c r="D95" s="4">
        <v>17</v>
      </c>
      <c r="E95" s="4">
        <v>8</v>
      </c>
      <c r="F95" s="4">
        <v>500</v>
      </c>
      <c r="G95" s="4"/>
      <c r="H95" s="4"/>
      <c r="I95" s="4">
        <v>-0.2</v>
      </c>
      <c r="J95" s="5">
        <f>[1]!PRODUCTIVITY10[[#This Row],[DAILY
OUTPUT]]*(1-[1]!PRODUCTIVITY10[[#This Row],[PRODUCTIVITY
REDUCTION FACTOR]])</f>
        <v>18</v>
      </c>
      <c r="K95" s="10"/>
    </row>
    <row r="96" spans="1:11" ht="102" x14ac:dyDescent="0.25">
      <c r="A96" s="3" t="s">
        <v>237</v>
      </c>
      <c r="B96" s="2" t="s">
        <v>57</v>
      </c>
      <c r="C96" s="3" t="s">
        <v>60</v>
      </c>
      <c r="D96" s="4">
        <v>17</v>
      </c>
      <c r="E96" s="4">
        <v>8</v>
      </c>
      <c r="F96" s="4">
        <v>300</v>
      </c>
      <c r="G96" s="4"/>
      <c r="H96" s="4"/>
      <c r="I96" s="4">
        <v>-0.2</v>
      </c>
      <c r="J96" s="5">
        <f>[1]!PRODUCTIVITY10[[#This Row],[DAILY
OUTPUT]]*(1-[1]!PRODUCTIVITY10[[#This Row],[PRODUCTIVITY
REDUCTION FACTOR]])</f>
        <v>0</v>
      </c>
      <c r="K96" s="10"/>
    </row>
    <row r="97" spans="1:11" ht="102" x14ac:dyDescent="0.25">
      <c r="A97" s="3" t="s">
        <v>238</v>
      </c>
      <c r="B97" s="2" t="s">
        <v>57</v>
      </c>
      <c r="C97" s="3" t="s">
        <v>60</v>
      </c>
      <c r="D97" s="4">
        <v>17</v>
      </c>
      <c r="E97" s="4">
        <v>8</v>
      </c>
      <c r="F97" s="4">
        <v>200</v>
      </c>
      <c r="G97" s="4"/>
      <c r="H97" s="4"/>
      <c r="I97" s="4">
        <v>-0.2</v>
      </c>
      <c r="J97" s="5">
        <f>[1]!PRODUCTIVITY10[[#This Row],[DAILY
OUTPUT]]*(1-[1]!PRODUCTIVITY10[[#This Row],[PRODUCTIVITY
REDUCTION FACTOR]])</f>
        <v>18.700000000000003</v>
      </c>
      <c r="K97" s="10"/>
    </row>
    <row r="98" spans="1:11" ht="102" x14ac:dyDescent="0.25">
      <c r="A98" s="3" t="s">
        <v>239</v>
      </c>
      <c r="B98" s="2" t="s">
        <v>57</v>
      </c>
      <c r="C98" s="3" t="s">
        <v>60</v>
      </c>
      <c r="D98" s="4">
        <v>17</v>
      </c>
      <c r="E98" s="4">
        <v>8</v>
      </c>
      <c r="F98" s="4">
        <v>70</v>
      </c>
      <c r="G98" s="4"/>
      <c r="H98" s="4"/>
      <c r="I98" s="4">
        <v>-0.2</v>
      </c>
      <c r="J98" s="5">
        <f>[1]!PRODUCTIVITY10[[#This Row],[DAILY
OUTPUT]]*(1-[1]!PRODUCTIVITY10[[#This Row],[PRODUCTIVITY
REDUCTION FACTOR]])</f>
        <v>30.800000000000004</v>
      </c>
      <c r="K98" s="10"/>
    </row>
    <row r="99" spans="1:11" ht="102" x14ac:dyDescent="0.25">
      <c r="A99" s="3" t="s">
        <v>240</v>
      </c>
      <c r="B99" s="2" t="s">
        <v>57</v>
      </c>
      <c r="C99" s="3" t="s">
        <v>60</v>
      </c>
      <c r="D99" s="4">
        <v>17</v>
      </c>
      <c r="E99" s="4">
        <v>8</v>
      </c>
      <c r="F99" s="4">
        <v>32</v>
      </c>
      <c r="G99" s="4"/>
      <c r="H99" s="4"/>
      <c r="I99" s="4">
        <v>-0.2</v>
      </c>
      <c r="J99" s="5">
        <f>[1]!PRODUCTIVITY10[[#This Row],[DAILY
OUTPUT]]*(1-[1]!PRODUCTIVITY10[[#This Row],[PRODUCTIVITY
REDUCTION FACTOR]])</f>
        <v>22</v>
      </c>
      <c r="K99" s="10"/>
    </row>
    <row r="100" spans="1:11" ht="102" x14ac:dyDescent="0.25">
      <c r="A100" s="3" t="s">
        <v>241</v>
      </c>
      <c r="B100" s="2" t="s">
        <v>57</v>
      </c>
      <c r="C100" s="3" t="s">
        <v>60</v>
      </c>
      <c r="D100" s="4">
        <v>17</v>
      </c>
      <c r="E100" s="4">
        <v>8</v>
      </c>
      <c r="F100" s="4">
        <v>80</v>
      </c>
      <c r="G100" s="4"/>
      <c r="H100" s="4"/>
      <c r="I100" s="4">
        <v>-0.2</v>
      </c>
      <c r="J100" s="5">
        <f>[1]!PRODUCTIVITY10[[#This Row],[DAILY
OUTPUT]]*(1-[1]!PRODUCTIVITY10[[#This Row],[PRODUCTIVITY
REDUCTION FACTOR]])</f>
        <v>11</v>
      </c>
      <c r="K100" s="10"/>
    </row>
    <row r="101" spans="1:11" ht="102" x14ac:dyDescent="0.25">
      <c r="A101" s="3" t="s">
        <v>242</v>
      </c>
      <c r="B101" s="2" t="s">
        <v>57</v>
      </c>
      <c r="C101" s="3" t="s">
        <v>60</v>
      </c>
      <c r="D101" s="4">
        <v>17</v>
      </c>
      <c r="E101" s="4">
        <v>8</v>
      </c>
      <c r="F101" s="4">
        <v>6</v>
      </c>
      <c r="G101" s="4"/>
      <c r="H101" s="4"/>
      <c r="I101" s="4">
        <v>-0.2</v>
      </c>
      <c r="J101" s="5">
        <f>[1]!PRODUCTIVITY10[[#This Row],[DAILY
OUTPUT]]*(1-[1]!PRODUCTIVITY10[[#This Row],[PRODUCTIVITY
REDUCTION FACTOR]])</f>
        <v>6.6000000000000005</v>
      </c>
      <c r="K101" s="10"/>
    </row>
    <row r="102" spans="1:11" ht="89.25" x14ac:dyDescent="0.25">
      <c r="A102" s="3" t="s">
        <v>243</v>
      </c>
      <c r="B102" s="2" t="s">
        <v>57</v>
      </c>
      <c r="C102" s="3" t="s">
        <v>63</v>
      </c>
      <c r="D102" s="4">
        <v>17</v>
      </c>
      <c r="E102" s="4">
        <v>8</v>
      </c>
      <c r="F102" s="4">
        <v>17</v>
      </c>
      <c r="G102" s="4"/>
      <c r="H102" s="4"/>
      <c r="I102" s="4">
        <v>-0.2</v>
      </c>
      <c r="J102" s="5">
        <f>[1]!PRODUCTIVITY10[[#This Row],[DAILY
OUTPUT]]*(1-[1]!PRODUCTIVITY10[[#This Row],[PRODUCTIVITY
REDUCTION FACTOR]])</f>
        <v>44</v>
      </c>
      <c r="K102" s="10"/>
    </row>
    <row r="103" spans="1:11" ht="89.25" x14ac:dyDescent="0.25">
      <c r="A103" s="3" t="s">
        <v>244</v>
      </c>
      <c r="B103" s="2" t="s">
        <v>57</v>
      </c>
      <c r="C103" s="3" t="s">
        <v>63</v>
      </c>
      <c r="D103" s="4">
        <v>17</v>
      </c>
      <c r="E103" s="4">
        <v>8</v>
      </c>
      <c r="F103" s="4">
        <v>8</v>
      </c>
      <c r="G103" s="4"/>
      <c r="H103" s="4"/>
      <c r="I103" s="4">
        <v>-0.2</v>
      </c>
      <c r="J103" s="5">
        <f>[1]!PRODUCTIVITY10[[#This Row],[DAILY
OUTPUT]]*(1-[1]!PRODUCTIVITY10[[#This Row],[PRODUCTIVITY
REDUCTION FACTOR]])</f>
        <v>26.400000000000002</v>
      </c>
      <c r="K103" s="10"/>
    </row>
    <row r="104" spans="1:11" ht="127.5" x14ac:dyDescent="0.25">
      <c r="A104" s="3" t="s">
        <v>245</v>
      </c>
      <c r="B104" s="2" t="s">
        <v>57</v>
      </c>
      <c r="C104" s="3" t="s">
        <v>64</v>
      </c>
      <c r="D104" s="4">
        <v>25</v>
      </c>
      <c r="E104" s="4">
        <v>16</v>
      </c>
      <c r="F104" s="4">
        <v>0.66</v>
      </c>
      <c r="G104" s="4">
        <v>37.878787878787875</v>
      </c>
      <c r="H104" s="4">
        <v>24.242424242424242</v>
      </c>
      <c r="I104" s="4">
        <v>-0.2</v>
      </c>
      <c r="J104" s="5">
        <f>[1]!PRODUCTIVITY10[[#This Row],[DAILY
OUTPUT]]*(1-[1]!PRODUCTIVITY10[[#This Row],[PRODUCTIVITY
REDUCTION FACTOR]])</f>
        <v>39.6</v>
      </c>
      <c r="K104" s="10" t="s">
        <v>61</v>
      </c>
    </row>
    <row r="105" spans="1:11" x14ac:dyDescent="0.25">
      <c r="A105" s="3" t="s">
        <v>246</v>
      </c>
      <c r="B105" s="2"/>
      <c r="C105" s="3"/>
      <c r="D105" s="4">
        <v>8</v>
      </c>
      <c r="E105" s="4">
        <v>0</v>
      </c>
      <c r="F105" s="4">
        <v>190</v>
      </c>
      <c r="G105" s="4">
        <v>4.2105263157894736E-2</v>
      </c>
      <c r="H105" s="4">
        <v>0</v>
      </c>
      <c r="I105" s="4">
        <v>-0.2</v>
      </c>
      <c r="J105" s="5">
        <f>[1]!PRODUCTIVITY10[[#This Row],[DAILY
OUTPUT]]*(1-[1]!PRODUCTIVITY10[[#This Row],[PRODUCTIVITY
REDUCTION FACTOR]])</f>
        <v>33</v>
      </c>
      <c r="K105" s="10"/>
    </row>
    <row r="106" spans="1:11" ht="25.5" x14ac:dyDescent="0.25">
      <c r="A106" s="3" t="s">
        <v>247</v>
      </c>
      <c r="B106" s="2"/>
      <c r="C106" s="3"/>
      <c r="D106" s="4">
        <v>8</v>
      </c>
      <c r="E106" s="4">
        <v>0</v>
      </c>
      <c r="F106" s="4">
        <v>180</v>
      </c>
      <c r="G106" s="4">
        <v>4.4444444444444446E-2</v>
      </c>
      <c r="H106" s="4">
        <v>0</v>
      </c>
      <c r="I106" s="4">
        <v>-0.2</v>
      </c>
      <c r="J106" s="5">
        <f>[1]!PRODUCTIVITY10[[#This Row],[DAILY
OUTPUT]]*(1-[1]!PRODUCTIVITY10[[#This Row],[PRODUCTIVITY
REDUCTION FACTOR]])</f>
        <v>24.200000000000003</v>
      </c>
      <c r="K106" s="10"/>
    </row>
    <row r="107" spans="1:11" ht="25.5" x14ac:dyDescent="0.25">
      <c r="A107" s="3" t="s">
        <v>248</v>
      </c>
      <c r="B107" s="2"/>
      <c r="C107" s="3"/>
      <c r="D107" s="4">
        <v>8</v>
      </c>
      <c r="E107" s="4">
        <v>0</v>
      </c>
      <c r="F107" s="4">
        <v>150</v>
      </c>
      <c r="G107" s="4">
        <v>5.3333333333333337E-2</v>
      </c>
      <c r="H107" s="4">
        <v>0</v>
      </c>
      <c r="I107" s="4">
        <v>-0.2</v>
      </c>
      <c r="J107" s="5">
        <f>[1]!PRODUCTIVITY10[[#This Row],[DAILY
OUTPUT]]*(1-[1]!PRODUCTIVITY10[[#This Row],[PRODUCTIVITY
REDUCTION FACTOR]])</f>
        <v>22</v>
      </c>
      <c r="K107" s="10"/>
    </row>
    <row r="108" spans="1:11" x14ac:dyDescent="0.25">
      <c r="A108" s="3" t="s">
        <v>249</v>
      </c>
      <c r="B108" s="2"/>
      <c r="C108" s="3"/>
      <c r="D108" s="4">
        <v>8</v>
      </c>
      <c r="E108" s="4">
        <v>0</v>
      </c>
      <c r="F108" s="4">
        <v>40</v>
      </c>
      <c r="G108" s="4">
        <v>0.2</v>
      </c>
      <c r="H108" s="4">
        <v>0</v>
      </c>
      <c r="I108" s="4">
        <v>-0.2</v>
      </c>
      <c r="J108" s="5">
        <f>[1]!PRODUCTIVITY10[[#This Row],[DAILY
OUTPUT]]*(1-[1]!PRODUCTIVITY10[[#This Row],[PRODUCTIVITY
REDUCTION FACTOR]])</f>
        <v>13.200000000000001</v>
      </c>
      <c r="K108" s="10"/>
    </row>
    <row r="109" spans="1:11" x14ac:dyDescent="0.25">
      <c r="A109" s="3" t="s">
        <v>250</v>
      </c>
      <c r="B109" s="2"/>
      <c r="C109" s="3"/>
      <c r="D109" s="4">
        <v>8</v>
      </c>
      <c r="E109" s="4">
        <v>0</v>
      </c>
      <c r="F109" s="4">
        <v>36</v>
      </c>
      <c r="G109" s="4">
        <v>0.22222222222222221</v>
      </c>
      <c r="H109" s="4">
        <v>0</v>
      </c>
      <c r="I109" s="4">
        <v>-0.2</v>
      </c>
      <c r="J109" s="5">
        <f>[1]!PRODUCTIVITY10[[#This Row],[DAILY
OUTPUT]]*(1-[1]!PRODUCTIVITY10[[#This Row],[PRODUCTIVITY
REDUCTION FACTOR]])</f>
        <v>0</v>
      </c>
      <c r="K109" s="10"/>
    </row>
    <row r="110" spans="1:11" x14ac:dyDescent="0.25">
      <c r="A110" s="3" t="s">
        <v>251</v>
      </c>
      <c r="B110" s="2"/>
      <c r="C110" s="3"/>
      <c r="D110" s="4">
        <v>8</v>
      </c>
      <c r="E110" s="4">
        <v>0</v>
      </c>
      <c r="F110" s="4">
        <v>20</v>
      </c>
      <c r="G110" s="4">
        <v>0.4</v>
      </c>
      <c r="H110" s="4">
        <v>0</v>
      </c>
      <c r="I110" s="4">
        <v>-0.2</v>
      </c>
      <c r="J110" s="5">
        <f>[1]!PRODUCTIVITY10[[#This Row],[DAILY
OUTPUT]]*(1-[1]!PRODUCTIVITY10[[#This Row],[PRODUCTIVITY
REDUCTION FACTOR]])</f>
        <v>0</v>
      </c>
      <c r="K110" s="10"/>
    </row>
    <row r="111" spans="1:11" x14ac:dyDescent="0.25">
      <c r="A111" s="3" t="s">
        <v>252</v>
      </c>
      <c r="B111" s="2"/>
      <c r="C111" s="3"/>
      <c r="D111" s="4">
        <v>8</v>
      </c>
      <c r="E111" s="4">
        <v>0</v>
      </c>
      <c r="F111" s="4">
        <v>15</v>
      </c>
      <c r="G111" s="4">
        <v>0.53333333333333333</v>
      </c>
      <c r="H111" s="4">
        <v>0</v>
      </c>
      <c r="I111" s="4">
        <v>-0.2</v>
      </c>
      <c r="J111" s="5">
        <f>[1]!PRODUCTIVITY10[[#This Row],[DAILY
OUTPUT]]*(1-[1]!PRODUCTIVITY10[[#This Row],[PRODUCTIVITY
REDUCTION FACTOR]])</f>
        <v>16.192000000000004</v>
      </c>
      <c r="K111" s="10"/>
    </row>
    <row r="112" spans="1:11" x14ac:dyDescent="0.25">
      <c r="A112" s="3" t="s">
        <v>253</v>
      </c>
      <c r="B112" s="2"/>
      <c r="C112" s="3"/>
      <c r="D112" s="4">
        <v>8</v>
      </c>
      <c r="E112" s="4">
        <v>0</v>
      </c>
      <c r="F112" s="4">
        <v>10</v>
      </c>
      <c r="G112" s="4">
        <v>0.8</v>
      </c>
      <c r="H112" s="4">
        <v>0</v>
      </c>
      <c r="I112" s="4">
        <v>-0.2</v>
      </c>
      <c r="J112" s="5">
        <f>[1]!PRODUCTIVITY10[[#This Row],[DAILY
OUTPUT]]*(1-[1]!PRODUCTIVITY10[[#This Row],[PRODUCTIVITY
REDUCTION FACTOR]])</f>
        <v>14.168000000000003</v>
      </c>
      <c r="K112" s="10"/>
    </row>
    <row r="113" spans="1:11" x14ac:dyDescent="0.25">
      <c r="A113" s="3" t="s">
        <v>254</v>
      </c>
      <c r="B113" s="2"/>
      <c r="C113" s="3"/>
      <c r="D113" s="4">
        <v>8</v>
      </c>
      <c r="E113" s="4">
        <v>0</v>
      </c>
      <c r="F113" s="4">
        <v>8</v>
      </c>
      <c r="G113" s="4">
        <v>1</v>
      </c>
      <c r="H113" s="4">
        <v>0</v>
      </c>
      <c r="I113" s="4">
        <v>-0.2</v>
      </c>
      <c r="J113" s="5">
        <f>[1]!PRODUCTIVITY10[[#This Row],[DAILY
OUTPUT]]*(1-[1]!PRODUCTIVITY10[[#This Row],[PRODUCTIVITY
REDUCTION FACTOR]])</f>
        <v>12.958</v>
      </c>
      <c r="K113" s="10"/>
    </row>
    <row r="114" spans="1:11" ht="102" x14ac:dyDescent="0.25">
      <c r="A114" s="3" t="s">
        <v>255</v>
      </c>
      <c r="B114" s="2" t="s">
        <v>20</v>
      </c>
      <c r="C114" s="3" t="s">
        <v>66</v>
      </c>
      <c r="D114" s="4">
        <v>17</v>
      </c>
      <c r="E114" s="4">
        <v>8</v>
      </c>
      <c r="F114" s="4">
        <v>110</v>
      </c>
      <c r="G114" s="4">
        <v>0.38202247191011235</v>
      </c>
      <c r="H114" s="4">
        <v>0.1797752808988764</v>
      </c>
      <c r="I114" s="4">
        <v>-0.2</v>
      </c>
      <c r="J114" s="5">
        <f>[1]!PRODUCTIVITY10[[#This Row],[DAILY
OUTPUT]]*(1-[1]!PRODUCTIVITY10[[#This Row],[PRODUCTIVITY
REDUCTION FACTOR]])</f>
        <v>0</v>
      </c>
      <c r="K114" s="10"/>
    </row>
    <row r="115" spans="1:11" ht="25.5" x14ac:dyDescent="0.25">
      <c r="A115" s="3" t="s">
        <v>256</v>
      </c>
      <c r="B115" s="2" t="s">
        <v>67</v>
      </c>
      <c r="C115" s="3"/>
      <c r="D115" s="4">
        <v>17</v>
      </c>
      <c r="E115" s="4">
        <v>8</v>
      </c>
      <c r="F115" s="4">
        <v>100</v>
      </c>
      <c r="G115" s="4">
        <v>0.44914134742404227</v>
      </c>
      <c r="H115" s="4">
        <v>0.21136063408190223</v>
      </c>
      <c r="I115" s="4">
        <v>-0.2</v>
      </c>
      <c r="J115" s="5">
        <f>[1]!PRODUCTIVITY10[[#This Row],[DAILY
OUTPUT]]*(1-[1]!PRODUCTIVITY10[[#This Row],[PRODUCTIVITY
REDUCTION FACTOR]])</f>
        <v>0</v>
      </c>
      <c r="K115" s="10"/>
    </row>
    <row r="116" spans="1:11" ht="25.5" x14ac:dyDescent="0.25">
      <c r="A116" s="3" t="s">
        <v>257</v>
      </c>
      <c r="B116" s="2"/>
      <c r="C116" s="3"/>
      <c r="D116" s="4">
        <v>17</v>
      </c>
      <c r="E116" s="4">
        <v>8</v>
      </c>
      <c r="F116" s="4">
        <v>90</v>
      </c>
      <c r="G116" s="4">
        <v>0.50898203592814373</v>
      </c>
      <c r="H116" s="4">
        <v>0.23952095808383234</v>
      </c>
      <c r="I116" s="4">
        <v>-0.2</v>
      </c>
      <c r="J116" s="5">
        <f>[1]!PRODUCTIVITY10[[#This Row],[DAILY
OUTPUT]]*(1-[1]!PRODUCTIVITY10[[#This Row],[PRODUCTIVITY
REDUCTION FACTOR]])</f>
        <v>3.8500000000000005</v>
      </c>
      <c r="K116" s="10"/>
    </row>
    <row r="117" spans="1:11" ht="25.5" x14ac:dyDescent="0.25">
      <c r="A117" s="3" t="s">
        <v>258</v>
      </c>
      <c r="B117" s="2"/>
      <c r="C117" s="3"/>
      <c r="D117" s="4">
        <v>17</v>
      </c>
      <c r="E117" s="4">
        <v>8</v>
      </c>
      <c r="F117" s="4">
        <v>80</v>
      </c>
      <c r="G117" s="4">
        <v>0.63622754491017963</v>
      </c>
      <c r="H117" s="4">
        <v>0.29940119760479045</v>
      </c>
      <c r="I117" s="4">
        <v>-0.2</v>
      </c>
      <c r="J117" s="5">
        <f>[1]!PRODUCTIVITY10[[#This Row],[DAILY
OUTPUT]]*(1-[1]!PRODUCTIVITY10[[#This Row],[PRODUCTIVITY
REDUCTION FACTOR]])</f>
        <v>0</v>
      </c>
      <c r="K117" s="10"/>
    </row>
    <row r="118" spans="1:11" ht="25.5" x14ac:dyDescent="0.25">
      <c r="A118" s="3" t="s">
        <v>259</v>
      </c>
      <c r="B118" s="2"/>
      <c r="C118" s="3"/>
      <c r="D118" s="4">
        <v>17</v>
      </c>
      <c r="E118" s="4">
        <v>8</v>
      </c>
      <c r="F118" s="4">
        <v>60</v>
      </c>
      <c r="G118" s="4">
        <v>0.63622754491017963</v>
      </c>
      <c r="H118" s="4">
        <v>0.29940119760479045</v>
      </c>
      <c r="I118" s="4">
        <v>-0.2</v>
      </c>
      <c r="J118" s="5">
        <f>[1]!PRODUCTIVITY10[[#This Row],[DAILY
OUTPUT]]*(1-[1]!PRODUCTIVITY10[[#This Row],[PRODUCTIVITY
REDUCTION FACTOR]])</f>
        <v>1.0457999999999998</v>
      </c>
      <c r="K118" s="10"/>
    </row>
    <row r="119" spans="1:11" ht="25.5" x14ac:dyDescent="0.25">
      <c r="A119" s="3" t="s">
        <v>260</v>
      </c>
      <c r="B119" s="2"/>
      <c r="C119" s="3"/>
      <c r="D119" s="4">
        <v>17</v>
      </c>
      <c r="E119" s="4">
        <v>8</v>
      </c>
      <c r="F119" s="4">
        <v>40</v>
      </c>
      <c r="G119" s="4">
        <v>0.63622754491017963</v>
      </c>
      <c r="H119" s="4">
        <v>0.29940119760479045</v>
      </c>
      <c r="I119" s="4">
        <v>-0.2</v>
      </c>
      <c r="J119" s="5">
        <f>[1]!PRODUCTIVITY10[[#This Row],[DAILY
OUTPUT]]*(1-[1]!PRODUCTIVITY10[[#This Row],[PRODUCTIVITY
REDUCTION FACTOR]])</f>
        <v>0</v>
      </c>
      <c r="K119" s="10"/>
    </row>
    <row r="120" spans="1:11" ht="25.5" x14ac:dyDescent="0.25">
      <c r="A120" s="3" t="s">
        <v>261</v>
      </c>
      <c r="B120" s="2"/>
      <c r="C120" s="3"/>
      <c r="D120" s="4">
        <v>17</v>
      </c>
      <c r="E120" s="4">
        <v>8</v>
      </c>
      <c r="F120" s="4">
        <v>30</v>
      </c>
      <c r="G120" s="4">
        <v>0.63622754491017963</v>
      </c>
      <c r="H120" s="4">
        <v>0.29940119760479045</v>
      </c>
      <c r="I120" s="4">
        <v>-0.2</v>
      </c>
      <c r="J120" s="5">
        <f>[1]!PRODUCTIVITY10[[#This Row],[DAILY
OUTPUT]]*(1-[1]!PRODUCTIVITY10[[#This Row],[PRODUCTIVITY
REDUCTION FACTOR]])</f>
        <v>2.4</v>
      </c>
      <c r="K120" s="10"/>
    </row>
    <row r="121" spans="1:11" ht="102" x14ac:dyDescent="0.25">
      <c r="A121" s="3" t="s">
        <v>262</v>
      </c>
      <c r="B121" s="2" t="s">
        <v>20</v>
      </c>
      <c r="C121" s="3" t="s">
        <v>66</v>
      </c>
      <c r="D121" s="4">
        <v>17</v>
      </c>
      <c r="E121" s="4">
        <v>8</v>
      </c>
      <c r="F121" s="4">
        <v>50</v>
      </c>
      <c r="G121" s="4">
        <v>0.34136546184738958</v>
      </c>
      <c r="H121" s="4">
        <v>0.1606425702811245</v>
      </c>
      <c r="I121" s="4">
        <v>0</v>
      </c>
      <c r="J121" s="5">
        <f>[1]!PRODUCTIVITY10[[#This Row],[DAILY
OUTPUT]]*(1-[1]!PRODUCTIVITY10[[#This Row],[PRODUCTIVITY
REDUCTION FACTOR]])</f>
        <v>7.1999999999999993</v>
      </c>
      <c r="K121" s="10"/>
    </row>
    <row r="122" spans="1:11" ht="102" x14ac:dyDescent="0.25">
      <c r="A122" s="3" t="s">
        <v>263</v>
      </c>
      <c r="B122" s="2" t="s">
        <v>20</v>
      </c>
      <c r="C122" s="3" t="s">
        <v>66</v>
      </c>
      <c r="D122" s="4">
        <v>17</v>
      </c>
      <c r="E122" s="4">
        <v>8</v>
      </c>
      <c r="F122" s="4">
        <v>49.8</v>
      </c>
      <c r="G122" s="4">
        <v>0.34136546184738958</v>
      </c>
      <c r="H122" s="4">
        <v>0.1606425702811245</v>
      </c>
      <c r="I122" s="4">
        <v>0</v>
      </c>
      <c r="J122" s="5">
        <f>[1]!PRODUCTIVITY10[[#This Row],[DAILY
OUTPUT]]*(1-[1]!PRODUCTIVITY10[[#This Row],[PRODUCTIVITY
REDUCTION FACTOR]])</f>
        <v>600</v>
      </c>
      <c r="K122" s="10"/>
    </row>
    <row r="123" spans="1:11" ht="38.25" x14ac:dyDescent="0.25">
      <c r="A123" s="3" t="s">
        <v>264</v>
      </c>
      <c r="B123" s="2"/>
      <c r="C123" s="3"/>
      <c r="D123" s="4">
        <v>17</v>
      </c>
      <c r="E123" s="4">
        <v>8</v>
      </c>
      <c r="F123" s="4">
        <v>32.479999999999997</v>
      </c>
      <c r="G123" s="4">
        <v>0.52339901477832518</v>
      </c>
      <c r="H123" s="4">
        <v>0.24630541871921185</v>
      </c>
      <c r="I123" s="4">
        <v>0</v>
      </c>
      <c r="J123" s="5">
        <f>[1]!PRODUCTIVITY10[[#This Row],[DAILY
OUTPUT]]*(1-[1]!PRODUCTIVITY10[[#This Row],[PRODUCTIVITY
REDUCTION FACTOR]])</f>
        <v>360</v>
      </c>
      <c r="K123" s="10"/>
    </row>
    <row r="124" spans="1:11" ht="38.25" x14ac:dyDescent="0.25">
      <c r="A124" s="3" t="s">
        <v>265</v>
      </c>
      <c r="B124" s="2"/>
      <c r="C124" s="3"/>
      <c r="D124" s="4">
        <v>17</v>
      </c>
      <c r="E124" s="4">
        <v>8</v>
      </c>
      <c r="F124" s="4">
        <v>22.34</v>
      </c>
      <c r="G124" s="4">
        <v>0.76096687555953446</v>
      </c>
      <c r="H124" s="4">
        <v>0.35810205908683973</v>
      </c>
      <c r="I124" s="4">
        <v>0</v>
      </c>
      <c r="J124" s="5">
        <f>[1]!PRODUCTIVITY10[[#This Row],[DAILY
OUTPUT]]*(1-[1]!PRODUCTIVITY10[[#This Row],[PRODUCTIVITY
REDUCTION FACTOR]])</f>
        <v>240</v>
      </c>
      <c r="K124" s="10"/>
    </row>
    <row r="125" spans="1:11" ht="38.25" x14ac:dyDescent="0.25">
      <c r="A125" s="3" t="s">
        <v>266</v>
      </c>
      <c r="B125" s="2"/>
      <c r="C125" s="3"/>
      <c r="D125" s="4">
        <v>17</v>
      </c>
      <c r="E125" s="4">
        <v>8</v>
      </c>
      <c r="F125" s="4">
        <v>48.9</v>
      </c>
      <c r="G125" s="4">
        <v>0.34764826175869123</v>
      </c>
      <c r="H125" s="4">
        <v>0.16359918200408999</v>
      </c>
      <c r="I125" s="4">
        <v>0</v>
      </c>
      <c r="J125" s="5">
        <f>[1]!PRODUCTIVITY10[[#This Row],[DAILY
OUTPUT]]*(1-[1]!PRODUCTIVITY10[[#This Row],[PRODUCTIVITY
REDUCTION FACTOR]])</f>
        <v>84</v>
      </c>
      <c r="K125" s="10"/>
    </row>
    <row r="126" spans="1:11" ht="89.25" x14ac:dyDescent="0.25">
      <c r="A126" s="3" t="s">
        <v>267</v>
      </c>
      <c r="B126" s="2" t="s">
        <v>20</v>
      </c>
      <c r="C126" s="3" t="s">
        <v>54</v>
      </c>
      <c r="D126" s="4">
        <v>34</v>
      </c>
      <c r="E126" s="4">
        <v>8</v>
      </c>
      <c r="F126" s="4">
        <v>130</v>
      </c>
      <c r="G126" s="4">
        <v>0.33333333333333331</v>
      </c>
      <c r="H126" s="4">
        <v>7.8431372549019607E-2</v>
      </c>
      <c r="I126" s="4">
        <v>-0.2</v>
      </c>
      <c r="J126" s="5">
        <f>[1]!PRODUCTIVITY10[[#This Row],[DAILY
OUTPUT]]*(1-[1]!PRODUCTIVITY10[[#This Row],[PRODUCTIVITY
REDUCTION FACTOR]])</f>
        <v>38.4</v>
      </c>
      <c r="K126" s="10"/>
    </row>
    <row r="127" spans="1:11" ht="89.25" x14ac:dyDescent="0.25">
      <c r="A127" s="3" t="s">
        <v>268</v>
      </c>
      <c r="B127" s="2"/>
      <c r="C127" s="3" t="s">
        <v>54</v>
      </c>
      <c r="D127" s="4">
        <v>34</v>
      </c>
      <c r="E127" s="4">
        <v>8</v>
      </c>
      <c r="F127" s="4">
        <v>102</v>
      </c>
      <c r="G127" s="4">
        <v>0.33333333333333331</v>
      </c>
      <c r="H127" s="4">
        <v>7.8431372549019607E-2</v>
      </c>
      <c r="I127" s="4">
        <v>-0.2</v>
      </c>
      <c r="J127" s="5">
        <f>[1]!PRODUCTIVITY10[[#This Row],[DAILY
OUTPUT]]*(1-[1]!PRODUCTIVITY10[[#This Row],[PRODUCTIVITY
REDUCTION FACTOR]])</f>
        <v>96</v>
      </c>
      <c r="K127" s="10"/>
    </row>
    <row r="128" spans="1:11" ht="38.25" x14ac:dyDescent="0.25">
      <c r="A128" s="3" t="s">
        <v>269</v>
      </c>
      <c r="B128" s="2" t="s">
        <v>67</v>
      </c>
      <c r="C128" s="3"/>
      <c r="D128" s="4">
        <v>34</v>
      </c>
      <c r="E128" s="4">
        <v>8</v>
      </c>
      <c r="F128" s="4">
        <v>70</v>
      </c>
      <c r="G128" s="4">
        <v>0.6071428571428571</v>
      </c>
      <c r="H128" s="4">
        <v>0.14285714285714285</v>
      </c>
      <c r="I128" s="4">
        <v>-0.2</v>
      </c>
      <c r="J128" s="5">
        <f>[1]!PRODUCTIVITY10[[#This Row],[DAILY
OUTPUT]]*(1-[1]!PRODUCTIVITY10[[#This Row],[PRODUCTIVITY
REDUCTION FACTOR]])</f>
        <v>7.1999999999999993</v>
      </c>
      <c r="K128" s="10"/>
    </row>
    <row r="129" spans="1:11" ht="38.25" x14ac:dyDescent="0.25">
      <c r="A129" s="3" t="s">
        <v>270</v>
      </c>
      <c r="B129" s="2" t="s">
        <v>67</v>
      </c>
      <c r="C129" s="3"/>
      <c r="D129" s="4">
        <v>34</v>
      </c>
      <c r="E129" s="4">
        <v>8</v>
      </c>
      <c r="F129" s="4">
        <v>56</v>
      </c>
      <c r="G129" s="4">
        <v>0.6071428571428571</v>
      </c>
      <c r="H129" s="4">
        <v>0.14285714285714285</v>
      </c>
      <c r="I129" s="4">
        <v>-0.2</v>
      </c>
      <c r="J129" s="5">
        <f>[1]!PRODUCTIVITY10[[#This Row],[DAILY
OUTPUT]]*(1-[1]!PRODUCTIVITY10[[#This Row],[PRODUCTIVITY
REDUCTION FACTOR]])</f>
        <v>20.399999999999999</v>
      </c>
      <c r="K129" s="10"/>
    </row>
    <row r="130" spans="1:11" ht="38.25" x14ac:dyDescent="0.25">
      <c r="A130" s="3" t="s">
        <v>271</v>
      </c>
      <c r="B130" s="2" t="s">
        <v>67</v>
      </c>
      <c r="C130" s="3"/>
      <c r="D130" s="4">
        <v>34</v>
      </c>
      <c r="E130" s="4">
        <v>8</v>
      </c>
      <c r="F130" s="4">
        <v>52</v>
      </c>
      <c r="G130" s="4">
        <v>0.6071428571428571</v>
      </c>
      <c r="H130" s="4">
        <v>0.14285714285714285</v>
      </c>
      <c r="I130" s="4">
        <v>-0.2</v>
      </c>
      <c r="J130" s="5">
        <f>[1]!PRODUCTIVITY10[[#This Row],[DAILY
OUTPUT]]*(1-[1]!PRODUCTIVITY10[[#This Row],[PRODUCTIVITY
REDUCTION FACTOR]])</f>
        <v>9.6</v>
      </c>
      <c r="K130" s="10"/>
    </row>
    <row r="131" spans="1:11" ht="25.5" x14ac:dyDescent="0.25">
      <c r="A131" s="3" t="s">
        <v>272</v>
      </c>
      <c r="B131" s="2"/>
      <c r="C131" s="3"/>
      <c r="D131" s="4">
        <v>34</v>
      </c>
      <c r="E131" s="4">
        <v>8</v>
      </c>
      <c r="F131" s="4">
        <v>51</v>
      </c>
      <c r="G131" s="4">
        <v>0.66666666666666663</v>
      </c>
      <c r="H131" s="4">
        <v>0.15686274509803921</v>
      </c>
      <c r="I131" s="4">
        <v>-0.2</v>
      </c>
      <c r="J131" s="5">
        <f>[1]!PRODUCTIVITY10[[#This Row],[DAILY
OUTPUT]]*(1-[1]!PRODUCTIVITY10[[#This Row],[PRODUCTIVITY
REDUCTION FACTOR]])</f>
        <v>0</v>
      </c>
      <c r="K131" s="10"/>
    </row>
    <row r="132" spans="1:11" ht="25.5" x14ac:dyDescent="0.25">
      <c r="A132" s="3" t="s">
        <v>273</v>
      </c>
      <c r="B132" s="2"/>
      <c r="C132" s="3"/>
      <c r="D132" s="4">
        <v>34</v>
      </c>
      <c r="E132" s="4">
        <v>8</v>
      </c>
      <c r="F132" s="4">
        <v>39</v>
      </c>
      <c r="G132" s="4">
        <v>0.87179487179487181</v>
      </c>
      <c r="H132" s="4">
        <v>0.20512820512820512</v>
      </c>
      <c r="I132" s="4">
        <v>-0.2</v>
      </c>
      <c r="J132" s="5">
        <f>[1]!PRODUCTIVITY10[[#This Row],[DAILY
OUTPUT]]*(1-[1]!PRODUCTIVITY10[[#This Row],[PRODUCTIVITY
REDUCTION FACTOR]])</f>
        <v>0.79200000000000004</v>
      </c>
      <c r="K132" s="10"/>
    </row>
    <row r="133" spans="1:11" ht="38.25" x14ac:dyDescent="0.25">
      <c r="A133" s="3" t="s">
        <v>274</v>
      </c>
      <c r="B133" s="2"/>
      <c r="C133" s="3"/>
      <c r="D133" s="4">
        <v>34</v>
      </c>
      <c r="E133" s="4">
        <v>8</v>
      </c>
      <c r="F133" s="4">
        <v>31</v>
      </c>
      <c r="G133" s="4">
        <v>1.096774193548387</v>
      </c>
      <c r="H133" s="4">
        <v>0.25806451612903225</v>
      </c>
      <c r="I133" s="4">
        <v>-0.2</v>
      </c>
      <c r="J133" s="5">
        <f>[1]!PRODUCTIVITY10[[#This Row],[DAILY
OUTPUT]]*(1-[1]!PRODUCTIVITY10[[#This Row],[PRODUCTIVITY
REDUCTION FACTOR]])</f>
        <v>0</v>
      </c>
      <c r="K133" s="10"/>
    </row>
    <row r="134" spans="1:11" ht="114.75" x14ac:dyDescent="0.25">
      <c r="A134" s="3" t="s">
        <v>275</v>
      </c>
      <c r="B134" s="2" t="s">
        <v>20</v>
      </c>
      <c r="C134" s="3" t="s">
        <v>68</v>
      </c>
      <c r="D134" s="4">
        <v>34</v>
      </c>
      <c r="E134" s="4">
        <v>8</v>
      </c>
      <c r="F134" s="4">
        <v>131</v>
      </c>
      <c r="G134" s="4">
        <v>0.25954198473282442</v>
      </c>
      <c r="H134" s="4">
        <v>6.1068702290076333E-2</v>
      </c>
      <c r="I134" s="4">
        <v>-0.2</v>
      </c>
      <c r="J134" s="5">
        <f>[1]!PRODUCTIVITY10[[#This Row],[DAILY
OUTPUT]]*(1-[1]!PRODUCTIVITY10[[#This Row],[PRODUCTIVITY
REDUCTION FACTOR]])</f>
        <v>0</v>
      </c>
      <c r="K134" s="10"/>
    </row>
    <row r="135" spans="1:11" ht="25.5" x14ac:dyDescent="0.25">
      <c r="A135" s="3" t="s">
        <v>276</v>
      </c>
      <c r="B135" s="2"/>
      <c r="C135" s="3"/>
      <c r="D135" s="4">
        <v>34</v>
      </c>
      <c r="E135" s="4">
        <v>8</v>
      </c>
      <c r="F135" s="4">
        <v>109</v>
      </c>
      <c r="G135" s="4">
        <v>0.31192660550458717</v>
      </c>
      <c r="H135" s="4">
        <v>7.3394495412844041E-2</v>
      </c>
      <c r="I135" s="4">
        <v>-0.2</v>
      </c>
      <c r="J135" s="5">
        <f>[1]!PRODUCTIVITY10[[#This Row],[DAILY
OUTPUT]]*(1-[1]!PRODUCTIVITY10[[#This Row],[PRODUCTIVITY
REDUCTION FACTOR]])</f>
        <v>240</v>
      </c>
      <c r="K135" s="10"/>
    </row>
    <row r="136" spans="1:11" ht="25.5" x14ac:dyDescent="0.25">
      <c r="A136" s="3" t="s">
        <v>277</v>
      </c>
      <c r="B136" s="2"/>
      <c r="C136" s="3"/>
      <c r="D136" s="4">
        <v>34</v>
      </c>
      <c r="E136" s="4">
        <v>8</v>
      </c>
      <c r="F136" s="4">
        <v>95</v>
      </c>
      <c r="G136" s="4">
        <v>0.35789473684210527</v>
      </c>
      <c r="H136" s="4">
        <v>8.4210526315789472E-2</v>
      </c>
      <c r="I136" s="4">
        <v>-0.2</v>
      </c>
      <c r="J136" s="5">
        <f>[1]!PRODUCTIVITY10[[#This Row],[DAILY
OUTPUT]]*(1-[1]!PRODUCTIVITY10[[#This Row],[PRODUCTIVITY
REDUCTION FACTOR]])</f>
        <v>228</v>
      </c>
      <c r="K136" s="10"/>
    </row>
    <row r="137" spans="1:11" ht="25.5" x14ac:dyDescent="0.25">
      <c r="A137" s="3" t="s">
        <v>278</v>
      </c>
      <c r="B137" s="2"/>
      <c r="C137" s="3"/>
      <c r="D137" s="4">
        <v>34</v>
      </c>
      <c r="E137" s="4">
        <v>8</v>
      </c>
      <c r="F137" s="4"/>
      <c r="G137" s="4">
        <v>0.05</v>
      </c>
      <c r="H137" s="4">
        <v>0.05</v>
      </c>
      <c r="I137" s="4">
        <v>-0.2</v>
      </c>
      <c r="J137" s="5">
        <f>[1]!PRODUCTIVITY10[[#This Row],[DAILY
OUTPUT]]*(1-[1]!PRODUCTIVITY10[[#This Row],[PRODUCTIVITY
REDUCTION FACTOR]])</f>
        <v>216</v>
      </c>
      <c r="K137" s="10"/>
    </row>
    <row r="138" spans="1:11" ht="51" x14ac:dyDescent="0.25">
      <c r="A138" s="3" t="s">
        <v>279</v>
      </c>
      <c r="B138" s="2" t="s">
        <v>20</v>
      </c>
      <c r="C138" s="3" t="s">
        <v>69</v>
      </c>
      <c r="D138" s="4">
        <v>16</v>
      </c>
      <c r="E138" s="4">
        <v>8</v>
      </c>
      <c r="F138" s="4">
        <v>450</v>
      </c>
      <c r="G138" s="4">
        <v>3.5555555555555556E-2</v>
      </c>
      <c r="H138" s="4">
        <v>1.7777777777777778E-2</v>
      </c>
      <c r="I138" s="4">
        <v>-0.2</v>
      </c>
      <c r="J138" s="5">
        <f>[1]!PRODUCTIVITY10[[#This Row],[DAILY
OUTPUT]]*(1-[1]!PRODUCTIVITY10[[#This Row],[PRODUCTIVITY
REDUCTION FACTOR]])</f>
        <v>180</v>
      </c>
      <c r="K138" s="10"/>
    </row>
    <row r="139" spans="1:11" ht="25.5" x14ac:dyDescent="0.25">
      <c r="A139" s="3" t="s">
        <v>280</v>
      </c>
      <c r="B139" s="2"/>
      <c r="C139" s="3"/>
      <c r="D139" s="4">
        <v>16</v>
      </c>
      <c r="E139" s="4">
        <v>8</v>
      </c>
      <c r="F139" s="4">
        <v>360</v>
      </c>
      <c r="G139" s="4">
        <v>4.4444444444444446E-2</v>
      </c>
      <c r="H139" s="4">
        <v>2.2222222222222223E-2</v>
      </c>
      <c r="I139" s="4">
        <v>-0.2</v>
      </c>
      <c r="J139" s="5">
        <f>[1]!PRODUCTIVITY10[[#This Row],[DAILY
OUTPUT]]*(1-[1]!PRODUCTIVITY10[[#This Row],[PRODUCTIVITY
REDUCTION FACTOR]])</f>
        <v>48</v>
      </c>
      <c r="K139" s="10"/>
    </row>
    <row r="140" spans="1:11" ht="25.5" x14ac:dyDescent="0.25">
      <c r="A140" s="3" t="s">
        <v>281</v>
      </c>
      <c r="B140" s="2"/>
      <c r="C140" s="3"/>
      <c r="D140" s="4">
        <v>16</v>
      </c>
      <c r="E140" s="4">
        <v>8</v>
      </c>
      <c r="F140" s="4">
        <v>294</v>
      </c>
      <c r="G140" s="4">
        <v>5.4421768707482991E-2</v>
      </c>
      <c r="H140" s="4">
        <v>2.7210884353741496E-2</v>
      </c>
      <c r="I140" s="4">
        <v>-0.2</v>
      </c>
      <c r="J140" s="5">
        <f>[1]!PRODUCTIVITY10[[#This Row],[DAILY
OUTPUT]]*(1-[1]!PRODUCTIVITY10[[#This Row],[PRODUCTIVITY
REDUCTION FACTOR]])</f>
        <v>43.199999999999996</v>
      </c>
      <c r="K140" s="10"/>
    </row>
    <row r="141" spans="1:11" ht="25.5" x14ac:dyDescent="0.25">
      <c r="A141" s="3" t="s">
        <v>282</v>
      </c>
      <c r="B141" s="2"/>
      <c r="C141" s="3"/>
      <c r="D141" s="4">
        <v>16</v>
      </c>
      <c r="E141" s="4">
        <v>8</v>
      </c>
      <c r="F141" s="4">
        <v>204</v>
      </c>
      <c r="G141" s="4">
        <v>7.8431372549019607E-2</v>
      </c>
      <c r="H141" s="4">
        <v>3.9215686274509803E-2</v>
      </c>
      <c r="I141" s="4">
        <v>-0.2</v>
      </c>
      <c r="J141" s="5">
        <f>[1]!PRODUCTIVITY10[[#This Row],[DAILY
OUTPUT]]*(1-[1]!PRODUCTIVITY10[[#This Row],[PRODUCTIVITY
REDUCTION FACTOR]])</f>
        <v>24</v>
      </c>
      <c r="K141" s="10"/>
    </row>
    <row r="142" spans="1:11" ht="25.5" x14ac:dyDescent="0.25">
      <c r="A142" s="3" t="s">
        <v>283</v>
      </c>
      <c r="B142" s="2"/>
      <c r="C142" s="3"/>
      <c r="D142" s="4">
        <v>16</v>
      </c>
      <c r="E142" s="4">
        <v>8</v>
      </c>
      <c r="F142" s="4">
        <v>159</v>
      </c>
      <c r="G142" s="4">
        <v>0.10062893081761007</v>
      </c>
      <c r="H142" s="4">
        <v>5.0314465408805034E-2</v>
      </c>
      <c r="I142" s="4">
        <v>-0.2</v>
      </c>
      <c r="J142" s="5">
        <f>[1]!PRODUCTIVITY10[[#This Row],[DAILY
OUTPUT]]*(1-[1]!PRODUCTIVITY10[[#This Row],[PRODUCTIVITY
REDUCTION FACTOR]])</f>
        <v>18</v>
      </c>
      <c r="K142" s="10"/>
    </row>
    <row r="143" spans="1:11" ht="25.5" x14ac:dyDescent="0.25">
      <c r="A143" s="3" t="s">
        <v>284</v>
      </c>
      <c r="B143" s="2"/>
      <c r="C143" s="3"/>
      <c r="D143" s="4">
        <v>24</v>
      </c>
      <c r="E143" s="4">
        <v>8</v>
      </c>
      <c r="F143" s="4">
        <v>90</v>
      </c>
      <c r="G143" s="4">
        <v>0.26666666666666666</v>
      </c>
      <c r="H143" s="4">
        <v>8.8888888888888892E-2</v>
      </c>
      <c r="I143" s="4">
        <v>-0.2</v>
      </c>
      <c r="J143" s="5">
        <f>[1]!PRODUCTIVITY10[[#This Row],[DAILY
OUTPUT]]*(1-[1]!PRODUCTIVITY10[[#This Row],[PRODUCTIVITY
REDUCTION FACTOR]])</f>
        <v>12</v>
      </c>
      <c r="K143" s="10"/>
    </row>
    <row r="144" spans="1:11" ht="25.5" x14ac:dyDescent="0.25">
      <c r="A144" s="3" t="s">
        <v>285</v>
      </c>
      <c r="B144" s="2"/>
      <c r="C144" s="3"/>
      <c r="D144" s="4">
        <v>24</v>
      </c>
      <c r="E144" s="4">
        <v>8</v>
      </c>
      <c r="F144" s="4">
        <v>69</v>
      </c>
      <c r="G144" s="4">
        <v>0.34782608695652173</v>
      </c>
      <c r="H144" s="4">
        <v>0.11594202898550725</v>
      </c>
      <c r="I144" s="4">
        <v>-0.2</v>
      </c>
      <c r="J144" s="5">
        <f>[1]!PRODUCTIVITY10[[#This Row],[DAILY
OUTPUT]]*(1-[1]!PRODUCTIVITY10[[#This Row],[PRODUCTIVITY
REDUCTION FACTOR]])</f>
        <v>9.6</v>
      </c>
      <c r="K144" s="10"/>
    </row>
    <row r="145" spans="1:11" ht="25.5" x14ac:dyDescent="0.25">
      <c r="A145" s="3" t="s">
        <v>286</v>
      </c>
      <c r="B145" s="2"/>
      <c r="C145" s="3"/>
      <c r="D145" s="4">
        <v>24</v>
      </c>
      <c r="E145" s="4">
        <v>8</v>
      </c>
      <c r="F145" s="4">
        <v>60</v>
      </c>
      <c r="G145" s="4">
        <v>0.4</v>
      </c>
      <c r="H145" s="4">
        <v>0.13333333333333333</v>
      </c>
      <c r="I145" s="4">
        <v>-0.2</v>
      </c>
      <c r="J145" s="5">
        <f>[1]!PRODUCTIVITY10[[#This Row],[DAILY
OUTPUT]]*(1-[1]!PRODUCTIVITY10[[#This Row],[PRODUCTIVITY
REDUCTION FACTOR]])</f>
        <v>0</v>
      </c>
      <c r="K145" s="10"/>
    </row>
    <row r="146" spans="1:11" ht="25.5" x14ac:dyDescent="0.25">
      <c r="A146" s="3" t="s">
        <v>287</v>
      </c>
      <c r="B146" s="2"/>
      <c r="C146" s="3"/>
      <c r="D146" s="4">
        <v>24</v>
      </c>
      <c r="E146" s="4">
        <v>8</v>
      </c>
      <c r="F146" s="4">
        <v>54</v>
      </c>
      <c r="G146" s="4">
        <v>0.44444444444444442</v>
      </c>
      <c r="H146" s="4">
        <v>0.14814814814814814</v>
      </c>
      <c r="I146" s="4">
        <v>-0.2</v>
      </c>
      <c r="J146" s="5">
        <f>[1]!PRODUCTIVITY10[[#This Row],[DAILY
OUTPUT]]*(1-[1]!PRODUCTIVITY10[[#This Row],[PRODUCTIVITY
REDUCTION FACTOR]])</f>
        <v>132</v>
      </c>
      <c r="K146" s="10"/>
    </row>
    <row r="147" spans="1:11" x14ac:dyDescent="0.25">
      <c r="A147" s="3" t="s">
        <v>288</v>
      </c>
      <c r="B147" s="2" t="s">
        <v>37</v>
      </c>
      <c r="C147" s="3" t="s">
        <v>65</v>
      </c>
      <c r="D147" s="4">
        <v>8</v>
      </c>
      <c r="E147" s="4">
        <v>0</v>
      </c>
      <c r="F147" s="4">
        <v>32</v>
      </c>
      <c r="G147" s="4">
        <v>0.25</v>
      </c>
      <c r="H147" s="4">
        <v>0</v>
      </c>
      <c r="I147" s="4">
        <v>-0.2</v>
      </c>
      <c r="J147" s="5">
        <f>[1]!PRODUCTIVITY10[[#This Row],[DAILY
OUTPUT]]*(1-[1]!PRODUCTIVITY10[[#This Row],[PRODUCTIVITY
REDUCTION FACTOR]])</f>
        <v>120</v>
      </c>
      <c r="K147" s="10"/>
    </row>
    <row r="148" spans="1:11" x14ac:dyDescent="0.25">
      <c r="A148" s="3" t="s">
        <v>289</v>
      </c>
      <c r="B148" s="2"/>
      <c r="C148" s="3"/>
      <c r="D148" s="4">
        <v>8</v>
      </c>
      <c r="E148" s="4">
        <v>0</v>
      </c>
      <c r="F148" s="4">
        <v>25</v>
      </c>
      <c r="G148" s="4">
        <v>0.25</v>
      </c>
      <c r="H148" s="4">
        <v>0</v>
      </c>
      <c r="I148" s="4">
        <v>-0.2</v>
      </c>
      <c r="J148" s="5">
        <f>[1]!PRODUCTIVITY10[[#This Row],[DAILY
OUTPUT]]*(1-[1]!PRODUCTIVITY10[[#This Row],[PRODUCTIVITY
REDUCTION FACTOR]])</f>
        <v>108</v>
      </c>
      <c r="K148" s="10"/>
    </row>
    <row r="149" spans="1:11" x14ac:dyDescent="0.25">
      <c r="A149" s="3" t="s">
        <v>290</v>
      </c>
      <c r="B149" s="2"/>
      <c r="C149" s="3"/>
      <c r="D149" s="4">
        <v>8</v>
      </c>
      <c r="E149" s="4">
        <v>0</v>
      </c>
      <c r="F149" s="4">
        <v>20</v>
      </c>
      <c r="G149" s="4">
        <v>0.4</v>
      </c>
      <c r="H149" s="4">
        <v>0</v>
      </c>
      <c r="I149" s="4">
        <v>-0.2</v>
      </c>
      <c r="J149" s="5">
        <f>[1]!PRODUCTIVITY10[[#This Row],[DAILY
OUTPUT]]*(1-[1]!PRODUCTIVITY10[[#This Row],[PRODUCTIVITY
REDUCTION FACTOR]])</f>
        <v>96</v>
      </c>
      <c r="K149" s="10"/>
    </row>
    <row r="150" spans="1:11" x14ac:dyDescent="0.25">
      <c r="A150" s="3" t="s">
        <v>291</v>
      </c>
      <c r="B150" s="2"/>
      <c r="C150" s="3"/>
      <c r="D150" s="4">
        <v>8</v>
      </c>
      <c r="E150" s="4">
        <v>0</v>
      </c>
      <c r="F150" s="4">
        <v>13</v>
      </c>
      <c r="G150" s="4">
        <v>0.61538461538461542</v>
      </c>
      <c r="H150" s="4">
        <v>0</v>
      </c>
      <c r="I150" s="4">
        <v>-0.2</v>
      </c>
      <c r="J150" s="5">
        <f>[1]!PRODUCTIVITY10[[#This Row],[DAILY
OUTPUT]]*(1-[1]!PRODUCTIVITY10[[#This Row],[PRODUCTIVITY
REDUCTION FACTOR]])</f>
        <v>72</v>
      </c>
      <c r="K150" s="10"/>
    </row>
    <row r="151" spans="1:11" x14ac:dyDescent="0.25">
      <c r="A151" s="3" t="s">
        <v>292</v>
      </c>
      <c r="B151" s="2"/>
      <c r="C151" s="3"/>
      <c r="D151" s="4">
        <v>8</v>
      </c>
      <c r="E151" s="4">
        <v>0</v>
      </c>
      <c r="F151" s="4">
        <v>13</v>
      </c>
      <c r="G151" s="4">
        <v>0.61538461538461542</v>
      </c>
      <c r="H151" s="4">
        <v>0</v>
      </c>
      <c r="I151" s="4">
        <v>-0.2</v>
      </c>
      <c r="J151" s="5">
        <f>[1]!PRODUCTIVITY10[[#This Row],[DAILY
OUTPUT]]*(1-[1]!PRODUCTIVITY10[[#This Row],[PRODUCTIVITY
REDUCTION FACTOR]])</f>
        <v>48</v>
      </c>
      <c r="K151" s="10"/>
    </row>
    <row r="152" spans="1:11" x14ac:dyDescent="0.25">
      <c r="A152" s="3" t="s">
        <v>293</v>
      </c>
      <c r="B152" s="2"/>
      <c r="C152" s="3"/>
      <c r="D152" s="4">
        <v>8</v>
      </c>
      <c r="E152" s="4">
        <v>0</v>
      </c>
      <c r="F152" s="4">
        <v>8</v>
      </c>
      <c r="G152" s="4">
        <v>0.61538461538461542</v>
      </c>
      <c r="H152" s="4">
        <v>0</v>
      </c>
      <c r="I152" s="4">
        <v>-0.2</v>
      </c>
      <c r="J152" s="5">
        <f>[1]!PRODUCTIVITY10[[#This Row],[DAILY
OUTPUT]]*(1-[1]!PRODUCTIVITY10[[#This Row],[PRODUCTIVITY
REDUCTION FACTOR]])</f>
        <v>36</v>
      </c>
      <c r="K152" s="10"/>
    </row>
    <row r="153" spans="1:11" x14ac:dyDescent="0.25">
      <c r="A153" s="3" t="s">
        <v>294</v>
      </c>
      <c r="B153" s="2"/>
      <c r="C153" s="3"/>
      <c r="D153" s="4">
        <v>8</v>
      </c>
      <c r="E153" s="4">
        <v>0</v>
      </c>
      <c r="F153" s="4">
        <v>13</v>
      </c>
      <c r="G153" s="4">
        <v>0.61538461538461542</v>
      </c>
      <c r="H153" s="4">
        <v>0</v>
      </c>
      <c r="I153" s="4">
        <v>-0.2</v>
      </c>
      <c r="J153" s="5">
        <f>[1]!PRODUCTIVITY10[[#This Row],[DAILY
OUTPUT]]*(1-[1]!PRODUCTIVITY10[[#This Row],[PRODUCTIVITY
REDUCTION FACTOR]])</f>
        <v>0</v>
      </c>
      <c r="K153" s="10"/>
    </row>
    <row r="154" spans="1:11" x14ac:dyDescent="0.25">
      <c r="A154" s="3" t="s">
        <v>295</v>
      </c>
      <c r="B154" s="2"/>
      <c r="C154" s="3"/>
      <c r="D154" s="4"/>
      <c r="E154" s="4"/>
      <c r="F154" s="4">
        <v>4</v>
      </c>
      <c r="G154" s="4">
        <v>0.61538461538461542</v>
      </c>
      <c r="H154" s="4">
        <v>0</v>
      </c>
      <c r="I154" s="4">
        <v>-0.2</v>
      </c>
      <c r="J154" s="5">
        <f>[1]!PRODUCTIVITY10[[#This Row],[DAILY
OUTPUT]]*(1-[1]!PRODUCTIVITY10[[#This Row],[PRODUCTIVITY
REDUCTION FACTOR]])</f>
        <v>50</v>
      </c>
      <c r="K154" s="10"/>
    </row>
    <row r="155" spans="1:11" x14ac:dyDescent="0.25">
      <c r="A155" s="3" t="s">
        <v>296</v>
      </c>
      <c r="B155" s="2"/>
      <c r="C155" s="3"/>
      <c r="D155" s="4">
        <v>8</v>
      </c>
      <c r="E155" s="4">
        <v>0</v>
      </c>
      <c r="F155" s="4">
        <v>20</v>
      </c>
      <c r="G155" s="4">
        <v>0.4</v>
      </c>
      <c r="H155" s="4">
        <v>0</v>
      </c>
      <c r="I155" s="4">
        <v>-0.2</v>
      </c>
      <c r="J155" s="5">
        <f>[1]!PRODUCTIVITY10[[#This Row],[DAILY
OUTPUT]]*(1-[1]!PRODUCTIVITY10[[#This Row],[PRODUCTIVITY
REDUCTION FACTOR]])</f>
        <v>49.8</v>
      </c>
      <c r="K155" s="10"/>
    </row>
    <row r="156" spans="1:11" x14ac:dyDescent="0.25">
      <c r="A156" s="3" t="s">
        <v>297</v>
      </c>
      <c r="B156" s="2"/>
      <c r="C156" s="3"/>
      <c r="D156" s="4">
        <v>8</v>
      </c>
      <c r="E156" s="4">
        <v>0</v>
      </c>
      <c r="F156" s="4">
        <v>12</v>
      </c>
      <c r="G156" s="4">
        <v>0.66666666666666663</v>
      </c>
      <c r="H156" s="4">
        <v>0</v>
      </c>
      <c r="I156" s="4">
        <v>-0.2</v>
      </c>
      <c r="J156" s="5">
        <f>[1]!PRODUCTIVITY10[[#This Row],[DAILY
OUTPUT]]*(1-[1]!PRODUCTIVITY10[[#This Row],[PRODUCTIVITY
REDUCTION FACTOR]])</f>
        <v>32.479999999999997</v>
      </c>
      <c r="K156" s="10"/>
    </row>
    <row r="157" spans="1:11" x14ac:dyDescent="0.25">
      <c r="A157" s="3" t="s">
        <v>298</v>
      </c>
      <c r="B157" s="2"/>
      <c r="C157" s="3"/>
      <c r="D157" s="4">
        <v>8</v>
      </c>
      <c r="E157" s="4">
        <v>0</v>
      </c>
      <c r="F157" s="4">
        <v>32</v>
      </c>
      <c r="G157" s="4">
        <v>0.25</v>
      </c>
      <c r="H157" s="4">
        <v>0</v>
      </c>
      <c r="I157" s="4">
        <v>0</v>
      </c>
      <c r="J157" s="5">
        <f>[1]!PRODUCTIVITY10[[#This Row],[DAILY
OUTPUT]]*(1-[1]!PRODUCTIVITY10[[#This Row],[PRODUCTIVITY
REDUCTION FACTOR]])</f>
        <v>22.34</v>
      </c>
      <c r="K157" s="10"/>
    </row>
    <row r="158" spans="1:11" ht="25.5" x14ac:dyDescent="0.25">
      <c r="A158" s="3" t="s">
        <v>299</v>
      </c>
      <c r="B158" s="2"/>
      <c r="C158" s="3"/>
      <c r="D158" s="4">
        <v>8</v>
      </c>
      <c r="E158" s="4">
        <v>0</v>
      </c>
      <c r="F158" s="4">
        <v>24</v>
      </c>
      <c r="G158" s="4">
        <v>0.33333333333333331</v>
      </c>
      <c r="H158" s="4">
        <v>0</v>
      </c>
      <c r="I158" s="4">
        <v>-0.2</v>
      </c>
      <c r="J158" s="5">
        <f>[1]!PRODUCTIVITY10[[#This Row],[DAILY
OUTPUT]]*(1-[1]!PRODUCTIVITY10[[#This Row],[PRODUCTIVITY
REDUCTION FACTOR]])</f>
        <v>48.9</v>
      </c>
      <c r="K158" s="10"/>
    </row>
    <row r="159" spans="1:11" x14ac:dyDescent="0.25">
      <c r="A159" s="3" t="s">
        <v>300</v>
      </c>
      <c r="B159" s="2"/>
      <c r="C159" s="3"/>
      <c r="D159" s="4">
        <v>8</v>
      </c>
      <c r="E159" s="4">
        <v>0</v>
      </c>
      <c r="F159" s="4">
        <v>20</v>
      </c>
      <c r="G159" s="4">
        <v>0.4</v>
      </c>
      <c r="H159" s="4">
        <v>0</v>
      </c>
      <c r="I159" s="4">
        <v>0</v>
      </c>
      <c r="J159" s="5">
        <f>[1]!PRODUCTIVITY10[[#This Row],[DAILY
OUTPUT]]*(1-[1]!PRODUCTIVITY10[[#This Row],[PRODUCTIVITY
REDUCTION FACTOR]])</f>
        <v>0</v>
      </c>
      <c r="K159" s="10"/>
    </row>
    <row r="160" spans="1:11" x14ac:dyDescent="0.25">
      <c r="A160" s="3" t="s">
        <v>301</v>
      </c>
      <c r="B160" s="2"/>
      <c r="C160" s="3" t="s">
        <v>67</v>
      </c>
      <c r="D160" s="4">
        <v>8</v>
      </c>
      <c r="E160" s="4">
        <v>0</v>
      </c>
      <c r="F160" s="4">
        <v>16</v>
      </c>
      <c r="G160" s="4">
        <v>0.5</v>
      </c>
      <c r="H160" s="4">
        <v>0</v>
      </c>
      <c r="I160" s="4">
        <v>-0.2</v>
      </c>
      <c r="J160" s="5">
        <f>[1]!PRODUCTIVITY10[[#This Row],[DAILY
OUTPUT]]*(1-[1]!PRODUCTIVITY10[[#This Row],[PRODUCTIVITY
REDUCTION FACTOR]])</f>
        <v>156</v>
      </c>
      <c r="K160" s="10"/>
    </row>
    <row r="161" spans="1:11" ht="25.5" x14ac:dyDescent="0.25">
      <c r="A161" s="3" t="s">
        <v>302</v>
      </c>
      <c r="B161" s="2"/>
      <c r="C161" s="3"/>
      <c r="D161" s="4">
        <v>8</v>
      </c>
      <c r="E161" s="4">
        <v>0</v>
      </c>
      <c r="F161" s="4">
        <v>18</v>
      </c>
      <c r="G161" s="4">
        <v>0.44444444444444442</v>
      </c>
      <c r="H161" s="4">
        <v>0</v>
      </c>
      <c r="I161" s="4">
        <v>-0.2</v>
      </c>
      <c r="J161" s="5">
        <f>[1]!PRODUCTIVITY10[[#This Row],[DAILY
OUTPUT]]*(1-[1]!PRODUCTIVITY10[[#This Row],[PRODUCTIVITY
REDUCTION FACTOR]])</f>
        <v>122.39999999999999</v>
      </c>
      <c r="K161" s="10"/>
    </row>
    <row r="162" spans="1:11" x14ac:dyDescent="0.25">
      <c r="A162" s="3" t="s">
        <v>303</v>
      </c>
      <c r="B162" s="2"/>
      <c r="C162" s="3"/>
      <c r="D162" s="4">
        <v>8</v>
      </c>
      <c r="E162" s="4">
        <v>0</v>
      </c>
      <c r="F162" s="4">
        <v>18</v>
      </c>
      <c r="G162" s="4">
        <v>0.44444444444444442</v>
      </c>
      <c r="H162" s="4">
        <v>0</v>
      </c>
      <c r="I162" s="4">
        <v>-0.2</v>
      </c>
      <c r="J162" s="5">
        <f>[1]!PRODUCTIVITY10[[#This Row],[DAILY
OUTPUT]]*(1-[1]!PRODUCTIVITY10[[#This Row],[PRODUCTIVITY
REDUCTION FACTOR]])</f>
        <v>84</v>
      </c>
      <c r="K162" s="10"/>
    </row>
    <row r="163" spans="1:11" x14ac:dyDescent="0.25">
      <c r="A163" s="3" t="s">
        <v>304</v>
      </c>
      <c r="B163" s="2"/>
      <c r="C163" s="3"/>
      <c r="D163" s="4">
        <v>8</v>
      </c>
      <c r="E163" s="4">
        <v>0</v>
      </c>
      <c r="F163" s="4">
        <v>80</v>
      </c>
      <c r="G163" s="4">
        <v>0.1</v>
      </c>
      <c r="H163" s="4">
        <v>0</v>
      </c>
      <c r="I163" s="4">
        <v>-0.2</v>
      </c>
      <c r="J163" s="5">
        <f>[1]!PRODUCTIVITY10[[#This Row],[DAILY
OUTPUT]]*(1-[1]!PRODUCTIVITY10[[#This Row],[PRODUCTIVITY
REDUCTION FACTOR]])</f>
        <v>67.2</v>
      </c>
      <c r="K163" s="10"/>
    </row>
    <row r="164" spans="1:11" x14ac:dyDescent="0.25">
      <c r="A164" s="3" t="s">
        <v>305</v>
      </c>
      <c r="B164" s="2"/>
      <c r="C164" s="3"/>
      <c r="D164" s="4">
        <v>8</v>
      </c>
      <c r="E164" s="4">
        <v>0</v>
      </c>
      <c r="F164" s="4">
        <v>30</v>
      </c>
      <c r="G164" s="4">
        <v>0.26666666666666666</v>
      </c>
      <c r="H164" s="4">
        <v>0</v>
      </c>
      <c r="I164" s="4">
        <v>-0.2</v>
      </c>
      <c r="J164" s="5">
        <f>[1]!PRODUCTIVITY10[[#This Row],[DAILY
OUTPUT]]*(1-[1]!PRODUCTIVITY10[[#This Row],[PRODUCTIVITY
REDUCTION FACTOR]])</f>
        <v>62.4</v>
      </c>
      <c r="K164" s="10"/>
    </row>
    <row r="165" spans="1:11" x14ac:dyDescent="0.25">
      <c r="A165" s="3" t="s">
        <v>306</v>
      </c>
      <c r="B165" s="2"/>
      <c r="C165" s="3"/>
      <c r="D165" s="4">
        <v>8</v>
      </c>
      <c r="E165" s="4">
        <v>0</v>
      </c>
      <c r="F165" s="4">
        <v>28</v>
      </c>
      <c r="G165" s="4">
        <v>0.2857142857142857</v>
      </c>
      <c r="H165" s="4">
        <v>0</v>
      </c>
      <c r="I165" s="4">
        <v>-0.2</v>
      </c>
      <c r="J165" s="5">
        <f>[1]!PRODUCTIVITY10[[#This Row],[DAILY
OUTPUT]]*(1-[1]!PRODUCTIVITY10[[#This Row],[PRODUCTIVITY
REDUCTION FACTOR]])</f>
        <v>61.199999999999996</v>
      </c>
      <c r="K165" s="10"/>
    </row>
    <row r="166" spans="1:11" x14ac:dyDescent="0.25">
      <c r="A166" s="3" t="s">
        <v>307</v>
      </c>
      <c r="B166" s="2"/>
      <c r="C166" s="3"/>
      <c r="D166" s="4">
        <v>8</v>
      </c>
      <c r="E166" s="4">
        <v>0</v>
      </c>
      <c r="F166" s="4">
        <v>20</v>
      </c>
      <c r="G166" s="4">
        <v>0.4</v>
      </c>
      <c r="H166" s="4">
        <v>0</v>
      </c>
      <c r="I166" s="4">
        <v>-0.2</v>
      </c>
      <c r="J166" s="5">
        <f>[1]!PRODUCTIVITY10[[#This Row],[DAILY
OUTPUT]]*(1-[1]!PRODUCTIVITY10[[#This Row],[PRODUCTIVITY
REDUCTION FACTOR]])</f>
        <v>46.8</v>
      </c>
      <c r="K166" s="10"/>
    </row>
    <row r="167" spans="1:11" x14ac:dyDescent="0.25">
      <c r="A167" s="3" t="s">
        <v>308</v>
      </c>
      <c r="B167" s="2"/>
      <c r="C167" s="3"/>
      <c r="D167" s="4">
        <v>8</v>
      </c>
      <c r="E167" s="4">
        <v>0</v>
      </c>
      <c r="F167" s="4">
        <v>32</v>
      </c>
      <c r="G167" s="4">
        <v>0.25</v>
      </c>
      <c r="H167" s="4">
        <v>0</v>
      </c>
      <c r="I167" s="4">
        <v>-0.2</v>
      </c>
      <c r="J167" s="5">
        <f>[1]!PRODUCTIVITY10[[#This Row],[DAILY
OUTPUT]]*(1-[1]!PRODUCTIVITY10[[#This Row],[PRODUCTIVITY
REDUCTION FACTOR]])</f>
        <v>37.199999999999996</v>
      </c>
      <c r="K167" s="10"/>
    </row>
    <row r="168" spans="1:11" x14ac:dyDescent="0.25">
      <c r="A168" s="3" t="s">
        <v>309</v>
      </c>
      <c r="B168" s="2"/>
      <c r="C168" s="3"/>
      <c r="D168" s="4">
        <v>8</v>
      </c>
      <c r="E168" s="4">
        <v>0</v>
      </c>
      <c r="F168" s="4">
        <v>16</v>
      </c>
      <c r="G168" s="4">
        <v>0.5</v>
      </c>
      <c r="H168" s="4">
        <v>0</v>
      </c>
      <c r="I168" s="4">
        <v>-0.2</v>
      </c>
      <c r="J168" s="5">
        <f>[1]!PRODUCTIVITY10[[#This Row],[DAILY
OUTPUT]]*(1-[1]!PRODUCTIVITY10[[#This Row],[PRODUCTIVITY
REDUCTION FACTOR]])</f>
        <v>157.19999999999999</v>
      </c>
      <c r="K168" s="10"/>
    </row>
    <row r="169" spans="1:11" x14ac:dyDescent="0.25">
      <c r="A169" s="3" t="s">
        <v>310</v>
      </c>
      <c r="B169" s="2"/>
      <c r="C169" s="3"/>
      <c r="D169" s="4">
        <v>8</v>
      </c>
      <c r="E169" s="4">
        <v>0</v>
      </c>
      <c r="F169" s="4">
        <v>8</v>
      </c>
      <c r="G169" s="4">
        <v>1</v>
      </c>
      <c r="H169" s="4">
        <v>0</v>
      </c>
      <c r="I169" s="4">
        <v>-0.2</v>
      </c>
      <c r="J169" s="5">
        <f>[1]!PRODUCTIVITY10[[#This Row],[DAILY
OUTPUT]]*(1-[1]!PRODUCTIVITY10[[#This Row],[PRODUCTIVITY
REDUCTION FACTOR]])</f>
        <v>130.79999999999998</v>
      </c>
      <c r="K169" s="10"/>
    </row>
    <row r="170" spans="1:11" x14ac:dyDescent="0.25">
      <c r="A170" s="3" t="s">
        <v>311</v>
      </c>
      <c r="B170" s="2"/>
      <c r="C170" s="3"/>
      <c r="D170" s="4">
        <v>8</v>
      </c>
      <c r="E170" s="4">
        <v>0</v>
      </c>
      <c r="F170" s="4">
        <v>20</v>
      </c>
      <c r="G170" s="4">
        <v>0.4</v>
      </c>
      <c r="H170" s="4">
        <v>0</v>
      </c>
      <c r="I170" s="4">
        <v>-0.2</v>
      </c>
      <c r="J170" s="5">
        <f>[1]!PRODUCTIVITY10[[#This Row],[DAILY
OUTPUT]]*(1-[1]!PRODUCTIVITY10[[#This Row],[PRODUCTIVITY
REDUCTION FACTOR]])</f>
        <v>114</v>
      </c>
      <c r="K170" s="10"/>
    </row>
    <row r="171" spans="1:11" ht="102" x14ac:dyDescent="0.25">
      <c r="A171" s="3" t="s">
        <v>312</v>
      </c>
      <c r="B171" s="2" t="s">
        <v>37</v>
      </c>
      <c r="C171" s="3" t="s">
        <v>55</v>
      </c>
      <c r="D171" s="4">
        <v>17</v>
      </c>
      <c r="E171" s="4">
        <v>8</v>
      </c>
      <c r="F171" s="4">
        <v>12</v>
      </c>
      <c r="G171" s="4">
        <v>5.666666666666667</v>
      </c>
      <c r="H171" s="4">
        <v>2.6666666666666665</v>
      </c>
      <c r="I171" s="4">
        <v>-0.2</v>
      </c>
      <c r="J171" s="5">
        <f>[1]!PRODUCTIVITY10[[#This Row],[DAILY
OUTPUT]]*(1-[1]!PRODUCTIVITY10[[#This Row],[PRODUCTIVITY
REDUCTION FACTOR]])</f>
        <v>0</v>
      </c>
      <c r="K171" s="10"/>
    </row>
    <row r="172" spans="1:11" ht="102" x14ac:dyDescent="0.25">
      <c r="A172" s="3" t="s">
        <v>313</v>
      </c>
      <c r="B172" s="2" t="s">
        <v>37</v>
      </c>
      <c r="C172" s="3" t="s">
        <v>55</v>
      </c>
      <c r="D172" s="4">
        <v>17</v>
      </c>
      <c r="E172" s="4">
        <v>8</v>
      </c>
      <c r="F172" s="4">
        <v>3</v>
      </c>
      <c r="G172" s="4">
        <v>5.666666666666667</v>
      </c>
      <c r="H172" s="4">
        <v>2.6666666666666665</v>
      </c>
      <c r="I172" s="4">
        <v>-0.2</v>
      </c>
      <c r="J172" s="5">
        <f>[1]!PRODUCTIVITY10[[#This Row],[DAILY
OUTPUT]]*(1-[1]!PRODUCTIVITY10[[#This Row],[PRODUCTIVITY
REDUCTION FACTOR]])</f>
        <v>0</v>
      </c>
      <c r="K172" s="10"/>
    </row>
    <row r="173" spans="1:11" ht="102" x14ac:dyDescent="0.25">
      <c r="A173" s="3" t="s">
        <v>314</v>
      </c>
      <c r="B173" s="2" t="s">
        <v>37</v>
      </c>
      <c r="C173" s="3" t="s">
        <v>55</v>
      </c>
      <c r="D173" s="4">
        <v>17</v>
      </c>
      <c r="E173" s="4">
        <v>8</v>
      </c>
      <c r="F173" s="4">
        <v>5</v>
      </c>
      <c r="G173" s="4">
        <v>5.666666666666667</v>
      </c>
      <c r="H173" s="4">
        <v>2.6666666666666665</v>
      </c>
      <c r="I173" s="4">
        <v>-0.2</v>
      </c>
      <c r="J173" s="5">
        <f>[1]!PRODUCTIVITY10[[#This Row],[DAILY
OUTPUT]]*(1-[1]!PRODUCTIVITY10[[#This Row],[PRODUCTIVITY
REDUCTION FACTOR]])</f>
        <v>540</v>
      </c>
      <c r="K173" s="10"/>
    </row>
    <row r="174" spans="1:11" ht="25.5" x14ac:dyDescent="0.25">
      <c r="A174" s="3" t="s">
        <v>315</v>
      </c>
      <c r="B174" s="2"/>
      <c r="C174" s="3"/>
      <c r="D174" s="4">
        <v>17</v>
      </c>
      <c r="E174" s="4">
        <v>8</v>
      </c>
      <c r="F174" s="4">
        <v>2.75</v>
      </c>
      <c r="G174" s="4">
        <v>6.1818181818181817</v>
      </c>
      <c r="H174" s="4">
        <v>2.9090909090909092</v>
      </c>
      <c r="I174" s="4">
        <v>-0.2</v>
      </c>
      <c r="J174" s="5">
        <f>[1]!PRODUCTIVITY10[[#This Row],[DAILY
OUTPUT]]*(1-[1]!PRODUCTIVITY10[[#This Row],[PRODUCTIVITY
REDUCTION FACTOR]])</f>
        <v>432</v>
      </c>
      <c r="K174" s="10"/>
    </row>
    <row r="175" spans="1:11" ht="25.5" x14ac:dyDescent="0.25">
      <c r="A175" s="3" t="s">
        <v>316</v>
      </c>
      <c r="B175" s="2"/>
      <c r="C175" s="3"/>
      <c r="D175" s="4">
        <v>17</v>
      </c>
      <c r="E175" s="4">
        <v>8</v>
      </c>
      <c r="F175" s="4">
        <v>1.9</v>
      </c>
      <c r="G175" s="4">
        <v>8.9473684210526319</v>
      </c>
      <c r="H175" s="4">
        <v>4.2105263157894735</v>
      </c>
      <c r="I175" s="4">
        <v>-0.2</v>
      </c>
      <c r="J175" s="5">
        <f>[1]!PRODUCTIVITY10[[#This Row],[DAILY
OUTPUT]]*(1-[1]!PRODUCTIVITY10[[#This Row],[PRODUCTIVITY
REDUCTION FACTOR]])</f>
        <v>352.8</v>
      </c>
      <c r="K175" s="10"/>
    </row>
    <row r="176" spans="1:11" ht="25.5" x14ac:dyDescent="0.25">
      <c r="A176" s="3" t="s">
        <v>317</v>
      </c>
      <c r="B176" s="2" t="s">
        <v>67</v>
      </c>
      <c r="C176" s="3" t="s">
        <v>67</v>
      </c>
      <c r="D176" s="4">
        <v>17</v>
      </c>
      <c r="E176" s="4">
        <v>8</v>
      </c>
      <c r="F176" s="4">
        <v>1.25</v>
      </c>
      <c r="G176" s="4">
        <v>13.6</v>
      </c>
      <c r="H176" s="4">
        <v>6.4</v>
      </c>
      <c r="I176" s="4">
        <v>-0.2</v>
      </c>
      <c r="J176" s="5">
        <f>[1]!PRODUCTIVITY10[[#This Row],[DAILY
OUTPUT]]*(1-[1]!PRODUCTIVITY10[[#This Row],[PRODUCTIVITY
REDUCTION FACTOR]])</f>
        <v>244.79999999999998</v>
      </c>
      <c r="K176" s="10"/>
    </row>
    <row r="177" spans="1:11" ht="25.5" x14ac:dyDescent="0.25">
      <c r="A177" s="3" t="s">
        <v>318</v>
      </c>
      <c r="B177" s="2"/>
      <c r="C177" s="3"/>
      <c r="D177" s="4">
        <v>17</v>
      </c>
      <c r="E177" s="4">
        <v>8</v>
      </c>
      <c r="F177" s="4">
        <v>0.9</v>
      </c>
      <c r="G177" s="4">
        <v>18.888888888888889</v>
      </c>
      <c r="H177" s="4">
        <v>8.8888888888888893</v>
      </c>
      <c r="I177" s="4">
        <v>-0.2</v>
      </c>
      <c r="J177" s="5">
        <f>[1]!PRODUCTIVITY10[[#This Row],[DAILY
OUTPUT]]*(1-[1]!PRODUCTIVITY10[[#This Row],[PRODUCTIVITY
REDUCTION FACTOR]])</f>
        <v>190.79999999999998</v>
      </c>
      <c r="K177" s="10"/>
    </row>
    <row r="178" spans="1:11" ht="89.25" x14ac:dyDescent="0.25">
      <c r="A178" s="3" t="s">
        <v>319</v>
      </c>
      <c r="B178" s="2" t="s">
        <v>37</v>
      </c>
      <c r="C178" s="3" t="s">
        <v>54</v>
      </c>
      <c r="D178" s="4">
        <v>17</v>
      </c>
      <c r="E178" s="4">
        <v>8</v>
      </c>
      <c r="F178" s="4">
        <v>8</v>
      </c>
      <c r="G178" s="4">
        <v>2.125</v>
      </c>
      <c r="H178" s="4">
        <v>1</v>
      </c>
      <c r="I178" s="4">
        <v>-0.2</v>
      </c>
      <c r="J178" s="5">
        <f>[1]!PRODUCTIVITY10[[#This Row],[DAILY
OUTPUT]]*(1-[1]!PRODUCTIVITY10[[#This Row],[PRODUCTIVITY
REDUCTION FACTOR]])</f>
        <v>108</v>
      </c>
      <c r="K178" s="10"/>
    </row>
    <row r="179" spans="1:11" ht="89.25" x14ac:dyDescent="0.25">
      <c r="A179" s="3" t="s">
        <v>320</v>
      </c>
      <c r="B179" s="2" t="s">
        <v>37</v>
      </c>
      <c r="C179" s="3" t="s">
        <v>54</v>
      </c>
      <c r="D179" s="4">
        <v>17</v>
      </c>
      <c r="E179" s="4">
        <v>8</v>
      </c>
      <c r="F179" s="4">
        <v>25</v>
      </c>
      <c r="G179" s="4">
        <v>0.68</v>
      </c>
      <c r="H179" s="4">
        <v>0.32</v>
      </c>
      <c r="I179" s="4">
        <v>-0.2</v>
      </c>
      <c r="J179" s="5">
        <f>[1]!PRODUCTIVITY10[[#This Row],[DAILY
OUTPUT]]*(1-[1]!PRODUCTIVITY10[[#This Row],[PRODUCTIVITY
REDUCTION FACTOR]])</f>
        <v>82.8</v>
      </c>
      <c r="K179" s="10"/>
    </row>
    <row r="180" spans="1:11" ht="25.5" x14ac:dyDescent="0.25">
      <c r="A180" s="3" t="s">
        <v>321</v>
      </c>
      <c r="B180" s="2" t="s">
        <v>37</v>
      </c>
      <c r="C180" s="3" t="s">
        <v>67</v>
      </c>
      <c r="D180" s="4">
        <v>17</v>
      </c>
      <c r="E180" s="4">
        <v>8</v>
      </c>
      <c r="F180" s="4">
        <v>10</v>
      </c>
      <c r="G180" s="4">
        <v>1.7</v>
      </c>
      <c r="H180" s="4">
        <v>0.8</v>
      </c>
      <c r="I180" s="4">
        <v>-0.2</v>
      </c>
      <c r="J180" s="5">
        <f>[1]!PRODUCTIVITY10[[#This Row],[DAILY
OUTPUT]]*(1-[1]!PRODUCTIVITY10[[#This Row],[PRODUCTIVITY
REDUCTION FACTOR]])</f>
        <v>72</v>
      </c>
      <c r="K180" s="10"/>
    </row>
    <row r="181" spans="1:11" ht="38.25" x14ac:dyDescent="0.25">
      <c r="A181" s="3" t="s">
        <v>322</v>
      </c>
      <c r="B181" s="2" t="s">
        <v>37</v>
      </c>
      <c r="C181" s="3"/>
      <c r="D181" s="4">
        <v>17</v>
      </c>
      <c r="E181" s="4">
        <v>8</v>
      </c>
      <c r="F181" s="4">
        <v>6</v>
      </c>
      <c r="G181" s="4">
        <v>2.8333333333333335</v>
      </c>
      <c r="H181" s="4">
        <v>1.3333333333333333</v>
      </c>
      <c r="I181" s="4">
        <v>-0.2</v>
      </c>
      <c r="J181" s="5">
        <f>[1]!PRODUCTIVITY10[[#This Row],[DAILY
OUTPUT]]*(1-[1]!PRODUCTIVITY10[[#This Row],[PRODUCTIVITY
REDUCTION FACTOR]])</f>
        <v>64.8</v>
      </c>
      <c r="K181" s="10"/>
    </row>
    <row r="182" spans="1:11" ht="38.25" x14ac:dyDescent="0.25">
      <c r="A182" s="3" t="s">
        <v>323</v>
      </c>
      <c r="B182" s="2" t="s">
        <v>37</v>
      </c>
      <c r="C182" s="3"/>
      <c r="D182" s="4">
        <v>17</v>
      </c>
      <c r="E182" s="4">
        <v>8</v>
      </c>
      <c r="F182" s="4">
        <v>6</v>
      </c>
      <c r="G182" s="4">
        <v>2.8333333333333335</v>
      </c>
      <c r="H182" s="4">
        <v>1.3333333333333333</v>
      </c>
      <c r="I182" s="4">
        <v>-0.2</v>
      </c>
      <c r="J182" s="5">
        <f>[1]!PRODUCTIVITY10[[#This Row],[DAILY
OUTPUT]]*(1-[1]!PRODUCTIVITY10[[#This Row],[PRODUCTIVITY
REDUCTION FACTOR]])</f>
        <v>0</v>
      </c>
      <c r="K182" s="10"/>
    </row>
    <row r="183" spans="1:11" ht="38.25" x14ac:dyDescent="0.25">
      <c r="A183" s="3" t="s">
        <v>324</v>
      </c>
      <c r="B183" s="2" t="s">
        <v>37</v>
      </c>
      <c r="C183" s="3"/>
      <c r="D183" s="4">
        <v>17</v>
      </c>
      <c r="E183" s="4">
        <v>8</v>
      </c>
      <c r="F183" s="4">
        <v>5</v>
      </c>
      <c r="G183" s="4">
        <v>3.4</v>
      </c>
      <c r="H183" s="4">
        <v>1.6</v>
      </c>
      <c r="I183" s="4">
        <v>-0.2</v>
      </c>
      <c r="J183" s="5">
        <f>[1]!PRODUCTIVITY10[[#This Row],[DAILY
OUTPUT]]*(1-[1]!PRODUCTIVITY10[[#This Row],[PRODUCTIVITY
REDUCTION FACTOR]])</f>
        <v>38.4</v>
      </c>
      <c r="K183" s="10"/>
    </row>
    <row r="184" spans="1:11" ht="38.25" x14ac:dyDescent="0.25">
      <c r="A184" s="3" t="s">
        <v>325</v>
      </c>
      <c r="B184" s="2" t="s">
        <v>37</v>
      </c>
      <c r="C184" s="3"/>
      <c r="D184" s="4">
        <v>17</v>
      </c>
      <c r="E184" s="4">
        <v>8</v>
      </c>
      <c r="F184" s="4">
        <v>4</v>
      </c>
      <c r="G184" s="4">
        <v>2.125</v>
      </c>
      <c r="H184" s="4">
        <v>1</v>
      </c>
      <c r="I184" s="4">
        <v>-0.2</v>
      </c>
      <c r="J184" s="5">
        <f>[1]!PRODUCTIVITY10[[#This Row],[DAILY
OUTPUT]]*(1-[1]!PRODUCTIVITY10[[#This Row],[PRODUCTIVITY
REDUCTION FACTOR]])</f>
        <v>30</v>
      </c>
      <c r="K184" s="10"/>
    </row>
    <row r="185" spans="1:11" ht="38.25" x14ac:dyDescent="0.25">
      <c r="A185" s="3" t="s">
        <v>326</v>
      </c>
      <c r="B185" s="2" t="s">
        <v>37</v>
      </c>
      <c r="C185" s="3"/>
      <c r="D185" s="4">
        <v>17</v>
      </c>
      <c r="E185" s="4">
        <v>8</v>
      </c>
      <c r="F185" s="4">
        <v>3</v>
      </c>
      <c r="G185" s="4">
        <v>2.125</v>
      </c>
      <c r="H185" s="4">
        <v>1</v>
      </c>
      <c r="I185" s="4">
        <v>0</v>
      </c>
      <c r="J185" s="5">
        <f>[1]!PRODUCTIVITY10[[#This Row],[DAILY
OUTPUT]]*(1-[1]!PRODUCTIVITY10[[#This Row],[PRODUCTIVITY
REDUCTION FACTOR]])</f>
        <v>24</v>
      </c>
      <c r="K185" s="10"/>
    </row>
    <row r="186" spans="1:11" ht="25.5" x14ac:dyDescent="0.25">
      <c r="A186" s="3" t="s">
        <v>327</v>
      </c>
      <c r="B186" s="2" t="s">
        <v>37</v>
      </c>
      <c r="C186" s="3"/>
      <c r="D186" s="4">
        <v>17</v>
      </c>
      <c r="E186" s="4">
        <v>8</v>
      </c>
      <c r="F186" s="4">
        <v>8</v>
      </c>
      <c r="G186" s="4">
        <v>2.125</v>
      </c>
      <c r="H186" s="4">
        <v>1</v>
      </c>
      <c r="I186" s="4">
        <v>0</v>
      </c>
      <c r="J186" s="5">
        <f>[1]!PRODUCTIVITY10[[#This Row],[DAILY
OUTPUT]]*(1-[1]!PRODUCTIVITY10[[#This Row],[PRODUCTIVITY
REDUCTION FACTOR]])</f>
        <v>15.6</v>
      </c>
      <c r="K186" s="10"/>
    </row>
    <row r="187" spans="1:11" ht="25.5" x14ac:dyDescent="0.25">
      <c r="A187" s="3" t="s">
        <v>328</v>
      </c>
      <c r="B187" s="2" t="s">
        <v>37</v>
      </c>
      <c r="C187" s="3" t="s">
        <v>67</v>
      </c>
      <c r="D187" s="4">
        <v>17</v>
      </c>
      <c r="E187" s="4">
        <v>8</v>
      </c>
      <c r="F187" s="4">
        <v>7</v>
      </c>
      <c r="G187" s="4">
        <v>2.4285714285714284</v>
      </c>
      <c r="H187" s="4">
        <v>1.1428571428571428</v>
      </c>
      <c r="I187" s="4">
        <v>-0.2</v>
      </c>
      <c r="J187" s="5">
        <f>[1]!PRODUCTIVITY10[[#This Row],[DAILY
OUTPUT]]*(1-[1]!PRODUCTIVITY10[[#This Row],[PRODUCTIVITY
REDUCTION FACTOR]])</f>
        <v>15.6</v>
      </c>
      <c r="K187" s="10"/>
    </row>
    <row r="188" spans="1:11" ht="140.25" x14ac:dyDescent="0.25">
      <c r="A188" s="3" t="s">
        <v>329</v>
      </c>
      <c r="B188" s="2" t="s">
        <v>37</v>
      </c>
      <c r="C188" s="3" t="s">
        <v>70</v>
      </c>
      <c r="D188" s="4">
        <v>25</v>
      </c>
      <c r="E188" s="4">
        <v>16</v>
      </c>
      <c r="F188" s="4">
        <v>6</v>
      </c>
      <c r="G188" s="4">
        <v>4.166666666666667</v>
      </c>
      <c r="H188" s="4">
        <v>2.6666666666666665</v>
      </c>
      <c r="I188" s="4">
        <v>-0.2</v>
      </c>
      <c r="J188" s="5">
        <f>[1]!PRODUCTIVITY10[[#This Row],[DAILY
OUTPUT]]*(1-[1]!PRODUCTIVITY10[[#This Row],[PRODUCTIVITY
REDUCTION FACTOR]])</f>
        <v>9.6</v>
      </c>
      <c r="K188" s="10"/>
    </row>
    <row r="189" spans="1:11" ht="25.5" x14ac:dyDescent="0.25">
      <c r="A189" s="3" t="s">
        <v>330</v>
      </c>
      <c r="B189" s="2" t="s">
        <v>37</v>
      </c>
      <c r="C189" s="3"/>
      <c r="D189" s="4">
        <v>25</v>
      </c>
      <c r="E189" s="4">
        <v>16</v>
      </c>
      <c r="F189" s="4">
        <v>4.5</v>
      </c>
      <c r="G189" s="4">
        <v>5.5555555555555554</v>
      </c>
      <c r="H189" s="4">
        <v>3.5555555555555554</v>
      </c>
      <c r="I189" s="4">
        <v>-0.2</v>
      </c>
      <c r="J189" s="5">
        <f>[1]!PRODUCTIVITY10[[#This Row],[DAILY
OUTPUT]]*(1-[1]!PRODUCTIVITY10[[#This Row],[PRODUCTIVITY
REDUCTION FACTOR]])</f>
        <v>15.6</v>
      </c>
      <c r="K189" s="10"/>
    </row>
    <row r="190" spans="1:11" ht="25.5" x14ac:dyDescent="0.25">
      <c r="A190" s="3" t="s">
        <v>331</v>
      </c>
      <c r="B190" s="2" t="s">
        <v>37</v>
      </c>
      <c r="C190" s="3"/>
      <c r="D190" s="4">
        <v>25</v>
      </c>
      <c r="E190" s="4">
        <v>16</v>
      </c>
      <c r="F190" s="4">
        <v>3.5</v>
      </c>
      <c r="G190" s="4">
        <v>7.1428571428571432</v>
      </c>
      <c r="H190" s="4">
        <v>4.5714285714285712</v>
      </c>
      <c r="I190" s="4">
        <v>-0.2</v>
      </c>
      <c r="J190" s="5">
        <f>[1]!PRODUCTIVITY10[[#This Row],[DAILY
OUTPUT]]*(1-[1]!PRODUCTIVITY10[[#This Row],[PRODUCTIVITY
REDUCTION FACTOR]])</f>
        <v>4.8</v>
      </c>
      <c r="K190" s="10"/>
    </row>
    <row r="191" spans="1:11" x14ac:dyDescent="0.25">
      <c r="A191" s="3" t="s">
        <v>332</v>
      </c>
      <c r="B191" s="2" t="s">
        <v>37</v>
      </c>
      <c r="C191" s="3"/>
      <c r="D191" s="4">
        <v>25</v>
      </c>
      <c r="E191" s="4">
        <v>16</v>
      </c>
      <c r="F191" s="4">
        <v>10</v>
      </c>
      <c r="G191" s="4">
        <v>2.5</v>
      </c>
      <c r="H191" s="4">
        <v>1.6</v>
      </c>
      <c r="I191" s="4">
        <v>-0.2</v>
      </c>
      <c r="J191" s="5">
        <f>[1]!PRODUCTIVITY10[[#This Row],[DAILY
OUTPUT]]*(1-[1]!PRODUCTIVITY10[[#This Row],[PRODUCTIVITY
REDUCTION FACTOR]])</f>
        <v>24</v>
      </c>
      <c r="K191" s="10"/>
    </row>
    <row r="192" spans="1:11" x14ac:dyDescent="0.25">
      <c r="A192" s="3" t="s">
        <v>333</v>
      </c>
      <c r="B192" s="2" t="s">
        <v>37</v>
      </c>
      <c r="C192" s="3"/>
      <c r="D192" s="4">
        <v>25</v>
      </c>
      <c r="E192" s="4">
        <v>16</v>
      </c>
      <c r="F192" s="4">
        <v>9</v>
      </c>
      <c r="G192" s="4">
        <v>2.7777777777777777</v>
      </c>
      <c r="H192" s="4">
        <v>1.7777777777777777</v>
      </c>
      <c r="I192" s="4">
        <v>-0.2</v>
      </c>
      <c r="J192" s="5">
        <f>[1]!PRODUCTIVITY10[[#This Row],[DAILY
OUTPUT]]*(1-[1]!PRODUCTIVITY10[[#This Row],[PRODUCTIVITY
REDUCTION FACTOR]])</f>
        <v>14.399999999999999</v>
      </c>
      <c r="K192" s="10"/>
    </row>
    <row r="193" spans="1:11" x14ac:dyDescent="0.25">
      <c r="A193" s="3" t="s">
        <v>334</v>
      </c>
      <c r="B193" s="2" t="s">
        <v>37</v>
      </c>
      <c r="C193" s="3"/>
      <c r="D193" s="4">
        <v>25</v>
      </c>
      <c r="E193" s="4">
        <v>16</v>
      </c>
      <c r="F193" s="4">
        <v>7</v>
      </c>
      <c r="G193" s="4">
        <v>3.5714285714285716</v>
      </c>
      <c r="H193" s="4">
        <v>2.2857142857142856</v>
      </c>
      <c r="I193" s="4">
        <v>-0.2</v>
      </c>
      <c r="J193" s="5">
        <f>[1]!PRODUCTIVITY10[[#This Row],[DAILY
OUTPUT]]*(1-[1]!PRODUCTIVITY10[[#This Row],[PRODUCTIVITY
REDUCTION FACTOR]])</f>
        <v>32</v>
      </c>
      <c r="K193" s="10"/>
    </row>
    <row r="194" spans="1:11" ht="89.25" x14ac:dyDescent="0.25">
      <c r="A194" s="3" t="s">
        <v>335</v>
      </c>
      <c r="B194" s="2" t="s">
        <v>37</v>
      </c>
      <c r="C194" s="3" t="s">
        <v>54</v>
      </c>
      <c r="D194" s="4">
        <v>17</v>
      </c>
      <c r="E194" s="4">
        <v>8</v>
      </c>
      <c r="F194" s="4">
        <v>6</v>
      </c>
      <c r="G194" s="4">
        <v>2.8333333333333335</v>
      </c>
      <c r="H194" s="4">
        <v>1.3333333333333333</v>
      </c>
      <c r="I194" s="4">
        <v>-0.2</v>
      </c>
      <c r="J194" s="5">
        <f>[1]!PRODUCTIVITY10[[#This Row],[DAILY
OUTPUT]]*(1-[1]!PRODUCTIVITY10[[#This Row],[PRODUCTIVITY
REDUCTION FACTOR]])</f>
        <v>28.799999999999997</v>
      </c>
      <c r="K194" s="10"/>
    </row>
    <row r="195" spans="1:11" ht="140.25" x14ac:dyDescent="0.25">
      <c r="A195" s="3" t="s">
        <v>336</v>
      </c>
      <c r="B195" s="2" t="s">
        <v>37</v>
      </c>
      <c r="C195" s="3" t="s">
        <v>70</v>
      </c>
      <c r="D195" s="4">
        <v>25</v>
      </c>
      <c r="E195" s="4">
        <v>16</v>
      </c>
      <c r="F195" s="4">
        <v>5</v>
      </c>
      <c r="G195" s="4">
        <v>5</v>
      </c>
      <c r="H195" s="4">
        <v>3.2</v>
      </c>
      <c r="I195" s="4">
        <v>-0.2</v>
      </c>
      <c r="J195" s="5">
        <f>[1]!PRODUCTIVITY10[[#This Row],[DAILY
OUTPUT]]*(1-[1]!PRODUCTIVITY10[[#This Row],[PRODUCTIVITY
REDUCTION FACTOR]])</f>
        <v>20</v>
      </c>
      <c r="K195" s="10"/>
    </row>
    <row r="196" spans="1:11" ht="25.5" x14ac:dyDescent="0.25">
      <c r="A196" s="3" t="s">
        <v>337</v>
      </c>
      <c r="B196" s="2" t="s">
        <v>37</v>
      </c>
      <c r="C196" s="3"/>
      <c r="D196" s="4">
        <v>25</v>
      </c>
      <c r="E196" s="4">
        <v>16</v>
      </c>
      <c r="F196" s="4">
        <v>4</v>
      </c>
      <c r="G196" s="4">
        <v>6.25</v>
      </c>
      <c r="H196" s="4">
        <v>4</v>
      </c>
      <c r="I196" s="4">
        <v>-0.2</v>
      </c>
      <c r="J196" s="5">
        <f>[1]!PRODUCTIVITY10[[#This Row],[DAILY
OUTPUT]]*(1-[1]!PRODUCTIVITY10[[#This Row],[PRODUCTIVITY
REDUCTION FACTOR]])</f>
        <v>19.2</v>
      </c>
      <c r="K196" s="10"/>
    </row>
    <row r="197" spans="1:11" ht="25.5" x14ac:dyDescent="0.25">
      <c r="A197" s="3" t="s">
        <v>338</v>
      </c>
      <c r="B197" s="2" t="s">
        <v>37</v>
      </c>
      <c r="C197" s="3"/>
      <c r="D197" s="4">
        <v>25</v>
      </c>
      <c r="E197" s="4">
        <v>16</v>
      </c>
      <c r="F197" s="4">
        <v>3</v>
      </c>
      <c r="G197" s="4">
        <v>8.3333333333333339</v>
      </c>
      <c r="H197" s="4">
        <v>5.333333333333333</v>
      </c>
      <c r="I197" s="4">
        <v>-0.2</v>
      </c>
      <c r="J197" s="5">
        <f>[1]!PRODUCTIVITY10[[#This Row],[DAILY
OUTPUT]]*(1-[1]!PRODUCTIVITY10[[#This Row],[PRODUCTIVITY
REDUCTION FACTOR]])</f>
        <v>21.599999999999998</v>
      </c>
      <c r="K197" s="10"/>
    </row>
    <row r="198" spans="1:11" ht="89.25" x14ac:dyDescent="0.25">
      <c r="A198" s="3" t="s">
        <v>339</v>
      </c>
      <c r="B198" s="2" t="s">
        <v>37</v>
      </c>
      <c r="C198" s="3" t="s">
        <v>54</v>
      </c>
      <c r="D198" s="4">
        <v>17</v>
      </c>
      <c r="E198" s="4">
        <v>8</v>
      </c>
      <c r="F198" s="4">
        <v>9</v>
      </c>
      <c r="G198" s="4">
        <v>1.8888888888888888</v>
      </c>
      <c r="H198" s="4">
        <v>0.88888888888888884</v>
      </c>
      <c r="I198" s="4">
        <v>0</v>
      </c>
      <c r="J198" s="5">
        <f>[1]!PRODUCTIVITY10[[#This Row],[DAILY
OUTPUT]]*(1-[1]!PRODUCTIVITY10[[#This Row],[PRODUCTIVITY
REDUCTION FACTOR]])</f>
        <v>21.599999999999998</v>
      </c>
      <c r="K198" s="10"/>
    </row>
    <row r="199" spans="1:11" ht="89.25" x14ac:dyDescent="0.25">
      <c r="A199" s="3" t="s">
        <v>340</v>
      </c>
      <c r="B199" s="2"/>
      <c r="C199" s="3" t="s">
        <v>54</v>
      </c>
      <c r="D199" s="4">
        <v>17</v>
      </c>
      <c r="E199" s="4">
        <v>8</v>
      </c>
      <c r="F199" s="4">
        <v>8</v>
      </c>
      <c r="G199" s="4">
        <v>2.125</v>
      </c>
      <c r="H199" s="4">
        <v>1</v>
      </c>
      <c r="I199" s="4">
        <v>0.1</v>
      </c>
      <c r="J199" s="5">
        <f>[1]!PRODUCTIVITY10[[#This Row],[DAILY
OUTPUT]]*(1-[1]!PRODUCTIVITY10[[#This Row],[PRODUCTIVITY
REDUCTION FACTOR]])</f>
        <v>96</v>
      </c>
      <c r="K199" s="10"/>
    </row>
    <row r="200" spans="1:11" ht="89.25" x14ac:dyDescent="0.25">
      <c r="A200" s="3" t="s">
        <v>341</v>
      </c>
      <c r="B200" s="2"/>
      <c r="C200" s="3" t="s">
        <v>54</v>
      </c>
      <c r="D200" s="4">
        <v>17</v>
      </c>
      <c r="E200" s="4">
        <v>8</v>
      </c>
      <c r="F200" s="4">
        <v>7</v>
      </c>
      <c r="G200" s="4">
        <v>2.4285714285714284</v>
      </c>
      <c r="H200" s="4">
        <v>1.1428571428571428</v>
      </c>
      <c r="I200" s="4">
        <v>0</v>
      </c>
      <c r="J200" s="5">
        <f>[1]!PRODUCTIVITY10[[#This Row],[DAILY
OUTPUT]]*(1-[1]!PRODUCTIVITY10[[#This Row],[PRODUCTIVITY
REDUCTION FACTOR]])</f>
        <v>36</v>
      </c>
      <c r="K200" s="10"/>
    </row>
    <row r="201" spans="1:11" ht="89.25" x14ac:dyDescent="0.25">
      <c r="A201" s="3" t="s">
        <v>342</v>
      </c>
      <c r="B201" s="2" t="s">
        <v>37</v>
      </c>
      <c r="C201" s="3" t="s">
        <v>54</v>
      </c>
      <c r="D201" s="4">
        <v>17</v>
      </c>
      <c r="E201" s="4">
        <v>8</v>
      </c>
      <c r="F201" s="4">
        <v>9</v>
      </c>
      <c r="G201" s="4">
        <v>1.8888888888888888</v>
      </c>
      <c r="H201" s="4">
        <v>0.88888888888888884</v>
      </c>
      <c r="I201" s="4">
        <v>-0.2</v>
      </c>
      <c r="J201" s="5">
        <f>[1]!PRODUCTIVITY10[[#This Row],[DAILY
OUTPUT]]*(1-[1]!PRODUCTIVITY10[[#This Row],[PRODUCTIVITY
REDUCTION FACTOR]])</f>
        <v>33.6</v>
      </c>
      <c r="K201" s="10"/>
    </row>
    <row r="202" spans="1:11" ht="89.25" x14ac:dyDescent="0.25">
      <c r="A202" s="3" t="s">
        <v>343</v>
      </c>
      <c r="B202" s="2" t="s">
        <v>37</v>
      </c>
      <c r="C202" s="3" t="s">
        <v>54</v>
      </c>
      <c r="D202" s="4">
        <v>17</v>
      </c>
      <c r="E202" s="4">
        <v>8</v>
      </c>
      <c r="F202" s="4">
        <f>9*2</f>
        <v>18</v>
      </c>
      <c r="G202" s="4">
        <v>1.8888888888888888</v>
      </c>
      <c r="H202" s="4">
        <v>0.88888888888888884</v>
      </c>
      <c r="I202" s="4">
        <v>-0.2</v>
      </c>
      <c r="J202" s="5">
        <f>[1]!PRODUCTIVITY10[[#This Row],[DAILY
OUTPUT]]*(1-[1]!PRODUCTIVITY10[[#This Row],[PRODUCTIVITY
REDUCTION FACTOR]])</f>
        <v>24</v>
      </c>
      <c r="K202" s="10"/>
    </row>
    <row r="203" spans="1:11" ht="89.25" x14ac:dyDescent="0.25">
      <c r="A203" s="3" t="s">
        <v>344</v>
      </c>
      <c r="B203" s="2"/>
      <c r="C203" s="3" t="s">
        <v>54</v>
      </c>
      <c r="D203" s="4">
        <v>17</v>
      </c>
      <c r="E203" s="4">
        <v>8</v>
      </c>
      <c r="F203" s="4">
        <v>4.5</v>
      </c>
      <c r="G203" s="4">
        <v>3.7777777777777777</v>
      </c>
      <c r="H203" s="4">
        <v>1.7777777777777777</v>
      </c>
      <c r="I203" s="4">
        <v>0</v>
      </c>
      <c r="J203" s="5">
        <f>[1]!PRODUCTIVITY10[[#This Row],[DAILY
OUTPUT]]*(1-[1]!PRODUCTIVITY10[[#This Row],[PRODUCTIVITY
REDUCTION FACTOR]])</f>
        <v>38.4</v>
      </c>
      <c r="K203" s="10"/>
    </row>
    <row r="204" spans="1:11" ht="89.25" x14ac:dyDescent="0.25">
      <c r="A204" s="3" t="s">
        <v>345</v>
      </c>
      <c r="B204" s="2" t="s">
        <v>37</v>
      </c>
      <c r="C204" s="3" t="s">
        <v>54</v>
      </c>
      <c r="D204" s="4">
        <v>17</v>
      </c>
      <c r="E204" s="4">
        <v>8</v>
      </c>
      <c r="F204" s="4">
        <v>11</v>
      </c>
      <c r="G204" s="4">
        <v>1.5454545454545454</v>
      </c>
      <c r="H204" s="4">
        <v>0.72727272727272729</v>
      </c>
      <c r="I204" s="4">
        <v>-0.2</v>
      </c>
      <c r="J204" s="5">
        <f>[1]!PRODUCTIVITY10[[#This Row],[DAILY
OUTPUT]]*(1-[1]!PRODUCTIVITY10[[#This Row],[PRODUCTIVITY
REDUCTION FACTOR]])</f>
        <v>19.2</v>
      </c>
      <c r="K204" s="10"/>
    </row>
    <row r="205" spans="1:11" ht="89.25" x14ac:dyDescent="0.25">
      <c r="A205" s="3" t="s">
        <v>346</v>
      </c>
      <c r="B205" s="2" t="s">
        <v>37</v>
      </c>
      <c r="C205" s="3" t="s">
        <v>54</v>
      </c>
      <c r="D205" s="4">
        <v>17</v>
      </c>
      <c r="E205" s="4">
        <v>8</v>
      </c>
      <c r="F205" s="4">
        <v>10</v>
      </c>
      <c r="G205" s="4">
        <v>1.7</v>
      </c>
      <c r="H205" s="4">
        <v>0.8</v>
      </c>
      <c r="I205" s="4">
        <v>-0.2</v>
      </c>
      <c r="J205" s="5">
        <f>[1]!PRODUCTIVITY10[[#This Row],[DAILY
OUTPUT]]*(1-[1]!PRODUCTIVITY10[[#This Row],[PRODUCTIVITY
REDUCTION FACTOR]])</f>
        <v>9.6</v>
      </c>
      <c r="K205" s="10"/>
    </row>
    <row r="206" spans="1:11" ht="89.25" x14ac:dyDescent="0.25">
      <c r="A206" s="3" t="s">
        <v>347</v>
      </c>
      <c r="B206" s="2" t="s">
        <v>37</v>
      </c>
      <c r="C206" s="3" t="s">
        <v>54</v>
      </c>
      <c r="D206" s="4">
        <v>17</v>
      </c>
      <c r="E206" s="4">
        <v>8</v>
      </c>
      <c r="F206" s="4">
        <f>2*10</f>
        <v>20</v>
      </c>
      <c r="G206" s="4">
        <v>1.7</v>
      </c>
      <c r="H206" s="4">
        <v>0.8</v>
      </c>
      <c r="I206" s="4">
        <v>-0.2</v>
      </c>
      <c r="J206" s="5">
        <f>[1]!PRODUCTIVITY10[[#This Row],[DAILY
OUTPUT]]*(1-[1]!PRODUCTIVITY10[[#This Row],[PRODUCTIVITY
REDUCTION FACTOR]])</f>
        <v>24</v>
      </c>
      <c r="K206" s="10"/>
    </row>
    <row r="207" spans="1:11" ht="89.25" x14ac:dyDescent="0.25">
      <c r="A207" s="3" t="s">
        <v>348</v>
      </c>
      <c r="B207" s="2" t="s">
        <v>37</v>
      </c>
      <c r="C207" s="3" t="s">
        <v>54</v>
      </c>
      <c r="D207" s="4">
        <v>17</v>
      </c>
      <c r="E207" s="4">
        <v>8</v>
      </c>
      <c r="F207" s="4">
        <v>14</v>
      </c>
      <c r="G207" s="4">
        <v>1.2142857142857142</v>
      </c>
      <c r="H207" s="4">
        <v>0.5714285714285714</v>
      </c>
      <c r="I207" s="4">
        <v>-0.2</v>
      </c>
      <c r="J207" s="5">
        <f>[1]!PRODUCTIVITY10[[#This Row],[DAILY
OUTPUT]]*(1-[1]!PRODUCTIVITY10[[#This Row],[PRODUCTIVITY
REDUCTION FACTOR]])</f>
        <v>0</v>
      </c>
      <c r="K207" s="10"/>
    </row>
    <row r="208" spans="1:11" ht="89.25" x14ac:dyDescent="0.25">
      <c r="A208" s="3" t="s">
        <v>349</v>
      </c>
      <c r="B208" s="2" t="s">
        <v>71</v>
      </c>
      <c r="C208" s="3" t="s">
        <v>54</v>
      </c>
      <c r="D208" s="4">
        <v>17</v>
      </c>
      <c r="E208" s="4">
        <v>8</v>
      </c>
      <c r="F208" s="4">
        <v>125</v>
      </c>
      <c r="G208" s="4">
        <v>0.13600000000000001</v>
      </c>
      <c r="H208" s="4">
        <v>6.4000000000000001E-2</v>
      </c>
      <c r="I208" s="4">
        <v>-0.2</v>
      </c>
      <c r="J208" s="5">
        <f>[1]!PRODUCTIVITY10[[#This Row],[DAILY
OUTPUT]]*(1-[1]!PRODUCTIVITY10[[#This Row],[PRODUCTIVITY
REDUCTION FACTOR]])</f>
        <v>14.399999999999999</v>
      </c>
      <c r="K208" s="10"/>
    </row>
    <row r="209" spans="1:11" ht="114.75" x14ac:dyDescent="0.25">
      <c r="A209" s="3" t="s">
        <v>350</v>
      </c>
      <c r="B209" s="2" t="s">
        <v>37</v>
      </c>
      <c r="C209" s="3" t="s">
        <v>72</v>
      </c>
      <c r="D209" s="4">
        <v>17</v>
      </c>
      <c r="E209" s="4">
        <v>8</v>
      </c>
      <c r="F209" s="4">
        <v>10</v>
      </c>
      <c r="G209" s="4">
        <v>1.7</v>
      </c>
      <c r="H209" s="4">
        <v>0.8</v>
      </c>
      <c r="I209" s="4">
        <v>-0.2</v>
      </c>
      <c r="J209" s="5">
        <f>[1]!PRODUCTIVITY10[[#This Row],[DAILY
OUTPUT]]*(1-[1]!PRODUCTIVITY10[[#This Row],[PRODUCTIVITY
REDUCTION FACTOR]])</f>
        <v>3.5999999999999996</v>
      </c>
      <c r="K209" s="10"/>
    </row>
    <row r="210" spans="1:11" ht="114.75" x14ac:dyDescent="0.25">
      <c r="A210" s="3" t="s">
        <v>351</v>
      </c>
      <c r="B210" s="2" t="s">
        <v>37</v>
      </c>
      <c r="C210" s="3" t="s">
        <v>72</v>
      </c>
      <c r="D210" s="4">
        <v>17</v>
      </c>
      <c r="E210" s="4">
        <v>6</v>
      </c>
      <c r="F210" s="4">
        <v>7</v>
      </c>
      <c r="G210" s="4">
        <v>1.7</v>
      </c>
      <c r="H210" s="4">
        <v>0.8</v>
      </c>
      <c r="I210" s="4">
        <v>-0.2</v>
      </c>
      <c r="J210" s="5">
        <f>[1]!PRODUCTIVITY10[[#This Row],[DAILY
OUTPUT]]*(1-[1]!PRODUCTIVITY10[[#This Row],[PRODUCTIVITY
REDUCTION FACTOR]])</f>
        <v>6</v>
      </c>
      <c r="K210" s="10"/>
    </row>
    <row r="211" spans="1:11" ht="114.75" x14ac:dyDescent="0.25">
      <c r="A211" s="3" t="s">
        <v>352</v>
      </c>
      <c r="B211" s="2" t="s">
        <v>37</v>
      </c>
      <c r="C211" s="3" t="s">
        <v>72</v>
      </c>
      <c r="D211" s="4">
        <v>17</v>
      </c>
      <c r="E211" s="4">
        <v>8</v>
      </c>
      <c r="F211" s="4">
        <v>7</v>
      </c>
      <c r="G211" s="4">
        <v>1.7</v>
      </c>
      <c r="H211" s="4">
        <v>0.8</v>
      </c>
      <c r="I211" s="4">
        <v>-0.2</v>
      </c>
      <c r="J211" s="5">
        <f>[1]!PRODUCTIVITY10[[#This Row],[DAILY
OUTPUT]]*(1-[1]!PRODUCTIVITY10[[#This Row],[PRODUCTIVITY
REDUCTION FACTOR]])</f>
        <v>3.3</v>
      </c>
      <c r="K211" s="10"/>
    </row>
    <row r="212" spans="1:11" ht="114.75" x14ac:dyDescent="0.25">
      <c r="A212" s="3" t="s">
        <v>353</v>
      </c>
      <c r="B212" s="2" t="s">
        <v>37</v>
      </c>
      <c r="C212" s="3" t="s">
        <v>72</v>
      </c>
      <c r="D212" s="4">
        <v>17</v>
      </c>
      <c r="E212" s="4">
        <v>8</v>
      </c>
      <c r="F212" s="4">
        <v>4</v>
      </c>
      <c r="G212" s="4">
        <v>4.25</v>
      </c>
      <c r="H212" s="4">
        <v>2</v>
      </c>
      <c r="I212" s="4">
        <v>-0.2</v>
      </c>
      <c r="J212" s="5">
        <f>[1]!PRODUCTIVITY10[[#This Row],[DAILY
OUTPUT]]*(1-[1]!PRODUCTIVITY10[[#This Row],[PRODUCTIVITY
REDUCTION FACTOR]])</f>
        <v>2.2799999999999998</v>
      </c>
      <c r="K212" s="10"/>
    </row>
    <row r="213" spans="1:11" x14ac:dyDescent="0.25">
      <c r="A213" s="3" t="s">
        <v>354</v>
      </c>
      <c r="B213" s="2" t="s">
        <v>37</v>
      </c>
      <c r="C213" s="3"/>
      <c r="D213" s="4">
        <v>17</v>
      </c>
      <c r="E213" s="4">
        <v>8</v>
      </c>
      <c r="F213" s="4">
        <v>500</v>
      </c>
      <c r="G213" s="4">
        <v>3.4000000000000002E-2</v>
      </c>
      <c r="H213" s="4">
        <v>1.6E-2</v>
      </c>
      <c r="I213" s="4">
        <v>-0.2</v>
      </c>
      <c r="J213" s="5">
        <f>[1]!PRODUCTIVITY10[[#This Row],[DAILY
OUTPUT]]*(1-[1]!PRODUCTIVITY10[[#This Row],[PRODUCTIVITY
REDUCTION FACTOR]])</f>
        <v>1.5</v>
      </c>
      <c r="K213" s="10"/>
    </row>
    <row r="214" spans="1:11" x14ac:dyDescent="0.25">
      <c r="A214" s="3" t="s">
        <v>355</v>
      </c>
      <c r="B214" s="2" t="s">
        <v>37</v>
      </c>
      <c r="C214" s="3"/>
      <c r="D214" s="4">
        <v>17</v>
      </c>
      <c r="E214" s="4">
        <v>8</v>
      </c>
      <c r="F214" s="4">
        <v>190</v>
      </c>
      <c r="G214" s="4">
        <v>3.4000000000000002E-2</v>
      </c>
      <c r="H214" s="4">
        <v>1.6E-2</v>
      </c>
      <c r="I214" s="4">
        <v>-0.2</v>
      </c>
      <c r="J214" s="5">
        <f>[1]!PRODUCTIVITY10[[#This Row],[DAILY
OUTPUT]]*(1-[1]!PRODUCTIVITY10[[#This Row],[PRODUCTIVITY
REDUCTION FACTOR]])</f>
        <v>1.08</v>
      </c>
      <c r="K214" s="10"/>
    </row>
    <row r="215" spans="1:11" x14ac:dyDescent="0.25">
      <c r="A215" s="3" t="s">
        <v>356</v>
      </c>
      <c r="B215" s="2" t="s">
        <v>37</v>
      </c>
      <c r="C215" s="3"/>
      <c r="D215" s="4">
        <v>17</v>
      </c>
      <c r="E215" s="4">
        <v>8</v>
      </c>
      <c r="F215" s="4">
        <v>175</v>
      </c>
      <c r="G215" s="4">
        <v>9.7142857142857142E-2</v>
      </c>
      <c r="H215" s="4">
        <v>4.5714285714285714E-2</v>
      </c>
      <c r="I215" s="4">
        <v>-0.2</v>
      </c>
      <c r="J215" s="5">
        <f>[1]!PRODUCTIVITY10[[#This Row],[DAILY
OUTPUT]]*(1-[1]!PRODUCTIVITY10[[#This Row],[PRODUCTIVITY
REDUCTION FACTOR]])</f>
        <v>0</v>
      </c>
      <c r="K215" s="10"/>
    </row>
    <row r="216" spans="1:11" x14ac:dyDescent="0.25">
      <c r="A216" s="3" t="s">
        <v>357</v>
      </c>
      <c r="B216" s="2" t="s">
        <v>37</v>
      </c>
      <c r="C216" s="3"/>
      <c r="D216" s="4">
        <v>17</v>
      </c>
      <c r="E216" s="4">
        <v>8</v>
      </c>
      <c r="F216" s="4">
        <v>120</v>
      </c>
      <c r="G216" s="4">
        <v>9.7142857142857142E-2</v>
      </c>
      <c r="H216" s="4">
        <v>4.5714285714285714E-2</v>
      </c>
      <c r="I216" s="4">
        <v>-0.2</v>
      </c>
      <c r="J216" s="5">
        <f>[1]!PRODUCTIVITY10[[#This Row],[DAILY
OUTPUT]]*(1-[1]!PRODUCTIVITY10[[#This Row],[PRODUCTIVITY
REDUCTION FACTOR]])</f>
        <v>0</v>
      </c>
      <c r="K216" s="10"/>
    </row>
    <row r="217" spans="1:11" x14ac:dyDescent="0.25">
      <c r="A217" s="3" t="s">
        <v>358</v>
      </c>
      <c r="B217" s="2" t="s">
        <v>37</v>
      </c>
      <c r="C217" s="3"/>
      <c r="D217" s="4">
        <v>17</v>
      </c>
      <c r="E217" s="4">
        <v>8</v>
      </c>
      <c r="F217" s="4">
        <v>16</v>
      </c>
      <c r="G217" s="4">
        <v>0.85</v>
      </c>
      <c r="H217" s="4">
        <v>0.4</v>
      </c>
      <c r="I217" s="4">
        <v>-0.2</v>
      </c>
      <c r="J217" s="5">
        <f>[1]!PRODUCTIVITY10[[#This Row],[DAILY
OUTPUT]]*(1-[1]!PRODUCTIVITY10[[#This Row],[PRODUCTIVITY
REDUCTION FACTOR]])</f>
        <v>9.6</v>
      </c>
      <c r="K217" s="10"/>
    </row>
    <row r="218" spans="1:11" x14ac:dyDescent="0.25">
      <c r="A218" s="3" t="s">
        <v>359</v>
      </c>
      <c r="B218" s="2" t="s">
        <v>37</v>
      </c>
      <c r="C218" s="3"/>
      <c r="D218" s="4">
        <v>17</v>
      </c>
      <c r="E218" s="4">
        <v>8</v>
      </c>
      <c r="F218" s="4">
        <v>12</v>
      </c>
      <c r="G218" s="4">
        <v>1.4166666666666667</v>
      </c>
      <c r="H218" s="4">
        <v>0.66666666666666663</v>
      </c>
      <c r="I218" s="4">
        <v>-0.2</v>
      </c>
      <c r="J218" s="5">
        <f>[1]!PRODUCTIVITY10[[#This Row],[DAILY
OUTPUT]]*(1-[1]!PRODUCTIVITY10[[#This Row],[PRODUCTIVITY
REDUCTION FACTOR]])</f>
        <v>0</v>
      </c>
      <c r="K218" s="10"/>
    </row>
    <row r="219" spans="1:11" ht="89.25" x14ac:dyDescent="0.25">
      <c r="A219" s="3" t="s">
        <v>360</v>
      </c>
      <c r="B219" s="2" t="s">
        <v>37</v>
      </c>
      <c r="C219" s="3" t="s">
        <v>73</v>
      </c>
      <c r="D219" s="4">
        <v>17</v>
      </c>
      <c r="E219" s="4">
        <v>8</v>
      </c>
      <c r="F219" s="4">
        <v>2.5</v>
      </c>
      <c r="G219" s="4">
        <v>6.8</v>
      </c>
      <c r="H219" s="4">
        <v>3.2</v>
      </c>
      <c r="I219" s="4">
        <v>-0.2</v>
      </c>
      <c r="J219" s="5">
        <f>[1]!PRODUCTIVITY10[[#This Row],[DAILY
OUTPUT]]*(1-[1]!PRODUCTIVITY10[[#This Row],[PRODUCTIVITY
REDUCTION FACTOR]])</f>
        <v>30</v>
      </c>
      <c r="K219" s="10"/>
    </row>
    <row r="220" spans="1:11" ht="89.25" x14ac:dyDescent="0.25">
      <c r="A220" s="3" t="s">
        <v>361</v>
      </c>
      <c r="B220" s="2" t="s">
        <v>37</v>
      </c>
      <c r="C220" s="3" t="s">
        <v>73</v>
      </c>
      <c r="D220" s="4">
        <v>17</v>
      </c>
      <c r="E220" s="4">
        <v>8</v>
      </c>
      <c r="F220" s="4">
        <v>1</v>
      </c>
      <c r="G220" s="4">
        <v>6.8</v>
      </c>
      <c r="H220" s="4">
        <v>3.2</v>
      </c>
      <c r="I220" s="4">
        <v>-0.1</v>
      </c>
      <c r="J220" s="5">
        <f>[1]!PRODUCTIVITY10[[#This Row],[DAILY
OUTPUT]]*(1-[1]!PRODUCTIVITY10[[#This Row],[PRODUCTIVITY
REDUCTION FACTOR]])</f>
        <v>12</v>
      </c>
      <c r="K220" s="10"/>
    </row>
    <row r="221" spans="1:11" x14ac:dyDescent="0.25">
      <c r="A221" s="3" t="s">
        <v>362</v>
      </c>
      <c r="B221" s="2" t="s">
        <v>37</v>
      </c>
      <c r="C221" s="3"/>
      <c r="D221" s="4">
        <v>17</v>
      </c>
      <c r="E221" s="4">
        <v>8</v>
      </c>
      <c r="F221" s="4">
        <v>15</v>
      </c>
      <c r="G221" s="4">
        <v>1.1333333333333333</v>
      </c>
      <c r="H221" s="4">
        <v>0.53333333333333333</v>
      </c>
      <c r="I221" s="4">
        <v>-0.2</v>
      </c>
      <c r="J221" s="5">
        <f>[1]!PRODUCTIVITY10[[#This Row],[DAILY
OUTPUT]]*(1-[1]!PRODUCTIVITY10[[#This Row],[PRODUCTIVITY
REDUCTION FACTOR]])</f>
        <v>7.1999999999999993</v>
      </c>
      <c r="K221" s="10"/>
    </row>
    <row r="222" spans="1:11" x14ac:dyDescent="0.25">
      <c r="A222" s="3" t="s">
        <v>363</v>
      </c>
      <c r="B222" s="2" t="s">
        <v>37</v>
      </c>
      <c r="C222" s="3"/>
      <c r="D222" s="4">
        <v>17</v>
      </c>
      <c r="E222" s="4">
        <v>8</v>
      </c>
      <c r="F222" s="4">
        <v>15</v>
      </c>
      <c r="G222" s="4">
        <v>1.1333333333333333</v>
      </c>
      <c r="H222" s="4">
        <v>0.53333333333333333</v>
      </c>
      <c r="I222" s="4">
        <v>-0.2</v>
      </c>
      <c r="J222" s="5">
        <f>[1]!PRODUCTIVITY10[[#This Row],[DAILY
OUTPUT]]*(1-[1]!PRODUCTIVITY10[[#This Row],[PRODUCTIVITY
REDUCTION FACTOR]])</f>
        <v>7.1999999999999993</v>
      </c>
      <c r="K222" s="10"/>
    </row>
    <row r="223" spans="1:11" x14ac:dyDescent="0.25">
      <c r="A223" s="3" t="s">
        <v>364</v>
      </c>
      <c r="B223" s="2" t="s">
        <v>37</v>
      </c>
      <c r="C223" s="3"/>
      <c r="D223" s="4">
        <v>17</v>
      </c>
      <c r="E223" s="4">
        <v>8</v>
      </c>
      <c r="F223" s="4">
        <v>15</v>
      </c>
      <c r="G223" s="4">
        <v>1.1333333333333333</v>
      </c>
      <c r="H223" s="4">
        <v>0.53333333333333333</v>
      </c>
      <c r="I223" s="4">
        <v>-0.2</v>
      </c>
      <c r="J223" s="5">
        <f>[1]!PRODUCTIVITY10[[#This Row],[DAILY
OUTPUT]]*(1-[1]!PRODUCTIVITY10[[#This Row],[PRODUCTIVITY
REDUCTION FACTOR]])</f>
        <v>6</v>
      </c>
      <c r="K223" s="10"/>
    </row>
    <row r="224" spans="1:11" x14ac:dyDescent="0.25">
      <c r="A224" s="3" t="s">
        <v>365</v>
      </c>
      <c r="B224" s="2" t="s">
        <v>37</v>
      </c>
      <c r="C224" s="3"/>
      <c r="D224" s="4">
        <v>17</v>
      </c>
      <c r="E224" s="4">
        <v>8</v>
      </c>
      <c r="F224" s="4">
        <v>12</v>
      </c>
      <c r="G224" s="4">
        <v>1.4166666666666667</v>
      </c>
      <c r="H224" s="4">
        <v>0.66666666666666663</v>
      </c>
      <c r="I224" s="4">
        <v>-0.2</v>
      </c>
      <c r="J224" s="5">
        <f>[1]!PRODUCTIVITY10[[#This Row],[DAILY
OUTPUT]]*(1-[1]!PRODUCTIVITY10[[#This Row],[PRODUCTIVITY
REDUCTION FACTOR]])</f>
        <v>4.8</v>
      </c>
      <c r="K224" s="10"/>
    </row>
    <row r="225" spans="1:11" x14ac:dyDescent="0.25">
      <c r="A225" s="3" t="s">
        <v>366</v>
      </c>
      <c r="B225" s="2" t="s">
        <v>37</v>
      </c>
      <c r="C225" s="3"/>
      <c r="D225" s="4">
        <v>17</v>
      </c>
      <c r="E225" s="4">
        <v>8</v>
      </c>
      <c r="F225" s="4">
        <v>5</v>
      </c>
      <c r="G225" s="4">
        <v>3.4</v>
      </c>
      <c r="H225" s="4">
        <v>1.6</v>
      </c>
      <c r="I225" s="4">
        <v>-0.2</v>
      </c>
      <c r="J225" s="5">
        <f>[1]!PRODUCTIVITY10[[#This Row],[DAILY
OUTPUT]]*(1-[1]!PRODUCTIVITY10[[#This Row],[PRODUCTIVITY
REDUCTION FACTOR]])</f>
        <v>3</v>
      </c>
      <c r="K225" s="10"/>
    </row>
    <row r="226" spans="1:11" x14ac:dyDescent="0.25">
      <c r="A226" s="3" t="s">
        <v>367</v>
      </c>
      <c r="B226" s="2" t="s">
        <v>37</v>
      </c>
      <c r="C226" s="3" t="s">
        <v>67</v>
      </c>
      <c r="D226" s="4">
        <v>17</v>
      </c>
      <c r="E226" s="4">
        <v>8</v>
      </c>
      <c r="F226" s="4">
        <v>12</v>
      </c>
      <c r="G226" s="4">
        <v>1.4166666666666667</v>
      </c>
      <c r="H226" s="4">
        <v>0.66666666666666663</v>
      </c>
      <c r="I226" s="4">
        <v>-0.2</v>
      </c>
      <c r="J226" s="5">
        <f>[1]!PRODUCTIVITY10[[#This Row],[DAILY
OUTPUT]]*(1-[1]!PRODUCTIVITY10[[#This Row],[PRODUCTIVITY
REDUCTION FACTOR]])</f>
        <v>8</v>
      </c>
      <c r="K226" s="10"/>
    </row>
    <row r="227" spans="1:11" ht="89.25" x14ac:dyDescent="0.25">
      <c r="A227" s="3" t="s">
        <v>368</v>
      </c>
      <c r="B227" s="2" t="s">
        <v>37</v>
      </c>
      <c r="C227" s="3" t="s">
        <v>54</v>
      </c>
      <c r="D227" s="4">
        <v>17</v>
      </c>
      <c r="E227" s="4">
        <v>8</v>
      </c>
      <c r="F227" s="4">
        <v>2</v>
      </c>
      <c r="G227" s="4">
        <v>8.5</v>
      </c>
      <c r="H227" s="4">
        <v>4</v>
      </c>
      <c r="I227" s="4">
        <v>-0.2</v>
      </c>
      <c r="J227" s="5">
        <f>[1]!PRODUCTIVITY10[[#This Row],[DAILY
OUTPUT]]*(1-[1]!PRODUCTIVITY10[[#This Row],[PRODUCTIVITY
REDUCTION FACTOR]])</f>
        <v>8.4</v>
      </c>
      <c r="K227" s="10"/>
    </row>
    <row r="228" spans="1:11" ht="89.25" x14ac:dyDescent="0.25">
      <c r="A228" s="3" t="s">
        <v>369</v>
      </c>
      <c r="B228" s="2" t="s">
        <v>37</v>
      </c>
      <c r="C228" s="3" t="s">
        <v>54</v>
      </c>
      <c r="D228" s="4">
        <v>17</v>
      </c>
      <c r="E228" s="4">
        <v>8</v>
      </c>
      <c r="F228" s="4">
        <v>3.67</v>
      </c>
      <c r="G228" s="4">
        <v>4.6321525885558588</v>
      </c>
      <c r="H228" s="4">
        <v>2.1798365122615806</v>
      </c>
      <c r="I228" s="4">
        <v>-0.2</v>
      </c>
      <c r="J228" s="5">
        <f>[1]!PRODUCTIVITY10[[#This Row],[DAILY
OUTPUT]]*(1-[1]!PRODUCTIVITY10[[#This Row],[PRODUCTIVITY
REDUCTION FACTOR]])</f>
        <v>7.1999999999999993</v>
      </c>
      <c r="K228" s="10"/>
    </row>
    <row r="229" spans="1:11" ht="63.75" x14ac:dyDescent="0.25">
      <c r="A229" s="3" t="s">
        <v>370</v>
      </c>
      <c r="B229" s="2" t="s">
        <v>37</v>
      </c>
      <c r="C229" s="3" t="s">
        <v>74</v>
      </c>
      <c r="D229" s="4">
        <v>16</v>
      </c>
      <c r="E229" s="4">
        <v>8</v>
      </c>
      <c r="F229" s="4">
        <v>3</v>
      </c>
      <c r="G229" s="4">
        <v>5.333333333333333</v>
      </c>
      <c r="H229" s="4">
        <v>2.6666666666666665</v>
      </c>
      <c r="I229" s="4">
        <v>-0.2</v>
      </c>
      <c r="J229" s="5">
        <f>[1]!PRODUCTIVITY10[[#This Row],[DAILY
OUTPUT]]*(1-[1]!PRODUCTIVITY10[[#This Row],[PRODUCTIVITY
REDUCTION FACTOR]])</f>
        <v>5.3999999999999995</v>
      </c>
      <c r="K229" s="10"/>
    </row>
    <row r="230" spans="1:11" x14ac:dyDescent="0.25">
      <c r="A230" s="3" t="s">
        <v>371</v>
      </c>
      <c r="B230" s="2"/>
      <c r="C230" s="3"/>
      <c r="D230" s="4">
        <v>16</v>
      </c>
      <c r="E230" s="4">
        <v>8</v>
      </c>
      <c r="F230" s="4">
        <v>2</v>
      </c>
      <c r="G230" s="4">
        <v>8</v>
      </c>
      <c r="H230" s="4">
        <v>4</v>
      </c>
      <c r="I230" s="4">
        <v>-0.1</v>
      </c>
      <c r="J230" s="5">
        <f>[1]!PRODUCTIVITY10[[#This Row],[DAILY
OUTPUT]]*(1-[1]!PRODUCTIVITY10[[#This Row],[PRODUCTIVITY
REDUCTION FACTOR]])</f>
        <v>4.2</v>
      </c>
      <c r="K230" s="10"/>
    </row>
    <row r="231" spans="1:11" x14ac:dyDescent="0.25">
      <c r="A231" s="3" t="s">
        <v>372</v>
      </c>
      <c r="B231" s="2"/>
      <c r="C231" s="3"/>
      <c r="D231" s="4">
        <v>16</v>
      </c>
      <c r="E231" s="4">
        <v>8</v>
      </c>
      <c r="F231" s="4">
        <v>1</v>
      </c>
      <c r="G231" s="4">
        <v>16</v>
      </c>
      <c r="H231" s="4">
        <v>8</v>
      </c>
      <c r="I231" s="4">
        <v>-0.2</v>
      </c>
      <c r="J231" s="5">
        <f>[1]!PRODUCTIVITY10[[#This Row],[DAILY
OUTPUT]]*(1-[1]!PRODUCTIVITY10[[#This Row],[PRODUCTIVITY
REDUCTION FACTOR]])</f>
        <v>12</v>
      </c>
      <c r="K231" s="10"/>
    </row>
    <row r="232" spans="1:11" x14ac:dyDescent="0.25">
      <c r="A232" s="3" t="s">
        <v>373</v>
      </c>
      <c r="B232" s="2"/>
      <c r="C232" s="3"/>
      <c r="D232" s="4">
        <v>16</v>
      </c>
      <c r="E232" s="4">
        <v>8</v>
      </c>
      <c r="F232" s="4">
        <v>2</v>
      </c>
      <c r="G232" s="4">
        <v>8</v>
      </c>
      <c r="H232" s="4">
        <v>4</v>
      </c>
      <c r="I232" s="4">
        <v>-0.2</v>
      </c>
      <c r="J232" s="5">
        <f>[1]!PRODUCTIVITY10[[#This Row],[DAILY
OUTPUT]]*(1-[1]!PRODUCTIVITY10[[#This Row],[PRODUCTIVITY
REDUCTION FACTOR]])</f>
        <v>10.799999999999999</v>
      </c>
      <c r="K232" s="10"/>
    </row>
    <row r="233" spans="1:11" x14ac:dyDescent="0.25">
      <c r="A233" s="3" t="s">
        <v>374</v>
      </c>
      <c r="B233" s="2"/>
      <c r="C233" s="3"/>
      <c r="D233" s="4">
        <v>16</v>
      </c>
      <c r="E233" s="4">
        <v>8</v>
      </c>
      <c r="F233" s="4">
        <v>1</v>
      </c>
      <c r="G233" s="4">
        <v>16</v>
      </c>
      <c r="H233" s="4">
        <v>8</v>
      </c>
      <c r="I233" s="4">
        <v>-0.2</v>
      </c>
      <c r="J233" s="5">
        <f>[1]!PRODUCTIVITY10[[#This Row],[DAILY
OUTPUT]]*(1-[1]!PRODUCTIVITY10[[#This Row],[PRODUCTIVITY
REDUCTION FACTOR]])</f>
        <v>8.4</v>
      </c>
      <c r="K233" s="10"/>
    </row>
    <row r="234" spans="1:11" x14ac:dyDescent="0.25">
      <c r="A234" s="3" t="s">
        <v>375</v>
      </c>
      <c r="B234" s="2"/>
      <c r="C234" s="3"/>
      <c r="D234" s="4">
        <v>16</v>
      </c>
      <c r="E234" s="4">
        <v>8</v>
      </c>
      <c r="F234" s="4">
        <v>0.5</v>
      </c>
      <c r="G234" s="4">
        <v>32</v>
      </c>
      <c r="H234" s="4">
        <v>16</v>
      </c>
      <c r="I234" s="4">
        <v>-0.2</v>
      </c>
      <c r="J234" s="5">
        <f>[1]!PRODUCTIVITY10[[#This Row],[DAILY
OUTPUT]]*(1-[1]!PRODUCTIVITY10[[#This Row],[PRODUCTIVITY
REDUCTION FACTOR]])</f>
        <v>7.1999999999999993</v>
      </c>
      <c r="K234" s="10"/>
    </row>
    <row r="235" spans="1:11" x14ac:dyDescent="0.25">
      <c r="A235" s="3" t="s">
        <v>376</v>
      </c>
      <c r="B235" s="2"/>
      <c r="C235" s="3"/>
      <c r="D235" s="4">
        <v>16</v>
      </c>
      <c r="E235" s="4">
        <v>8</v>
      </c>
      <c r="F235" s="4">
        <v>0.5</v>
      </c>
      <c r="G235" s="4">
        <v>32</v>
      </c>
      <c r="H235" s="4">
        <v>16</v>
      </c>
      <c r="I235" s="4">
        <v>-0.2</v>
      </c>
      <c r="J235" s="5">
        <f>[1]!PRODUCTIVITY10[[#This Row],[DAILY
OUTPUT]]*(1-[1]!PRODUCTIVITY10[[#This Row],[PRODUCTIVITY
REDUCTION FACTOR]])</f>
        <v>6</v>
      </c>
      <c r="K235" s="10"/>
    </row>
    <row r="236" spans="1:11" x14ac:dyDescent="0.25">
      <c r="A236" s="3" t="s">
        <v>377</v>
      </c>
      <c r="B236" s="2"/>
      <c r="C236" s="3"/>
      <c r="D236" s="4">
        <v>16</v>
      </c>
      <c r="E236" s="4">
        <v>8</v>
      </c>
      <c r="F236" s="4">
        <v>0.5</v>
      </c>
      <c r="G236" s="4">
        <v>32</v>
      </c>
      <c r="H236" s="4">
        <v>16</v>
      </c>
      <c r="I236" s="4">
        <v>-0.2</v>
      </c>
      <c r="J236" s="5">
        <f>[1]!PRODUCTIVITY10[[#This Row],[DAILY
OUTPUT]]*(1-[1]!PRODUCTIVITY10[[#This Row],[PRODUCTIVITY
REDUCTION FACTOR]])</f>
        <v>4.8</v>
      </c>
      <c r="K236" s="10"/>
    </row>
    <row r="237" spans="1:11" x14ac:dyDescent="0.25">
      <c r="A237" s="3" t="s">
        <v>378</v>
      </c>
      <c r="B237" s="2"/>
      <c r="C237" s="3"/>
      <c r="D237" s="4">
        <v>16</v>
      </c>
      <c r="E237" s="4">
        <v>8</v>
      </c>
      <c r="F237" s="4">
        <v>0.2</v>
      </c>
      <c r="G237" s="4">
        <v>32</v>
      </c>
      <c r="H237" s="4">
        <v>16</v>
      </c>
      <c r="I237" s="4">
        <v>-0.2</v>
      </c>
      <c r="J237" s="5">
        <f>[1]!PRODUCTIVITY10[[#This Row],[DAILY
OUTPUT]]*(1-[1]!PRODUCTIVITY10[[#This Row],[PRODUCTIVITY
REDUCTION FACTOR]])</f>
        <v>3.5999999999999996</v>
      </c>
      <c r="K237" s="10"/>
    </row>
    <row r="238" spans="1:11" ht="63.75" x14ac:dyDescent="0.25">
      <c r="A238" s="3" t="s">
        <v>379</v>
      </c>
      <c r="B238" s="2" t="s">
        <v>20</v>
      </c>
      <c r="C238" s="3" t="s">
        <v>74</v>
      </c>
      <c r="D238" s="4">
        <v>16</v>
      </c>
      <c r="E238" s="4">
        <v>8</v>
      </c>
      <c r="F238" s="4">
        <v>800</v>
      </c>
      <c r="G238" s="4">
        <v>0.02</v>
      </c>
      <c r="H238" s="4">
        <v>0.01</v>
      </c>
      <c r="I238" s="4">
        <v>-0.1</v>
      </c>
      <c r="J238" s="5">
        <f>[1]!PRODUCTIVITY10[[#This Row],[DAILY
OUTPUT]]*(1-[1]!PRODUCTIVITY10[[#This Row],[PRODUCTIVITY
REDUCTION FACTOR]])</f>
        <v>0</v>
      </c>
      <c r="K238" s="10"/>
    </row>
    <row r="239" spans="1:11" x14ac:dyDescent="0.25">
      <c r="A239" s="3" t="s">
        <v>380</v>
      </c>
      <c r="B239" s="2"/>
      <c r="C239" s="3"/>
      <c r="D239" s="4">
        <v>16</v>
      </c>
      <c r="E239" s="4">
        <v>8</v>
      </c>
      <c r="F239" s="4">
        <v>700</v>
      </c>
      <c r="G239" s="4">
        <v>2.2857142857142857E-2</v>
      </c>
      <c r="H239" s="4">
        <v>1.1428571428571429E-2</v>
      </c>
      <c r="I239" s="4">
        <v>-0.1</v>
      </c>
      <c r="J239" s="5">
        <f>[1]!PRODUCTIVITY10[[#This Row],[DAILY
OUTPUT]]*(1-[1]!PRODUCTIVITY10[[#This Row],[PRODUCTIVITY
REDUCTION FACTOR]])</f>
        <v>9</v>
      </c>
      <c r="K239" s="10"/>
    </row>
    <row r="240" spans="1:11" x14ac:dyDescent="0.25">
      <c r="A240" s="3" t="s">
        <v>381</v>
      </c>
      <c r="B240" s="2"/>
      <c r="C240" s="3"/>
      <c r="D240" s="4">
        <v>16</v>
      </c>
      <c r="E240" s="4">
        <v>8</v>
      </c>
      <c r="F240" s="4">
        <v>550</v>
      </c>
      <c r="G240" s="4">
        <v>2.9090909090909091E-2</v>
      </c>
      <c r="H240" s="4">
        <v>1.4545454545454545E-2</v>
      </c>
      <c r="I240" s="4">
        <v>-0.1</v>
      </c>
      <c r="J240" s="5">
        <f>[1]!PRODUCTIVITY10[[#This Row],[DAILY
OUTPUT]]*(1-[1]!PRODUCTIVITY10[[#This Row],[PRODUCTIVITY
REDUCTION FACTOR]])</f>
        <v>7.2</v>
      </c>
      <c r="K240" s="10"/>
    </row>
    <row r="241" spans="1:11" x14ac:dyDescent="0.25">
      <c r="A241" s="3" t="s">
        <v>382</v>
      </c>
      <c r="B241" s="2"/>
      <c r="C241" s="3"/>
      <c r="D241" s="4">
        <v>16</v>
      </c>
      <c r="E241" s="4">
        <v>8</v>
      </c>
      <c r="F241" s="4">
        <v>400</v>
      </c>
      <c r="G241" s="4">
        <v>0.04</v>
      </c>
      <c r="H241" s="4">
        <v>0.02</v>
      </c>
      <c r="I241" s="4">
        <v>-0.1</v>
      </c>
      <c r="J241" s="5">
        <f>[1]!PRODUCTIVITY10[[#This Row],[DAILY
OUTPUT]]*(1-[1]!PRODUCTIVITY10[[#This Row],[PRODUCTIVITY
REDUCTION FACTOR]])</f>
        <v>7</v>
      </c>
      <c r="K241" s="10"/>
    </row>
    <row r="242" spans="1:11" x14ac:dyDescent="0.25">
      <c r="A242" s="3" t="s">
        <v>383</v>
      </c>
      <c r="B242" s="2"/>
      <c r="C242" s="3"/>
      <c r="D242" s="4">
        <v>16</v>
      </c>
      <c r="E242" s="4">
        <v>8</v>
      </c>
      <c r="F242" s="4">
        <v>325</v>
      </c>
      <c r="G242" s="4">
        <v>4.9230769230769231E-2</v>
      </c>
      <c r="H242" s="4">
        <v>2.4615384615384615E-2</v>
      </c>
      <c r="I242" s="4">
        <v>-0.1</v>
      </c>
      <c r="J242" s="5">
        <f>[1]!PRODUCTIVITY10[[#This Row],[DAILY
OUTPUT]]*(1-[1]!PRODUCTIVITY10[[#This Row],[PRODUCTIVITY
REDUCTION FACTOR]])</f>
        <v>10.799999999999999</v>
      </c>
      <c r="K242" s="10"/>
    </row>
    <row r="243" spans="1:11" x14ac:dyDescent="0.25">
      <c r="A243" s="3" t="s">
        <v>384</v>
      </c>
      <c r="B243" s="2"/>
      <c r="C243" s="3"/>
      <c r="D243" s="4">
        <v>16</v>
      </c>
      <c r="E243" s="4">
        <v>8</v>
      </c>
      <c r="F243" s="4">
        <v>250</v>
      </c>
      <c r="G243" s="4">
        <v>6.4000000000000001E-2</v>
      </c>
      <c r="H243" s="4">
        <v>3.2000000000000001E-2</v>
      </c>
      <c r="I243" s="4">
        <v>-0.1</v>
      </c>
      <c r="J243" s="5">
        <f>[1]!PRODUCTIVITY10[[#This Row],[DAILY
OUTPUT]]*(1-[1]!PRODUCTIVITY10[[#This Row],[PRODUCTIVITY
REDUCTION FACTOR]])</f>
        <v>21.599999999999998</v>
      </c>
      <c r="K243" s="10"/>
    </row>
    <row r="244" spans="1:11" x14ac:dyDescent="0.25">
      <c r="A244" s="3" t="s">
        <v>385</v>
      </c>
      <c r="B244" s="2"/>
      <c r="C244" s="3"/>
      <c r="D244" s="4">
        <v>16</v>
      </c>
      <c r="E244" s="4">
        <v>8</v>
      </c>
      <c r="F244" s="4">
        <v>200</v>
      </c>
      <c r="G244" s="4">
        <v>0.08</v>
      </c>
      <c r="H244" s="4">
        <v>0.04</v>
      </c>
      <c r="I244" s="4">
        <v>-0.1</v>
      </c>
      <c r="J244" s="5">
        <f>[1]!PRODUCTIVITY10[[#This Row],[DAILY
OUTPUT]]*(1-[1]!PRODUCTIVITY10[[#This Row],[PRODUCTIVITY
REDUCTION FACTOR]])</f>
        <v>4.5</v>
      </c>
      <c r="K244" s="10"/>
    </row>
    <row r="245" spans="1:11" x14ac:dyDescent="0.25">
      <c r="A245" s="3" t="s">
        <v>386</v>
      </c>
      <c r="B245" s="2"/>
      <c r="C245" s="3"/>
      <c r="D245" s="4">
        <v>16</v>
      </c>
      <c r="E245" s="4">
        <v>8</v>
      </c>
      <c r="F245" s="4">
        <v>175</v>
      </c>
      <c r="G245" s="4">
        <v>9.1428571428571428E-2</v>
      </c>
      <c r="H245" s="4">
        <v>4.5714285714285714E-2</v>
      </c>
      <c r="I245" s="4">
        <v>-0.1</v>
      </c>
      <c r="J245" s="5">
        <f>[1]!PRODUCTIVITY10[[#This Row],[DAILY
OUTPUT]]*(1-[1]!PRODUCTIVITY10[[#This Row],[PRODUCTIVITY
REDUCTION FACTOR]])</f>
        <v>13.2</v>
      </c>
      <c r="K245" s="10"/>
    </row>
    <row r="246" spans="1:11" ht="76.5" x14ac:dyDescent="0.25">
      <c r="A246" s="3" t="s">
        <v>387</v>
      </c>
      <c r="B246" s="2" t="s">
        <v>75</v>
      </c>
      <c r="C246" s="3" t="s">
        <v>76</v>
      </c>
      <c r="D246" s="4">
        <v>16</v>
      </c>
      <c r="E246" s="4">
        <v>8</v>
      </c>
      <c r="F246" s="4">
        <v>40</v>
      </c>
      <c r="G246" s="4">
        <v>9.1428571428571428E-2</v>
      </c>
      <c r="H246" s="4">
        <v>4.5714285714285714E-2</v>
      </c>
      <c r="I246" s="4">
        <v>-0.1</v>
      </c>
      <c r="J246" s="5">
        <f>[1]!PRODUCTIVITY10[[#This Row],[DAILY
OUTPUT]]*(1-[1]!PRODUCTIVITY10[[#This Row],[PRODUCTIVITY
REDUCTION FACTOR]])</f>
        <v>12</v>
      </c>
      <c r="K246" s="10"/>
    </row>
    <row r="247" spans="1:11" ht="89.25" x14ac:dyDescent="0.25">
      <c r="A247" s="3" t="s">
        <v>388</v>
      </c>
      <c r="B247" s="2" t="s">
        <v>77</v>
      </c>
      <c r="C247" s="3" t="s">
        <v>54</v>
      </c>
      <c r="D247" s="4">
        <v>17</v>
      </c>
      <c r="E247" s="4">
        <v>8</v>
      </c>
      <c r="F247" s="4">
        <v>1.58</v>
      </c>
      <c r="G247" s="4">
        <v>10.759493670886075</v>
      </c>
      <c r="H247" s="4">
        <v>5.0632911392405058</v>
      </c>
      <c r="I247" s="4">
        <v>-0.1</v>
      </c>
      <c r="J247" s="5">
        <f>[1]!PRODUCTIVITY10[[#This Row],[DAILY
OUTPUT]]*(1-[1]!PRODUCTIVITY10[[#This Row],[PRODUCTIVITY
REDUCTION FACTOR]])</f>
        <v>24</v>
      </c>
      <c r="K247" s="10"/>
    </row>
    <row r="248" spans="1:11" x14ac:dyDescent="0.25">
      <c r="A248" s="3" t="s">
        <v>389</v>
      </c>
      <c r="B248" s="2"/>
      <c r="C248" s="3"/>
      <c r="D248" s="4">
        <v>17</v>
      </c>
      <c r="E248" s="4">
        <v>8</v>
      </c>
      <c r="F248" s="4">
        <v>14</v>
      </c>
      <c r="G248" s="4">
        <v>1.2142857142857142</v>
      </c>
      <c r="H248" s="4">
        <v>0.5714285714285714</v>
      </c>
      <c r="I248" s="4"/>
      <c r="J248" s="5">
        <f>[1]!PRODUCTIVITY10[[#This Row],[DAILY
OUTPUT]]*(1-[1]!PRODUCTIVITY10[[#This Row],[PRODUCTIVITY
REDUCTION FACTOR]])</f>
        <v>0</v>
      </c>
      <c r="K248" s="10"/>
    </row>
    <row r="249" spans="1:11" x14ac:dyDescent="0.25">
      <c r="A249" s="3" t="s">
        <v>390</v>
      </c>
      <c r="B249" s="2"/>
      <c r="C249" s="3"/>
      <c r="D249" s="4">
        <v>17</v>
      </c>
      <c r="E249" s="4">
        <v>8</v>
      </c>
      <c r="F249" s="4">
        <v>6</v>
      </c>
      <c r="G249" s="4">
        <v>2.8333333333333335</v>
      </c>
      <c r="H249" s="4">
        <v>1.3333333333333333</v>
      </c>
      <c r="I249" s="4"/>
      <c r="J249" s="5">
        <f>[1]!PRODUCTIVITY10[[#This Row],[DAILY
OUTPUT]]*(1-[1]!PRODUCTIVITY10[[#This Row],[PRODUCTIVITY
REDUCTION FACTOR]])</f>
        <v>16.8</v>
      </c>
      <c r="K249" s="10"/>
    </row>
    <row r="250" spans="1:11" ht="89.25" x14ac:dyDescent="0.25">
      <c r="A250" s="3" t="s">
        <v>391</v>
      </c>
      <c r="B250" s="2" t="s">
        <v>37</v>
      </c>
      <c r="C250" s="3" t="s">
        <v>73</v>
      </c>
      <c r="D250" s="4">
        <v>17</v>
      </c>
      <c r="E250" s="4">
        <v>8</v>
      </c>
      <c r="F250" s="4">
        <v>4</v>
      </c>
      <c r="G250" s="4">
        <v>4.25</v>
      </c>
      <c r="H250" s="4">
        <v>2</v>
      </c>
      <c r="I250" s="4">
        <v>-0.2</v>
      </c>
      <c r="J250" s="5">
        <f>[1]!PRODUCTIVITY10[[#This Row],[DAILY
OUTPUT]]*(1-[1]!PRODUCTIVITY10[[#This Row],[PRODUCTIVITY
REDUCTION FACTOR]])</f>
        <v>150</v>
      </c>
      <c r="K250" s="10"/>
    </row>
    <row r="251" spans="1:11" ht="25.5" x14ac:dyDescent="0.25">
      <c r="A251" s="3" t="s">
        <v>392</v>
      </c>
      <c r="B251" s="2"/>
      <c r="C251" s="3"/>
      <c r="D251" s="4">
        <v>17</v>
      </c>
      <c r="E251" s="4">
        <v>8</v>
      </c>
      <c r="F251" s="4">
        <v>1</v>
      </c>
      <c r="G251" s="4">
        <v>5.666666666666667</v>
      </c>
      <c r="H251" s="4">
        <v>2.6666666666666665</v>
      </c>
      <c r="I251" s="4"/>
      <c r="J251" s="5">
        <f>[1]!PRODUCTIVITY10[[#This Row],[DAILY
OUTPUT]]*(1-[1]!PRODUCTIVITY10[[#This Row],[PRODUCTIVITY
REDUCTION FACTOR]])</f>
        <v>0</v>
      </c>
      <c r="K251" s="10"/>
    </row>
    <row r="252" spans="1:11" x14ac:dyDescent="0.25">
      <c r="A252" s="3" t="s">
        <v>393</v>
      </c>
      <c r="B252" s="2"/>
      <c r="C252" s="3"/>
      <c r="D252" s="4">
        <v>17</v>
      </c>
      <c r="E252" s="4">
        <v>8</v>
      </c>
      <c r="F252" s="4">
        <v>5</v>
      </c>
      <c r="G252" s="4">
        <v>3.4</v>
      </c>
      <c r="H252" s="4">
        <v>1.6</v>
      </c>
      <c r="I252" s="4"/>
      <c r="J252" s="5">
        <f>[1]!PRODUCTIVITY10[[#This Row],[DAILY
OUTPUT]]*(1-[1]!PRODUCTIVITY10[[#This Row],[PRODUCTIVITY
REDUCTION FACTOR]])</f>
        <v>12</v>
      </c>
      <c r="K252" s="10"/>
    </row>
    <row r="253" spans="1:11" ht="25.5" x14ac:dyDescent="0.25">
      <c r="A253" s="3" t="s">
        <v>394</v>
      </c>
      <c r="B253" s="2"/>
      <c r="C253" s="3"/>
      <c r="D253" s="4">
        <v>17</v>
      </c>
      <c r="E253" s="4">
        <v>8</v>
      </c>
      <c r="F253" s="4">
        <v>2</v>
      </c>
      <c r="G253" s="4">
        <v>8.5</v>
      </c>
      <c r="H253" s="4">
        <v>4</v>
      </c>
      <c r="I253" s="4"/>
      <c r="J253" s="5">
        <f>[1]!PRODUCTIVITY10[[#This Row],[DAILY
OUTPUT]]*(1-[1]!PRODUCTIVITY10[[#This Row],[PRODUCTIVITY
REDUCTION FACTOR]])</f>
        <v>8.4</v>
      </c>
      <c r="K253" s="10"/>
    </row>
    <row r="254" spans="1:11" ht="25.5" x14ac:dyDescent="0.25">
      <c r="A254" s="3" t="s">
        <v>395</v>
      </c>
      <c r="B254" s="2"/>
      <c r="C254" s="3"/>
      <c r="D254" s="4">
        <v>17</v>
      </c>
      <c r="E254" s="4">
        <v>8</v>
      </c>
      <c r="F254" s="4">
        <v>2</v>
      </c>
      <c r="G254" s="4">
        <v>8.5</v>
      </c>
      <c r="H254" s="4">
        <v>4</v>
      </c>
      <c r="I254" s="4"/>
      <c r="J254" s="5">
        <f>[1]!PRODUCTIVITY10[[#This Row],[DAILY
OUTPUT]]*(1-[1]!PRODUCTIVITY10[[#This Row],[PRODUCTIVITY
REDUCTION FACTOR]])</f>
        <v>8.4</v>
      </c>
      <c r="K254" s="10"/>
    </row>
    <row r="255" spans="1:11" ht="25.5" x14ac:dyDescent="0.25">
      <c r="A255" s="3" t="s">
        <v>396</v>
      </c>
      <c r="B255" s="2"/>
      <c r="C255" s="3"/>
      <c r="D255" s="4">
        <v>17</v>
      </c>
      <c r="E255" s="4">
        <v>8</v>
      </c>
      <c r="F255" s="4">
        <v>2</v>
      </c>
      <c r="G255" s="4">
        <v>8.5</v>
      </c>
      <c r="H255" s="4">
        <v>4</v>
      </c>
      <c r="I255" s="4"/>
      <c r="J255" s="5">
        <f>[1]!PRODUCTIVITY10[[#This Row],[DAILY
OUTPUT]]*(1-[1]!PRODUCTIVITY10[[#This Row],[PRODUCTIVITY
REDUCTION FACTOR]])</f>
        <v>4.8</v>
      </c>
      <c r="K255" s="10"/>
    </row>
    <row r="256" spans="1:11" ht="102" x14ac:dyDescent="0.25">
      <c r="A256" s="3" t="s">
        <v>397</v>
      </c>
      <c r="B256" s="2" t="s">
        <v>37</v>
      </c>
      <c r="C256" s="3" t="s">
        <v>78</v>
      </c>
      <c r="D256" s="4">
        <v>17</v>
      </c>
      <c r="E256" s="4">
        <v>8</v>
      </c>
      <c r="F256" s="4">
        <v>11</v>
      </c>
      <c r="G256" s="4">
        <v>1.5454545454545454</v>
      </c>
      <c r="H256" s="4">
        <v>0.72727272727272729</v>
      </c>
      <c r="I256" s="4">
        <v>-0.2</v>
      </c>
      <c r="J256" s="5">
        <f>[1]!PRODUCTIVITY10[[#This Row],[DAILY
OUTPUT]]*(1-[1]!PRODUCTIVITY10[[#This Row],[PRODUCTIVITY
REDUCTION FACTOR]])</f>
        <v>600</v>
      </c>
      <c r="K256" s="10"/>
    </row>
    <row r="257" spans="1:11" ht="25.5" x14ac:dyDescent="0.25">
      <c r="A257" s="3" t="s">
        <v>398</v>
      </c>
      <c r="B257" s="2"/>
      <c r="C257" s="3"/>
      <c r="D257" s="4">
        <v>17</v>
      </c>
      <c r="E257" s="4">
        <v>8</v>
      </c>
      <c r="F257" s="4">
        <v>5.5</v>
      </c>
      <c r="G257" s="4">
        <v>3.0909090909090908</v>
      </c>
      <c r="H257" s="4">
        <v>1.4545454545454546</v>
      </c>
      <c r="I257" s="4">
        <v>-0.2</v>
      </c>
      <c r="J257" s="5">
        <f>[1]!PRODUCTIVITY10[[#This Row],[DAILY
OUTPUT]]*(1-[1]!PRODUCTIVITY10[[#This Row],[PRODUCTIVITY
REDUCTION FACTOR]])</f>
        <v>228</v>
      </c>
      <c r="K257" s="10"/>
    </row>
    <row r="258" spans="1:11" ht="178.5" x14ac:dyDescent="0.25">
      <c r="A258" s="3" t="s">
        <v>399</v>
      </c>
      <c r="B258" s="2" t="s">
        <v>79</v>
      </c>
      <c r="C258" s="3" t="s">
        <v>80</v>
      </c>
      <c r="D258" s="4">
        <v>72</v>
      </c>
      <c r="E258" s="4">
        <v>16</v>
      </c>
      <c r="F258" s="4">
        <v>0.75</v>
      </c>
      <c r="G258" s="4">
        <v>96</v>
      </c>
      <c r="H258" s="4">
        <v>21.333333333333332</v>
      </c>
      <c r="I258" s="4">
        <v>0</v>
      </c>
      <c r="J258" s="5">
        <f>[1]!PRODUCTIVITY10[[#This Row],[DAILY
OUTPUT]]*(1-[1]!PRODUCTIVITY10[[#This Row],[PRODUCTIVITY
REDUCTION FACTOR]])</f>
        <v>210</v>
      </c>
      <c r="K258" s="10"/>
    </row>
    <row r="259" spans="1:11" ht="102" x14ac:dyDescent="0.25">
      <c r="A259" s="3" t="s">
        <v>400</v>
      </c>
      <c r="B259" s="2" t="s">
        <v>20</v>
      </c>
      <c r="C259" s="3" t="s">
        <v>81</v>
      </c>
      <c r="D259" s="4">
        <v>17</v>
      </c>
      <c r="E259" s="4">
        <v>8</v>
      </c>
      <c r="F259" s="4">
        <v>250</v>
      </c>
      <c r="G259" s="4">
        <v>6.8000000000000005E-2</v>
      </c>
      <c r="H259" s="4">
        <v>3.2000000000000001E-2</v>
      </c>
      <c r="I259" s="4">
        <v>0</v>
      </c>
      <c r="J259" s="5">
        <f>[1]!PRODUCTIVITY10[[#This Row],[DAILY
OUTPUT]]*(1-[1]!PRODUCTIVITY10[[#This Row],[PRODUCTIVITY
REDUCTION FACTOR]])</f>
        <v>144</v>
      </c>
      <c r="K259" s="10"/>
    </row>
    <row r="260" spans="1:11" ht="25.5" x14ac:dyDescent="0.25">
      <c r="A260" s="3" t="s">
        <v>401</v>
      </c>
      <c r="B260" s="2" t="s">
        <v>37</v>
      </c>
      <c r="C260" s="3" t="s">
        <v>82</v>
      </c>
      <c r="D260" s="4">
        <v>8</v>
      </c>
      <c r="E260" s="4">
        <v>8</v>
      </c>
      <c r="F260" s="4">
        <v>20</v>
      </c>
      <c r="G260" s="4">
        <v>0.4</v>
      </c>
      <c r="H260" s="4">
        <v>0.4</v>
      </c>
      <c r="I260" s="4">
        <v>0</v>
      </c>
      <c r="J260" s="5">
        <f>[1]!PRODUCTIVITY10[[#This Row],[DAILY
OUTPUT]]*(1-[1]!PRODUCTIVITY10[[#This Row],[PRODUCTIVITY
REDUCTION FACTOR]])</f>
        <v>19.2</v>
      </c>
      <c r="K260" s="10"/>
    </row>
    <row r="261" spans="1:11" x14ac:dyDescent="0.25">
      <c r="A261" s="3" t="s">
        <v>402</v>
      </c>
      <c r="B261" s="2"/>
      <c r="C261" s="3"/>
      <c r="D261" s="4">
        <v>8</v>
      </c>
      <c r="E261" s="4">
        <v>8</v>
      </c>
      <c r="F261" s="4">
        <v>25</v>
      </c>
      <c r="G261" s="4">
        <v>0.32</v>
      </c>
      <c r="H261" s="4">
        <v>0.32</v>
      </c>
      <c r="I261" s="4">
        <v>0</v>
      </c>
      <c r="J261" s="5">
        <f>[1]!PRODUCTIVITY10[[#This Row],[DAILY
OUTPUT]]*(1-[1]!PRODUCTIVITY10[[#This Row],[PRODUCTIVITY
REDUCTION FACTOR]])</f>
        <v>14.399999999999999</v>
      </c>
      <c r="K261" s="10"/>
    </row>
    <row r="262" spans="1:11" x14ac:dyDescent="0.25">
      <c r="A262" s="3" t="s">
        <v>403</v>
      </c>
      <c r="B262" s="2"/>
      <c r="C262" s="3"/>
      <c r="D262" s="4">
        <v>8</v>
      </c>
      <c r="E262" s="4">
        <v>8</v>
      </c>
      <c r="F262" s="4">
        <v>1.5</v>
      </c>
      <c r="G262" s="4">
        <v>5.333333333333333</v>
      </c>
      <c r="H262" s="4">
        <v>5.333333333333333</v>
      </c>
      <c r="I262" s="4">
        <v>0</v>
      </c>
      <c r="J262" s="5">
        <f>[1]!PRODUCTIVITY10[[#This Row],[DAILY
OUTPUT]]*(1-[1]!PRODUCTIVITY10[[#This Row],[PRODUCTIVITY
REDUCTION FACTOR]])</f>
        <v>0</v>
      </c>
      <c r="K262" s="10"/>
    </row>
    <row r="263" spans="1:11" x14ac:dyDescent="0.25">
      <c r="A263" s="3" t="s">
        <v>404</v>
      </c>
      <c r="B263" s="2"/>
      <c r="C263" s="3"/>
      <c r="D263" s="4">
        <v>8</v>
      </c>
      <c r="E263" s="4">
        <v>8</v>
      </c>
      <c r="F263" s="4">
        <v>4</v>
      </c>
      <c r="G263" s="4">
        <v>2</v>
      </c>
      <c r="H263" s="4">
        <v>2</v>
      </c>
      <c r="I263" s="4">
        <v>0</v>
      </c>
      <c r="J263" s="5">
        <f>[1]!PRODUCTIVITY10[[#This Row],[DAILY
OUTPUT]]*(1-[1]!PRODUCTIVITY10[[#This Row],[PRODUCTIVITY
REDUCTION FACTOR]])</f>
        <v>3</v>
      </c>
      <c r="K263" s="10"/>
    </row>
    <row r="264" spans="1:11" ht="114.75" x14ac:dyDescent="0.25">
      <c r="A264" s="3" t="s">
        <v>405</v>
      </c>
      <c r="B264" s="2" t="s">
        <v>37</v>
      </c>
      <c r="C264" s="3" t="s">
        <v>83</v>
      </c>
      <c r="D264" s="4">
        <v>27</v>
      </c>
      <c r="E264" s="4">
        <v>2</v>
      </c>
      <c r="F264" s="4">
        <v>3.5</v>
      </c>
      <c r="G264" s="4">
        <v>7.7142857142857144</v>
      </c>
      <c r="H264" s="4">
        <v>0.5714285714285714</v>
      </c>
      <c r="I264" s="4"/>
      <c r="J264" s="5">
        <f>[1]!PRODUCTIVITY10[[#This Row],[DAILY
OUTPUT]]*(1-[1]!PRODUCTIVITY10[[#This Row],[PRODUCTIVITY
REDUCTION FACTOR]])</f>
        <v>1.1000000000000001</v>
      </c>
      <c r="K264" s="10"/>
    </row>
    <row r="265" spans="1:11" ht="114.75" x14ac:dyDescent="0.25">
      <c r="A265" s="3" t="s">
        <v>406</v>
      </c>
      <c r="B265" s="2" t="s">
        <v>37</v>
      </c>
      <c r="C265" s="3" t="s">
        <v>83</v>
      </c>
      <c r="D265" s="4">
        <v>27</v>
      </c>
      <c r="E265" s="4">
        <v>2</v>
      </c>
      <c r="F265" s="4">
        <v>2</v>
      </c>
      <c r="G265" s="4">
        <v>13.5</v>
      </c>
      <c r="H265" s="4">
        <v>1</v>
      </c>
      <c r="I265" s="4"/>
      <c r="J265" s="5">
        <f>[1]!PRODUCTIVITY10[[#This Row],[DAILY
OUTPUT]]*(1-[1]!PRODUCTIVITY10[[#This Row],[PRODUCTIVITY
REDUCTION FACTOR]])</f>
        <v>18</v>
      </c>
      <c r="K265" s="10"/>
    </row>
    <row r="266" spans="1:11" ht="165.75" x14ac:dyDescent="0.25">
      <c r="A266" s="3" t="s">
        <v>407</v>
      </c>
      <c r="B266" s="2" t="s">
        <v>20</v>
      </c>
      <c r="C266" s="3" t="s">
        <v>84</v>
      </c>
      <c r="D266" s="4">
        <v>43</v>
      </c>
      <c r="E266" s="4">
        <v>12</v>
      </c>
      <c r="F266" s="4">
        <v>35</v>
      </c>
      <c r="G266" s="4">
        <v>1.4776632302405497</v>
      </c>
      <c r="H266" s="4">
        <v>0.41237113402061853</v>
      </c>
      <c r="I266" s="4"/>
      <c r="J266" s="5">
        <f>[1]!PRODUCTIVITY10[[#This Row],[DAILY
OUTPUT]]*(1-[1]!PRODUCTIVITY10[[#This Row],[PRODUCTIVITY
REDUCTION FACTOR]])</f>
        <v>18</v>
      </c>
      <c r="K266" s="10"/>
    </row>
    <row r="267" spans="1:11" ht="165.75" x14ac:dyDescent="0.25">
      <c r="A267" s="3" t="s">
        <v>408</v>
      </c>
      <c r="B267" s="2" t="s">
        <v>20</v>
      </c>
      <c r="C267" s="3" t="s">
        <v>84</v>
      </c>
      <c r="D267" s="4">
        <v>43</v>
      </c>
      <c r="E267" s="4">
        <v>12</v>
      </c>
      <c r="F267" s="4">
        <v>29.1</v>
      </c>
      <c r="G267" s="4">
        <v>1.4776632302405497</v>
      </c>
      <c r="H267" s="4">
        <v>0.41237113402061853</v>
      </c>
      <c r="I267" s="4"/>
      <c r="J267" s="5">
        <f>[1]!PRODUCTIVITY10[[#This Row],[DAILY
OUTPUT]]*(1-[1]!PRODUCTIVITY10[[#This Row],[PRODUCTIVITY
REDUCTION FACTOR]])</f>
        <v>18</v>
      </c>
      <c r="K267" s="10"/>
    </row>
    <row r="268" spans="1:11" ht="38.25" x14ac:dyDescent="0.25">
      <c r="A268" s="3" t="s">
        <v>409</v>
      </c>
      <c r="B268" s="2"/>
      <c r="C268" s="3"/>
      <c r="D268" s="4">
        <v>43</v>
      </c>
      <c r="E268" s="4">
        <v>12</v>
      </c>
      <c r="F268" s="4">
        <v>21.56</v>
      </c>
      <c r="G268" s="4">
        <v>1.9944341372912802</v>
      </c>
      <c r="H268" s="4">
        <v>0.5565862708719852</v>
      </c>
      <c r="I268" s="4"/>
      <c r="J268" s="5">
        <f>[1]!PRODUCTIVITY10[[#This Row],[DAILY
OUTPUT]]*(1-[1]!PRODUCTIVITY10[[#This Row],[PRODUCTIVITY
REDUCTION FACTOR]])</f>
        <v>14.399999999999999</v>
      </c>
      <c r="K268" s="10"/>
    </row>
    <row r="269" spans="1:11" ht="38.25" x14ac:dyDescent="0.25">
      <c r="A269" s="3" t="s">
        <v>410</v>
      </c>
      <c r="B269" s="2"/>
      <c r="C269" s="3"/>
      <c r="D269" s="4">
        <v>43</v>
      </c>
      <c r="E269" s="4">
        <v>12</v>
      </c>
      <c r="F269" s="4">
        <v>19.16</v>
      </c>
      <c r="G269" s="4">
        <v>2.2442588726513568</v>
      </c>
      <c r="H269" s="4">
        <v>0.62630480167014613</v>
      </c>
      <c r="I269" s="4"/>
      <c r="J269" s="5">
        <f>[1]!PRODUCTIVITY10[[#This Row],[DAILY
OUTPUT]]*(1-[1]!PRODUCTIVITY10[[#This Row],[PRODUCTIVITY
REDUCTION FACTOR]])</f>
        <v>6</v>
      </c>
      <c r="K269" s="10"/>
    </row>
    <row r="270" spans="1:11" ht="38.25" x14ac:dyDescent="0.25">
      <c r="A270" s="3" t="s">
        <v>411</v>
      </c>
      <c r="B270" s="2"/>
      <c r="C270" s="3"/>
      <c r="D270" s="4">
        <v>43</v>
      </c>
      <c r="E270" s="4">
        <v>12</v>
      </c>
      <c r="F270" s="4">
        <v>14.36</v>
      </c>
      <c r="G270" s="4">
        <v>2.9944289693593316</v>
      </c>
      <c r="H270" s="4">
        <v>0.83565459610027859</v>
      </c>
      <c r="I270" s="4"/>
      <c r="J270" s="5">
        <f>[1]!PRODUCTIVITY10[[#This Row],[DAILY
OUTPUT]]*(1-[1]!PRODUCTIVITY10[[#This Row],[PRODUCTIVITY
REDUCTION FACTOR]])</f>
        <v>14.399999999999999</v>
      </c>
      <c r="K270" s="10"/>
    </row>
    <row r="271" spans="1:11" ht="178.5" x14ac:dyDescent="0.25">
      <c r="A271" s="3" t="s">
        <v>412</v>
      </c>
      <c r="B271" s="2" t="s">
        <v>20</v>
      </c>
      <c r="C271" s="3" t="s">
        <v>85</v>
      </c>
      <c r="D271" s="4">
        <v>43</v>
      </c>
      <c r="E271" s="4">
        <v>12</v>
      </c>
      <c r="F271" s="4">
        <v>37.46</v>
      </c>
      <c r="G271" s="4">
        <v>1.1478910838227443</v>
      </c>
      <c r="H271" s="4">
        <v>0.32034169781099842</v>
      </c>
      <c r="I271" s="4"/>
      <c r="J271" s="5">
        <f>[1]!PRODUCTIVITY10[[#This Row],[DAILY
OUTPUT]]*(1-[1]!PRODUCTIVITY10[[#This Row],[PRODUCTIVITY
REDUCTION FACTOR]])</f>
        <v>0</v>
      </c>
      <c r="K271" s="10"/>
    </row>
    <row r="272" spans="1:11" ht="25.5" x14ac:dyDescent="0.25">
      <c r="A272" s="3" t="s">
        <v>413</v>
      </c>
      <c r="B272" s="2"/>
      <c r="C272" s="3"/>
      <c r="D272" s="4">
        <v>43</v>
      </c>
      <c r="E272" s="4">
        <v>12</v>
      </c>
      <c r="F272" s="4">
        <v>24.66</v>
      </c>
      <c r="G272" s="4">
        <v>1.7437145174371451</v>
      </c>
      <c r="H272" s="4">
        <v>0.48661800486618007</v>
      </c>
      <c r="I272" s="4"/>
      <c r="J272" s="5">
        <f>[1]!PRODUCTIVITY10[[#This Row],[DAILY
OUTPUT]]*(1-[1]!PRODUCTIVITY10[[#This Row],[PRODUCTIVITY
REDUCTION FACTOR]])</f>
        <v>2.4</v>
      </c>
      <c r="K272" s="10"/>
    </row>
    <row r="273" spans="1:11" ht="102" x14ac:dyDescent="0.25">
      <c r="A273" s="3" t="s">
        <v>414</v>
      </c>
      <c r="B273" s="2" t="s">
        <v>37</v>
      </c>
      <c r="C273" s="3" t="s">
        <v>86</v>
      </c>
      <c r="D273" s="4">
        <v>28</v>
      </c>
      <c r="E273" s="4">
        <v>8</v>
      </c>
      <c r="F273" s="4">
        <v>2</v>
      </c>
      <c r="G273" s="4">
        <v>96</v>
      </c>
      <c r="H273" s="4">
        <v>21.333333333333332</v>
      </c>
      <c r="I273" s="4">
        <v>0</v>
      </c>
      <c r="J273" s="5">
        <f>[1]!PRODUCTIVITY10[[#This Row],[DAILY
OUTPUT]]*(1-[1]!PRODUCTIVITY10[[#This Row],[PRODUCTIVITY
REDUCTION FACTOR]])</f>
        <v>4.4039999999999999</v>
      </c>
      <c r="K273" s="10"/>
    </row>
    <row r="274" spans="1:11" ht="153" x14ac:dyDescent="0.25">
      <c r="A274" s="3" t="s">
        <v>415</v>
      </c>
      <c r="B274" s="2" t="s">
        <v>37</v>
      </c>
      <c r="C274" s="3" t="s">
        <v>87</v>
      </c>
      <c r="D274" s="4">
        <v>64</v>
      </c>
      <c r="E274" s="4">
        <v>16</v>
      </c>
      <c r="F274" s="4">
        <v>2</v>
      </c>
      <c r="G274" s="4">
        <v>96</v>
      </c>
      <c r="H274" s="4">
        <v>21.333333333333332</v>
      </c>
      <c r="I274" s="4">
        <v>0</v>
      </c>
      <c r="J274" s="5">
        <f>[1]!PRODUCTIVITY10[[#This Row],[DAILY
OUTPUT]]*(1-[1]!PRODUCTIVITY10[[#This Row],[PRODUCTIVITY
REDUCTION FACTOR]])</f>
        <v>0</v>
      </c>
      <c r="K274" s="10"/>
    </row>
    <row r="275" spans="1:11" ht="153" x14ac:dyDescent="0.25">
      <c r="A275" s="3" t="s">
        <v>416</v>
      </c>
      <c r="B275" s="2" t="s">
        <v>37</v>
      </c>
      <c r="C275" s="3" t="s">
        <v>87</v>
      </c>
      <c r="D275" s="4">
        <v>64</v>
      </c>
      <c r="E275" s="4">
        <v>16</v>
      </c>
      <c r="F275" s="4">
        <v>1.5</v>
      </c>
      <c r="G275" s="4">
        <v>96</v>
      </c>
      <c r="H275" s="4">
        <v>21.333333333333332</v>
      </c>
      <c r="I275" s="4">
        <v>0</v>
      </c>
      <c r="J275" s="5">
        <f>[1]!PRODUCTIVITY10[[#This Row],[DAILY
OUTPUT]]*(1-[1]!PRODUCTIVITY10[[#This Row],[PRODUCTIVITY
REDUCTION FACTOR]])</f>
        <v>3.5999999999999996</v>
      </c>
      <c r="K275" s="10"/>
    </row>
    <row r="276" spans="1:11" ht="102" x14ac:dyDescent="0.25">
      <c r="A276" s="3" t="s">
        <v>417</v>
      </c>
      <c r="B276" s="2" t="s">
        <v>37</v>
      </c>
      <c r="C276" s="3" t="s">
        <v>88</v>
      </c>
      <c r="D276" s="4">
        <v>64</v>
      </c>
      <c r="E276" s="4">
        <v>16</v>
      </c>
      <c r="F276" s="4">
        <v>0.5</v>
      </c>
      <c r="G276" s="4">
        <v>96</v>
      </c>
      <c r="H276" s="4">
        <v>21.333333333333332</v>
      </c>
      <c r="I276" s="4">
        <v>0</v>
      </c>
      <c r="J276" s="5">
        <f>[1]!PRODUCTIVITY10[[#This Row],[DAILY
OUTPUT]]*(1-[1]!PRODUCTIVITY10[[#This Row],[PRODUCTIVITY
REDUCTION FACTOR]])</f>
        <v>2.2000000000000002</v>
      </c>
      <c r="K276" s="10"/>
    </row>
    <row r="277" spans="1:11" ht="102" x14ac:dyDescent="0.25">
      <c r="A277" s="3" t="s">
        <v>418</v>
      </c>
      <c r="B277" s="2" t="s">
        <v>37</v>
      </c>
      <c r="C277" s="3" t="s">
        <v>88</v>
      </c>
      <c r="D277" s="4">
        <v>64</v>
      </c>
      <c r="E277" s="4">
        <v>16</v>
      </c>
      <c r="F277" s="4">
        <v>0.25</v>
      </c>
      <c r="G277" s="4">
        <v>96</v>
      </c>
      <c r="H277" s="4">
        <v>21.333333333333332</v>
      </c>
      <c r="I277" s="4">
        <v>0</v>
      </c>
      <c r="J277" s="5">
        <f>[1]!PRODUCTIVITY10[[#This Row],[DAILY
OUTPUT]]*(1-[1]!PRODUCTIVITY10[[#This Row],[PRODUCTIVITY
REDUCTION FACTOR]])</f>
        <v>1.2</v>
      </c>
      <c r="K277" s="10"/>
    </row>
    <row r="278" spans="1:11" ht="102" x14ac:dyDescent="0.25">
      <c r="A278" s="3" t="s">
        <v>419</v>
      </c>
      <c r="B278" s="2" t="s">
        <v>37</v>
      </c>
      <c r="C278" s="3" t="s">
        <v>88</v>
      </c>
      <c r="D278" s="4">
        <v>64</v>
      </c>
      <c r="E278" s="4">
        <v>16</v>
      </c>
      <c r="F278" s="4">
        <v>0.2</v>
      </c>
      <c r="G278" s="4">
        <v>96</v>
      </c>
      <c r="H278" s="4">
        <v>21.333333333333332</v>
      </c>
      <c r="I278" s="4">
        <v>0</v>
      </c>
      <c r="J278" s="5">
        <f>[1]!PRODUCTIVITY10[[#This Row],[DAILY
OUTPUT]]*(1-[1]!PRODUCTIVITY10[[#This Row],[PRODUCTIVITY
REDUCTION FACTOR]])</f>
        <v>2.4</v>
      </c>
      <c r="K278" s="10"/>
    </row>
    <row r="279" spans="1:11" ht="153" x14ac:dyDescent="0.25">
      <c r="A279" s="3" t="s">
        <v>420</v>
      </c>
      <c r="B279" s="2" t="s">
        <v>37</v>
      </c>
      <c r="C279" s="3" t="s">
        <v>87</v>
      </c>
      <c r="D279" s="4">
        <v>64</v>
      </c>
      <c r="E279" s="4">
        <v>16</v>
      </c>
      <c r="F279" s="4">
        <v>1.5</v>
      </c>
      <c r="G279" s="4">
        <v>96</v>
      </c>
      <c r="H279" s="4">
        <v>21.333333333333332</v>
      </c>
      <c r="I279" s="4">
        <v>0</v>
      </c>
      <c r="J279" s="5">
        <f>[1]!PRODUCTIVITY10[[#This Row],[DAILY
OUTPUT]]*(1-[1]!PRODUCTIVITY10[[#This Row],[PRODUCTIVITY
REDUCTION FACTOR]])</f>
        <v>1.2</v>
      </c>
      <c r="K279" s="10"/>
    </row>
    <row r="280" spans="1:11" ht="15.75" x14ac:dyDescent="0.25">
      <c r="A280" s="15" t="s">
        <v>421</v>
      </c>
      <c r="B280" s="6"/>
      <c r="C280" s="7"/>
      <c r="D280" s="8"/>
      <c r="E280" s="8"/>
      <c r="F280" s="8"/>
      <c r="G280" s="8"/>
      <c r="H280" s="8"/>
      <c r="I280" s="8"/>
      <c r="J280" s="9">
        <f>[1]!PRODUCTIVITY10[[#This Row],[DAILY
OUTPUT]]*(1-[1]!PRODUCTIVITY10[[#This Row],[PRODUCTIVITY
REDUCTION FACTOR]])</f>
        <v>0.6</v>
      </c>
      <c r="K280" s="8"/>
    </row>
    <row r="281" spans="1:11" ht="89.25" x14ac:dyDescent="0.25">
      <c r="A281" s="3" t="s">
        <v>422</v>
      </c>
      <c r="B281" s="2" t="s">
        <v>89</v>
      </c>
      <c r="C281" s="3" t="s">
        <v>90</v>
      </c>
      <c r="D281" s="4">
        <v>32</v>
      </c>
      <c r="E281" s="4">
        <v>32</v>
      </c>
      <c r="F281" s="4">
        <v>160</v>
      </c>
      <c r="G281" s="4"/>
      <c r="H281" s="4"/>
      <c r="I281" s="4"/>
      <c r="J281" s="5">
        <f>[1]!PRODUCTIVITY10[[#This Row],[DAILY
OUTPUT]]*(1-[1]!PRODUCTIVITY10[[#This Row],[PRODUCTIVITY
REDUCTION FACTOR]])</f>
        <v>0.6</v>
      </c>
      <c r="K281" s="10"/>
    </row>
    <row r="282" spans="1:11" x14ac:dyDescent="0.25">
      <c r="A282" s="3" t="s">
        <v>423</v>
      </c>
      <c r="B282" s="2"/>
      <c r="C282" s="3"/>
      <c r="D282" s="4">
        <v>32</v>
      </c>
      <c r="E282" s="4">
        <v>32</v>
      </c>
      <c r="F282" s="4">
        <v>150</v>
      </c>
      <c r="G282" s="4"/>
      <c r="H282" s="4"/>
      <c r="I282" s="4"/>
      <c r="J282" s="5">
        <f>[1]!PRODUCTIVITY10[[#This Row],[DAILY
OUTPUT]]*(1-[1]!PRODUCTIVITY10[[#This Row],[PRODUCTIVITY
REDUCTION FACTOR]])</f>
        <v>0.6</v>
      </c>
      <c r="K282" s="10"/>
    </row>
    <row r="283" spans="1:11" x14ac:dyDescent="0.25">
      <c r="A283" s="3" t="s">
        <v>424</v>
      </c>
      <c r="B283" s="2"/>
      <c r="C283" s="3"/>
      <c r="D283" s="4">
        <v>32</v>
      </c>
      <c r="E283" s="4">
        <v>32</v>
      </c>
      <c r="F283" s="4">
        <v>140</v>
      </c>
      <c r="G283" s="4"/>
      <c r="H283" s="4"/>
      <c r="I283" s="4"/>
      <c r="J283" s="5">
        <f>[1]!PRODUCTIVITY10[[#This Row],[DAILY
OUTPUT]]*(1-[1]!PRODUCTIVITY10[[#This Row],[PRODUCTIVITY
REDUCTION FACTOR]])</f>
        <v>0.24</v>
      </c>
      <c r="K283" s="10"/>
    </row>
    <row r="284" spans="1:11" x14ac:dyDescent="0.25">
      <c r="A284" s="3" t="s">
        <v>425</v>
      </c>
      <c r="B284" s="2"/>
      <c r="C284" s="3"/>
      <c r="D284" s="4">
        <v>32</v>
      </c>
      <c r="E284" s="4">
        <v>32</v>
      </c>
      <c r="F284" s="4">
        <v>130</v>
      </c>
      <c r="G284" s="4"/>
      <c r="H284" s="4"/>
      <c r="I284" s="4"/>
      <c r="J284" s="5">
        <f>[1]!PRODUCTIVITY10[[#This Row],[DAILY
OUTPUT]]*(1-[1]!PRODUCTIVITY10[[#This Row],[PRODUCTIVITY
REDUCTION FACTOR]])</f>
        <v>0</v>
      </c>
      <c r="K284" s="10"/>
    </row>
    <row r="285" spans="1:11" x14ac:dyDescent="0.25">
      <c r="A285" s="3" t="s">
        <v>426</v>
      </c>
      <c r="B285" s="2"/>
      <c r="C285" s="3"/>
      <c r="D285" s="4">
        <v>32</v>
      </c>
      <c r="E285" s="4">
        <v>32</v>
      </c>
      <c r="F285" s="4">
        <v>120</v>
      </c>
      <c r="G285" s="4"/>
      <c r="H285" s="4"/>
      <c r="I285" s="4"/>
      <c r="J285" s="5">
        <f>[1]!PRODUCTIVITY10[[#This Row],[DAILY
OUTPUT]]*(1-[1]!PRODUCTIVITY10[[#This Row],[PRODUCTIVITY
REDUCTION FACTOR]])</f>
        <v>880.00000000000011</v>
      </c>
      <c r="K285" s="10"/>
    </row>
    <row r="286" spans="1:11" x14ac:dyDescent="0.25">
      <c r="A286" s="3" t="s">
        <v>427</v>
      </c>
      <c r="B286" s="2"/>
      <c r="C286" s="3"/>
      <c r="D286" s="4">
        <v>32</v>
      </c>
      <c r="E286" s="4">
        <v>32</v>
      </c>
      <c r="F286" s="4">
        <v>110</v>
      </c>
      <c r="G286" s="4"/>
      <c r="H286" s="4"/>
      <c r="I286" s="4"/>
      <c r="J286" s="5">
        <f>[1]!PRODUCTIVITY10[[#This Row],[DAILY
OUTPUT]]*(1-[1]!PRODUCTIVITY10[[#This Row],[PRODUCTIVITY
REDUCTION FACTOR]])</f>
        <v>770.00000000000011</v>
      </c>
      <c r="K286" s="10"/>
    </row>
    <row r="287" spans="1:11" x14ac:dyDescent="0.25">
      <c r="A287" s="3" t="s">
        <v>428</v>
      </c>
      <c r="B287" s="2"/>
      <c r="C287" s="3"/>
      <c r="D287" s="4">
        <v>32</v>
      </c>
      <c r="E287" s="4">
        <v>32</v>
      </c>
      <c r="F287" s="4">
        <v>95</v>
      </c>
      <c r="G287" s="4"/>
      <c r="H287" s="4"/>
      <c r="I287" s="4"/>
      <c r="J287" s="5">
        <f>[1]!PRODUCTIVITY10[[#This Row],[DAILY
OUTPUT]]*(1-[1]!PRODUCTIVITY10[[#This Row],[PRODUCTIVITY
REDUCTION FACTOR]])</f>
        <v>605</v>
      </c>
      <c r="K287" s="10"/>
    </row>
    <row r="288" spans="1:11" ht="114.75" x14ac:dyDescent="0.25">
      <c r="A288" s="3" t="s">
        <v>429</v>
      </c>
      <c r="B288" s="2" t="s">
        <v>89</v>
      </c>
      <c r="C288" s="3" t="s">
        <v>91</v>
      </c>
      <c r="D288" s="4">
        <v>32</v>
      </c>
      <c r="E288" s="4">
        <v>32</v>
      </c>
      <c r="F288" s="4">
        <v>150</v>
      </c>
      <c r="G288" s="4"/>
      <c r="H288" s="4"/>
      <c r="I288" s="4"/>
      <c r="J288" s="5">
        <f>[1]!PRODUCTIVITY10[[#This Row],[DAILY
OUTPUT]]*(1-[1]!PRODUCTIVITY10[[#This Row],[PRODUCTIVITY
REDUCTION FACTOR]])</f>
        <v>440.00000000000006</v>
      </c>
      <c r="K288" s="10"/>
    </row>
    <row r="289" spans="1:11" x14ac:dyDescent="0.25">
      <c r="A289" s="3" t="s">
        <v>430</v>
      </c>
      <c r="B289" s="2"/>
      <c r="C289" s="3"/>
      <c r="D289" s="4">
        <v>32</v>
      </c>
      <c r="E289" s="4">
        <v>32</v>
      </c>
      <c r="F289" s="4">
        <v>140</v>
      </c>
      <c r="G289" s="4"/>
      <c r="H289" s="4"/>
      <c r="I289" s="4"/>
      <c r="J289" s="5">
        <f>[1]!PRODUCTIVITY10[[#This Row],[DAILY
OUTPUT]]*(1-[1]!PRODUCTIVITY10[[#This Row],[PRODUCTIVITY
REDUCTION FACTOR]])</f>
        <v>357.50000000000006</v>
      </c>
      <c r="K289" s="10"/>
    </row>
    <row r="290" spans="1:11" x14ac:dyDescent="0.25">
      <c r="A290" s="3" t="s">
        <v>431</v>
      </c>
      <c r="B290" s="2"/>
      <c r="C290" s="3"/>
      <c r="D290" s="4">
        <v>32</v>
      </c>
      <c r="E290" s="4">
        <v>32</v>
      </c>
      <c r="F290" s="4">
        <v>130</v>
      </c>
      <c r="G290" s="4"/>
      <c r="H290" s="4"/>
      <c r="I290" s="4"/>
      <c r="J290" s="5">
        <f>[1]!PRODUCTIVITY10[[#This Row],[DAILY
OUTPUT]]*(1-[1]!PRODUCTIVITY10[[#This Row],[PRODUCTIVITY
REDUCTION FACTOR]])</f>
        <v>275</v>
      </c>
      <c r="K290" s="10"/>
    </row>
    <row r="291" spans="1:11" x14ac:dyDescent="0.25">
      <c r="A291" s="3" t="s">
        <v>432</v>
      </c>
      <c r="B291" s="2"/>
      <c r="C291" s="3"/>
      <c r="D291" s="4">
        <v>32</v>
      </c>
      <c r="E291" s="4">
        <v>32</v>
      </c>
      <c r="F291" s="4">
        <v>120</v>
      </c>
      <c r="G291" s="4"/>
      <c r="H291" s="4"/>
      <c r="I291" s="4"/>
      <c r="J291" s="5">
        <f>[1]!PRODUCTIVITY10[[#This Row],[DAILY
OUTPUT]]*(1-[1]!PRODUCTIVITY10[[#This Row],[PRODUCTIVITY
REDUCTION FACTOR]])</f>
        <v>220.00000000000003</v>
      </c>
      <c r="K291" s="10"/>
    </row>
    <row r="292" spans="1:11" x14ac:dyDescent="0.25">
      <c r="A292" s="3" t="s">
        <v>433</v>
      </c>
      <c r="B292" s="2"/>
      <c r="C292" s="3"/>
      <c r="D292" s="4">
        <v>32</v>
      </c>
      <c r="E292" s="4">
        <v>32</v>
      </c>
      <c r="F292" s="4">
        <v>110</v>
      </c>
      <c r="G292" s="4"/>
      <c r="H292" s="4"/>
      <c r="I292" s="4"/>
      <c r="J292" s="5">
        <f>[1]!PRODUCTIVITY10[[#This Row],[DAILY
OUTPUT]]*(1-[1]!PRODUCTIVITY10[[#This Row],[PRODUCTIVITY
REDUCTION FACTOR]])</f>
        <v>192.50000000000003</v>
      </c>
      <c r="K292" s="10"/>
    </row>
    <row r="293" spans="1:11" x14ac:dyDescent="0.25">
      <c r="A293" s="3" t="s">
        <v>434</v>
      </c>
      <c r="B293" s="2"/>
      <c r="C293" s="3"/>
      <c r="D293" s="4">
        <v>32</v>
      </c>
      <c r="E293" s="4">
        <v>32</v>
      </c>
      <c r="F293" s="4">
        <v>100</v>
      </c>
      <c r="G293" s="4"/>
      <c r="H293" s="4"/>
      <c r="I293" s="4"/>
      <c r="J293" s="5">
        <f>[1]!PRODUCTIVITY10[[#This Row],[DAILY
OUTPUT]]*(1-[1]!PRODUCTIVITY10[[#This Row],[PRODUCTIVITY
REDUCTION FACTOR]])</f>
        <v>44</v>
      </c>
      <c r="K293" s="10"/>
    </row>
    <row r="294" spans="1:11" ht="25.5" x14ac:dyDescent="0.25">
      <c r="A294" s="3" t="s">
        <v>435</v>
      </c>
      <c r="B294" s="2"/>
      <c r="C294" s="3"/>
      <c r="D294" s="4">
        <v>32</v>
      </c>
      <c r="E294" s="4">
        <v>32</v>
      </c>
      <c r="F294" s="4">
        <v>110</v>
      </c>
      <c r="G294" s="4"/>
      <c r="H294" s="4"/>
      <c r="I294" s="4"/>
      <c r="J294" s="5">
        <f>[1]!PRODUCTIVITY10[[#This Row],[DAILY
OUTPUT]]*(1-[1]!PRODUCTIVITY10[[#This Row],[PRODUCTIVITY
REDUCTION FACTOR]])</f>
        <v>0</v>
      </c>
      <c r="K294" s="10"/>
    </row>
    <row r="295" spans="1:11" x14ac:dyDescent="0.25">
      <c r="A295" s="3" t="s">
        <v>436</v>
      </c>
      <c r="B295" s="2"/>
      <c r="C295" s="3"/>
      <c r="D295" s="4">
        <v>32</v>
      </c>
      <c r="E295" s="4">
        <v>32</v>
      </c>
      <c r="F295" s="4">
        <v>85</v>
      </c>
      <c r="G295" s="4"/>
      <c r="H295" s="4"/>
      <c r="I295" s="4"/>
      <c r="J295" s="5">
        <f>[1]!PRODUCTIVITY10[[#This Row],[DAILY
OUTPUT]]*(1-[1]!PRODUCTIVITY10[[#This Row],[PRODUCTIVITY
REDUCTION FACTOR]])</f>
        <v>1.7380000000000002</v>
      </c>
      <c r="K295" s="10"/>
    </row>
    <row r="296" spans="1:11" x14ac:dyDescent="0.25">
      <c r="A296" s="3" t="s">
        <v>437</v>
      </c>
      <c r="B296" s="2"/>
      <c r="C296" s="3"/>
      <c r="D296" s="4">
        <v>32</v>
      </c>
      <c r="E296" s="4">
        <v>32</v>
      </c>
      <c r="F296" s="4">
        <v>60</v>
      </c>
      <c r="G296" s="4"/>
      <c r="H296" s="4"/>
      <c r="I296" s="4"/>
      <c r="J296" s="5">
        <f>[1]!PRODUCTIVITY10[[#This Row],[DAILY
OUTPUT]]*(1-[1]!PRODUCTIVITY10[[#This Row],[PRODUCTIVITY
REDUCTION FACTOR]])</f>
        <v>14</v>
      </c>
      <c r="K296" s="10"/>
    </row>
    <row r="297" spans="1:11" x14ac:dyDescent="0.25">
      <c r="A297" s="3" t="s">
        <v>438</v>
      </c>
      <c r="B297" s="2"/>
      <c r="C297" s="3"/>
      <c r="D297" s="4">
        <v>32</v>
      </c>
      <c r="E297" s="4">
        <v>32</v>
      </c>
      <c r="F297" s="4">
        <v>40</v>
      </c>
      <c r="G297" s="4"/>
      <c r="H297" s="4"/>
      <c r="I297" s="4"/>
      <c r="J297" s="5">
        <f>[1]!PRODUCTIVITY10[[#This Row],[DAILY
OUTPUT]]*(1-[1]!PRODUCTIVITY10[[#This Row],[PRODUCTIVITY
REDUCTION FACTOR]])</f>
        <v>6</v>
      </c>
      <c r="K297" s="10"/>
    </row>
    <row r="298" spans="1:11" ht="89.25" x14ac:dyDescent="0.25">
      <c r="A298" s="3" t="s">
        <v>439</v>
      </c>
      <c r="B298" s="2" t="s">
        <v>89</v>
      </c>
      <c r="C298" s="3" t="s">
        <v>90</v>
      </c>
      <c r="D298" s="4">
        <v>32</v>
      </c>
      <c r="E298" s="4">
        <v>32</v>
      </c>
      <c r="F298" s="4">
        <v>180</v>
      </c>
      <c r="G298" s="4"/>
      <c r="H298" s="4"/>
      <c r="I298" s="4"/>
      <c r="J298" s="5">
        <f>[1]!PRODUCTIVITY10[[#This Row],[DAILY
OUTPUT]]*(1-[1]!PRODUCTIVITY10[[#This Row],[PRODUCTIVITY
REDUCTION FACTOR]])</f>
        <v>0</v>
      </c>
      <c r="K298" s="10"/>
    </row>
    <row r="299" spans="1:11" ht="89.25" x14ac:dyDescent="0.25">
      <c r="A299" s="3" t="s">
        <v>440</v>
      </c>
      <c r="B299" s="2" t="s">
        <v>89</v>
      </c>
      <c r="C299" s="3" t="s">
        <v>90</v>
      </c>
      <c r="D299" s="4">
        <v>32</v>
      </c>
      <c r="E299" s="4">
        <v>32</v>
      </c>
      <c r="F299" s="4">
        <v>100</v>
      </c>
      <c r="G299" s="4"/>
      <c r="H299" s="4"/>
      <c r="I299" s="4"/>
      <c r="J299" s="5">
        <f>[1]!PRODUCTIVITY10[[#This Row],[DAILY
OUTPUT]]*(1-[1]!PRODUCTIVITY10[[#This Row],[PRODUCTIVITY
REDUCTION FACTOR]])</f>
        <v>4.8</v>
      </c>
      <c r="K299" s="10"/>
    </row>
    <row r="300" spans="1:11" ht="89.25" x14ac:dyDescent="0.25">
      <c r="A300" s="3" t="s">
        <v>441</v>
      </c>
      <c r="B300" s="2" t="s">
        <v>89</v>
      </c>
      <c r="C300" s="3" t="s">
        <v>90</v>
      </c>
      <c r="D300" s="4">
        <v>32</v>
      </c>
      <c r="E300" s="4">
        <v>32</v>
      </c>
      <c r="F300" s="4">
        <v>90</v>
      </c>
      <c r="G300" s="4"/>
      <c r="H300" s="4"/>
      <c r="I300" s="4"/>
      <c r="J300" s="5">
        <f>[1]!PRODUCTIVITY10[[#This Row],[DAILY
OUTPUT]]*(1-[1]!PRODUCTIVITY10[[#This Row],[PRODUCTIVITY
REDUCTION FACTOR]])</f>
        <v>1</v>
      </c>
      <c r="K300" s="10"/>
    </row>
    <row r="301" spans="1:11" ht="89.25" x14ac:dyDescent="0.25">
      <c r="A301" s="3" t="s">
        <v>442</v>
      </c>
      <c r="B301" s="2" t="s">
        <v>89</v>
      </c>
      <c r="C301" s="3" t="s">
        <v>90</v>
      </c>
      <c r="D301" s="4">
        <v>32</v>
      </c>
      <c r="E301" s="4">
        <v>32</v>
      </c>
      <c r="F301" s="4">
        <v>120</v>
      </c>
      <c r="G301" s="4"/>
      <c r="H301" s="4"/>
      <c r="I301" s="4"/>
      <c r="J301" s="5">
        <f>[1]!PRODUCTIVITY10[[#This Row],[DAILY
OUTPUT]]*(1-[1]!PRODUCTIVITY10[[#This Row],[PRODUCTIVITY
REDUCTION FACTOR]])</f>
        <v>5</v>
      </c>
      <c r="K301" s="10"/>
    </row>
    <row r="302" spans="1:11" ht="89.25" x14ac:dyDescent="0.25">
      <c r="A302" s="3" t="s">
        <v>443</v>
      </c>
      <c r="B302" s="2" t="s">
        <v>89</v>
      </c>
      <c r="C302" s="3" t="s">
        <v>90</v>
      </c>
      <c r="D302" s="4">
        <v>32</v>
      </c>
      <c r="E302" s="4">
        <v>32</v>
      </c>
      <c r="F302" s="4">
        <v>110</v>
      </c>
      <c r="G302" s="4"/>
      <c r="H302" s="4"/>
      <c r="I302" s="4"/>
      <c r="J302" s="5">
        <f>[1]!PRODUCTIVITY10[[#This Row],[DAILY
OUTPUT]]*(1-[1]!PRODUCTIVITY10[[#This Row],[PRODUCTIVITY
REDUCTION FACTOR]])</f>
        <v>2</v>
      </c>
      <c r="K302" s="10"/>
    </row>
    <row r="303" spans="1:11" ht="89.25" x14ac:dyDescent="0.25">
      <c r="A303" s="3" t="s">
        <v>444</v>
      </c>
      <c r="B303" s="2" t="s">
        <v>89</v>
      </c>
      <c r="C303" s="3" t="s">
        <v>90</v>
      </c>
      <c r="D303" s="4">
        <v>32</v>
      </c>
      <c r="E303" s="4">
        <v>32</v>
      </c>
      <c r="F303" s="4">
        <v>90</v>
      </c>
      <c r="G303" s="4"/>
      <c r="H303" s="4"/>
      <c r="I303" s="4"/>
      <c r="J303" s="5">
        <f>[1]!PRODUCTIVITY10[[#This Row],[DAILY
OUTPUT]]*(1-[1]!PRODUCTIVITY10[[#This Row],[PRODUCTIVITY
REDUCTION FACTOR]])</f>
        <v>2</v>
      </c>
      <c r="K303" s="10"/>
    </row>
    <row r="304" spans="1:11" ht="89.25" x14ac:dyDescent="0.25">
      <c r="A304" s="3" t="s">
        <v>445</v>
      </c>
      <c r="B304" s="2" t="s">
        <v>89</v>
      </c>
      <c r="C304" s="3" t="s">
        <v>90</v>
      </c>
      <c r="D304" s="4">
        <v>32</v>
      </c>
      <c r="E304" s="4">
        <v>32</v>
      </c>
      <c r="F304" s="4">
        <v>80</v>
      </c>
      <c r="G304" s="4"/>
      <c r="H304" s="4"/>
      <c r="I304" s="4"/>
      <c r="J304" s="5">
        <f>[1]!PRODUCTIVITY10[[#This Row],[DAILY
OUTPUT]]*(1-[1]!PRODUCTIVITY10[[#This Row],[PRODUCTIVITY
REDUCTION FACTOR]])</f>
        <v>2</v>
      </c>
      <c r="K304" s="10"/>
    </row>
    <row r="305" spans="1:11" ht="63.75" x14ac:dyDescent="0.25">
      <c r="A305" s="3" t="s">
        <v>446</v>
      </c>
      <c r="B305" s="2" t="s">
        <v>89</v>
      </c>
      <c r="C305" s="3" t="s">
        <v>92</v>
      </c>
      <c r="D305" s="4">
        <v>32</v>
      </c>
      <c r="E305" s="4">
        <v>32</v>
      </c>
      <c r="F305" s="4">
        <f>17.6/(0.4*0.4)*1.5</f>
        <v>164.99999999999997</v>
      </c>
      <c r="G305" s="4"/>
      <c r="H305" s="4"/>
      <c r="I305" s="4"/>
      <c r="J305" s="5">
        <f>[1]!PRODUCTIVITY10[[#This Row],[DAILY
OUTPUT]]*(1-[1]!PRODUCTIVITY10[[#This Row],[PRODUCTIVITY
REDUCTION FACTOR]])</f>
        <v>0</v>
      </c>
      <c r="K305" s="10"/>
    </row>
    <row r="306" spans="1:11" ht="25.5" x14ac:dyDescent="0.25">
      <c r="A306" s="3" t="s">
        <v>447</v>
      </c>
      <c r="B306" s="2" t="s">
        <v>89</v>
      </c>
      <c r="C306" s="3" t="s">
        <v>93</v>
      </c>
      <c r="D306" s="4">
        <v>32</v>
      </c>
      <c r="E306" s="4">
        <v>32</v>
      </c>
      <c r="F306" s="4">
        <f>17.6/(0.4*0.4)*1.5</f>
        <v>164.99999999999997</v>
      </c>
      <c r="G306" s="4"/>
      <c r="H306" s="4"/>
      <c r="I306" s="4"/>
      <c r="J306" s="5">
        <f>[1]!PRODUCTIVITY10[[#This Row],[DAILY
OUTPUT]]*(1-[1]!PRODUCTIVITY10[[#This Row],[PRODUCTIVITY
REDUCTION FACTOR]])</f>
        <v>13.2</v>
      </c>
      <c r="K306" s="10"/>
    </row>
    <row r="307" spans="1:11" ht="89.25" x14ac:dyDescent="0.25">
      <c r="A307" s="3" t="s">
        <v>448</v>
      </c>
      <c r="B307" s="2" t="s">
        <v>37</v>
      </c>
      <c r="C307" s="3" t="s">
        <v>94</v>
      </c>
      <c r="D307" s="4"/>
      <c r="E307" s="4"/>
      <c r="F307" s="4">
        <f>(141*0.5+117+103)/175</f>
        <v>1.66</v>
      </c>
      <c r="G307" s="4"/>
      <c r="H307" s="4"/>
      <c r="I307" s="4"/>
      <c r="J307" s="5">
        <f>[1]!PRODUCTIVITY10[[#This Row],[DAILY
OUTPUT]]*(1-[1]!PRODUCTIVITY10[[#This Row],[PRODUCTIVITY
REDUCTION FACTOR]])</f>
        <v>6.6</v>
      </c>
      <c r="K307" s="10"/>
    </row>
    <row r="308" spans="1:11" ht="89.25" x14ac:dyDescent="0.25">
      <c r="A308" s="3" t="s">
        <v>449</v>
      </c>
      <c r="B308" s="2" t="s">
        <v>37</v>
      </c>
      <c r="C308" s="3" t="s">
        <v>94</v>
      </c>
      <c r="D308" s="4"/>
      <c r="E308" s="4"/>
      <c r="F308" s="4">
        <f>(141*0.5+117+103)/250</f>
        <v>1.1619999999999999</v>
      </c>
      <c r="G308" s="4"/>
      <c r="H308" s="4"/>
      <c r="I308" s="4"/>
      <c r="J308" s="5">
        <f>[1]!PRODUCTIVITY10[[#This Row],[DAILY
OUTPUT]]*(1-[1]!PRODUCTIVITY10[[#This Row],[PRODUCTIVITY
REDUCTION FACTOR]])</f>
        <v>0</v>
      </c>
      <c r="K308" s="10"/>
    </row>
    <row r="309" spans="1:11" ht="89.25" x14ac:dyDescent="0.25">
      <c r="A309" s="3" t="s">
        <v>450</v>
      </c>
      <c r="B309" s="2" t="s">
        <v>37</v>
      </c>
      <c r="C309" s="3" t="s">
        <v>94</v>
      </c>
      <c r="D309" s="4"/>
      <c r="E309" s="4"/>
      <c r="F309" s="4">
        <f>(141*0.5+117+103)/620</f>
        <v>0.46854838709677421</v>
      </c>
      <c r="G309" s="4"/>
      <c r="H309" s="4"/>
      <c r="I309" s="4"/>
      <c r="J309" s="5">
        <f>[1]!PRODUCTIVITY10[[#This Row],[DAILY
OUTPUT]]*(1-[1]!PRODUCTIVITY10[[#This Row],[PRODUCTIVITY
REDUCTION FACTOR]])</f>
        <v>0.75</v>
      </c>
      <c r="K309" s="10"/>
    </row>
    <row r="310" spans="1:11" ht="178.5" x14ac:dyDescent="0.25">
      <c r="A310" s="3" t="s">
        <v>451</v>
      </c>
      <c r="B310" s="2" t="s">
        <v>37</v>
      </c>
      <c r="C310" s="3" t="s">
        <v>95</v>
      </c>
      <c r="D310" s="4">
        <v>50</v>
      </c>
      <c r="E310" s="4">
        <v>26</v>
      </c>
      <c r="F310" s="4">
        <v>0.27500000000000002</v>
      </c>
      <c r="G310" s="4">
        <v>181.81818181818181</v>
      </c>
      <c r="H310" s="4">
        <v>94.545454545454533</v>
      </c>
      <c r="I310" s="4"/>
      <c r="J310" s="5">
        <f>[1]!PRODUCTIVITY10[[#This Row],[DAILY
OUTPUT]]*(1-[1]!PRODUCTIVITY10[[#This Row],[PRODUCTIVITY
REDUCTION FACTOR]])</f>
        <v>0</v>
      </c>
      <c r="K310" s="10"/>
    </row>
    <row r="311" spans="1:11" ht="76.5" x14ac:dyDescent="0.25">
      <c r="A311" s="3" t="s">
        <v>452</v>
      </c>
      <c r="B311" s="2" t="s">
        <v>96</v>
      </c>
      <c r="C311" s="3" t="s">
        <v>97</v>
      </c>
      <c r="D311" s="4"/>
      <c r="E311" s="4"/>
      <c r="F311" s="4">
        <v>0.95</v>
      </c>
      <c r="G311" s="4"/>
      <c r="H311" s="4"/>
      <c r="I311" s="4">
        <v>0</v>
      </c>
      <c r="J311" s="5">
        <f>[1]!PRODUCTIVITY10[[#This Row],[DAILY
OUTPUT]]*(1-[1]!PRODUCTIVITY10[[#This Row],[PRODUCTIVITY
REDUCTION FACTOR]])</f>
        <v>0</v>
      </c>
      <c r="K311" s="10"/>
    </row>
    <row r="312" spans="1:11" ht="76.5" x14ac:dyDescent="0.25">
      <c r="A312" s="3" t="s">
        <v>453</v>
      </c>
      <c r="B312" s="2" t="s">
        <v>96</v>
      </c>
      <c r="C312" s="3" t="s">
        <v>98</v>
      </c>
      <c r="D312" s="4"/>
      <c r="E312" s="4"/>
      <c r="F312" s="4">
        <v>0.95</v>
      </c>
      <c r="G312" s="4"/>
      <c r="H312" s="4"/>
      <c r="I312" s="4">
        <v>0</v>
      </c>
      <c r="J312" s="5">
        <f>[1]!PRODUCTIVITY10[[#This Row],[DAILY
OUTPUT]]*(1-[1]!PRODUCTIVITY10[[#This Row],[PRODUCTIVITY
REDUCTION FACTOR]])</f>
        <v>250</v>
      </c>
      <c r="K312" s="10"/>
    </row>
    <row r="313" spans="1:11" ht="76.5" x14ac:dyDescent="0.25">
      <c r="A313" s="3" t="s">
        <v>454</v>
      </c>
      <c r="B313" s="2" t="s">
        <v>96</v>
      </c>
      <c r="C313" s="3" t="s">
        <v>97</v>
      </c>
      <c r="D313" s="4"/>
      <c r="E313" s="4"/>
      <c r="F313" s="4">
        <v>0.95</v>
      </c>
      <c r="G313" s="4"/>
      <c r="H313" s="4"/>
      <c r="I313" s="4">
        <v>0</v>
      </c>
      <c r="J313" s="5">
        <f>[1]!PRODUCTIVITY10[[#This Row],[DAILY
OUTPUT]]*(1-[1]!PRODUCTIVITY10[[#This Row],[PRODUCTIVITY
REDUCTION FACTOR]])</f>
        <v>20</v>
      </c>
      <c r="K313" s="10"/>
    </row>
    <row r="314" spans="1:11" ht="89.25" x14ac:dyDescent="0.25">
      <c r="A314" s="3" t="s">
        <v>455</v>
      </c>
      <c r="B314" s="2" t="s">
        <v>96</v>
      </c>
      <c r="C314" s="3" t="s">
        <v>99</v>
      </c>
      <c r="D314" s="4"/>
      <c r="E314" s="4"/>
      <c r="F314" s="4">
        <v>1.1881249999999999E-2</v>
      </c>
      <c r="G314" s="4"/>
      <c r="H314" s="4"/>
      <c r="I314" s="4">
        <v>0</v>
      </c>
      <c r="J314" s="5">
        <f>[1]!PRODUCTIVITY10[[#This Row],[DAILY
OUTPUT]]*(1-[1]!PRODUCTIVITY10[[#This Row],[PRODUCTIVITY
REDUCTION FACTOR]])</f>
        <v>25</v>
      </c>
      <c r="K314" s="10"/>
    </row>
    <row r="315" spans="1:11" ht="102" x14ac:dyDescent="0.25">
      <c r="A315" s="3" t="e">
        <f>IF([2]!BREAKDOWN[[#This Row],[BOQ
CostAccount]]="","",INDEX([2]!QS[#Data],MATCH([2]!BREAKDOWN[[#This Row],[BOQ
CostAccount]],[2]!QS[COST ACCOUNT],0),2))</f>
        <v>#REF!</v>
      </c>
      <c r="B315" s="2" t="s">
        <v>96</v>
      </c>
      <c r="C315" s="3" t="s">
        <v>78</v>
      </c>
      <c r="D315" s="4"/>
      <c r="E315" s="4"/>
      <c r="F315" s="4">
        <v>0.05</v>
      </c>
      <c r="G315" s="4"/>
      <c r="H315" s="4"/>
      <c r="I315" s="4">
        <v>0</v>
      </c>
      <c r="J315" s="5">
        <f>[1]!PRODUCTIVITY10[[#This Row],[DAILY
OUTPUT]]*(1-[1]!PRODUCTIVITY10[[#This Row],[PRODUCTIVITY
REDUCTION FACTOR]])</f>
        <v>1.5</v>
      </c>
      <c r="K315" s="10"/>
    </row>
    <row r="316" spans="1:11" ht="102" x14ac:dyDescent="0.25">
      <c r="A316" s="3" t="s">
        <v>456</v>
      </c>
      <c r="B316" s="2" t="s">
        <v>96</v>
      </c>
      <c r="C316" s="3" t="s">
        <v>78</v>
      </c>
      <c r="D316" s="4"/>
      <c r="E316" s="4"/>
      <c r="F316" s="4">
        <v>0.2</v>
      </c>
      <c r="G316" s="4"/>
      <c r="H316" s="4"/>
      <c r="I316" s="4">
        <v>0</v>
      </c>
      <c r="J316" s="5">
        <f>[1]!PRODUCTIVITY10[[#This Row],[DAILY
OUTPUT]]*(1-[1]!PRODUCTIVITY10[[#This Row],[PRODUCTIVITY
REDUCTION FACTOR]])</f>
        <v>4</v>
      </c>
      <c r="K316" s="10"/>
    </row>
    <row r="317" spans="1:11" ht="89.25" x14ac:dyDescent="0.25">
      <c r="A317" s="3" t="s">
        <v>457</v>
      </c>
      <c r="B317" s="2" t="s">
        <v>96</v>
      </c>
      <c r="C317" s="3" t="s">
        <v>99</v>
      </c>
      <c r="D317" s="4">
        <v>8</v>
      </c>
      <c r="E317" s="4">
        <v>8</v>
      </c>
      <c r="F317" s="4">
        <f>((0.25*141)+2*117+2*103)/20000</f>
        <v>2.3762499999999999E-2</v>
      </c>
      <c r="G317" s="4">
        <v>8</v>
      </c>
      <c r="H317" s="4">
        <v>8</v>
      </c>
      <c r="I317" s="4">
        <v>0</v>
      </c>
      <c r="J317" s="5">
        <f>[1]!PRODUCTIVITY10[[#This Row],[DAILY
OUTPUT]]*(1-[1]!PRODUCTIVITY10[[#This Row],[PRODUCTIVITY
REDUCTION FACTOR]])</f>
        <v>0</v>
      </c>
      <c r="K317" s="10"/>
    </row>
    <row r="318" spans="1:11" ht="89.25" x14ac:dyDescent="0.25">
      <c r="A318" s="3" t="s">
        <v>458</v>
      </c>
      <c r="B318" s="2" t="s">
        <v>96</v>
      </c>
      <c r="C318" s="3" t="s">
        <v>99</v>
      </c>
      <c r="D318" s="4">
        <v>8</v>
      </c>
      <c r="E318" s="4">
        <v>8</v>
      </c>
      <c r="F318" s="4">
        <f>((0.25*141)+2*117+2*103)/4000</f>
        <v>0.1188125</v>
      </c>
      <c r="G318" s="4">
        <v>8</v>
      </c>
      <c r="H318" s="4">
        <v>8</v>
      </c>
      <c r="I318" s="4">
        <v>0</v>
      </c>
      <c r="J318" s="5">
        <f>[1]!PRODUCTIVITY10[[#This Row],[DAILY
OUTPUT]]*(1-[1]!PRODUCTIVITY10[[#This Row],[PRODUCTIVITY
REDUCTION FACTOR]])</f>
        <v>3.5</v>
      </c>
      <c r="K318" s="10"/>
    </row>
    <row r="319" spans="1:11" ht="89.25" x14ac:dyDescent="0.25">
      <c r="A319" s="3" t="s">
        <v>459</v>
      </c>
      <c r="B319" s="2" t="s">
        <v>96</v>
      </c>
      <c r="C319" s="3" t="s">
        <v>99</v>
      </c>
      <c r="D319" s="4">
        <v>8</v>
      </c>
      <c r="E319" s="4">
        <v>8</v>
      </c>
      <c r="F319" s="4">
        <f>((0.25*141)+2*117+2*103)/5000</f>
        <v>9.5049999999999996E-2</v>
      </c>
      <c r="G319" s="4">
        <v>8</v>
      </c>
      <c r="H319" s="4">
        <v>8</v>
      </c>
      <c r="I319" s="4">
        <v>0</v>
      </c>
      <c r="J319" s="5">
        <f>[1]!PRODUCTIVITY10[[#This Row],[DAILY
OUTPUT]]*(1-[1]!PRODUCTIVITY10[[#This Row],[PRODUCTIVITY
REDUCTION FACTOR]])</f>
        <v>2</v>
      </c>
      <c r="K319" s="10"/>
    </row>
    <row r="320" spans="1:11" ht="102" x14ac:dyDescent="0.25">
      <c r="A320" s="3" t="s">
        <v>460</v>
      </c>
      <c r="B320" s="2" t="s">
        <v>96</v>
      </c>
      <c r="C320" s="3" t="s">
        <v>78</v>
      </c>
      <c r="D320" s="4">
        <v>8</v>
      </c>
      <c r="E320" s="4">
        <v>8</v>
      </c>
      <c r="F320" s="4">
        <f>((0.125*141)+117+103)/20000</f>
        <v>1.1881249999999999E-2</v>
      </c>
      <c r="G320" s="4">
        <v>8</v>
      </c>
      <c r="H320" s="4">
        <v>8</v>
      </c>
      <c r="I320" s="4">
        <v>0</v>
      </c>
      <c r="J320" s="5">
        <f>[1]!PRODUCTIVITY10[[#This Row],[DAILY
OUTPUT]]*(1-[1]!PRODUCTIVITY10[[#This Row],[PRODUCTIVITY
REDUCTION FACTOR]])</f>
        <v>35</v>
      </c>
      <c r="K320" s="10"/>
    </row>
    <row r="321" spans="1:11" ht="102" x14ac:dyDescent="0.25">
      <c r="A321" s="3" t="s">
        <v>461</v>
      </c>
      <c r="B321" s="2" t="s">
        <v>96</v>
      </c>
      <c r="C321" s="3" t="s">
        <v>78</v>
      </c>
      <c r="D321" s="4">
        <v>8</v>
      </c>
      <c r="E321" s="4">
        <v>8</v>
      </c>
      <c r="F321" s="4">
        <f>((0.125*141)+117+103)/15000</f>
        <v>1.5841666666666667E-2</v>
      </c>
      <c r="G321" s="4">
        <v>8</v>
      </c>
      <c r="H321" s="4">
        <v>8</v>
      </c>
      <c r="I321" s="4">
        <v>0</v>
      </c>
      <c r="J321" s="5">
        <f>[1]!PRODUCTIVITY10[[#This Row],[DAILY
OUTPUT]]*(1-[1]!PRODUCTIVITY10[[#This Row],[PRODUCTIVITY
REDUCTION FACTOR]])</f>
        <v>29.1</v>
      </c>
      <c r="K321" s="10"/>
    </row>
    <row r="322" spans="1:11" ht="102" x14ac:dyDescent="0.25">
      <c r="A322" s="3" t="s">
        <v>462</v>
      </c>
      <c r="B322" s="2" t="s">
        <v>96</v>
      </c>
      <c r="C322" s="3" t="s">
        <v>78</v>
      </c>
      <c r="D322" s="4">
        <v>8</v>
      </c>
      <c r="E322" s="4">
        <v>8</v>
      </c>
      <c r="F322" s="4">
        <f>((0.125*141)+117+103)/2000</f>
        <v>0.1188125</v>
      </c>
      <c r="G322" s="4">
        <v>8</v>
      </c>
      <c r="H322" s="4">
        <v>8</v>
      </c>
      <c r="I322" s="4">
        <v>0</v>
      </c>
      <c r="J322" s="5">
        <f>[1]!PRODUCTIVITY10[[#This Row],[DAILY
OUTPUT]]*(1-[1]!PRODUCTIVITY10[[#This Row],[PRODUCTIVITY
REDUCTION FACTOR]])</f>
        <v>21.56</v>
      </c>
      <c r="K322" s="10"/>
    </row>
    <row r="323" spans="1:11" ht="102" x14ac:dyDescent="0.25">
      <c r="A323" s="3" t="s">
        <v>463</v>
      </c>
      <c r="B323" s="2" t="s">
        <v>96</v>
      </c>
      <c r="C323" s="3" t="s">
        <v>78</v>
      </c>
      <c r="D323" s="4">
        <v>8</v>
      </c>
      <c r="E323" s="4">
        <v>8</v>
      </c>
      <c r="F323" s="4">
        <f>((0.25*141)+117+103)/200</f>
        <v>1.2762500000000001</v>
      </c>
      <c r="G323" s="4">
        <v>8</v>
      </c>
      <c r="H323" s="4">
        <v>8</v>
      </c>
      <c r="I323" s="4">
        <v>0</v>
      </c>
      <c r="J323" s="5">
        <f>[1]!PRODUCTIVITY10[[#This Row],[DAILY
OUTPUT]]*(1-[1]!PRODUCTIVITY10[[#This Row],[PRODUCTIVITY
REDUCTION FACTOR]])</f>
        <v>19.16</v>
      </c>
      <c r="K323" s="10"/>
    </row>
    <row r="324" spans="1:11" ht="38.25" x14ac:dyDescent="0.25">
      <c r="A324" s="3" t="s">
        <v>464</v>
      </c>
      <c r="B324" s="2" t="s">
        <v>100</v>
      </c>
      <c r="C324" s="3" t="s">
        <v>101</v>
      </c>
      <c r="D324" s="4">
        <v>8</v>
      </c>
      <c r="E324" s="4">
        <v>8</v>
      </c>
      <c r="F324" s="4">
        <f>10/(0.6*1)</f>
        <v>16.666666666666668</v>
      </c>
      <c r="G324" s="4">
        <v>0.8</v>
      </c>
      <c r="H324" s="4">
        <v>0.8</v>
      </c>
      <c r="I324" s="4">
        <v>-0.2</v>
      </c>
      <c r="J324" s="5">
        <f>[1]!PRODUCTIVITY10[[#This Row],[DAILY
OUTPUT]]*(1-[1]!PRODUCTIVITY10[[#This Row],[PRODUCTIVITY
REDUCTION FACTOR]])</f>
        <v>14.36</v>
      </c>
      <c r="K324" s="10"/>
    </row>
    <row r="325" spans="1:11" ht="38.25" x14ac:dyDescent="0.25">
      <c r="A325" s="3" t="s">
        <v>465</v>
      </c>
      <c r="B325" s="2" t="s">
        <v>13</v>
      </c>
      <c r="C325" s="3" t="s">
        <v>101</v>
      </c>
      <c r="D325" s="4">
        <v>8</v>
      </c>
      <c r="E325" s="4">
        <v>8</v>
      </c>
      <c r="F325" s="4">
        <v>7</v>
      </c>
      <c r="G325" s="4">
        <v>1.1428571428571428</v>
      </c>
      <c r="H325" s="4">
        <v>1.1428571428571428</v>
      </c>
      <c r="I325" s="4">
        <v>-0.2</v>
      </c>
      <c r="J325" s="5">
        <f>[1]!PRODUCTIVITY10[[#This Row],[DAILY
OUTPUT]]*(1-[1]!PRODUCTIVITY10[[#This Row],[PRODUCTIVITY
REDUCTION FACTOR]])</f>
        <v>0</v>
      </c>
      <c r="K325" s="10"/>
    </row>
    <row r="326" spans="1:11" ht="25.5" x14ac:dyDescent="0.25">
      <c r="A326" s="3" t="s">
        <v>466</v>
      </c>
      <c r="B326" s="2"/>
      <c r="C326" s="3" t="s">
        <v>102</v>
      </c>
      <c r="D326" s="4">
        <v>8</v>
      </c>
      <c r="E326" s="4">
        <v>8</v>
      </c>
      <c r="F326" s="4">
        <v>5.83</v>
      </c>
      <c r="G326" s="4">
        <v>1.3722126929674099</v>
      </c>
      <c r="H326" s="4">
        <v>1.3722126929674099</v>
      </c>
      <c r="I326" s="4">
        <v>-0.2</v>
      </c>
      <c r="J326" s="5">
        <f>[1]!PRODUCTIVITY10[[#This Row],[DAILY
OUTPUT]]*(1-[1]!PRODUCTIVITY10[[#This Row],[PRODUCTIVITY
REDUCTION FACTOR]])</f>
        <v>37.46</v>
      </c>
      <c r="K326" s="10"/>
    </row>
    <row r="327" spans="1:11" ht="102" x14ac:dyDescent="0.25">
      <c r="A327" s="3" t="s">
        <v>467</v>
      </c>
      <c r="B327" s="2"/>
      <c r="C327" s="3" t="s">
        <v>103</v>
      </c>
      <c r="D327" s="4">
        <v>16</v>
      </c>
      <c r="E327" s="4">
        <v>16</v>
      </c>
      <c r="F327" s="4">
        <v>15.56</v>
      </c>
      <c r="G327" s="4">
        <v>1.0282776349614395</v>
      </c>
      <c r="H327" s="4">
        <v>1.0282776349614395</v>
      </c>
      <c r="I327" s="4">
        <v>-0.2</v>
      </c>
      <c r="J327" s="5">
        <f>[1]!PRODUCTIVITY10[[#This Row],[DAILY
OUTPUT]]*(1-[1]!PRODUCTIVITY10[[#This Row],[PRODUCTIVITY
REDUCTION FACTOR]])</f>
        <v>24.66</v>
      </c>
      <c r="K327" s="10"/>
    </row>
    <row r="328" spans="1:11" ht="102" x14ac:dyDescent="0.25">
      <c r="A328" s="3" t="s">
        <v>468</v>
      </c>
      <c r="B328" s="2"/>
      <c r="C328" s="3" t="s">
        <v>104</v>
      </c>
      <c r="D328" s="4">
        <v>16</v>
      </c>
      <c r="E328" s="4">
        <v>16</v>
      </c>
      <c r="F328" s="4">
        <v>13.33</v>
      </c>
      <c r="G328" s="4">
        <v>1.2003000750187547</v>
      </c>
      <c r="H328" s="4">
        <v>1.2003000750187547</v>
      </c>
      <c r="I328" s="4">
        <v>-0.2</v>
      </c>
      <c r="J328" s="5">
        <f>[1]!PRODUCTIVITY10[[#This Row],[DAILY
OUTPUT]]*(1-[1]!PRODUCTIVITY10[[#This Row],[PRODUCTIVITY
REDUCTION FACTOR]])</f>
        <v>2</v>
      </c>
      <c r="K328" s="10"/>
    </row>
    <row r="329" spans="1:11" ht="63.75" x14ac:dyDescent="0.25">
      <c r="A329" s="3" t="s">
        <v>469</v>
      </c>
      <c r="B329" s="2" t="s">
        <v>100</v>
      </c>
      <c r="C329" s="3" t="s">
        <v>105</v>
      </c>
      <c r="D329" s="4">
        <v>8</v>
      </c>
      <c r="E329" s="4">
        <v>8</v>
      </c>
      <c r="F329" s="4">
        <f>232/(0.6*1)</f>
        <v>386.66666666666669</v>
      </c>
      <c r="G329" s="4">
        <v>3.4482758620689655E-2</v>
      </c>
      <c r="H329" s="4">
        <v>3.4482758620689655E-2</v>
      </c>
      <c r="I329" s="4">
        <v>-0.2</v>
      </c>
      <c r="J329" s="5">
        <f>[1]!PRODUCTIVITY10[[#This Row],[DAILY
OUTPUT]]*(1-[1]!PRODUCTIVITY10[[#This Row],[PRODUCTIVITY
REDUCTION FACTOR]])</f>
        <v>2</v>
      </c>
      <c r="K329" s="10"/>
    </row>
    <row r="330" spans="1:11" ht="38.25" x14ac:dyDescent="0.25">
      <c r="A330" s="3" t="s">
        <v>470</v>
      </c>
      <c r="B330" s="2" t="s">
        <v>100</v>
      </c>
      <c r="C330" s="3" t="s">
        <v>16</v>
      </c>
      <c r="D330" s="4">
        <v>8</v>
      </c>
      <c r="E330" s="4">
        <v>8</v>
      </c>
      <c r="F330" s="4">
        <f>4.5/(0.6*1)</f>
        <v>7.5</v>
      </c>
      <c r="G330" s="4">
        <v>1.7777777777777777</v>
      </c>
      <c r="H330" s="4">
        <v>1.7777777777777777</v>
      </c>
      <c r="I330" s="4">
        <v>-0.2</v>
      </c>
      <c r="J330" s="5">
        <f>[1]!PRODUCTIVITY10[[#This Row],[DAILY
OUTPUT]]*(1-[1]!PRODUCTIVITY10[[#This Row],[PRODUCTIVITY
REDUCTION FACTOR]])</f>
        <v>1.5</v>
      </c>
      <c r="K330" s="10"/>
    </row>
    <row r="331" spans="1:11" ht="51" x14ac:dyDescent="0.25">
      <c r="A331" s="3" t="s">
        <v>471</v>
      </c>
      <c r="B331" s="2" t="s">
        <v>100</v>
      </c>
      <c r="C331" s="3" t="s">
        <v>106</v>
      </c>
      <c r="D331" s="4">
        <v>8</v>
      </c>
      <c r="E331" s="4">
        <v>8</v>
      </c>
      <c r="F331" s="4">
        <f>251/(0.6*1)</f>
        <v>418.33333333333337</v>
      </c>
      <c r="G331" s="4">
        <v>3.1872509960159362E-2</v>
      </c>
      <c r="H331" s="4">
        <v>3.1872509960159362E-2</v>
      </c>
      <c r="I331" s="4">
        <v>-0.2</v>
      </c>
      <c r="J331" s="5">
        <f>[1]!PRODUCTIVITY10[[#This Row],[DAILY
OUTPUT]]*(1-[1]!PRODUCTIVITY10[[#This Row],[PRODUCTIVITY
REDUCTION FACTOR]])</f>
        <v>0.5</v>
      </c>
      <c r="K331" s="10"/>
    </row>
    <row r="332" spans="1:11" ht="89.25" x14ac:dyDescent="0.25">
      <c r="A332" s="3" t="s">
        <v>472</v>
      </c>
      <c r="B332" s="2" t="s">
        <v>100</v>
      </c>
      <c r="C332" s="3" t="s">
        <v>107</v>
      </c>
      <c r="D332" s="4">
        <v>24</v>
      </c>
      <c r="E332" s="4">
        <v>8</v>
      </c>
      <c r="F332" s="4">
        <f>200/(0.6*1)</f>
        <v>333.33333333333337</v>
      </c>
      <c r="G332" s="4">
        <v>0.12</v>
      </c>
      <c r="H332" s="4">
        <v>0.04</v>
      </c>
      <c r="I332" s="4">
        <v>-0.2</v>
      </c>
      <c r="J332" s="5">
        <f>[1]!PRODUCTIVITY10[[#This Row],[DAILY
OUTPUT]]*(1-[1]!PRODUCTIVITY10[[#This Row],[PRODUCTIVITY
REDUCTION FACTOR]])</f>
        <v>0.25</v>
      </c>
      <c r="K332" s="10"/>
    </row>
    <row r="333" spans="1:11" ht="89.25" x14ac:dyDescent="0.25">
      <c r="A333" s="3" t="s">
        <v>473</v>
      </c>
      <c r="B333" s="2" t="s">
        <v>100</v>
      </c>
      <c r="C333" s="3" t="s">
        <v>107</v>
      </c>
      <c r="D333" s="4">
        <v>24</v>
      </c>
      <c r="E333" s="4">
        <v>8</v>
      </c>
      <c r="F333" s="4">
        <f>200/(0.8*1)</f>
        <v>250</v>
      </c>
      <c r="G333" s="4">
        <v>0.12</v>
      </c>
      <c r="H333" s="4">
        <v>0.04</v>
      </c>
      <c r="I333" s="4">
        <v>0</v>
      </c>
      <c r="J333" s="5">
        <f>[1]!PRODUCTIVITY10[[#This Row],[DAILY
OUTPUT]]*(1-[1]!PRODUCTIVITY10[[#This Row],[PRODUCTIVITY
REDUCTION FACTOR]])</f>
        <v>0.2</v>
      </c>
      <c r="K333" s="10"/>
    </row>
    <row r="334" spans="1:11" ht="38.25" x14ac:dyDescent="0.25">
      <c r="A334" s="3" t="s">
        <v>474</v>
      </c>
      <c r="B334" s="2" t="s">
        <v>20</v>
      </c>
      <c r="C334" s="3" t="s">
        <v>108</v>
      </c>
      <c r="D334" s="4">
        <v>8</v>
      </c>
      <c r="E334" s="4">
        <v>8</v>
      </c>
      <c r="F334" s="4">
        <v>36</v>
      </c>
      <c r="G334" s="4">
        <v>0.22222222222222221</v>
      </c>
      <c r="H334" s="4">
        <v>0.22222222222222221</v>
      </c>
      <c r="I334" s="4">
        <v>-0.2</v>
      </c>
      <c r="J334" s="5">
        <f>[1]!PRODUCTIVITY10[[#This Row],[DAILY
OUTPUT]]*(1-[1]!PRODUCTIVITY10[[#This Row],[PRODUCTIVITY
REDUCTION FACTOR]])</f>
        <v>1.5</v>
      </c>
      <c r="K334" s="10"/>
    </row>
    <row r="335" spans="1:11" ht="76.5" x14ac:dyDescent="0.25">
      <c r="A335" s="3" t="s">
        <v>475</v>
      </c>
      <c r="B335" s="2" t="s">
        <v>13</v>
      </c>
      <c r="C335" s="3" t="s">
        <v>109</v>
      </c>
      <c r="D335" s="4">
        <v>12</v>
      </c>
      <c r="E335" s="4">
        <v>8</v>
      </c>
      <c r="F335" s="4">
        <v>373</v>
      </c>
      <c r="G335" s="4">
        <v>3.2171581769436998E-2</v>
      </c>
      <c r="H335" s="4">
        <v>2.1447721179624665E-2</v>
      </c>
      <c r="I335" s="4">
        <v>0.1</v>
      </c>
      <c r="J335" s="5">
        <f>[1]!PRODUCTIVITY10[[#This Row],[DAILY
OUTPUT]]*(1-[1]!PRODUCTIVITY10[[#This Row],[PRODUCTIVITY
REDUCTION FACTOR]])</f>
        <v>0</v>
      </c>
      <c r="K335" s="10" t="s">
        <v>15</v>
      </c>
    </row>
    <row r="336" spans="1:11" ht="63.75" x14ac:dyDescent="0.25">
      <c r="A336" s="3" t="s">
        <v>476</v>
      </c>
      <c r="B336" s="2" t="s">
        <v>67</v>
      </c>
      <c r="C336" s="3" t="s">
        <v>110</v>
      </c>
      <c r="D336" s="4">
        <v>8</v>
      </c>
      <c r="E336" s="4">
        <v>8</v>
      </c>
      <c r="F336" s="4">
        <v>100</v>
      </c>
      <c r="G336" s="4">
        <v>0.08</v>
      </c>
      <c r="H336" s="4">
        <v>0.08</v>
      </c>
      <c r="I336" s="4">
        <v>0.1</v>
      </c>
      <c r="J336" s="5">
        <f>[1]!PRODUCTIVITY10[[#This Row],[DAILY
OUTPUT]]*(1-[1]!PRODUCTIVITY10[[#This Row],[PRODUCTIVITY
REDUCTION FACTOR]])</f>
        <v>160</v>
      </c>
      <c r="K336" s="10" t="s">
        <v>15</v>
      </c>
    </row>
    <row r="337" spans="1:11" ht="293.25" x14ac:dyDescent="0.25">
      <c r="A337" s="3" t="s">
        <v>477</v>
      </c>
      <c r="B337" s="2" t="s">
        <v>37</v>
      </c>
      <c r="C337" s="3" t="s">
        <v>111</v>
      </c>
      <c r="D337" s="4">
        <v>79</v>
      </c>
      <c r="E337" s="4">
        <v>38</v>
      </c>
      <c r="F337" s="4">
        <v>1.65</v>
      </c>
      <c r="G337" s="4">
        <v>47.878787878787882</v>
      </c>
      <c r="H337" s="4">
        <v>23.030303030303031</v>
      </c>
      <c r="I337" s="4">
        <v>-0.1</v>
      </c>
      <c r="J337" s="5">
        <f>[1]!PRODUCTIVITY10[[#This Row],[DAILY
OUTPUT]]*(1-[1]!PRODUCTIVITY10[[#This Row],[PRODUCTIVITY
REDUCTION FACTOR]])</f>
        <v>150</v>
      </c>
      <c r="K337" s="10" t="s">
        <v>15</v>
      </c>
    </row>
    <row r="338" spans="1:11" ht="293.25" x14ac:dyDescent="0.25">
      <c r="A338" s="3" t="s">
        <v>478</v>
      </c>
      <c r="B338" s="2" t="s">
        <v>37</v>
      </c>
      <c r="C338" s="3" t="s">
        <v>111</v>
      </c>
      <c r="D338" s="4">
        <v>79</v>
      </c>
      <c r="E338" s="4">
        <v>38</v>
      </c>
      <c r="F338" s="4">
        <v>1.1000000000000001</v>
      </c>
      <c r="G338" s="4">
        <v>71.818181818181813</v>
      </c>
      <c r="H338" s="4">
        <v>34.54545454545454</v>
      </c>
      <c r="I338" s="4">
        <v>-0.1</v>
      </c>
      <c r="J338" s="5">
        <f>[1]!PRODUCTIVITY10[[#This Row],[DAILY
OUTPUT]]*(1-[1]!PRODUCTIVITY10[[#This Row],[PRODUCTIVITY
REDUCTION FACTOR]])</f>
        <v>140</v>
      </c>
      <c r="K338" s="10" t="s">
        <v>15</v>
      </c>
    </row>
    <row r="339" spans="1:11" ht="63.75" x14ac:dyDescent="0.25">
      <c r="A339" s="3" t="s">
        <v>469</v>
      </c>
      <c r="B339" s="2" t="s">
        <v>13</v>
      </c>
      <c r="C339" s="3" t="s">
        <v>105</v>
      </c>
      <c r="D339" s="4">
        <v>8</v>
      </c>
      <c r="E339" s="4">
        <v>8</v>
      </c>
      <c r="F339" s="4">
        <v>232</v>
      </c>
      <c r="G339" s="4">
        <v>3.4482758620689655E-2</v>
      </c>
      <c r="H339" s="4">
        <v>3.4482758620689655E-2</v>
      </c>
      <c r="I339" s="4">
        <v>0.1</v>
      </c>
      <c r="J339" s="5">
        <f>[1]!PRODUCTIVITY10[[#This Row],[DAILY
OUTPUT]]*(1-[1]!PRODUCTIVITY10[[#This Row],[PRODUCTIVITY
REDUCTION FACTOR]])</f>
        <v>130</v>
      </c>
      <c r="K339" s="10" t="s">
        <v>112</v>
      </c>
    </row>
    <row r="340" spans="1:11" ht="63.75" x14ac:dyDescent="0.25">
      <c r="A340" s="3" t="s">
        <v>479</v>
      </c>
      <c r="B340" s="2" t="s">
        <v>13</v>
      </c>
      <c r="C340" s="3" t="s">
        <v>105</v>
      </c>
      <c r="D340" s="4">
        <v>8</v>
      </c>
      <c r="E340" s="4">
        <v>8</v>
      </c>
      <c r="F340" s="4">
        <v>140</v>
      </c>
      <c r="G340" s="4">
        <v>5.7142857142857141E-2</v>
      </c>
      <c r="H340" s="4">
        <v>5.7142857142857141E-2</v>
      </c>
      <c r="I340" s="4">
        <v>0.1</v>
      </c>
      <c r="J340" s="5">
        <f>[1]!PRODUCTIVITY10[[#This Row],[DAILY
OUTPUT]]*(1-[1]!PRODUCTIVITY10[[#This Row],[PRODUCTIVITY
REDUCTION FACTOR]])</f>
        <v>120</v>
      </c>
      <c r="K340" s="10" t="s">
        <v>15</v>
      </c>
    </row>
    <row r="341" spans="1:11" ht="102" x14ac:dyDescent="0.25">
      <c r="A341" s="3" t="s">
        <v>480</v>
      </c>
      <c r="B341" s="2" t="s">
        <v>37</v>
      </c>
      <c r="C341" s="3" t="s">
        <v>113</v>
      </c>
      <c r="D341" s="4">
        <v>21</v>
      </c>
      <c r="E341" s="4">
        <v>4</v>
      </c>
      <c r="F341" s="4">
        <v>5.5</v>
      </c>
      <c r="G341" s="4">
        <v>3.8181818181818183</v>
      </c>
      <c r="H341" s="4">
        <v>0.72727272727272729</v>
      </c>
      <c r="I341" s="4">
        <v>0.1</v>
      </c>
      <c r="J341" s="5">
        <f>[1]!PRODUCTIVITY10[[#This Row],[DAILY
OUTPUT]]*(1-[1]!PRODUCTIVITY10[[#This Row],[PRODUCTIVITY
REDUCTION FACTOR]])</f>
        <v>110</v>
      </c>
      <c r="K341" s="10" t="s">
        <v>15</v>
      </c>
    </row>
    <row r="342" spans="1:11" ht="280.5" x14ac:dyDescent="0.25">
      <c r="A342" s="3" t="s">
        <v>481</v>
      </c>
      <c r="B342" s="2" t="s">
        <v>13</v>
      </c>
      <c r="C342" s="3" t="s">
        <v>27</v>
      </c>
      <c r="D342" s="4">
        <v>84</v>
      </c>
      <c r="E342" s="4">
        <v>23</v>
      </c>
      <c r="F342" s="4">
        <v>15</v>
      </c>
      <c r="G342" s="4">
        <v>5.6</v>
      </c>
      <c r="H342" s="4">
        <v>1.5333333333333334</v>
      </c>
      <c r="I342" s="4">
        <v>-0.1</v>
      </c>
      <c r="J342" s="5">
        <f>[1]!PRODUCTIVITY10[[#This Row],[DAILY
OUTPUT]]*(1-[1]!PRODUCTIVITY10[[#This Row],[PRODUCTIVITY
REDUCTION FACTOR]])</f>
        <v>95</v>
      </c>
      <c r="K342" s="10" t="s">
        <v>15</v>
      </c>
    </row>
    <row r="343" spans="1:11" x14ac:dyDescent="0.25">
      <c r="A343" t="s">
        <v>482</v>
      </c>
      <c r="B343" t="s">
        <v>114</v>
      </c>
      <c r="C343" t="s">
        <v>115</v>
      </c>
      <c r="F343">
        <v>2.5</v>
      </c>
      <c r="I343" s="12"/>
      <c r="J343" s="13">
        <f>[1]!PRODUCTIVITY10[[#This Row],[DAILY
OUTPUT]]*(1-[1]!PRODUCTIVITY10[[#This Row],[PRODUCTIVITY
REDUCTION FACTOR]])</f>
        <v>150</v>
      </c>
      <c r="K343" s="11"/>
    </row>
    <row r="344" spans="1:11" x14ac:dyDescent="0.25">
      <c r="A344" t="s">
        <v>483</v>
      </c>
      <c r="B344" t="s">
        <v>102</v>
      </c>
      <c r="C344" t="s">
        <v>102</v>
      </c>
      <c r="F344">
        <v>5</v>
      </c>
      <c r="I344" s="12"/>
      <c r="J344" s="13">
        <f>[1]!PRODUCTIVITY10[[#This Row],[DAILY
OUTPUT]]*(1-[1]!PRODUCTIVITY10[[#This Row],[PRODUCTIVITY
REDUCTION FACTOR]])</f>
        <v>140</v>
      </c>
      <c r="K344" s="11"/>
    </row>
    <row r="345" spans="1:11" x14ac:dyDescent="0.25">
      <c r="A345" t="s">
        <v>484</v>
      </c>
      <c r="B345" t="s">
        <v>102</v>
      </c>
      <c r="C345" t="s">
        <v>102</v>
      </c>
      <c r="F345">
        <v>5</v>
      </c>
      <c r="I345" s="12"/>
      <c r="J345" s="13">
        <f>[1]!PRODUCTIVITY10[[#This Row],[DAILY
OUTPUT]]*(1-[1]!PRODUCTIVITY10[[#This Row],[PRODUCTIVITY
REDUCTION FACTOR]])</f>
        <v>130</v>
      </c>
      <c r="K345" s="11"/>
    </row>
    <row r="346" spans="1:11" x14ac:dyDescent="0.25">
      <c r="A346" t="s">
        <v>485</v>
      </c>
      <c r="B346" t="s">
        <v>102</v>
      </c>
      <c r="C346" t="s">
        <v>102</v>
      </c>
      <c r="F346">
        <v>2.5</v>
      </c>
      <c r="I346" s="12">
        <v>-0.2</v>
      </c>
      <c r="J346" s="13">
        <f>[1]!PRODUCTIVITY10[[#This Row],[DAILY
OUTPUT]]*(1-[1]!PRODUCTIVITY10[[#This Row],[PRODUCTIVITY
REDUCTION FACTOR]])</f>
        <v>120</v>
      </c>
      <c r="K346" s="11"/>
    </row>
    <row r="347" spans="1:11" x14ac:dyDescent="0.25">
      <c r="A347" t="s">
        <v>486</v>
      </c>
      <c r="B347" t="s">
        <v>102</v>
      </c>
      <c r="C347" t="s">
        <v>102</v>
      </c>
      <c r="F347">
        <v>4.8</v>
      </c>
      <c r="I347" s="12">
        <v>-0.2</v>
      </c>
      <c r="J347" s="13">
        <f>[1]!PRODUCTIVITY10[[#This Row],[DAILY
OUTPUT]]*(1-[1]!PRODUCTIVITY10[[#This Row],[PRODUCTIVITY
REDUCTION FACTOR]])</f>
        <v>110</v>
      </c>
      <c r="K347" s="11"/>
    </row>
    <row r="348" spans="1:11" x14ac:dyDescent="0.25">
      <c r="A348" t="s">
        <v>487</v>
      </c>
      <c r="B348" t="s">
        <v>102</v>
      </c>
      <c r="C348" t="s">
        <v>102</v>
      </c>
      <c r="F348">
        <v>3</v>
      </c>
      <c r="I348" s="12">
        <v>-0.2</v>
      </c>
      <c r="J348" s="13">
        <f>[1]!PRODUCTIVITY10[[#This Row],[DAILY
OUTPUT]]*(1-[1]!PRODUCTIVITY10[[#This Row],[PRODUCTIVITY
REDUCTION FACTOR]])</f>
        <v>100</v>
      </c>
      <c r="K348" s="11"/>
    </row>
    <row r="349" spans="1:11" x14ac:dyDescent="0.25">
      <c r="A349" t="s">
        <v>488</v>
      </c>
      <c r="B349" t="s">
        <v>102</v>
      </c>
      <c r="C349" t="s">
        <v>102</v>
      </c>
      <c r="F349">
        <v>2.15</v>
      </c>
      <c r="I349" s="12">
        <v>-0.2</v>
      </c>
      <c r="J349" s="13">
        <f>[1]!PRODUCTIVITY10[[#This Row],[DAILY
OUTPUT]]*(1-[1]!PRODUCTIVITY10[[#This Row],[PRODUCTIVITY
REDUCTION FACTOR]])</f>
        <v>110</v>
      </c>
      <c r="K349" s="11"/>
    </row>
    <row r="350" spans="1:11" x14ac:dyDescent="0.25">
      <c r="A350" t="s">
        <v>489</v>
      </c>
      <c r="B350" t="s">
        <v>102</v>
      </c>
      <c r="C350" t="s">
        <v>102</v>
      </c>
      <c r="F350">
        <v>2</v>
      </c>
      <c r="I350" s="12">
        <v>-0.2</v>
      </c>
      <c r="J350" s="13">
        <f>[1]!PRODUCTIVITY10[[#This Row],[DAILY
OUTPUT]]*(1-[1]!PRODUCTIVITY10[[#This Row],[PRODUCTIVITY
REDUCTION FACTOR]])</f>
        <v>85</v>
      </c>
      <c r="K350" s="11"/>
    </row>
    <row r="351" spans="1:11" x14ac:dyDescent="0.25">
      <c r="A351" t="s">
        <v>490</v>
      </c>
      <c r="B351" t="s">
        <v>102</v>
      </c>
      <c r="C351" t="s">
        <v>102</v>
      </c>
      <c r="F351">
        <v>5</v>
      </c>
      <c r="I351" s="12">
        <v>-0.2</v>
      </c>
      <c r="J351" s="13">
        <f>[1]!PRODUCTIVITY10[[#This Row],[DAILY
OUTPUT]]*(1-[1]!PRODUCTIVITY10[[#This Row],[PRODUCTIVITY
REDUCTION FACTOR]])</f>
        <v>60</v>
      </c>
      <c r="K351" s="11"/>
    </row>
    <row r="352" spans="1:11" x14ac:dyDescent="0.25">
      <c r="A352" t="s">
        <v>491</v>
      </c>
      <c r="B352" t="s">
        <v>102</v>
      </c>
      <c r="C352" t="s">
        <v>102</v>
      </c>
      <c r="F352">
        <v>2.5</v>
      </c>
      <c r="I352" s="12">
        <v>-0.2</v>
      </c>
      <c r="J352" s="13">
        <f>[1]!PRODUCTIVITY10[[#This Row],[DAILY
OUTPUT]]*(1-[1]!PRODUCTIVITY10[[#This Row],[PRODUCTIVITY
REDUCTION FACTOR]])</f>
        <v>40</v>
      </c>
      <c r="K352" s="11"/>
    </row>
    <row r="353" spans="1:11" x14ac:dyDescent="0.25">
      <c r="A353" t="s">
        <v>492</v>
      </c>
      <c r="B353" t="s">
        <v>102</v>
      </c>
      <c r="C353" t="s">
        <v>102</v>
      </c>
      <c r="F353">
        <v>2.2999999999999998</v>
      </c>
      <c r="I353" s="12">
        <v>-0.2</v>
      </c>
      <c r="J353" s="13">
        <f>[1]!PRODUCTIVITY10[[#This Row],[DAILY
OUTPUT]]*(1-[1]!PRODUCTIVITY10[[#This Row],[PRODUCTIVITY
REDUCTION FACTOR]])</f>
        <v>180</v>
      </c>
      <c r="K353" s="11"/>
    </row>
    <row r="354" spans="1:11" x14ac:dyDescent="0.25">
      <c r="A354" t="s">
        <v>493</v>
      </c>
      <c r="C354" t="s">
        <v>102</v>
      </c>
      <c r="F354">
        <v>2.75</v>
      </c>
      <c r="I354" s="12">
        <v>-0.2</v>
      </c>
      <c r="J354" s="13">
        <f>[1]!PRODUCTIVITY10[[#This Row],[DAILY
OUTPUT]]*(1-[1]!PRODUCTIVITY10[[#This Row],[PRODUCTIVITY
REDUCTION FACTOR]])</f>
        <v>100</v>
      </c>
      <c r="K354" s="11"/>
    </row>
    <row r="355" spans="1:11" x14ac:dyDescent="0.25">
      <c r="A355" t="s">
        <v>494</v>
      </c>
      <c r="B355" t="s">
        <v>102</v>
      </c>
      <c r="C355" t="s">
        <v>116</v>
      </c>
      <c r="F355">
        <v>0.74</v>
      </c>
      <c r="I355" s="12"/>
      <c r="J355" s="13">
        <f>[1]!PRODUCTIVITY10[[#This Row],[DAILY
OUTPUT]]*(1-[1]!PRODUCTIVITY10[[#This Row],[PRODUCTIVITY
REDUCTION FACTOR]])</f>
        <v>90</v>
      </c>
      <c r="K355" s="11"/>
    </row>
    <row r="356" spans="1:11" x14ac:dyDescent="0.25">
      <c r="A356" t="s">
        <v>495</v>
      </c>
      <c r="B356" t="s">
        <v>37</v>
      </c>
      <c r="C356" t="s">
        <v>117</v>
      </c>
      <c r="F356">
        <v>2.5</v>
      </c>
      <c r="I356" s="12"/>
      <c r="J356" s="13">
        <f>[1]!PRODUCTIVITY10[[#This Row],[DAILY
OUTPUT]]*(1-[1]!PRODUCTIVITY10[[#This Row],[PRODUCTIVITY
REDUCTION FACTOR]])</f>
        <v>120</v>
      </c>
      <c r="K356" s="11"/>
    </row>
    <row r="357" spans="1:11" x14ac:dyDescent="0.25">
      <c r="A357" t="s">
        <v>496</v>
      </c>
      <c r="B357" t="s">
        <v>37</v>
      </c>
      <c r="C357" t="s">
        <v>118</v>
      </c>
      <c r="F357">
        <v>8</v>
      </c>
      <c r="I357" s="12"/>
      <c r="J357" s="13">
        <f>[1]!PRODUCTIVITY10[[#This Row],[DAILY
OUTPUT]]*(1-[1]!PRODUCTIVITY10[[#This Row],[PRODUCTIVITY
REDUCTION FACTOR]])</f>
        <v>110</v>
      </c>
      <c r="K357" s="11"/>
    </row>
    <row r="358" spans="1:11" x14ac:dyDescent="0.25">
      <c r="A358" t="s">
        <v>485</v>
      </c>
      <c r="B358" t="s">
        <v>102</v>
      </c>
      <c r="C358" t="s">
        <v>102</v>
      </c>
      <c r="F358">
        <v>2.5</v>
      </c>
      <c r="I358" s="12">
        <v>-0.2</v>
      </c>
      <c r="J358" s="13">
        <f>[1]!PRODUCTIVITY10[[#This Row],[DAILY
OUTPUT]]*(1-[1]!PRODUCTIVITY10[[#This Row],[PRODUCTIVITY
REDUCTION FACTOR]])</f>
        <v>90</v>
      </c>
      <c r="K358" s="11"/>
    </row>
    <row r="359" spans="1:11" x14ac:dyDescent="0.25">
      <c r="A359" t="s">
        <v>497</v>
      </c>
      <c r="B359" t="s">
        <v>119</v>
      </c>
      <c r="C359" t="s">
        <v>120</v>
      </c>
      <c r="F359">
        <v>20.079999999999998</v>
      </c>
      <c r="I359" s="12">
        <v>-0.2</v>
      </c>
      <c r="J359" s="13">
        <f>[1]!PRODUCTIVITY10[[#This Row],[DAILY
OUTPUT]]*(1-[1]!PRODUCTIVITY10[[#This Row],[PRODUCTIVITY
REDUCTION FACTOR]])</f>
        <v>80</v>
      </c>
      <c r="K359" s="11"/>
    </row>
    <row r="360" spans="1:11" x14ac:dyDescent="0.25">
      <c r="A360" t="s">
        <v>498</v>
      </c>
      <c r="B360" t="s">
        <v>119</v>
      </c>
      <c r="C360" t="s">
        <v>102</v>
      </c>
      <c r="F360">
        <v>17.521739130434781</v>
      </c>
      <c r="I360" s="12">
        <v>-0.2</v>
      </c>
      <c r="J360" s="13">
        <f>[1]!PRODUCTIVITY10[[#This Row],[DAILY
OUTPUT]]*(1-[1]!PRODUCTIVITY10[[#This Row],[PRODUCTIVITY
REDUCTION FACTOR]])</f>
        <v>0</v>
      </c>
      <c r="K360" s="11"/>
    </row>
    <row r="361" spans="1:11" x14ac:dyDescent="0.25">
      <c r="A361" t="s">
        <v>499</v>
      </c>
      <c r="B361" t="s">
        <v>119</v>
      </c>
      <c r="C361" t="s">
        <v>102</v>
      </c>
      <c r="F361">
        <v>12.445954292773315</v>
      </c>
      <c r="I361" s="12">
        <v>-0.2</v>
      </c>
      <c r="J361" s="13">
        <f>[1]!PRODUCTIVITY10[[#This Row],[DAILY
OUTPUT]]*(1-[1]!PRODUCTIVITY10[[#This Row],[PRODUCTIVITY
REDUCTION FACTOR]])</f>
        <v>164.99999999999997</v>
      </c>
      <c r="K361" s="11"/>
    </row>
    <row r="362" spans="1:11" x14ac:dyDescent="0.25">
      <c r="A362" t="s">
        <v>500</v>
      </c>
      <c r="B362" t="s">
        <v>119</v>
      </c>
      <c r="C362" t="s">
        <v>121</v>
      </c>
      <c r="F362">
        <v>38</v>
      </c>
      <c r="I362" s="12"/>
      <c r="J362" s="13">
        <f>[1]!PRODUCTIVITY10[[#This Row],[DAILY
OUTPUT]]*(1-[1]!PRODUCTIVITY10[[#This Row],[PRODUCTIVITY
REDUCTION FACTOR]])</f>
        <v>0</v>
      </c>
      <c r="K362" s="11"/>
    </row>
    <row r="363" spans="1:11" x14ac:dyDescent="0.25">
      <c r="A363" t="s">
        <v>501</v>
      </c>
      <c r="B363" t="s">
        <v>119</v>
      </c>
      <c r="C363" t="s">
        <v>121</v>
      </c>
      <c r="F363">
        <v>30</v>
      </c>
      <c r="I363" s="12"/>
      <c r="J363" s="13">
        <f>[1]!PRODUCTIVITY10[[#This Row],[DAILY
OUTPUT]]*(1-[1]!PRODUCTIVITY10[[#This Row],[PRODUCTIVITY
REDUCTION FACTOR]])</f>
        <v>164.99999999999997</v>
      </c>
      <c r="K363" s="11"/>
    </row>
    <row r="364" spans="1:11" x14ac:dyDescent="0.25">
      <c r="A364" t="s">
        <v>502</v>
      </c>
      <c r="B364" t="s">
        <v>119</v>
      </c>
      <c r="C364" t="s">
        <v>121</v>
      </c>
      <c r="F364">
        <v>29</v>
      </c>
      <c r="I364" s="12"/>
      <c r="J364" s="13">
        <f>[1]!PRODUCTIVITY10[[#This Row],[DAILY
OUTPUT]]*(1-[1]!PRODUCTIVITY10[[#This Row],[PRODUCTIVITY
REDUCTION FACTOR]])</f>
        <v>1.66</v>
      </c>
      <c r="K364" s="11"/>
    </row>
    <row r="365" spans="1:11" x14ac:dyDescent="0.25">
      <c r="A365" t="s">
        <v>503</v>
      </c>
      <c r="B365" t="s">
        <v>119</v>
      </c>
      <c r="C365" t="s">
        <v>121</v>
      </c>
      <c r="F365">
        <v>28</v>
      </c>
      <c r="I365" s="12"/>
      <c r="J365" s="13">
        <f>[1]!PRODUCTIVITY10[[#This Row],[DAILY
OUTPUT]]*(1-[1]!PRODUCTIVITY10[[#This Row],[PRODUCTIVITY
REDUCTION FACTOR]])</f>
        <v>1.1619999999999999</v>
      </c>
      <c r="K365" s="11"/>
    </row>
    <row r="366" spans="1:11" x14ac:dyDescent="0.25">
      <c r="A366" t="s">
        <v>504</v>
      </c>
      <c r="B366" t="s">
        <v>122</v>
      </c>
      <c r="C366" t="s">
        <v>118</v>
      </c>
      <c r="F366">
        <v>11.36164948453608</v>
      </c>
      <c r="I366" s="12">
        <v>-0.2</v>
      </c>
      <c r="J366" s="13">
        <f>[1]!PRODUCTIVITY10[[#This Row],[DAILY
OUTPUT]]*(1-[1]!PRODUCTIVITY10[[#This Row],[PRODUCTIVITY
REDUCTION FACTOR]])</f>
        <v>0.46854838709677421</v>
      </c>
      <c r="K366" s="11"/>
    </row>
    <row r="367" spans="1:11" x14ac:dyDescent="0.25">
      <c r="A367" t="s">
        <v>505</v>
      </c>
      <c r="B367" t="s">
        <v>37</v>
      </c>
      <c r="C367" t="s">
        <v>123</v>
      </c>
      <c r="F367">
        <v>5</v>
      </c>
      <c r="I367" s="12"/>
      <c r="J367" s="13">
        <f>[1]!PRODUCTIVITY10[[#This Row],[DAILY
OUTPUT]]*(1-[1]!PRODUCTIVITY10[[#This Row],[PRODUCTIVITY
REDUCTION FACTOR]])</f>
        <v>0</v>
      </c>
      <c r="K367" s="11"/>
    </row>
    <row r="368" spans="1:11" x14ac:dyDescent="0.25">
      <c r="A368" t="s">
        <v>506</v>
      </c>
      <c r="F368">
        <v>4.5</v>
      </c>
      <c r="I368" s="12"/>
      <c r="J368" s="13">
        <f>[1]!PRODUCTIVITY10[[#This Row],[DAILY
OUTPUT]]*(1-[1]!PRODUCTIVITY10[[#This Row],[PRODUCTIVITY
REDUCTION FACTOR]])</f>
        <v>0.27500000000000002</v>
      </c>
      <c r="K368" s="11"/>
    </row>
    <row r="369" spans="1:11" x14ac:dyDescent="0.25">
      <c r="A369" t="s">
        <v>507</v>
      </c>
      <c r="C369" t="s">
        <v>124</v>
      </c>
      <c r="F369">
        <v>2</v>
      </c>
      <c r="I369" s="12">
        <v>0.66666666666666663</v>
      </c>
      <c r="J369" s="13">
        <f>[1]!PRODUCTIVITY10[[#This Row],[DAILY
OUTPUT]]*(1-[1]!PRODUCTIVITY10[[#This Row],[PRODUCTIVITY
REDUCTION FACTOR]])</f>
        <v>0.95</v>
      </c>
      <c r="K369" s="11"/>
    </row>
    <row r="370" spans="1:11" x14ac:dyDescent="0.25">
      <c r="A370" t="s">
        <v>508</v>
      </c>
      <c r="B370" t="s">
        <v>119</v>
      </c>
      <c r="C370" t="s">
        <v>125</v>
      </c>
      <c r="F370">
        <v>14.5</v>
      </c>
      <c r="I370" s="12">
        <v>-0.2</v>
      </c>
      <c r="J370" s="13">
        <f>[1]!PRODUCTIVITY10[[#This Row],[DAILY
OUTPUT]]*(1-[1]!PRODUCTIVITY10[[#This Row],[PRODUCTIVITY
REDUCTION FACTOR]])</f>
        <v>0.95</v>
      </c>
      <c r="K370" s="11"/>
    </row>
    <row r="371" spans="1:11" x14ac:dyDescent="0.25">
      <c r="A371" t="s">
        <v>509</v>
      </c>
      <c r="B371" t="s">
        <v>119</v>
      </c>
      <c r="C371" t="s">
        <v>102</v>
      </c>
      <c r="F371">
        <v>12.154999999999999</v>
      </c>
      <c r="I371" s="12">
        <v>-0.2</v>
      </c>
      <c r="J371" s="13">
        <f>[1]!PRODUCTIVITY10[[#This Row],[DAILY
OUTPUT]]*(1-[1]!PRODUCTIVITY10[[#This Row],[PRODUCTIVITY
REDUCTION FACTOR]])</f>
        <v>0.95</v>
      </c>
      <c r="K371" s="11"/>
    </row>
    <row r="372" spans="1:11" x14ac:dyDescent="0.25">
      <c r="A372" t="s">
        <v>510</v>
      </c>
      <c r="B372" t="s">
        <v>119</v>
      </c>
      <c r="C372" t="s">
        <v>102</v>
      </c>
      <c r="F372">
        <v>7.48</v>
      </c>
      <c r="I372" s="12">
        <v>-0.3</v>
      </c>
      <c r="J372" s="13">
        <f>[1]!PRODUCTIVITY10[[#This Row],[DAILY
OUTPUT]]*(1-[1]!PRODUCTIVITY10[[#This Row],[PRODUCTIVITY
REDUCTION FACTOR]])</f>
        <v>1.1881249999999999E-2</v>
      </c>
      <c r="K372" s="11"/>
    </row>
    <row r="373" spans="1:11" x14ac:dyDescent="0.25">
      <c r="A373" t="s">
        <v>511</v>
      </c>
      <c r="B373" t="s">
        <v>119</v>
      </c>
      <c r="C373" t="s">
        <v>102</v>
      </c>
      <c r="F373">
        <v>10</v>
      </c>
      <c r="I373" s="12">
        <v>-0.2</v>
      </c>
      <c r="J373" s="13">
        <f>[1]!PRODUCTIVITY10[[#This Row],[DAILY
OUTPUT]]*(1-[1]!PRODUCTIVITY10[[#This Row],[PRODUCTIVITY
REDUCTION FACTOR]])</f>
        <v>0.05</v>
      </c>
      <c r="K373" s="11"/>
    </row>
    <row r="374" spans="1:11" x14ac:dyDescent="0.25">
      <c r="A374" t="s">
        <v>512</v>
      </c>
      <c r="F374">
        <v>7</v>
      </c>
      <c r="I374" s="12"/>
      <c r="J374" s="13">
        <f>[1]!PRODUCTIVITY10[[#This Row],[DAILY
OUTPUT]]*(1-[1]!PRODUCTIVITY10[[#This Row],[PRODUCTIVITY
REDUCTION FACTOR]])</f>
        <v>0.2</v>
      </c>
      <c r="K374" s="11"/>
    </row>
    <row r="375" spans="1:11" x14ac:dyDescent="0.25">
      <c r="A375" t="s">
        <v>513</v>
      </c>
      <c r="C375" t="s">
        <v>102</v>
      </c>
      <c r="F375">
        <v>9</v>
      </c>
      <c r="I375" s="12">
        <v>-0.2</v>
      </c>
      <c r="J375" s="13">
        <f>[1]!PRODUCTIVITY10[[#This Row],[DAILY
OUTPUT]]*(1-[1]!PRODUCTIVITY10[[#This Row],[PRODUCTIVITY
REDUCTION FACTOR]])</f>
        <v>2.3762499999999999E-2</v>
      </c>
      <c r="K375" s="11"/>
    </row>
    <row r="376" spans="1:11" x14ac:dyDescent="0.25">
      <c r="A376" t="s">
        <v>514</v>
      </c>
      <c r="C376" t="s">
        <v>118</v>
      </c>
      <c r="F376">
        <v>6</v>
      </c>
      <c r="I376" s="12"/>
      <c r="J376" s="13">
        <f>[1]!PRODUCTIVITY10[[#This Row],[DAILY
OUTPUT]]*(1-[1]!PRODUCTIVITY10[[#This Row],[PRODUCTIVITY
REDUCTION FACTOR]])</f>
        <v>0.1188125</v>
      </c>
      <c r="K376" s="11"/>
    </row>
    <row r="377" spans="1:11" x14ac:dyDescent="0.25">
      <c r="A377" t="s">
        <v>515</v>
      </c>
      <c r="B377" t="s">
        <v>114</v>
      </c>
      <c r="C377" t="s">
        <v>102</v>
      </c>
      <c r="F377">
        <v>3.7</v>
      </c>
      <c r="I377" s="12">
        <v>-0.2</v>
      </c>
      <c r="J377" s="13">
        <f>[1]!PRODUCTIVITY10[[#This Row],[DAILY
OUTPUT]]*(1-[1]!PRODUCTIVITY10[[#This Row],[PRODUCTIVITY
REDUCTION FACTOR]])</f>
        <v>9.5049999999999996E-2</v>
      </c>
      <c r="K377" s="11"/>
    </row>
    <row r="378" spans="1:11" x14ac:dyDescent="0.25">
      <c r="A378" t="s">
        <v>516</v>
      </c>
      <c r="B378" t="s">
        <v>114</v>
      </c>
      <c r="C378" t="s">
        <v>102</v>
      </c>
      <c r="F378">
        <v>5.6</v>
      </c>
      <c r="I378" s="12"/>
      <c r="J378" s="13">
        <f>[1]!PRODUCTIVITY10[[#This Row],[DAILY
OUTPUT]]*(1-[1]!PRODUCTIVITY10[[#This Row],[PRODUCTIVITY
REDUCTION FACTOR]])</f>
        <v>1.1881249999999999E-2</v>
      </c>
      <c r="K378" s="11"/>
    </row>
    <row r="379" spans="1:11" x14ac:dyDescent="0.25">
      <c r="A379" t="s">
        <v>517</v>
      </c>
      <c r="B379" t="s">
        <v>102</v>
      </c>
      <c r="C379" t="s">
        <v>102</v>
      </c>
      <c r="F379">
        <v>9.2093235831809874</v>
      </c>
      <c r="I379" s="12">
        <v>-0.2</v>
      </c>
      <c r="J379" s="13">
        <f>[1]!PRODUCTIVITY10[[#This Row],[DAILY
OUTPUT]]*(1-[1]!PRODUCTIVITY10[[#This Row],[PRODUCTIVITY
REDUCTION FACTOR]])</f>
        <v>1.5841666666666667E-2</v>
      </c>
      <c r="K379" s="11"/>
    </row>
    <row r="380" spans="1:11" x14ac:dyDescent="0.25">
      <c r="A380" t="s">
        <v>518</v>
      </c>
      <c r="B380" t="s">
        <v>119</v>
      </c>
      <c r="C380" t="s">
        <v>126</v>
      </c>
      <c r="F380">
        <v>5.5</v>
      </c>
      <c r="I380" s="12">
        <v>-0.3</v>
      </c>
      <c r="J380" s="13">
        <f>[1]!PRODUCTIVITY10[[#This Row],[DAILY
OUTPUT]]*(1-[1]!PRODUCTIVITY10[[#This Row],[PRODUCTIVITY
REDUCTION FACTOR]])</f>
        <v>0.1188125</v>
      </c>
      <c r="K380" s="11"/>
    </row>
    <row r="381" spans="1:11" x14ac:dyDescent="0.25">
      <c r="A381" t="s">
        <v>519</v>
      </c>
      <c r="C381" t="s">
        <v>127</v>
      </c>
      <c r="F381">
        <v>16</v>
      </c>
      <c r="I381" s="12">
        <v>6.25E-2</v>
      </c>
      <c r="J381" s="13">
        <f>[1]!PRODUCTIVITY10[[#This Row],[DAILY
OUTPUT]]*(1-[1]!PRODUCTIVITY10[[#This Row],[PRODUCTIVITY
REDUCTION FACTOR]])</f>
        <v>1.2762500000000001</v>
      </c>
      <c r="K381" s="11"/>
    </row>
    <row r="382" spans="1:11" x14ac:dyDescent="0.25">
      <c r="A382" t="s">
        <v>520</v>
      </c>
      <c r="B382" t="s">
        <v>128</v>
      </c>
      <c r="C382" t="s">
        <v>129</v>
      </c>
      <c r="D382" t="s">
        <v>130</v>
      </c>
      <c r="F382">
        <v>8</v>
      </c>
      <c r="I382" s="12">
        <v>-0.2</v>
      </c>
      <c r="J382" s="13">
        <f>[1]!PRODUCTIVITY10[[#This Row],[DAILY
OUTPUT]]*(1-[1]!PRODUCTIVITY10[[#This Row],[PRODUCTIVITY
REDUCTION FACTOR]])</f>
        <v>0</v>
      </c>
      <c r="K382" s="11"/>
    </row>
    <row r="383" spans="1:11" x14ac:dyDescent="0.25">
      <c r="A383" t="s">
        <v>521</v>
      </c>
      <c r="B383" t="s">
        <v>128</v>
      </c>
      <c r="C383" t="s">
        <v>131</v>
      </c>
      <c r="F383">
        <v>7</v>
      </c>
      <c r="I383" s="12">
        <v>-0.2</v>
      </c>
      <c r="J383" s="13">
        <f>[1]!PRODUCTIVITY10[[#This Row],[DAILY
OUTPUT]]*(1-[1]!PRODUCTIVITY10[[#This Row],[PRODUCTIVITY
REDUCTION FACTOR]])</f>
        <v>0</v>
      </c>
      <c r="K383" s="11"/>
    </row>
    <row r="384" spans="1:11" x14ac:dyDescent="0.25">
      <c r="A384" t="s">
        <v>522</v>
      </c>
      <c r="B384" t="s">
        <v>119</v>
      </c>
      <c r="C384" t="s">
        <v>131</v>
      </c>
      <c r="F384">
        <v>13.090161662817554</v>
      </c>
      <c r="I384" s="12">
        <v>-0.2</v>
      </c>
      <c r="J384" s="13">
        <f>[1]!PRODUCTIVITY10[[#This Row],[DAILY
OUTPUT]]*(1-[1]!PRODUCTIVITY10[[#This Row],[PRODUCTIVITY
REDUCTION FACTOR]])</f>
        <v>20</v>
      </c>
      <c r="K384" s="11"/>
    </row>
    <row r="385" spans="1:11" x14ac:dyDescent="0.25">
      <c r="A385" t="s">
        <v>523</v>
      </c>
      <c r="B385" t="s">
        <v>128</v>
      </c>
      <c r="C385" t="s">
        <v>132</v>
      </c>
      <c r="F385">
        <v>6.9</v>
      </c>
      <c r="I385" s="12">
        <v>-0.2</v>
      </c>
      <c r="J385" s="13">
        <f>[1]!PRODUCTIVITY10[[#This Row],[DAILY
OUTPUT]]*(1-[1]!PRODUCTIVITY10[[#This Row],[PRODUCTIVITY
REDUCTION FACTOR]])</f>
        <v>8.4</v>
      </c>
      <c r="K385" s="11"/>
    </row>
    <row r="386" spans="1:11" x14ac:dyDescent="0.25">
      <c r="A386" t="s">
        <v>524</v>
      </c>
      <c r="B386" t="s">
        <v>128</v>
      </c>
      <c r="C386" t="s">
        <v>131</v>
      </c>
      <c r="F386">
        <v>3.36</v>
      </c>
      <c r="I386" s="12">
        <v>-0.2</v>
      </c>
      <c r="J386" s="13">
        <f>[1]!PRODUCTIVITY10[[#This Row],[DAILY
OUTPUT]]*(1-[1]!PRODUCTIVITY10[[#This Row],[PRODUCTIVITY
REDUCTION FACTOR]])</f>
        <v>6.9959999999999996</v>
      </c>
      <c r="K386" s="11"/>
    </row>
    <row r="387" spans="1:11" x14ac:dyDescent="0.25">
      <c r="B387" t="s">
        <v>37</v>
      </c>
      <c r="C387" t="s">
        <v>133</v>
      </c>
      <c r="F387">
        <v>8.6999999999999993</v>
      </c>
      <c r="I387" s="12">
        <v>-0.2</v>
      </c>
      <c r="J387" s="13">
        <f>[1]!PRODUCTIVITY10[[#This Row],[DAILY
OUTPUT]]*(1-[1]!PRODUCTIVITY10[[#This Row],[PRODUCTIVITY
REDUCTION FACTOR]])</f>
        <v>18.672000000000001</v>
      </c>
      <c r="K387" s="11"/>
    </row>
    <row r="388" spans="1:11" x14ac:dyDescent="0.25">
      <c r="A388" t="s">
        <v>525</v>
      </c>
      <c r="B388" t="s">
        <v>102</v>
      </c>
      <c r="C388" t="s">
        <v>125</v>
      </c>
      <c r="F388">
        <v>2.5</v>
      </c>
      <c r="I388" s="12">
        <v>-0.2</v>
      </c>
      <c r="J388" s="13">
        <f>[1]!PRODUCTIVITY10[[#This Row],[DAILY
OUTPUT]]*(1-[1]!PRODUCTIVITY10[[#This Row],[PRODUCTIVITY
REDUCTION FACTOR]])</f>
        <v>15.995999999999999</v>
      </c>
      <c r="K388" s="11"/>
    </row>
    <row r="389" spans="1:11" x14ac:dyDescent="0.25">
      <c r="A389" t="s">
        <v>526</v>
      </c>
      <c r="B389" t="s">
        <v>102</v>
      </c>
      <c r="C389" t="s">
        <v>125</v>
      </c>
      <c r="F389">
        <v>2.9449999999999998</v>
      </c>
      <c r="I389" s="12">
        <v>-0.2</v>
      </c>
      <c r="J389" s="13">
        <f>[1]!PRODUCTIVITY10[[#This Row],[DAILY
OUTPUT]]*(1-[1]!PRODUCTIVITY10[[#This Row],[PRODUCTIVITY
REDUCTION FACTOR]])</f>
        <v>0</v>
      </c>
      <c r="K389" s="11"/>
    </row>
    <row r="390" spans="1:11" x14ac:dyDescent="0.25">
      <c r="A390" t="s">
        <v>527</v>
      </c>
      <c r="B390" t="s">
        <v>128</v>
      </c>
      <c r="C390" t="s">
        <v>132</v>
      </c>
      <c r="F390">
        <v>4</v>
      </c>
      <c r="I390" s="12"/>
      <c r="J390" s="13">
        <f>[1]!PRODUCTIVITY10[[#This Row],[DAILY
OUTPUT]]*(1-[1]!PRODUCTIVITY10[[#This Row],[PRODUCTIVITY
REDUCTION FACTOR]])</f>
        <v>464</v>
      </c>
      <c r="K390" s="11"/>
    </row>
    <row r="391" spans="1:11" x14ac:dyDescent="0.25">
      <c r="A391" t="s">
        <v>528</v>
      </c>
      <c r="B391" t="s">
        <v>37</v>
      </c>
      <c r="C391" t="s">
        <v>134</v>
      </c>
      <c r="F391">
        <v>3.37</v>
      </c>
      <c r="I391" s="12">
        <v>-0.2</v>
      </c>
      <c r="J391" s="13">
        <f>[1]!PRODUCTIVITY10[[#This Row],[DAILY
OUTPUT]]*(1-[1]!PRODUCTIVITY10[[#This Row],[PRODUCTIVITY
REDUCTION FACTOR]])</f>
        <v>9</v>
      </c>
      <c r="K391" s="11"/>
    </row>
    <row r="392" spans="1:11" x14ac:dyDescent="0.25">
      <c r="A392" t="s">
        <v>529</v>
      </c>
      <c r="B392" t="s">
        <v>37</v>
      </c>
      <c r="C392" t="s">
        <v>135</v>
      </c>
      <c r="F392">
        <v>5</v>
      </c>
      <c r="I392" s="12"/>
      <c r="J392" s="13">
        <f>[1]!PRODUCTIVITY10[[#This Row],[DAILY
OUTPUT]]*(1-[1]!PRODUCTIVITY10[[#This Row],[PRODUCTIVITY
REDUCTION FACTOR]])</f>
        <v>502</v>
      </c>
      <c r="K392" s="11"/>
    </row>
    <row r="393" spans="1:11" x14ac:dyDescent="0.25">
      <c r="A393" t="s">
        <v>530</v>
      </c>
      <c r="C393" t="s">
        <v>115</v>
      </c>
      <c r="F393">
        <v>3.7</v>
      </c>
      <c r="I393" s="12">
        <v>-0.3</v>
      </c>
      <c r="J393" s="13">
        <f>[1]!PRODUCTIVITY10[[#This Row],[DAILY
OUTPUT]]*(1-[1]!PRODUCTIVITY10[[#This Row],[PRODUCTIVITY
REDUCTION FACTOR]])</f>
        <v>0</v>
      </c>
      <c r="K393" s="11"/>
    </row>
    <row r="394" spans="1:11" x14ac:dyDescent="0.25">
      <c r="A394" t="s">
        <v>531</v>
      </c>
      <c r="B394" t="s">
        <v>102</v>
      </c>
      <c r="F394">
        <v>3.7</v>
      </c>
      <c r="I394" s="12">
        <v>-0.3</v>
      </c>
      <c r="J394" s="13">
        <f>[1]!PRODUCTIVITY10[[#This Row],[DAILY
OUTPUT]]*(1-[1]!PRODUCTIVITY10[[#This Row],[PRODUCTIVITY
REDUCTION FACTOR]])</f>
        <v>0</v>
      </c>
      <c r="K394" s="11"/>
    </row>
    <row r="395" spans="1:11" x14ac:dyDescent="0.25">
      <c r="A395" t="s">
        <v>532</v>
      </c>
      <c r="B395" t="s">
        <v>102</v>
      </c>
      <c r="F395">
        <v>4.5999999999999996</v>
      </c>
      <c r="I395" s="12">
        <v>-0.3</v>
      </c>
      <c r="J395" s="13">
        <f>[1]!PRODUCTIVITY10[[#This Row],[DAILY
OUTPUT]]*(1-[1]!PRODUCTIVITY10[[#This Row],[PRODUCTIVITY
REDUCTION FACTOR]])</f>
        <v>400.00000000000006</v>
      </c>
      <c r="K395" s="11"/>
    </row>
    <row r="396" spans="1:11" x14ac:dyDescent="0.25">
      <c r="A396" t="s">
        <v>533</v>
      </c>
      <c r="B396" t="s">
        <v>102</v>
      </c>
      <c r="C396" t="s">
        <v>102</v>
      </c>
      <c r="F396">
        <v>5.5</v>
      </c>
      <c r="I396" s="12">
        <v>-0.25</v>
      </c>
      <c r="J396" s="13">
        <f>[1]!PRODUCTIVITY10[[#This Row],[DAILY
OUTPUT]]*(1-[1]!PRODUCTIVITY10[[#This Row],[PRODUCTIVITY
REDUCTION FACTOR]])</f>
        <v>250</v>
      </c>
      <c r="K396" s="11"/>
    </row>
    <row r="397" spans="1:11" x14ac:dyDescent="0.25">
      <c r="A397" t="s">
        <v>517</v>
      </c>
      <c r="B397" t="s">
        <v>102</v>
      </c>
      <c r="C397" t="s">
        <v>102</v>
      </c>
      <c r="F397">
        <v>9.2093235831809874</v>
      </c>
      <c r="I397" s="12">
        <v>-0.3</v>
      </c>
      <c r="J397" s="13">
        <f>[1]!PRODUCTIVITY10[[#This Row],[DAILY
OUTPUT]]*(1-[1]!PRODUCTIVITY10[[#This Row],[PRODUCTIVITY
REDUCTION FACTOR]])</f>
        <v>0</v>
      </c>
      <c r="K397" s="11"/>
    </row>
    <row r="398" spans="1:11" x14ac:dyDescent="0.25">
      <c r="A398" t="s">
        <v>534</v>
      </c>
      <c r="B398" t="s">
        <v>37</v>
      </c>
      <c r="C398" t="s">
        <v>136</v>
      </c>
      <c r="F398">
        <v>3</v>
      </c>
      <c r="I398" s="12">
        <v>0.5</v>
      </c>
      <c r="J398" s="13">
        <f>[1]!PRODUCTIVITY10[[#This Row],[DAILY
OUTPUT]]*(1-[1]!PRODUCTIVITY10[[#This Row],[PRODUCTIVITY
REDUCTION FACTOR]])</f>
        <v>43.199999999999996</v>
      </c>
      <c r="K398" s="11"/>
    </row>
    <row r="399" spans="1:11" x14ac:dyDescent="0.25">
      <c r="A399" t="s">
        <v>535</v>
      </c>
      <c r="B399" t="s">
        <v>102</v>
      </c>
      <c r="C399" t="s">
        <v>102</v>
      </c>
      <c r="F399">
        <v>6.47</v>
      </c>
      <c r="I399" s="12">
        <v>-0.2</v>
      </c>
      <c r="J399" s="13">
        <f>[1]!PRODUCTIVITY10[[#This Row],[DAILY
OUTPUT]]*(1-[1]!PRODUCTIVITY10[[#This Row],[PRODUCTIVITY
REDUCTION FACTOR]])</f>
        <v>335.7</v>
      </c>
      <c r="K399" s="11"/>
    </row>
    <row r="400" spans="1:11" x14ac:dyDescent="0.25">
      <c r="A400" t="s">
        <v>536</v>
      </c>
      <c r="C400" t="s">
        <v>125</v>
      </c>
      <c r="F400">
        <v>1.75</v>
      </c>
      <c r="I400" s="12">
        <v>0.25</v>
      </c>
      <c r="J400" s="13">
        <f>[1]!PRODUCTIVITY10[[#This Row],[DAILY
OUTPUT]]*(1-[1]!PRODUCTIVITY10[[#This Row],[PRODUCTIVITY
REDUCTION FACTOR]])</f>
        <v>90</v>
      </c>
      <c r="K400" s="11"/>
    </row>
    <row r="401" spans="1:11" x14ac:dyDescent="0.25">
      <c r="A401" t="s">
        <v>536</v>
      </c>
      <c r="C401" t="s">
        <v>125</v>
      </c>
      <c r="F401">
        <v>1.75</v>
      </c>
      <c r="I401" s="12"/>
      <c r="J401" s="13">
        <f>[1]!PRODUCTIVITY10[[#This Row],[DAILY
OUTPUT]]*(1-[1]!PRODUCTIVITY10[[#This Row],[PRODUCTIVITY
REDUCTION FACTOR]])</f>
        <v>1.8149999999999999</v>
      </c>
      <c r="K401" s="11"/>
    </row>
    <row r="402" spans="1:11" x14ac:dyDescent="0.25">
      <c r="A402" t="s">
        <v>537</v>
      </c>
      <c r="C402" t="s">
        <v>128</v>
      </c>
      <c r="F402">
        <v>2</v>
      </c>
      <c r="I402" s="12"/>
      <c r="J402" s="13">
        <f>[1]!PRODUCTIVITY10[[#This Row],[DAILY
OUTPUT]]*(1-[1]!PRODUCTIVITY10[[#This Row],[PRODUCTIVITY
REDUCTION FACTOR]])</f>
        <v>1.2100000000000002</v>
      </c>
      <c r="K402" s="11"/>
    </row>
    <row r="403" spans="1:11" x14ac:dyDescent="0.25">
      <c r="A403" t="s">
        <v>538</v>
      </c>
      <c r="B403" t="s">
        <v>102</v>
      </c>
      <c r="C403" t="s">
        <v>102</v>
      </c>
      <c r="F403">
        <v>6.47</v>
      </c>
      <c r="I403" s="12">
        <v>-0.2</v>
      </c>
      <c r="J403" s="13">
        <f>[1]!PRODUCTIVITY10[[#This Row],[DAILY
OUTPUT]]*(1-[1]!PRODUCTIVITY10[[#This Row],[PRODUCTIVITY
REDUCTION FACTOR]])</f>
        <v>208.8</v>
      </c>
      <c r="K403" s="11"/>
    </row>
    <row r="404" spans="1:11" x14ac:dyDescent="0.25">
      <c r="A404" t="s">
        <v>539</v>
      </c>
      <c r="F404">
        <v>8</v>
      </c>
      <c r="I404" s="12"/>
      <c r="J404" s="13">
        <f>[1]!PRODUCTIVITY10[[#This Row],[DAILY
OUTPUT]]*(1-[1]!PRODUCTIVITY10[[#This Row],[PRODUCTIVITY
REDUCTION FACTOR]])</f>
        <v>126</v>
      </c>
      <c r="K404" s="11"/>
    </row>
    <row r="405" spans="1:11" x14ac:dyDescent="0.25">
      <c r="A405" t="s">
        <v>540</v>
      </c>
      <c r="F405">
        <v>12</v>
      </c>
      <c r="I405" s="12">
        <v>0.16999900000000001</v>
      </c>
      <c r="J405" s="13">
        <f>[1]!PRODUCTIVITY10[[#This Row],[DAILY
OUTPUT]]*(1-[1]!PRODUCTIVITY10[[#This Row],[PRODUCTIVITY
REDUCTION FACTOR]])</f>
        <v>4.95</v>
      </c>
      <c r="K405" s="11"/>
    </row>
    <row r="406" spans="1:11" x14ac:dyDescent="0.25">
      <c r="A406" t="s">
        <v>541</v>
      </c>
      <c r="B406" t="s">
        <v>128</v>
      </c>
      <c r="F406">
        <v>7.0125866050808323</v>
      </c>
      <c r="I406" s="12">
        <v>-0.1</v>
      </c>
      <c r="J406" s="13">
        <f>[1]!PRODUCTIVITY10[[#This Row],[DAILY
OUTPUT]]*(1-[1]!PRODUCTIVITY10[[#This Row],[PRODUCTIVITY
REDUCTION FACTOR]])</f>
        <v>16.5</v>
      </c>
      <c r="K406" s="11"/>
    </row>
    <row r="407" spans="1:11" x14ac:dyDescent="0.25">
      <c r="A407" t="s">
        <v>542</v>
      </c>
      <c r="C407" t="s">
        <v>116</v>
      </c>
      <c r="F407">
        <v>0.25</v>
      </c>
      <c r="I407" s="12"/>
      <c r="J407" s="13">
        <f>[1]!PRODUCTIVITY10[[#This Row],[DAILY
OUTPUT]]*(1-[1]!PRODUCTIVITY10[[#This Row],[PRODUCTIVITY
REDUCTION FACTOR]])</f>
        <v>0</v>
      </c>
      <c r="K407" s="11"/>
    </row>
    <row r="408" spans="1:11" x14ac:dyDescent="0.25">
      <c r="A408" t="s">
        <v>543</v>
      </c>
      <c r="C408" t="s">
        <v>124</v>
      </c>
      <c r="F408">
        <v>3</v>
      </c>
      <c r="I408" s="12"/>
      <c r="J408" s="13">
        <f>[1]!PRODUCTIVITY10[[#This Row],[DAILY
OUTPUT]]*(1-[1]!PRODUCTIVITY10[[#This Row],[PRODUCTIVITY
REDUCTION FACTOR]])</f>
        <v>2.5</v>
      </c>
      <c r="K408" s="11"/>
    </row>
    <row r="409" spans="1:11" x14ac:dyDescent="0.25">
      <c r="A409" t="s">
        <v>544</v>
      </c>
      <c r="C409" t="s">
        <v>127</v>
      </c>
      <c r="F409">
        <v>6</v>
      </c>
      <c r="I409" s="12"/>
      <c r="J409" s="13">
        <f>[1]!PRODUCTIVITY10[[#This Row],[DAILY
OUTPUT]]*(1-[1]!PRODUCTIVITY10[[#This Row],[PRODUCTIVITY
REDUCTION FACTOR]])</f>
        <v>5</v>
      </c>
      <c r="K409" s="11"/>
    </row>
    <row r="410" spans="1:11" x14ac:dyDescent="0.25">
      <c r="A410" t="s">
        <v>545</v>
      </c>
      <c r="B410" t="s">
        <v>37</v>
      </c>
      <c r="C410" t="s">
        <v>116</v>
      </c>
      <c r="F410">
        <v>0.45</v>
      </c>
      <c r="I410" s="12">
        <v>0.5</v>
      </c>
      <c r="J410" s="13">
        <f>[1]!PRODUCTIVITY10[[#This Row],[DAILY
OUTPUT]]*(1-[1]!PRODUCTIVITY10[[#This Row],[PRODUCTIVITY
REDUCTION FACTOR]])</f>
        <v>5</v>
      </c>
      <c r="K410" s="11"/>
    </row>
    <row r="411" spans="1:11" x14ac:dyDescent="0.25">
      <c r="A411" t="s">
        <v>546</v>
      </c>
      <c r="B411" t="s">
        <v>37</v>
      </c>
      <c r="C411" t="s">
        <v>137</v>
      </c>
      <c r="F411">
        <v>5</v>
      </c>
      <c r="I411" s="12">
        <v>0.4</v>
      </c>
      <c r="J411" s="13">
        <f>[1]!PRODUCTIVITY10[[#This Row],[DAILY
OUTPUT]]*(1-[1]!PRODUCTIVITY10[[#This Row],[PRODUCTIVITY
REDUCTION FACTOR]])</f>
        <v>3</v>
      </c>
      <c r="K411" s="11"/>
    </row>
    <row r="412" spans="1:11" x14ac:dyDescent="0.25">
      <c r="A412" t="s">
        <v>547</v>
      </c>
      <c r="B412" t="s">
        <v>37</v>
      </c>
      <c r="C412" t="s">
        <v>115</v>
      </c>
      <c r="F412">
        <v>6.5</v>
      </c>
      <c r="I412" s="12"/>
      <c r="J412" s="13">
        <f>[1]!PRODUCTIVITY10[[#This Row],[DAILY
OUTPUT]]*(1-[1]!PRODUCTIVITY10[[#This Row],[PRODUCTIVITY
REDUCTION FACTOR]])</f>
        <v>5.76</v>
      </c>
      <c r="K412" s="11"/>
    </row>
    <row r="413" spans="1:11" x14ac:dyDescent="0.25">
      <c r="A413" t="s">
        <v>548</v>
      </c>
      <c r="B413" t="s">
        <v>119</v>
      </c>
      <c r="C413" t="s">
        <v>138</v>
      </c>
      <c r="F413">
        <v>28.61</v>
      </c>
      <c r="I413" s="12"/>
      <c r="J413" s="13">
        <f>[1]!PRODUCTIVITY10[[#This Row],[DAILY
OUTPUT]]*(1-[1]!PRODUCTIVITY10[[#This Row],[PRODUCTIVITY
REDUCTION FACTOR]])</f>
        <v>3.5999999999999996</v>
      </c>
      <c r="K413" s="11"/>
    </row>
    <row r="414" spans="1:11" x14ac:dyDescent="0.25">
      <c r="A414" t="s">
        <v>549</v>
      </c>
      <c r="C414" t="s">
        <v>139</v>
      </c>
      <c r="F414">
        <v>110</v>
      </c>
      <c r="I414" s="12"/>
      <c r="J414" s="13">
        <f>[1]!PRODUCTIVITY10[[#This Row],[DAILY
OUTPUT]]*(1-[1]!PRODUCTIVITY10[[#This Row],[PRODUCTIVITY
REDUCTION FACTOR]])</f>
        <v>2.5799999999999996</v>
      </c>
      <c r="K414" s="11"/>
    </row>
    <row r="415" spans="1:11" x14ac:dyDescent="0.25">
      <c r="A415" t="s">
        <v>480</v>
      </c>
      <c r="C415" t="s">
        <v>113</v>
      </c>
      <c r="F415">
        <v>4.25</v>
      </c>
      <c r="I415" s="12"/>
      <c r="J415" s="13">
        <f>[1]!PRODUCTIVITY10[[#This Row],[DAILY
OUTPUT]]*(1-[1]!PRODUCTIVITY10[[#This Row],[PRODUCTIVITY
REDUCTION FACTOR]])</f>
        <v>2.4</v>
      </c>
      <c r="K415" s="11"/>
    </row>
    <row r="416" spans="1:11" x14ac:dyDescent="0.25">
      <c r="A416" t="s">
        <v>550</v>
      </c>
      <c r="C416" t="s">
        <v>127</v>
      </c>
      <c r="F416">
        <v>3.25</v>
      </c>
      <c r="I416" s="12">
        <v>-1</v>
      </c>
      <c r="J416" s="13">
        <f>[1]!PRODUCTIVITY10[[#This Row],[DAILY
OUTPUT]]*(1-[1]!PRODUCTIVITY10[[#This Row],[PRODUCTIVITY
REDUCTION FACTOR]])</f>
        <v>6</v>
      </c>
      <c r="K416" s="11"/>
    </row>
    <row r="417" spans="1:11" x14ac:dyDescent="0.25">
      <c r="A417" t="s">
        <v>551</v>
      </c>
      <c r="B417" t="s">
        <v>140</v>
      </c>
      <c r="C417" t="s">
        <v>141</v>
      </c>
      <c r="F417">
        <v>30</v>
      </c>
      <c r="I417" s="12"/>
      <c r="J417" s="13">
        <f>[1]!PRODUCTIVITY10[[#This Row],[DAILY
OUTPUT]]*(1-[1]!PRODUCTIVITY10[[#This Row],[PRODUCTIVITY
REDUCTION FACTOR]])</f>
        <v>3</v>
      </c>
      <c r="K417" s="11"/>
    </row>
    <row r="418" spans="1:11" x14ac:dyDescent="0.25">
      <c r="A418" t="s">
        <v>552</v>
      </c>
      <c r="C418" t="s">
        <v>125</v>
      </c>
      <c r="F418">
        <v>0.37</v>
      </c>
      <c r="I418" s="12"/>
      <c r="J418" s="13">
        <f>[1]!PRODUCTIVITY10[[#This Row],[DAILY
OUTPUT]]*(1-[1]!PRODUCTIVITY10[[#This Row],[PRODUCTIVITY
REDUCTION FACTOR]])</f>
        <v>2.76</v>
      </c>
      <c r="K418" s="11"/>
    </row>
    <row r="419" spans="1:11" x14ac:dyDescent="0.25">
      <c r="A419" t="s">
        <v>546</v>
      </c>
      <c r="B419" t="s">
        <v>37</v>
      </c>
      <c r="C419" t="s">
        <v>137</v>
      </c>
      <c r="F419">
        <v>5</v>
      </c>
      <c r="I419" s="12">
        <v>0.6</v>
      </c>
      <c r="J419" s="13">
        <f>[1]!PRODUCTIVITY10[[#This Row],[DAILY
OUTPUT]]*(1-[1]!PRODUCTIVITY10[[#This Row],[PRODUCTIVITY
REDUCTION FACTOR]])</f>
        <v>3.3</v>
      </c>
      <c r="K419" s="11"/>
    </row>
    <row r="420" spans="1:11" x14ac:dyDescent="0.25">
      <c r="A420" t="s">
        <v>553</v>
      </c>
      <c r="B420" t="s">
        <v>37</v>
      </c>
      <c r="F420">
        <v>1</v>
      </c>
      <c r="I420" s="12"/>
      <c r="J420" s="13">
        <f>[1]!PRODUCTIVITY10[[#This Row],[DAILY
OUTPUT]]*(1-[1]!PRODUCTIVITY10[[#This Row],[PRODUCTIVITY
REDUCTION FACTOR]])</f>
        <v>0.74</v>
      </c>
      <c r="K42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Khaled Garana</dc:creator>
  <cp:lastModifiedBy>Omar Khaled Garana</cp:lastModifiedBy>
  <dcterms:created xsi:type="dcterms:W3CDTF">2016-08-24T13:00:34Z</dcterms:created>
  <dcterms:modified xsi:type="dcterms:W3CDTF">2016-08-25T04:53:50Z</dcterms:modified>
</cp:coreProperties>
</file>