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elga\Desktop\My Projects\Excel Projects\1-Kitchen Equipment Revenue Dashboard\"/>
    </mc:Choice>
  </mc:AlternateContent>
  <xr:revisionPtr revIDLastSave="0" documentId="13_ncr:1_{7D4D5984-E176-4B72-9229-C74AA5B29778}" xr6:coauthVersionLast="47" xr6:coauthVersionMax="47" xr10:uidLastSave="{00000000-0000-0000-0000-000000000000}"/>
  <bookViews>
    <workbookView xWindow="28680" yWindow="-6600" windowWidth="29040" windowHeight="15840" activeTab="2" xr2:uid="{BFB09E3C-4C2C-4934-A4A2-0A08E30BDD03}"/>
  </bookViews>
  <sheets>
    <sheet name="Cleaned Data" sheetId="1" r:id="rId1"/>
    <sheet name="Analysis" sheetId="4" r:id="rId2"/>
    <sheet name="Dashboard" sheetId="3" r:id="rId3"/>
    <sheet name="Population" sheetId="5" r:id="rId4"/>
  </sheets>
  <externalReferences>
    <externalReference r:id="rId5"/>
  </externalReferences>
  <definedNames>
    <definedName name="_xlnm._FilterDatabase" localSheetId="1" hidden="1">Analysis!$L$4:$M$4</definedName>
    <definedName name="_xlchart.v5.0" hidden="1">Analysis!$V$4</definedName>
    <definedName name="_xlchart.v5.1" hidden="1">Analysis!$V$5:$V$52</definedName>
    <definedName name="_xlchart.v5.2" hidden="1">Analysis!$Y$4</definedName>
    <definedName name="_xlchart.v5.3" hidden="1">Analysis!$Y$5:$Y$52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" i="4" l="1"/>
  <c r="AF4" i="4"/>
  <c r="AD4" i="4"/>
  <c r="AC3" i="4"/>
  <c r="AD5" i="4"/>
  <c r="AD9" i="4"/>
  <c r="AA6" i="4"/>
  <c r="J9" i="4" a="1"/>
  <c r="J9" i="4" s="1"/>
  <c r="J5" i="4" s="1"/>
  <c r="E4" i="4" s="1"/>
  <c r="AA4" i="4" a="1"/>
  <c r="AA4" i="4" s="1"/>
  <c r="Q10" i="4"/>
  <c r="Q9" i="4"/>
  <c r="M9" i="4"/>
  <c r="M14" i="4"/>
  <c r="M7" i="4"/>
  <c r="M13" i="4"/>
  <c r="M10" i="4"/>
  <c r="M12" i="4"/>
  <c r="M5" i="4"/>
  <c r="M11" i="4"/>
  <c r="M6" i="4"/>
  <c r="M8" i="4"/>
  <c r="AD6" i="4" l="1"/>
  <c r="AD10" i="4"/>
  <c r="Y4" i="4"/>
  <c r="N7" i="4"/>
  <c r="R5" i="4"/>
  <c r="X24" i="4"/>
  <c r="W38" i="4"/>
  <c r="W31" i="4"/>
  <c r="W24" i="4"/>
  <c r="W30" i="4"/>
  <c r="W25" i="4"/>
  <c r="W20" i="4"/>
  <c r="W18" i="4"/>
  <c r="W16" i="4"/>
  <c r="X25" i="4"/>
  <c r="X20" i="4"/>
  <c r="C14" i="4"/>
  <c r="F14" i="4" s="1"/>
  <c r="C15" i="4"/>
  <c r="N14" i="4"/>
  <c r="N11" i="4"/>
  <c r="R6" i="4"/>
  <c r="W50" i="4"/>
  <c r="W47" i="4"/>
  <c r="W45" i="4"/>
  <c r="W43" i="4"/>
  <c r="W41" i="4"/>
  <c r="W39" i="4"/>
  <c r="W36" i="4"/>
  <c r="W34" i="4"/>
  <c r="W32" i="4"/>
  <c r="W28" i="4"/>
  <c r="W26" i="4"/>
  <c r="W22" i="4"/>
  <c r="W21" i="4"/>
  <c r="W19" i="4"/>
  <c r="W17" i="4"/>
  <c r="W14" i="4"/>
  <c r="W13" i="4"/>
  <c r="W12" i="4"/>
  <c r="W11" i="4"/>
  <c r="W10" i="4"/>
  <c r="W9" i="4"/>
  <c r="W8" i="4"/>
  <c r="X26" i="4"/>
  <c r="X23" i="4"/>
  <c r="X18" i="4"/>
  <c r="C16" i="4"/>
  <c r="N5" i="4"/>
  <c r="N13" i="4"/>
  <c r="N12" i="4"/>
  <c r="N10" i="4"/>
  <c r="N8" i="4"/>
  <c r="N6" i="4"/>
  <c r="W51" i="4"/>
  <c r="W48" i="4"/>
  <c r="W46" i="4"/>
  <c r="W44" i="4"/>
  <c r="W42" i="4"/>
  <c r="W40" i="4"/>
  <c r="W37" i="4"/>
  <c r="W35" i="4"/>
  <c r="W33" i="4"/>
  <c r="W29" i="4"/>
  <c r="W27" i="4"/>
  <c r="W23" i="4"/>
  <c r="W6" i="4"/>
  <c r="W5" i="4"/>
  <c r="X5" i="4"/>
  <c r="X52" i="4"/>
  <c r="X51" i="4"/>
  <c r="X50" i="4"/>
  <c r="X49" i="4"/>
  <c r="X48" i="4"/>
  <c r="X47" i="4"/>
  <c r="X46" i="4"/>
  <c r="X45" i="4"/>
  <c r="X44" i="4"/>
  <c r="X42" i="4"/>
  <c r="X27" i="4"/>
  <c r="X21" i="4"/>
  <c r="C17" i="4"/>
  <c r="N9" i="4"/>
  <c r="W52" i="4"/>
  <c r="W49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19" i="4"/>
  <c r="X16" i="4"/>
  <c r="X15" i="4"/>
  <c r="X14" i="4"/>
  <c r="X13" i="4"/>
  <c r="X22" i="4"/>
  <c r="X17" i="4"/>
  <c r="X12" i="4"/>
  <c r="X11" i="4"/>
  <c r="X10" i="4"/>
  <c r="X9" i="4"/>
  <c r="X8" i="4"/>
  <c r="X7" i="4"/>
  <c r="X6" i="4"/>
  <c r="X43" i="4"/>
  <c r="W7" i="4"/>
  <c r="W15" i="4"/>
  <c r="Y51" i="4" l="1"/>
  <c r="AF5" i="4"/>
  <c r="AG6" i="4" s="1"/>
  <c r="Y5" i="4"/>
  <c r="Y13" i="4"/>
  <c r="Y25" i="4"/>
  <c r="Y6" i="4"/>
  <c r="Y18" i="4"/>
  <c r="Y20" i="4"/>
  <c r="Y48" i="4"/>
  <c r="Y38" i="4"/>
  <c r="Y43" i="4"/>
  <c r="Y47" i="4"/>
  <c r="Y41" i="4"/>
  <c r="Y40" i="4"/>
  <c r="Y52" i="4"/>
  <c r="Y39" i="4"/>
  <c r="Y37" i="4"/>
  <c r="Y36" i="4"/>
  <c r="Y35" i="4"/>
  <c r="Y12" i="4"/>
  <c r="Y24" i="4"/>
  <c r="Y26" i="4"/>
  <c r="Y23" i="4"/>
  <c r="Y50" i="4"/>
  <c r="Y49" i="4"/>
  <c r="Y46" i="4"/>
  <c r="Y45" i="4"/>
  <c r="Y44" i="4"/>
  <c r="Y42" i="4"/>
  <c r="Y27" i="4"/>
  <c r="Y21" i="4"/>
  <c r="Y34" i="4"/>
  <c r="Y33" i="4"/>
  <c r="Y32" i="4"/>
  <c r="Y31" i="4"/>
  <c r="Y30" i="4"/>
  <c r="Y29" i="4"/>
  <c r="Y28" i="4"/>
  <c r="Y19" i="4"/>
  <c r="Y16" i="4"/>
  <c r="Y15" i="4"/>
  <c r="Y14" i="4"/>
  <c r="Y22" i="4"/>
  <c r="Y17" i="4"/>
  <c r="Y11" i="4"/>
  <c r="Y10" i="4"/>
  <c r="Y9" i="4"/>
  <c r="Y8" i="4"/>
  <c r="Y7" i="4"/>
  <c r="F15" i="4"/>
  <c r="F17" i="4" s="1"/>
  <c r="S6" i="4"/>
  <c r="R10" i="4" s="1"/>
  <c r="S5" i="4"/>
  <c r="R9" i="4" s="1"/>
  <c r="F18" i="4" l="1"/>
  <c r="E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<sst xmlns="http://schemas.openxmlformats.org/spreadsheetml/2006/main" count="8002" uniqueCount="90">
  <si>
    <t>Year</t>
  </si>
  <si>
    <t>Products</t>
  </si>
  <si>
    <t>State</t>
  </si>
  <si>
    <t>Quantity</t>
  </si>
  <si>
    <t>Revenue</t>
  </si>
  <si>
    <t>Sales Channel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</si>
  <si>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</si>
  <si>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</si>
  <si>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</si>
  <si>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</si>
  <si>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</si>
  <si>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</si>
  <si>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</si>
  <si>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</si>
  <si>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</si>
  <si>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</si>
  <si>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</si>
  <si>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</si>
  <si>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</si>
  <si>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</si>
  <si>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</si>
  <si>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</si>
  <si>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</si>
  <si>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</si>
  <si>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</si>
  <si>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</si>
  <si>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</si>
  <si>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</si>
  <si>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</si>
  <si>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</si>
  <si>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</si>
  <si>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</si>
  <si>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</si>
  <si>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</si>
  <si>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</si>
  <si>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</si>
  <si>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</si>
  <si>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</si>
  <si>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</si>
  <si>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</si>
  <si>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</si>
  <si>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</si>
  <si>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</si>
  <si>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</si>
  <si>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</si>
  <si>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</si>
  <si>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</si>
  <si>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</si>
  <si>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</si>
  <si>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</si>
  <si>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</si>
  <si>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</si>
  <si>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</si>
  <si>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</si>
  <si>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</si>
  <si>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</si>
  <si>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</si>
  <si>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</si>
  <si>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</si>
  <si>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</si>
  <si>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</si>
  <si>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</si>
  <si>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</si>
  <si>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</si>
  <si>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</si>
  <si>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</si>
  <si>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Years</t>
  </si>
  <si>
    <t>YEAR FILTER</t>
  </si>
  <si>
    <t>Selected</t>
  </si>
  <si>
    <t>PRODUCT FILTER</t>
  </si>
  <si>
    <t>Selection</t>
  </si>
  <si>
    <t>Revenue by year based on product filter</t>
  </si>
  <si>
    <t>Others</t>
  </si>
  <si>
    <t>Persentage 2022</t>
  </si>
  <si>
    <t>2022 VS Other Years Chart</t>
  </si>
  <si>
    <t>Revenue by products</t>
  </si>
  <si>
    <t>Kettle </t>
  </si>
  <si>
    <t>Highlight</t>
  </si>
  <si>
    <t>MEANS OF ORDER</t>
  </si>
  <si>
    <t>Means</t>
  </si>
  <si>
    <t>%</t>
  </si>
  <si>
    <t>ANALYSIS FOR SALES STATES</t>
  </si>
  <si>
    <t>Qty Sold</t>
  </si>
  <si>
    <t>Head Caption</t>
  </si>
  <si>
    <t>Map Selection</t>
  </si>
  <si>
    <t>Population</t>
  </si>
  <si>
    <t>Qty Sold till date</t>
  </si>
  <si>
    <t>Switch</t>
  </si>
  <si>
    <t>Revenue till date</t>
  </si>
  <si>
    <t>Current 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</si>
</sst>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409]#,##0;[Red][$$-409]#,##0"/>
    <numFmt numFmtId="165" formatCode="[$$-540A]#,##0;[Red][$$-540A]#,##0"/>
    <numFmt numFmtId="166" formatCode="#,##0;#,##0"/>
    <numFmt numFmtId="167" formatCode="#,##0,&quot;K&quot;"/>
    <numFmt numFmtId="168" formatCode="[$$-540A]##,#00.00,,&quot;M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pivotButton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9" fontId="0" fillId="0" borderId="12" xfId="2" applyFont="1" applyBorder="1"/>
    <xf numFmtId="0" fontId="0" fillId="0" borderId="9" xfId="0" applyBorder="1"/>
    <xf numFmtId="9" fontId="0" fillId="0" borderId="10" xfId="2" applyFont="1" applyBorder="1"/>
    <xf numFmtId="9" fontId="0" fillId="0" borderId="1" xfId="2" applyFont="1" applyBorder="1"/>
    <xf numFmtId="9" fontId="0" fillId="0" borderId="1" xfId="0" applyNumberFormat="1" applyBorder="1"/>
    <xf numFmtId="3" fontId="0" fillId="0" borderId="0" xfId="0" applyNumberFormat="1"/>
    <xf numFmtId="164" fontId="0" fillId="0" borderId="1" xfId="0" applyNumberFormat="1" applyBorder="1"/>
    <xf numFmtId="165" fontId="0" fillId="0" borderId="12" xfId="0" applyNumberFormat="1" applyBorder="1"/>
    <xf numFmtId="165" fontId="0" fillId="0" borderId="1" xfId="1" applyNumberFormat="1" applyFont="1" applyBorder="1"/>
    <xf numFmtId="3" fontId="0" fillId="0" borderId="1" xfId="0" applyNumberFormat="1" applyBorder="1"/>
    <xf numFmtId="166" fontId="0" fillId="0" borderId="0" xfId="0" applyNumberFormat="1"/>
    <xf numFmtId="0" fontId="1" fillId="0" borderId="0" xfId="0" applyFont="1"/>
    <xf numFmtId="164" fontId="0" fillId="0" borderId="0" xfId="0" applyNumberFormat="1"/>
    <xf numFmtId="0" fontId="3" fillId="3" borderId="1" xfId="0" applyFont="1" applyFill="1" applyBorder="1"/>
    <xf numFmtId="0" fontId="0" fillId="5" borderId="1" xfId="0" applyFill="1" applyBorder="1"/>
    <xf numFmtId="167" fontId="0" fillId="0" borderId="1" xfId="0" applyNumberFormat="1" applyBorder="1"/>
    <xf numFmtId="0" fontId="1" fillId="0" borderId="1" xfId="0" applyFont="1" applyBorder="1"/>
    <xf numFmtId="167" fontId="0" fillId="5" borderId="1" xfId="0" applyNumberFormat="1" applyFill="1" applyBorder="1"/>
    <xf numFmtId="168" fontId="0" fillId="0" borderId="1" xfId="0" applyNumberFormat="1" applyBorder="1"/>
    <xf numFmtId="168" fontId="0" fillId="5" borderId="1" xfId="0" applyNumberFormat="1" applyFill="1" applyBorder="1"/>
    <xf numFmtId="0" fontId="3" fillId="3" borderId="0" xfId="0" applyFont="1" applyFill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169" formatCode="[$$-540A]#,##0.00"/>
    </dxf>
    <dxf>
      <numFmt numFmtId="169" formatCode="[$$-540A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</dxfs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Analysis!$L$5:$L$14</c:f>
              <c:strCache>
                <c:ptCount val="10"/>
                <c:pt idx="0">
                  <c:v>Teapot </c:v>
                </c:pt>
                <c:pt idx="1">
                  <c:v>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Analysis!$M$5:$M$14</c:f>
              <c:numCache>
                <c:formatCode>[$$-409]#,##0;[Red][$$-409]#,##0</c:formatCode>
                <c:ptCount val="10"/>
                <c:pt idx="0">
                  <c:v>6632745</c:v>
                </c:pt>
                <c:pt idx="1">
                  <c:v>5278636</c:v>
                </c:pt>
                <c:pt idx="2">
                  <c:v>5263921</c:v>
                </c:pt>
                <c:pt idx="3">
                  <c:v>4780144</c:v>
                </c:pt>
                <c:pt idx="4">
                  <c:v>4609952</c:v>
                </c:pt>
                <c:pt idx="5">
                  <c:v>3572538</c:v>
                </c:pt>
                <c:pt idx="6">
                  <c:v>3355051</c:v>
                </c:pt>
                <c:pt idx="7">
                  <c:v>2898819</c:v>
                </c:pt>
                <c:pt idx="8">
                  <c:v>2763987</c:v>
                </c:pt>
                <c:pt idx="9">
                  <c:v>2657607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3-4D17-B91E-44B5ED00667B}"/>
            </c:ext>
          </c:extLst>
        </c:ser>
        <c:ser>
          <c:idx val="1"/>
          <c:order val="1"/>
          <c:tx>
            <c:strRef>
              <c:f>Analysis!$N$4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rgbClr val="006666">
                <a:alpha val="65882"/>
              </a:srgbClr>
            </a:solidFill>
            <a:ln>
              <a:noFill/>
            </a:ln>
            <a:effectLst/>
          </c:spPr>
          <c:invertIfNegative val="0"/>
          <c:dLbls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E3-4D17-B91E-44B5ED00667B}"/>
                </c:ext>
              </c:extLst>
            </c:dLbl>
            <c:numFmt formatCode="\$#,###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Analysis!$L$5:$L$14</c:f>
              <c:strCache>
                <c:ptCount val="10"/>
                <c:pt idx="0">
                  <c:v>Teapot </c:v>
                </c:pt>
                <c:pt idx="1">
                  <c:v>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Analysis!$N$5:$N$14</c:f>
              <c:numCache>
                <c:formatCode>[$$-409]#,##0;[Red][$$-409]#,##0</c:formatCode>
                <c:ptCount val="10"/>
                <c:pt idx="0">
                  <c:v>0</c:v>
                </c:pt>
                <c:pt idx="1">
                  <c:v>5278636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3-4D17-B91E-44B5ED006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00"/>
        <c:axId val="1850745136"/>
        <c:axId val="1850749456"/>
      </c:barChart>
      <c:catAx>
        <c:axId val="1850745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49456"/>
        <c:crosses val="autoZero"/>
        <c:auto val="1"/>
        <c:lblAlgn val="ctr"/>
        <c:lblOffset val="100"/>
        <c:noMultiLvlLbl val="0"/>
      </c:catAx>
      <c:valAx>
        <c:axId val="1850749456"/>
        <c:scaling>
          <c:orientation val="minMax"/>
        </c:scaling>
        <c:delete val="0"/>
        <c:axPos val="t"/>
        <c:numFmt formatCode="\$#,##0,&quot;K&quot;" sourceLinked="0"/>
        <c:majorTickMark val="none"/>
        <c:minorTickMark val="out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4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6666">
                  <a:alpha val="6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D3-4C42-843F-A1CD9F826EBE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D3-4C42-843F-A1CD9F826EBE}"/>
              </c:ext>
            </c:extLst>
          </c:dPt>
          <c:cat>
            <c:strRef>
              <c:f>Analysis!$Q$9:$Q$10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Analysis!$R$9:$R$10</c:f>
              <c:numCache>
                <c:formatCode>0%</c:formatCode>
                <c:ptCount val="2"/>
                <c:pt idx="0">
                  <c:v>0.36145322390102291</c:v>
                </c:pt>
                <c:pt idx="1">
                  <c:v>0.63854677609897703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D3-4C42-843F-A1CD9F826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6666">
                  <a:alpha val="6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4C-4701-BFC5-417711A31B36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4C-4701-BFC5-417711A31B36}"/>
              </c:ext>
            </c:extLst>
          </c:dPt>
          <c:cat>
            <c:strRef>
              <c:f>Analysis!$E$17:$E$18</c:f>
              <c:strCache>
                <c:ptCount val="2"/>
                <c:pt idx="0">
                  <c:v>Persentage 2022</c:v>
                </c:pt>
                <c:pt idx="1">
                  <c:v>Others</c:v>
                </c:pt>
              </c:strCache>
            </c:strRef>
          </c:cat>
          <c:val>
            <c:numRef>
              <c:f>Analysis!$F$17:$F$18</c:f>
              <c:numCache>
                <c:formatCode>0%</c:formatCode>
                <c:ptCount val="2"/>
                <c:pt idx="0">
                  <c:v>0.46697476092322121</c:v>
                </c:pt>
                <c:pt idx="1">
                  <c:v>0.53302523907677879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4C-4701-BFC5-417711A31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regionMap" uniqueId="{73189E31-28AC-4760-A759-83D3CEA9FDA6}">
          <cx:tx>
            <cx:txData>
              <cx:f>_xlchart.v5.2</cx:f>
              <cx:v>Revenue Selected</cx:v>
            </cx:txData>
          </cx:tx>
          <cx:spPr>
            <a:solidFill>
              <a:schemeClr val="bg1"/>
            </a:solidFill>
            <a:ln>
              <a:noFill/>
            </a:ln>
          </cx:spPr>
          <cx:dataId val="0"/>
          <cx:layoutPr>
            <cx:regionLabelLayout val="bestFitOnly"/>
            <cx:geography cultureLanguage="en-US" cultureRegion="EG" attribution="Powered by Bing">
              <cx:geoCache provider="{E9337A44-BEBE-4D9F-B70C-5C5E7DAFC167}">
                <cx:binary>1H1rUxy3tvZfcfnz20Rq3Vq7dk5VumcGMAZsY5zEX7rGQPp+Vd9//XmaAQydic2uzam3IClPQY9G
S3qktZ51kebfV8O/rtKbbf1myNLc/Otq+PVt2DTlv375xVyFN9nWHGTRVV2Y4q/m4KrIfin++iu6
uvnlut72UR78YhPKf7kKt3VzM7z9n3/j04Kb4n1xtW2iIv/Y3tTjpxvTpo35wbO9j95sr7MoX0Wm
qaOrhv769jQypmjr6O2bm7yJmvHzWN78+vbJu96++WX5WX/r900K0Zr2Gm2Zc8CkEg7hlNz+2G/f
pEUe3D22tH3AlWKK2lTf/oj7vs+2Gdo/R6JbebbX1/WNMRjS7evjlk/kx4Pzt2+uijZv5nkLMIW/
vr3Mo+bm+s1Fs21uzNs3kSm83Ru8Yh7E5cXtqH95OvP/8+/FHzAPi788Amc5aT979Ddsfku337bZ
9n56XgAa+0BJyW3bVk8xceSBwwljNrF3mOj7TneYPEOS/ZA8NFwg8tv7V4nIl5s6K/LmfnL+e0Q4
PyBK2PiPPUVE2QdS2lJLh+3dJc+QZD8iDw0XiHz5/CoRObvp37y7qc3N+IKgkAPKNNGC7ddgih9I
5Qgo6bvNwu/73u2W58m0H57HbRcInb17lQidbqP85n6CXmDHiAPGocQEE7vZX6gyqQ9sKikniu+e
L8D5qTj7cblrtoDkdP0qIfmtjqYif0nDwg9szWzboXeTvgCFUgp1xoWWQt5yAnq/IO7sy88F2g/L
w0gWwPz29VUCM+/+P4s6uZ+dF9gu9oFm2uazbb/9WdoZcSDxRGDH7LaLvO/7uy77mUT7ofk+lgU2
Z3++Smx+q5NtbrYgiy/GlPmBo7VDGL1TZc5TDjAzZaapECDTtz8LpvwcifZj873lApvfPr1KbLxt
Gv1V1Hn0kjpNHdgClkZTvZt96KzHfgyl+kBSZSvK73jA/crY7ZznybQfn8dtFwh5v71KhFY36bbf
1i9IBJg+IMRR0r4nAvBZHuOjxAGXjuSMYpPNP4vd8xyJ9qPzveUCm9XroAM/doUfa7cn7/xP4wD6
QBAmFGdqt38WlkcDP+owyfR+orbw0P9ZrP0gLZo/GcnrcP8virYJ33jbukijFyVr7EATzLpN79yb
BTAOgVnixAFp222cBSV4vlz7kVm2X2yiC+9VKjivSIt6e13cG4H/nrohkAZ2IAThd9RtaYCIOBBc
zVvovtM7y/MMUfZD830QC1C81xlB2wCT6PoFSYHtHAgtBOVsp9PIAhMHlM1RjNvO3RsW0DxDoP3I
PDRcALN5nYG02Tk4vRmiq5fcL/wAOg2BZb7zMclCr1EiDyhBPA2q7emGeZ40+4F53HaBzdnpK9Vk
eX5z1URX7UsGOumBUIIKxsReNo14p2IOAgj2gqZ5xbOk2Q/Ok8YLdLzXGfA8vCnq4EX9HESaOWae
6zs6sFRp7IBzkDgwggcetyNjO2vzDIH2g/PQcAHM4W+vctscX2/DF9RmyAwwRxNl33uXi+AApYhC
C82UQxY75qeC7IfjrtkCjOPVqwTj7KbbvqTdh7PJhOSIOpMdJ/4bGhJoCOYoZ7dL/mZhfibPflDu
x7FA5ezLq0TldGvM9ipszU3TmHsT/N8TZW4fIA4DDaXuSNdCgykEnwl8UaBz3+lOdT1bnv3gLJov
MDp9pWoshbdZRC8JD9Jp0GLwU+4c/UWgxtEHlDuSCecuDIrnjw3M8TMk2g/Q95YLbI5fJ2s+zq+j
7YuGAvQBwpuaO/cR5gVlRl0AKJnSyO3sbP/S1PxcoH9A5r7hEpizV6nYzm6+1VuTbO8X7gvoNPBl
hJaZUnfOzLKKRh84FOxgzh/c/iyQeY5E+6H53nKBzdn6VWLzvmgj88LbhhxozD6R8r4C4GnoWVNE
0KiDfOgdW1jkoJ8l0n50HjVdwPP+ldqbon/JbWOjnoZLRJ35g7PyOCmgGYLSAI6Su+eL2ObxT6TZ
D8qu1QKP49eJx4ebPDdj2m1fNJnG55gycml3yoos42ZKHTjMcbRS3/n1Yw7wXKn24/O09QKnD68T
p5OXTkY7iFxyGBRAcPtDFzoNZZ0OEjZI6ew8oAWX/rk8+7G5b7dA5eTiVRqbz9g9qEm9uXk5JsAE
ajNh58mdZ0kWTAAcjXFmz6noB+Aeb51nibQfm0dNF/B8fp087QQT014l4wuio2aeZjtS3FXOLgID
jgCDVqh3pne+6YKnPUei/eB8b7nA5uTPV7l1zuuboMhfDhmONCdzUAHA5E5hLdxOapMDVNZQghza
fa+7sMDPJdmPyH27BR7nr7Om5nRbj+k2v76fm//ep5kTmtgsMCBPTYuSB4pQFBDeVwLAC32swZ4j
yX5EvrdcYHL6OsOap9FVGAXbl9wlqEFD4Ewr586V+bv+QlRNIwSwvxjgORL9AzYPY1lic/wq9ddp
NJv+onlJb2Y27RrJ5nvevORk/IBqZJpRebvYMc+R5Z9geRjGEpfXafPnBO3RNitNGL1k+RnMi3RQ
NqvvE5qL0BmCzgLBGxvnCHa0bAHRs8XaD9Oi+QKqs6NXuoWMwXm0qCyj+/X8AlYHmWUbhYIP0eWF
9UH4GVXpNqps7vjzIiQwn0d7hlD7YXrSeAHS6et0cXblW6tt8rKqDsUbDEXo2DMP7uXjwA2ibQc2
I9CGchFMe648+wF62nqB0MUrZQk4ovaiaQKuDpA9E1SjCOD2Z6HrKMEe4oLaki3AOf25KPtxeWi4
gOT086vUbL/fmObNlwiVGy8aVgOjxnFOAfJ2530uzt2glFMih4CSp++lno+Z9bPF2g/SovkCqt9f
Z5L6PElRyPGix25Rp+kwjrD0bvcsg58aMQTUpRFyr/tgoR6j9ByJ9gP0veUCm/OTV7mNzor6/6Yk
Gggx1NI8lHcs9pFCitpBdYeUd9m4BUd4vlz7cVq2X6B15r1itF6cKSjUo0mGIs67k9ELPjczBS7n
04jfk3OPd9Nurn8u1Y+Qum+9xOl18oXzMHrJwjVMP86sgSx8T+U8ZnIokcYTGCX+/VzIY3x+Js1+
XHatFnicv0436FOIOyjeHJuXjb5xVEHZjq3F3XEovYj0zA4rRY5hPqZ7+wOS9xiX50q1H5+nrRc4
fTp+lfrt883wosdBKfQWczgO3ux4wjLagxpEHONFgu57quExQD8VZz8yd80WkHz+41VCctlsw/tl
+wKhA8w46goRxbljbovU2+2xdoU6D1suCMHP5NgPxa7VAonL1+nx/B84O6DJ1HY0bhfaKailAoMz
hECpQNH0XgX2HIn24/K95QKbL7+9yl3y+xbB0DxoXjTdBlpGKc57Ov8QwLlNt+Gkwf29UNBuj7XX
82Taj8/jtguEfn+lCEXmqshN9LKZHpy1xaU28o6XLXgz4qAK1kXgTMFDkOcJQM8R6R/w+d50Cc/r
tPy/jwWuUQvuV/B/b2lQwg6dhQuf/uEqCJR6IllNcQCB3KF33/cuZf0Mgf4BmvuRLIH58/+PZvvn
69Qe7pxbbZvt+vayukc3qv346e3YcYXeoumdAtoL327pH1/jQjtG5kNpD5fgzR/yRHU9KpP5W6ub
rWl+fWs5IN8IbaPOHSep8GE94oH4syYHuPyDgWCgyvr2+NvbN/kc40CvOFCC4gSJ2p9ZY1IBhmHm
E+F4xFF+Olc1KBwPxnlGhz/cEfihSEdUUTzMxt3vb/I2+1BEeWN+fYtTEm/flLv3zcMTOPyFpUdx
5Jve6gYHdrW82n7CAsfb6f9TY82ssBf5sdUlhpaHnfKDuFv7Vt/bbpPBE3epVHb/vrHH0ctMNa6o
GdihCnx1VGU8cn3hm2yNQCU9MxWXn4eEJGsZkXwVBNIIr6/ZOgvk8Ec2DFW1GplgWx3k9NguSeq1
WvReFQZ8rXx13eZlc9wxExwKSLiSTlJ51E9Cb5qa9nDsCHGVZrxwJz2YjQirzEtzJ0ndeCz+4GXl
bPPaZMftEEwbEslNa5RakaYjXhdHwTmtfecoH6P0sx2yLnI7w5vARX1V8UdI2+rQ7qzpnelSHa4C
0L5vvqPK0B2yMq3crA6C06Iem8skbpz3QzyRT21f26s8VR+7lupTErNq5WRB8DUNTehqlnRHk2q7
VRJVvuvHpD6slZ8f9RH3kpqNH4uyUMd1bucbaSWjO7UdPc+VfhfkyUoUQ/LBcnzLVb6duHTsnXUa
mMJtk0pc1ITl677ixCMT5+91PJjj1kzWkW9N9B1PQutdavJyndjV5IVWPK1MTIrTSoYqXFeOZcVu
37efaVTytU2Feh/4mTjkJc02dsUEPtVMH8vONqcqsnw3ae3PcsiGqzFp5dr0cej6KjEfp8THB40y
3ci2GFZWOYyfeBSrb60/eGU+fiVZZA5pyeKjtgvsQ5gg/0vnRMUmjn157UQyGU/b0Y5PA5ElbuqU
Q+gNQ5OtnSztVlHoOEdG1vWmkna0GlFHssaZedsNnCZ167HW35w67/8K+lFvJpIPjlf5Wb6eA7If
+dib9P0Yl5dhS+NLZyjGrYXaYObmkyCnVpF0J45FbLfICECOdFiuy8AxrrR9ZxVOifPOJzI/Z7Qr
TtOeXoaDVTauxXh15LRF8nEoKuudk7Pu3M5qfcKrSA5umfK49iJqZeqotdpo3NQmmTpXtzxJvKkd
+ncymjZxbnfanYaabUJeOp5NqyB0q8LOjsbWib180iJwbd6S3EvtNluxfursVVwFamVoFrmDPWUf
LEscaVElbtjm1Wkt7W2RVsp/X7F0CE9Kmv4uo1p9ygpx6ENLWccmarlvH6YNixPldrrP9dXExypa
B/44nU/dYD6Y1nayK50zf3rP89bNnaa9FOXAPtROG9btOk3UZ+6beK3rlq6DNNfv+kLZmat9k46r
MpTlp3Kwsrj3orELjkqukvrSTnueDCtBkrwJV7lUhXqXG+EYa5WJ2CbnUJSY96wrp40v41zW6yLw
yZ9TWPWNR0orOKtGlanfiXDsql4bMdKP+aBb/zr2K+OJaNIu2I8bUm7xNWmLC6xckbiOztre1TWn
iTd0aVS6pNHxN2X5o3Xk5B0pjkWR9pZbOG2brLq2TgLXH8KWn/ZBpr9kYym2CcWVpm5BRhoc07Ah
nZtX/fAhbxS/HjlrkkPbH7rySI2VyledFenEbajv63UuEnQ5pUEt3Wwg9DMLpiLzEpMGsUv6MjqE
7kOPTeL7qWtrk4WrLIhi5naRzotz5Yx2Ib2xrULWnCRpL8iqKDrLDdSggjUJc3k+dHLYCN7jV5J2
sVsLzLEnqT9+TnvHPqmlZWo3KeqKeFOm+8MY6djTXPPqOIk09v0g/JVIUt54dsvUYUvt8DBXnXNY
hHXyIbfT91OgqXJrKor3QyjCE78s1aboGx666Xwpgpt3UVmt2rylbhNL+52j6kNh5fG8V2Por0BG
6zoomLUhKiIXKi3jtbTNRD3WC8uVVp6fqbAtPjmdkmeNrLo/Rezbo2szfTIyh7lpVdNVMvDgsKmb
ybjT1KbEzcw0XlVj9Q02qj5DjlJueuVbXtRFxHFtUpGLYKL+ZiCxcyl4YD5ybvkwDnl6nAbKnBeN
Y21SayTvupz4V5MtxYfRpyujZHAM1ekfZfioPxJFo5XJtPNnR6uhcBvfLo9iUQ0nalLTKRe24wbV
kKzKfoy/hjaj70RVdGc8GDaNlXN3aMgUew0LaenGHePrePSnD1LH8TpM9KFJ8/JyUkVzPMquPaR1
Ph2KLhOVG9O+9yZjdV6fFuE5rj4U8aoebOckYlDxGnckrcqa5W6P/i8GzYVr0yh0A9sPP5Rj0Hvd
FCZrHuvgUGIAm9IkXerSnodQjRP/g7Gqhi0Uutx2jt2cUjXRm661i41oJrZOqE+PpKnY79aA/mxd
BKuSmmATo5ZjXedNepaQvvrSYh+etnVTf5gDxO8dRXNvCvP4fRIO0WHFwu4sKcTkCTuVR+nUfa0c
Hr0feRj+7hctOfN9qvEhRoIJZFPqtk5BvCJj5MwMYdZ4EXb+BxGr4VDbst46KvcqI5MVG6bmY23E
kLk8c+Rxpo3+mMhwOqFxUnzrTVC55ZCRdTIW5Dgkwe9+nUuP5hkBeVDKtayRrSM7qR2XUOuPIffJ
mtdBeSqiiJwwy0TpbP2r1WCxcsVpyGN3oM2lZbeNs2pNYIzL1bDWVl+4phuk9ipBlDdpZ4zcPLAb
r8ocW0mXJJIG+DTSOxNzsKnrrlkVfiS29uCAU/AwnlxFYmiCuk50hl0lx1BdsDp2Api8IIuC8LOR
Yxl9fHyH8RNmeFWUY4333V0g/fDr/3wuMvx/e6nx9z/O909//w0Vf7uLq3/4Lhzunz0Ts3zTzO8f
Puv79ckzp364S3nB0ndXXf8Dhf/hwyf8/urxBdD33tNMgG2OooV/ZveLi6S+M/zbdnf8XsoDrRgD
x5+JOW4fBVvfcXyU5c9hK5Tvo1IM98nN7PqO4iPizlB8jPt77u69uOP3FHWyzMYG0RRHADWumPtP
+D17Su/nHlHqDILPsLxQEW0v6H1K4zqnfSJuHOo3rV7bJS+tFPa0i6YvQrRlsuVWLcwmr0Yz8lVj
DyIcPKvwybcgr3lueYU9JOqdDsXYrhJt5dVRr7PUnKYiK63RLZJBlN9E0sRDsbKkTGPmBUpxeqNA
udpPaTiodOs4ovSvWMYqeQZTUJXMzWhkIAovRZ2dh5Q0PTyGVNRJ6Ra9yLL3FNYUIgdZRscTO2N5
/JdlugJtHkG6xwlCfveRC4R0IcEdmRon/OdDSpgurIgnLhD4VBvK0Lnx+yKPq6Mm4yk/SnlnanU0
maCJoH+jErcQpsSPbH/z4+4pAslP+59vRGe4phPuHAionp8/csGmmDlGEhldxzRhSeQ1BVwk+A/a
tqp4Uw99UDerOmwCGFuLW1OZf+g5G43tUT7Jnr1rZJibxC2KitX0DEmgCs9+IiQidI+FVIhO4BCX
lvATBa6emD3Sx0KqDMB3eVd+VaIQsfBKgkuSK9f3W61rj07Kgsj+qAJVbdK05XjWttpqjkvqO3g0
9A2T1abt2UBspFIf9uQeAPnc+XcnFgeXsIs0gr+U2sjTA8mnwiVDYjI/LMqvZY1C0GrNTOLwU5uG
bDxhph2rCuS0S6cvWTiMo3LBY/sq9Dpi9/JTUE2+dVRnPJ6+1FZr5Bn8knnhD7zLUn2YtCIrxlVh
mO4Sd+yU6D6VdZxMX6ZUJn3ikjSdwYh0avkNbqXRIf7IoIOnLw583sZ3mYhHvJiJBLAYpTDMbKRq
B7RKhiDCxoEnje61E1hj7zrFEOMjCmwKSB5Z+bzmmxIu0nYwMq/Kje5q2l1wVkzNe1gKv3bTNKvt
zLPgyA1HAcei+TN3cp9/6UgHb2StnAD7p6vyAlvvx9OPEMZy9hXKV3DInyuJe7MXS4P5Yx5QXaZf
J5qZOoBvQlRp3L6Ii/SYtVVv+PrHPc5a6wne8xFPmzqztoVaW/ZoamLCPmP9n2xq58XYtzyr85Vt
VILlJ7tKyK9+zCYswh5G2gSnCkEMrNMfizFHgp7IAZ9E2goFpLgP3ObQ/k/X3cS6trK0zL5kPM8a
5jZFK6ybogqrUZyEicnpuvZVEX3ojBNMvVuGogjWYMR2V7g4OdSnndvYQXWS+o68GFidOqNreiq7
T2ClJAKPmIbiBIuIhG5MuA9XgvuS0vwdCQnWYdGFiBYd+3HSYIkkHe4wOZ+/AaAcXYYQw9Ad/njE
FHHixyN2cI8GmTNe9u3Vc7B1T0ecSD/M+8qoy67NCZSzqGsbyrmb5nXLUePJj0LaI87jDolmeAma
W41tyXJe0qyNe9u/8Ac5L2m7iqasPopKm2GFxtVkCN1UaVea6HASY4Jd5/fZbCvo6GTYnYpW2EY/
HtJSd6C4keEGCmSWcAvybHCfjmgII8sOEQS7llYNhbAKpp0Oc3jDiJvXjZRfE0H8BtHsHymthdVR
6JdrqC6kF21gtOy3bMdCFRZzroMR1lS6HSlT80cI/zwP3D6O2ug89/G9Io0bhgUg+cmwF0Cie4Vk
8xz+43CYwQ6eDjsQXWSRIWTXlkpVxTzREym2oAhQ2cUUqfQssmhBT1lSje1FYgiZQheZpRST8uOJ
WG4iImxkhnAaa67ExnchLABoECqMxyT3r3w95aI+LKoy88e15WdGj4ejU//cYPx98CgJl6jJwxn9
+TbMxSpGEMxP45HU11z24C+bkcqJJhtR9y10VeT4XH6tW8x65RqJFPFXeP5drdddVJCy/8lCoAuO
puasJQ5xzhQEtz5hgy2g0FMM36uxvsF2wc4eDQ1CAiGiBUWIby5p+5hP3IsyM9qlO8Ddg1QiImF7
kZUyHr3cgrN4obNwVoGVKGr7EzzW3Hz7MUxLnYv8HoHWRaUvrnLDblnY2Lb3nZpU0/BtgIuHRUDa
hGCyyNAz+O+IZHXWRWkn1bxpmr6YX6IyaP/TyaJQ1HMFGLK9nPG/mXqnsk0zGll8y1OEFywvBi+D
Zu1G0kDnMl+A0ZoAQZxtFoscSqYuM4QtjhwrRoTbrULwyJnTjiFa5dGUdid8SEqEZH48XUtNqXCB
KpLVNr4swgbCUi6Y98D6vNT5xL4Z35azemtMmbYfqqmJytzrEbKAcJbKOjwrxmqmGE4yjdZFX5b+
sdF1GgdeNk1kPMnCKofeyzWRIBitIFb6CZ58MGUeoiMzi7CteJyNwgQOAjsQ+T1U748H9HSbCixS
iW+JIfjqBdgXiruXn65SONQVnAOrOwtNMnO9KeuxMUoj8vbjaDktx7U7P9KP+/rD9ae7OrG59vJp
f2oYShQEkPYMJmJmmkMQVoiYFUkkCrc2OCn3n/UH/jJXQKHQEylQfnvS4DHBZb0Ps9pF8ZkfB1jK
eQIFYa9Ukiq2zk2lMOQfd2gvKLUDxetgt4JOgzqg7mexQiqWZ1OBSPCl04QMpK4pg9nyNRZrZ854
SyBxbAVh742P4DOgB0mfuWxdVljfVkjhF9FBzH8qqgRX1KQ6Vvwo6tPZAFdjX8gzvxrwrihks20d
g0yaTWIpxJ1Lp0aixRuxTLH0fjK0hXHD0DTFRaj4mifMKIeZeQpeMyBgmrbFeMmCbqbITV2B00zp
FBVXDXESO3fHpqimL8rO522ZWQUFExhklgbjesokbYKNZlbbX8I41piOXsUMK5x1E2hsHlka3Ib3
aYlHpgVfP4rsssdOaKAI0WHU+AS/wWmlmIos4JiKplGh1XgibWPs/VDbMX7bzc/Mwecbfp6/gJHs
kyjYgoEXiHRp8jcLS/uJy1FW1ucuQ7C72uysqh06Q5d4cNXDIP+JzrEXXGbukuNImk3gD6GWb+nJ
kriA5SoH9dm0FCukGXEVG0JvU4P54XHJC7H2e6sYkORI2YgJTzs/h6aE3scs9fWQNh+UNI4fb/yG
O2ChYILdpxolnnA9MguMsxlyeEh3sAVVn2Mqh9TJQdJA32Y4gmSYgbDiiOJFj7HuPpEiKyCJSBI4
RYlsZsf/x7PN9cKMYvCz9wF2itsRoXyXhApWyFgBGcbPYYiMlO82bcJKz++JH59Je+L1uK7CWpaO
q21bI4VV11VUvSNpywbhllCy1kkdZBY/9bNQMa/qiyG4IlFKjnq/5XKVqLxIr3mcTjVyKjLD97lN
NO3PeUfJMK2cONei9CqYLdNu+l443VldhT6CxTIjGX3PSE31Ks9rTb14aNrad4vBqabYDfOu5oMX
DEmHzdBNdT+m7mCJmMcbbdOWX8i0GXngkYG2fXtY6j6kPsyGHzTHTahgEDw1pf00IU6ApVgeD8no
t25lylhuOq0CthKZNUyfe1nY0ZeWp4G/YryxqTeCFhejK4PG6JWO7D7xApEGR7h0r1lVBemnE1/n
hBzSnob2JrCME5J1mRQZvxxFFyTWpS7IMHwemoE1p5ZpcusTXBXVXotayhpB7S7IC7csChqaj3qY
0uTQjxAu2kwFd7LC1UnB7NBT9WQq5xvNYie/Du2y6IYVlspY3ei26XviIflhaHzU+HklEHdNiEjl
oZ9ZiTxDcsJKksNOlrZJw5sQabkGszxQ5tT8dGJFhyU90dqU4UfkwRtJ1nnOkcM4brUfhen7XAxJ
FazjLmj67n0v/CCKNj7P+lZ88nObVccy5mHgbLBWJEvcspsI/MnUOFGv3cDismpWoV9P8XjcB8YK
o8M+yuDmeInuORRsV0at+KOwWinMMRZHb/lez+Av07O2hLuv3QZZjkGep7ZSeGl2f7SiKMUz1FRz
dDcVhlffprbSdvculnUZ2Ed0sCylvDEWSasOhzymWeoK3s0OGRFWhOEETMCobAd/RILMi0WI5OL5
2Jd9qT7EvhX36UYlzLLL46QdtdOdy5iJSLuV1nM4R9WNCJMvyPgju3zCeWowU9ZYQWWfQmtXoTix
mF+r9D2NqoimH+K4jx1/3cdQBMG6iFDMX3tQWbNIY2elxF6TIByjakXKJK6dVd4QS+R/2IGdo78s
TrW+bAOnqrwa9BszazttBAviURnOHwL54Su7VaVn34CHBqP3ypDmTG7isJ9njKVNgpfChA2MeaZm
lc+7JnCUp/umwAKYcnhVh42uM7yv3A01bMSE6ati3OqhYEuMj97SkM6EgEYzPLTkoS1+p+kwz3PO
dYzgnNVaNaCw8sQJ+U1VIZJWbeoogovv9Q4dVeVFTihaCwjytmq/NHHeRjnmywqn4nDOwtDh1InV
LHIEpMvpQmJloQeGR9U33xrmBSZrfMNi906MFv6W6myemq6jeCtMrFP1kKFDYRnGeDeeukZy5xsi
mCH+JoaykBeJ4L5mHu81/E63VCHFXNytHn8yGh+pYmsenN+Mt5PRYtXU3l1wRYtJzL8xI5JTRqLa
uribamv39vtJ3r0PDoqdnCq7zCAAza2w+5ZEsozqwyhnIwZd2RO+RhPJKhYgLQjeHxTaFTugiqlr
sNRA+Ns6OM6pHn3h0iTsRnmOrG6BWersLMVb7BKufe3Bu/KRV0/IOEdbggz3tmCPqoBU3/RuBosS
Owh6bTem0I4QHPTKIpc9nTPvs1NAdtDulof0kxTzI3mEFmuh0nnww5yUqTYBreduQh5K/HEsKqLC
y8mKeNu8w0jZPL27hTS1yN8i8GOz+VNoVBu0Qzklw+oyTTiLvptQa+on/FKkrOBqbREBGno8obZm
KA+D2ZEm6z5qC+xpfctSS9MD36hTdvWNyiDH8kFOPZsHX3eIspwbJAfmD7S7+YV3gYOXNCfzdsgm
McuftzII+8s2DdIg2uSBg8UeVowG7Cgxo6LNCdutlSg2ulGHd1Ou466GOEPEEnwILECBzuMySmDn
kSKdJLkEc4udblVWVpNHHjGBj85FHOLLfFZNWiKkksJPgacImML2WBXBvJ1b2Ff8LRlbGTubBGRx
GN8xbdKhOGp4QTLU/GieZp3rmwDRCqppi/eHTWXwAtIo0rOsavHveOuiCNJTeKgVkiPpWZc0Pph8
X8fonYZB0X2RuY9qhTUKIOa132uo8ngzsMqGhnHqMG1ReJPBxGbrwcp9bY6Fhqka/iRyiKFvgrQo
kuToLj4fN2lYx5s2TBFovRq5wZdzHZVxiOk4ZLd7piqcFBNm/D7xpy8sdJBFv6xYH/byqNkNfdCB
wRSxcpgSjCgJeiPWciIUWq6p+Tx9FN4RJhNu8rzEd2EbxyQ9ZoC29jzeJopsvNRY4HNcIEIExnKj
dEI4C18PkuTaRax8lNkpK/+XvS9rjhvH1vxFvMGdxCuXTCm1WLJkt+wXhGWXSQIEAYIECPDXz0fJ
d27ZHVMd8zoxERWu7nJmcjs4OOdbDiONT+Q+OsBTm5kFjfw7ur9H2ajpCeoSTePrjs47fmN/7/gp
8GCAFXOWcsA0NOLAXIUAaDfV6whEPLsRBwm7VWu6DWA1Ol6Ct2+SnHrseYtHpmEnQKrHzTNDcmDU
sSk5yA02Th2+jgk1uMovG8ozGlw2umg93JOEHdiINNju7gpOk3yF0mcWnraOssD3p3xT2bg0wMzR
41UF2If8a9olEVpIbIbk6FyDdMdV5ZM4tg2R0SPcdKwjBN/7nWSrBACWDOGQ2Mu2Z4IWj3w3W/Ck
UUwD9djVTPKvyLdogYNN7bgDDBK7I4zUFCD5/2paxwH1KiprIuSmvubE93P0mroxH+/zfFaentJY
Lmvwcxsi5miLHS0Zs2oZAbsFdTlGhQYpkG58fQ67mXVdTTOf9O7jVqC2mX8QO9g5/rLQEpj4WXNj
BamDeF/45z01MYRyBruDA8ocRRI1ZVFkxEQGUS4YiWuL/xgUtio2UH3Qb71fyfuznBUDLlVj7rU/
Lust3YyjPfIf8d2RTVD9H4t3WMTxiekNNKQM+rGwyqIwwCd8548P0gSwuGgBGR+Q6jBShaXcoVqk
9/vqI9UyLNRjVRJx/M2vkEVNiUxEoKzEX73DcEc6DbpaO6gWiyqKdVg+mL7owLtv4QTQLvU7JfH1
Nk/HKu+C/eChFrT8+Be0H8gW8x4ivtMQsOc94JLjzIEo4Ku/DpRpgi1tRqgET+8d2zSwveAVm5RJ
H/l7wuLvDNcMESeiIRjnAxFZdK7TFOodMUta9XNugiczZArXvG6gRe1liLujjOtTh2MUdjxOy7wt
OMjRsI9ASwmtGkqZ+OBtm2lzR0wWdI/5UGX9MgnR9gxCGHp6vyGAn46kxzEIC7+bLlHAbqA9GYuy
/ef26o+GHgA18gMiOEZyy6N/Q7P6FdAlYLL4qZcyx1kXXeewGjaJNDsH6bGCRgvEv4dsaT7O/Z8P
f4CLfyN8jsPjFZLwUB/vX8Hx/wAftXEy2KDIgbzlLTUykI84C/QBWEn/fKg/sGGsphCYE44FrgR/
5gcu9Tc2doPktKQoJf87RkLupKxnRdP0A0YpHdFN8v54qGZgeMIy1Ske2a/k+M/n8icGBnUt/jm8
x9AXIM7/gMapTWLwhqx7wnAGpLEhi456fFkguGp3idL5P93nfz/gIQeGgqGEhgbP+k+Qr9dhNIqQ
fpzdhI2i49jxrwvPkeZ+rex/vsDoQPH+58FmeInbYQWFNhjuRMxl/ZNBcyNLOyiI8o+/MsbW7wdb
7PPEZ9nJpUtpT0zRXT+aLfGsEWY68nmikRqCZU+xH/2HM/o90nFGaKWOAb5JQTJI7v9E4z0Jg63w
yfxxfF9UG+o6rHFnOEVeH0o74BH0qTnQQQJZJs5gDvrjRJhKZrPXdkZnf8pEIrOwckgtvkaqn/Fx
rA8a3Q8+QT8JWfQbjK7e0+w/X8TvywVwIgFNf7xoHXqUFADcH/Db5nc36D3jV8UUaJ7VhRBF8jXX
vP+PEfPvhwIqXALnhlYdPdGfK1PQWHjT5d3V+85pMzTzuOx4hnDrPz2a3wFT/DoUGphXHh8eFbxN
9k/adwrXnjKnyPeQAVX9FQVxzo/KRifi6H620k6iDkWq46Iq9AhGuBpROS1Q3k2u+MS2EGv2n+/2
L4nI38IYkBtuwduk9INWw+DB35NGGIJXL4Z+Oes9DvsFanh3cIkGg4eM/LnsE+ioWi4dIEpSCbqj
6arWrFsjcYNND9KgrpZcAUC5jVO08OGDoFnXySuPLTaT99QNPHK+pjHA/i/LPAt0E5rF6TS3YjQ7
FGahDPNFNKXOgFjdJi6SSf5A3vUYPEdNn3ygk4B08Y53vSWQ8hibDxGgBQYJyRXq9WIQzRgwhRD5
tc8XAb7WV/x9d0ahC+Vtlb9lg/eKnb/dza0XMTIgOqxjN91sHKAulHGJcnuKDW43KpXcFPfJMh5A
fvBeIihQG3huoSqjfaj4sopor6ZFk2loclWMzFT/jRzM2H366lc98FaIQBmx4f7uc3nshcVsAdCg
ROd53KpS4pCCozi3lxBs89DVoxOY83QGLD6y8VOC6pEk97lfSaquWR4GR0+9WA240r+3M2TzC8T8
PTcC6CWAjAJgfcX6tZS0DozstlBUM4YaZ/EDmYkqtrabYa6enzNP7C6fAdsfdBxKqTDO7+W6AIt/
HhRA265BnIMMPPV6jiJWiwi120+PDm4pL1nutvhrlDm/lvdAn6h6nAhhPG7ZtAQhGkrMt3ZrDRcJ
mLB2kh7PttmgBte+CgM0+LZGhRNlEBemnm63nCzrslcgk7YBTSkpNXQtQx8u5zQc1+01DwX3fUNT
1K1TJYpJ6JcJAEZgqvJdMvGrkp3BZnX5bSmQ/thp6sc8NihG38oV4MdHueWn9cjd76ExvhVVUzFy
dD6agM9WldVhLiKQN50scBox53G18cCSZ+RCWT6piQTjSQxZl1V9121PmR+gdfXDRs9DapOrIUz2
a6GdvQIgID8WkLzXjmT9fTGsYwjo1epniqC+SrtMLhVWX//KtBpfunCQjSMRhJXlmKxn9IxAZuIp
uylV+FVyLMdpU/ltvg2qKSBJxdMNA32C2hRCXTmYDzsb17BFcbu2pQ+TERGbi++9Mk9xlKobnQbd
jbDL2mYLkFzQyN2VlYY0PdnKR7hIZrByavgxLDNtxl51lU+nqckomS/lHouTpxNUPJPKUvx06ac6
ZVNx2vCT1yXamlftpDmDtaQ/ZsLHM3fRuFeesOzUw9nxpFJA3NUIpGOBRUF2nza3l9/GYMrQERvx
DBn40IbxGl7SkPRDJYMguU2Bdp30umC0ISvoIzC4AWqDNSE/IjAmaAsiFX20MeuHk/JT0EaLWD8u
NkXfjlTQLN6ZS7Joz6tMbGVNC0L78mWwMfHXILvN9yVOWdRKo1Z0C4PofWWTrPyrXLNCNAEN9EUQ
yMmaNFrZo7MJR7sh5E22rNFc07KX30K2qFuH0VQ3Sx4dEUqzQwPT2e3iUBXehQW31wCRg8vAkz5u
SmS/HxBMQw6972XUo/tUwZdNzdtfcxC4Oh6i/duyMBlDEaYga9z3BZHbj2qsoHfQplH7xt0lN93c
VWGkhnsfFUjE6ExquyVjcoHLdVQX7WZ9ipWJb7JRuAqA6eds899DQ+l9GmH52MWsDRC6cKg6J2zR
ZF4mbVqs073qU/3FK4fSJoQ8qVtg6oGGjdfF0GWqCkySfoOySFZJPE5niX4bQnaxPrpo4o9L71de
83XtPs29n1+0UyKuZmdcTSOtWMVwflDMlICusPBcv9epK7cHEi/9CGOJZd+YUHsFrkR8xstgII5W
NnokwOKvVazL2uiQXtJhSr8tZe5uGWBzC/Q+NTgoXStqghmNnelu8zKQQzVGnHzTAWrqpkSZw6qM
LfNDvuX8hESf5zUZ9uJqjSTE6FJAm7f1cIPICVYz46IzUzb/phP6aUO7+WmfxV6eZ5X6is2i+8vj
hpz7tTCmRTXln1ZNMlrpdAbxybu1Cntrr3PC1XlGORfBFLGQT2RayWviVPLMNJWvdrf7XwYB3thC
xncphGFnCLHjZnbz+oQyLaiybbK3AZw6X/dQTudkhHWinoDK3vc+TLGXOWSkkA0lYJWM51cF+I1a
LRM788zoT1BmJDh/G1+icEpOLE+WL4C35gcy9foq8iN5EkLvN93C5tYVSLnoJsVwP6XhetEm3R6m
hepnXZbpd5jGkBzi2cM64AUWD6ChD1Gymhuni+162FwiAX+U05nmIm3QZUL5CfSAXO+BpreU9vpx
j8v+Uwna/Mu8l+szNvwOxjBd3O1RsEKBkA+nkdDsFkRxlNSrIGNT7n5KEO96Ou1dIB84kOyHzkk1
11D2hSe9sfmLWk0Kb0y277eapOYGMgOOJlvI5y7ZoVbvO+HapODlVQTqrIaVJ/1Q2i4BwK2DHwGN
oSC59Vm6D6T2wqEnaAoDZLi85Vlii7UNpebjWo1E0dstUN0DwIrxPkj99Hlc9Td8pwNeOkSfYcQw
DTMFu3eEQTyVqWi4EKniryagZqvHfgvvINU0n4bY2vncx2OS1qSPipuUSl2eSCjgWxJ9qRrQoele
WdDGTUl2UVRsX4mtREKnexmANr/xwVzgXufhturbmVjwJZHT0XY9pbP4kLg0eCwmMqg6d7qXbU+U
/si6wYoWzKnvb8TA5dAEesqgZ4LNITgXdln2j76ctOnPR+kRNgSuklFy3DW5dfzC0drqsY4KVC51
Jgy1dwAd2FInJuqet2KXvpbhmN9CbAO3yhahRLxZ0c+un7MBTZRGHtFqzXIUTt0EWeiVXfPiksUu
nNjznnga28q7OSTmEiPZhddlCmD9PI9+0k1vl8w8kaDj8PfF3Uh0pQPajbwOUuKehgSqxyru0/FR
+ijYzxv6NVaHxRyHtxvciFMdw2xU3MHms28N5C17IwEQXVi8DjWm2fPLGni3sA+jD3Kyw+wkptCJ
BnCH4IfKVsWZ+LCuKSvXxucsH2Pg1IvEeijBEtYm8rFo08iMPewlIDkrMQEtrffVzVOVCA/+pDCM
X01Dmsm227Ltjg9AGxvmBneVdHhlFdylYV8AWWI6uuadVmD1TFbAcbSBRM7XeL0PMuKKWjCaLlWR
8gSIFqCvz5EK9A972HASrXx8lpJGSdvZPjZxjRKuD2QNihtS4q0q+vyjD1JZoDAz8IOMNTLpig/I
MBjwjlQkobnM216Nqsq6OXKk5aKIYNNUsZNZdhcFNjefwIkKesVgmfnWWft13/vuU9errx1RGavQ
JoinDRKJlpZUn0NsHiGSRK7BIhX7zejj8V4ngznZXpNazWpXVQGRlaqEyMSTnsa80Tr38NwMKfKr
XcX3taP7qZAj2LDO0TsQdWVYR27Z5mbHZpM+kKVPngoIQHUzWEAmiAcEDHQ6w/Yjkoo/qnlaynYp
iu52kZN8MvOydi28uZZeA3zt4LwRjlwLyeYmnubxxGeaQXgTRi1Ze3nDaRbcxdylN7EC9ye7BRww
QVvUxDHFO0xMYc67i2P4aQpswk1I7Ly0KsrlPfTfG6TneqMVWbbQ1TPvWJ3mi1UViQT8YRKCdnO9
5Li41gMrftop3iZMQR/PZwaaqtFYlFu1e67vsctj84dZdWwGhvoCp0A/YtcZTqYgeQ3Tcv8Z9uLo
KwAsd4L2hZxlSMSpUAV7COD7ra3I+5dwEp9GBiVvh8btVMSUfZFbvMoqS6T8koRUX0ycUFdR7VhZ
D8AYL1TFuOguBFA8OFujCU8+MLQlF7tFw3feJ8VXTrvohUfJdmtBgDaZmuV1AuT1MzDsmB85zakq
YeF8l1OaoG5FcjyCMP2e8qNJ95M4dm0XL6/SlsHQjvkAPhGYrMyvp2waZL3owa2gbHYJzK3YGEx7
I/IIXHsDy+5GtcSvfd+vvIpHnEPFxqIva47frYEiISZ6eCivRW7iokELb0eNWot3F6Hk+i+Frq2v
uUqS8Cs23k1XJCg3exWsPG9WxYKrYc7iTwf9fop2y001+EB9yDLHXo0tFbYHdJ4naSCcrSTNklsw
YPpGeWgzKri4Yn3rFqNeeby6oV6A1tlqsKP7vq4eawWLEn2aUQADf1iQP7DqMmvbidnkAqy3g/Jo
cDuK+SKzf2FYt6UnUfTrTerRv1UBypG1GekcZG0wCyj2wt1mn9dlHL8Uyjr4PJOlGcNgDu/NVkRP
IKlKAnENargqX7d+PG8oqi7IftPWurnvGUo5gtITYohA3if9FgW1oYeS2oswg99OWeiDIexAENVp
L3qWcnvqoHyYieA14yjSdHu0sbamcPbGqKmTie4v02Im/iGW0bbAZbtQjpRGcrmrWkemG/0ZXmg2
pR9yk9Cy4tE8JN9GyP6DqbZB6Rg9gXfiLrzjvcwlqdFtu1RVZu/FYuoCG27mmx40UAnrHrSYqW8m
66ngN76kgHTqxaABUw+jBWqVVA4iTWJO2qh5eOk6nsJVuGGpgI2ASyiZdGXdLPP11KFWm65NbwLx
c5kXZzP4Jflw2LxnUFZPNIxBYZwV9Ebr1GifBiF7YEZxPIc0gOrIMDhRAKVbiFRx+X+JgBQh7uPC
Jt8Q1bvsJdNZ3D+9Y56BOnD7dSQHwhhH1KkbTO84GHDQ7gedgHW4Fz+6lIYuP0Ovu2O9zdFChi9G
bX3QwzENAC5AZ0vZlmOLQDpeP5segEJ5u6KgdPchI6FPa9MtZubnHSQRnha2PCbZa1KayYomG1fj
p5vE4PL2apAQKyw1tCOJoE/Jmqkhb3MYDYbkEhozewk5z7CixkHv0M0npUqGfByssuEQ89zF0ESh
dFcEGdOTAUVUmZ6HtRDeK4CZFoDkUEOZZODSbrvJpcPYqg3CFQLsYJLl7Y7Sr8RUiDGnIJMsJcpU
UToTjG3we5KeQZ+Jz6o046cAIpW1iiVMcVVqsHZaiDbEj3DiqLKgXYWjuJX5ghELVkPu4ao9nsHh
7bnxbxrZCxk6+wA9qr0CnDrcypAmNY9zc8ci70WrEgHNkyXgU1UwPjHituJ6RglXVLDDehhtp41P
Z72GEAO6Um0TpPWW/1B7SDlSaypolWMfNc2a7P7jMgSbQ4EQjC0qUHSIlKksO+s8XUVDReleg506
r+Bg3uboY8kHnjUbRvB/13hzgq4WZtEaTHtg0Y1oFvUtygm9XJk+4/ZHF7gDcUFFHcMMy/vuBP+Y
pcFJmKiExiWeyVTTMJWyTX24XEWLLL6MdkwBWGLuQydrAIpDhg618Ms93K2haeIwM+sLFARQH0AK
CrFaDWnEDEu6iWLIcwBu3XfovGGHnVGH3znwVq7aEl60Bc/HS3BMkVhgnIE0GhI1JaCAiL1ZmnLK
CJidYO3PUB3jwRSuC6oEErWrGRMwWG0AmL3u4P0RG5Q8miCUuM5dnfJIuQePh92khJakZZAo/BVA
AwTwkKnuNkAaXr6iudz6x4IJfVRdSTxcoYLJLzotsuEVKTLx58Sm7KPcEnoHtWH3o9MR7ny57Q6q
L2qAjOz7gCELQ7hhoENmHjY9wlasYK8DyVoIiWxaCJjNeEY+RoAPi4YwuV1HAC2GZoPE5F9bksLf
mPElvZpSxqDy09nTTDt5WuMpfMn1ElWkgJyv1+MOh9Wy+wruBX8PrydmUMRmsbBkwKy9VGSwxF53
uYbIa5l2qCo7ujmcLhkPhQG6YczAKHx8AtECujJMYHhsOptg0AoqHwoUZlUFVHpJt8woCia/3CVG
mdsujmzZhFkHiz30BOp5c8UK8e464SpBqhdfU92XXSVQgH+Yg6PiXTBZcKpQU8NwnHNKoOrg89A3
2NAZBEyASx5g/I9hms+VyltuoVNrEkznaPfZ4TtdBlUa1BdCNTZRP7eln9qYLq7e1sx/KZAt7I1b
J62acbblxyXTq8HhsmxGQzAABRKxvEtGGt+UPeZDQG1Dvah0RMlNEPTxqx8HfsH8jOUBkjdWQ0oV
f4Om3UyQVhfE10O2YGxGsaWDbwwM9Es16nKlremHckT+1cl4w6LYZ6c137LPAe2VuwdyxROAAVL4
alQi+oKBCZ2vBPQM9xJCjbAttsyjKSAxXGkzDTPRioj1zzxzequxb6KqQ33e9Imey+O+5R+2ZAMM
ncSS3pejSF5miBW6yprxS7II+aJXKSuMVwP2CGEi9EadRciP+ksXbGGH2soFdYDK404biPMX4C5f
p84E15phUTd64MWH1azysmaYXIOOnN8CFyiuAhqWn4EYDwXCoMtfVQzfvUvD5aPVPr7mePNIXDNb
bke1FgooUCZAPMWyYDxKggkQzQ7vua7EQNx5ymI7foSLd2g0wK1GI9TTek4y06J8iW4mL3tI7Lbo
pafevRC6RpVaTAjjU8ZbUY70J9S5YZNm6fqpRLl/jlIavUoIuV9CfCWrAocbB8vWCzyT5Z0DV35W
dsWqK8036HzXB2VCT6tylWGEdbA/kC7AhAsdpeKM/UBPaDOWpCkLaDzw7dttjvW/GMCOpnRoVGbM
Mtor10fyc1CO6RPrk1TUKVD9a6UmTKCoIFjkSfLdG6D/uuUKeJB+xQbFhW1AJcOF+oKOVgr1UaeL
TLMPK8MUEdcueAkhJD56hi8bXLvzTMzgGsDbyQ+phyLFn7cYXru4SWTo1v46NL1g+zX00Bj7Qwe3
Zd+zKZX8islSrGlNUx2uQVNaDN/QSF4cohBwbZAZMBINedhAvxbtKBvL0A+15rkO3bXxDihmlccu
O6XptJVf82lakVRmxUc3Io9lfYiRDnYC3d8EPu866EJSSJWg6kUZD3GSh0cbiwZqcAx78LZX8q9w
DnyxNOB2oXdrF7V53kPqMnQcohvV0UOLjRicQYN0rNvD+dEm5YoWZkgcJux8luVGLWvAZ5bo+2C4
HRy7Z0wuRjbLhjdtRW2oErPMrwbzbCJf4VfU4OtNpijJql31yAxX9BhOQWog1seVpHkXkhEDTpwt
5n+ZoNvjrBpoyfF3kJQXubsJ1gUN8w3zCx3z2oWkLOzpn+m53wldsIYQLISgDg+/G7wdh+H/74Q+
oLJyDSG2/0tIdXhA7bskI8kwKipFe9qnBgoqG7oAfoGBgaL7DyfwO6l+nAB4bVjcMH4PLCFIod9P
YMg8PKTdUPzg7ycg3oUSgpMRERdI8GLvTOmv+WgP78zj+5yvv89T+Pt4hf+Xpzn8Nq7u79McMEMf
N/d/mzT+bVgbzNfTX9/X4btZ//1rv6Y5YDBDcfDnOR4VipDysOv/mthWJHibTAYkOynKFG/GzqEd
+TXOATP8Dp4d7wLEjDcCXw/OA7TtMbENrz8lEPxi6FT2pnMg0f/NRIf0LV7/xjUf03QS8uY3hhMv
hNnj93DKYg+bvhzslYTtuolhyWz7fSJ1tq4vPuevZYgRQArO8HZCx1Vzli+Vc55fyoirOlzL59KW
/BJAIH3nzHhrywPdCvL7eNaYshMGU1UwC4T2KBvRjOynNBFhM3eweIB1JCdFgqEmuSF1QeJHRW3Y
YGNA25+WvI1mlPRdhGOCYLA1iyYcE1N4GsaXF0xWezbZIJHqZIxuhr3mgQqbEa4kdJw7MB5b6Gtl
9UtU9qreM5sAjc2CFgK8z9hhP8ID9Go1Dp9n6mWUw0/Zreglwb3XmLP3GPXlUsUTrgcuGMDJen7J
IwZpvS4wHifA5WHsHShDtNuNDTB7TZfXkJ+sLV1wayyhbbcKGFkY/xnzwFV5jlspS7004YwfhTM5
qTCs6RMuAbchLK8x3mxpqManLMYaAbtNg7YHiIQJA7G8YqlWJwldbZPPOf6Wp49badb2+CZL0WUP
BM0pJg5NFYRyC4aHgV3M1mh/7OT4SPCi3nZccMgRW/NNls44/S2JWzPjhBKF0Tfh3n2CRAeIUWHK
hsjpp59meTUnGjgk9bzZuI+7iozddzoGmMykyTPeWLW2yTSqeglR/x4b3CldyxISXhvXmpHlGSAi
B86dg+MIxv2Ezmm/2krcveSYt7NlxTWGiT2/Bckw+7Lx6bw0qkAcRD55FBjwVqM5AucY2Trm+API
xaMdcFId4+l1Emhyihg6DgnC4FKQNW6tOqJoxWfRVd0PS8ThPVnitrA9q3OKyWp7jMAyo1C1yLJ7
xPNPR1D+xdAZVOM2vEIPg2e/4/8xmrkKQw+mZltL9FFW4jsCd2mJVNnAHbPfgSYltV70y9vzFh2K
ZzsirKDT209dj5DBToFHP6MwN3k5XsKo+4lFjqjO8dmyR3SWBUJFHmuhm1f/aYSztMpLNPARTgQr
r6ys4sM9IOVrvITv2e948tuMdQLfP71sUGnf9QVWBymWlwIgdp1DXIYFh2AqsRrfbsaksCi2AB9V
XLxCRBq3FCj7ZYyhCE4pgnbkC734iUQfUVirGiY4IPba2zpZlYIMNY5bzWXYCJ3iloYW59D1yw3m
rrlzl8fRbTJTzBlY97jloMfgB0zAC7EJ3aRElE34S7dN/K6MsVDRMYDls/2IWUrd2IZYJxg4Njza
Prt/W14J2/erEApkVK8jPDqydIdWV1ahwONOe8IvXR9OZxcmvAVUiGXIS1m/PdtA4PIDOt3mUK4j
hSAEJoBamA+Ge/MW5ZBh7iepNKZlYWZaC/8COUEZMjbo3lX9FgBHhGOJPw7pDh7PI40R9GttupP9
6u0xr9CRYR0gjBwQwdayiH5TQxZcZT0udQ9wLPTRGKRIEmQvNKaQa+ERRPxnB28zyHSsnjDAahZw
GNXxFNFLqM10i6Fm7j5z2bnc2GvQDb4KoKq9pTzmLeSYQ232MLjqMqxTuWfRrS96cipyBNkER/Jt
APyo3iekL/THePszkkO0T8Ca0jPpR0gZMHvrlkabrdMlyetiDRMg9tlSwQ+trzd49ppiQtfoBhFe
hTJLIErtkBS7CMltw6MLCk7O1MSPPWaKnvdo8me1Ipmo1No6m3HZcE4MmKQRYRUVSl5hYhX+KNBn
vOWmmLi4fVu0AMIt5owEz/jt/gHDe8JGZ+lj7Jk/55gzWGUr4EHONgTT7BSUqmDGuERL0c/hdOvy
1N2bgv/EYALcGo8V8Havc5Lxhgv8JDg/ckqnHDPL3Lo0AV7OgiFzGaAJDFh5iKNdNIC+xnNJ559z
gf8sDGux6FUFjYG7pME4nCBp/15C0NDCHQ9t1Vx8FjKVLQ/6h2Az95izxqpkK7uLHxwG8QXjMkYN
IChIPPgm4V13QW4aGFYx++GwGsDmneYtKaMFAvhds9eYYeBlpBjJasB3z1kHcmApN8XuPFC9ywDb
YVkB0weADHw+Ne1RuVe9HNYHuPtz2lV5hPlzJw1Ek9WeQ1ziPNFLu6e9iqAYxHBJRc03QHjyx0Ls
93QIpam6xPGf5ZwEe44sgf6uRvrfrtCayxPwX0cUiDqMc1AMlKJgqQ2aDltRA6MuvSOb3DHrLpm2
5Z7DiFpcYwbgIq5g3FmDFw/JR92bzo63tCfJWmk9Rnk9eyAJ95nNYw8Dy0SDjxNk+pe+yJ//Vor9
qln/Pov2KIP/qGvSHFLsPC8O/emfYteRQLcOb4O5KgbvIaTrfw4cm0sylc9GywRhhVWXDoj0fz7u
76ZZFG0FdL7g+yDEKkO87/SPeor4NPZkVeYq2t6SHdZgMvAf0xbwyin+85+P9nsz8Otoh4Q6TuEK
xsj636u3fYNXcNgnczV6BMhRCRBOgxa2yvD9uv5/E/AfRjbD3RKiZv8/dwG/vZfxbyPd3r/330Ob
y/+CHhlO4jjByANMYP6fNoBgnjMaa1hG8HD/e2Iz/uevej8J/wu9QYEJblDxQYCflf+LvfNYrhvp
tvQT4Qa8mR5veEgeOpGaIEiKgjcJZMI9/f2g+m+3RKrJrh73oCqiIlTKA5dmr7W+/W/2+5yk330X
M5UdshUfBvt+W3f4Ib+fXxMP/SuD2bgv0mo6eRFroGa2uO+mgu2MI2N9JwXO8IVJaD5dGHyw9qKj
4HzBjDfeT6FCPEI8ZSNYUYHIEUDHqllmoTlcNwm7Ag897WmqM0rNlLMTReA38UZFaa4215YhpxMB
Yn3HryRVPcbgMi47EstvXupbaikSeLYNq0rLAcByb+Y6BNvIcGAlBJH6a82urXjE82CHh8oZNEqU
JasZP9MpFyH8gWcLUMYGVgsrvtKs/ajG1Fi4sa2VNd8JFJHm1ggnBW53QBBbjBotP39gLImAfQae
Zj7oHYHddaGigQUV+rHzFOvBiDsp6JGSj5W0Mt9a9IWo+2theiomwOD30SV1s9jfVNloRDd9pLsb
Pc8KYS+SCPL1xqTWy8oZ65azhyrLn4yMOPAeBxh15dYVuov7hfQInlhUDexXrRetjH/YjsZ/UI+F
y4bNXYgyeimmMbrqvLFaV/qUI8LAt5t1BeE/AgaW2hpS37DuSwGB1Z1Wkv+aN+XNq5OK7tLzU71d
ZjqxvNy1jPOUMK33Ydg9NpwVfOosBUvxyWh9VkZOJw2l32WXu+JIwHUjbFFfizgzeWFqj0CKQtbV
xiA8Q5gc7rPamat7OPm8vIyXFAtxMKB0vGnlkN74rRwIAw9ihUET4ypR2L1kBn9Kndl8BJ9olXhN
uaf+Kg92mO+I6Oc3cZ5m546qMTteLfKWcKO2mtG7B8wA+yEY77wSjR0JNWhfnMoIb4os9laDZSW4
MdxijdumOHp63lLNogAYT0l+X3WclYRmxFu8ScGry54MkTds0uuO1BXWCMMh9V2P+mUw+gCLZGpo
hzJ2+b9GvdTPBMCp8QnAE1jr7lKtNp9cN6qjpWlnr4npGg+uz0dloxJswjy09xE1ReSiodg3Vv8W
hq3/PCHwr4MaJNCiiyP5jFK7TqcEo1fc24us7o+dHTtXbMzzDbgKqyBbH5JqYsu6rwLDPYWVZzwN
hN3QFEocCiZWBTy+OXaiMVgqu2rhN1TRFWDcapehhh77eBwuc3KD7GFr51wTdb5UXZ0+ijJOn3ii
+XYYlHVU1ZTvVFnWl9lk5691JDnDhU3kHZLGmq6FI7uLQgowy0ltkJ+sfe9mTCVBVeygTCvWkJx8
slXnYNLdGRHOZ58PDRDy2k/wD7uRdaV81V50uEm+Da2OqEqGVed00iUnGWfiTmWqv00Stz5YWVSu
tSEJnip7TB+azpVH6XBgIkvhpbBqvMncGGCLEPuCcF+TK9xKCHkr1FF/04jO+el0jdgCnRu/DSlW
hijQ9mVWF3vphKccp94qVLFObMwZ1kYZ7c2gPo7YBOcN5aLObAVPHoq9lZX5To+GYVE6dbUyUIO2
TYK71oz1ATOLK15qnMxHXfQY42wqtW5p9+e0csRljBd3x6bEOpMEHx9VlUyvTmh0Z25IeIU/Tn2b
vNFYdnaP+b6V4FyLId31YMC3tZ26CDawwu8JPOdbHjtfi9aLTeBl9Q9Lc+V2ghBIeSbUqfe7g70Q
RQOCw+hKwnnF6C5Ts4sXfuuYP6fZXrOAAKR4lcdqBRfirgYYcYrD4pr6e3BpVmb0ONvut0S0BRHW
UesWFJ71k5tk+imQWXCpVYV5HoeOuoPRjsEFUIZ8G+TDVS4UFliDD/WgVGSvJjsgaBv2ctiTPYgO
NaSaVeSzBeNmlCclJDKZxVRT5uVRo5RzMIVt3LojoWuKTNANWuGOr3HaDw0X7UMYVm2a7gh+ihc0
rDVA5uzAWhKsQ1GZ31PVJfu8dfKtsJPkzmjS9ibypHdpSqRITYmZCMxW9L4tVXA5ON506tpae65B
B7OiGf1NnlT4Jvh6vIuy78cfo1ZBx8oi4ezK0ukPWlR027A1usuO5M3BzOHu+4kQDz3i1/XgjCGF
jG7aUvmOz6xs9ZMbqOrFl6X3c0wy8LsuJEGwnNEPHMLpmm1cQEa+3vSQw4+42ZyVB8UUdiq/kzRE
q1Em4Ri00Nu8e8bmaOTLzsRCvHQnLT3ksS0eQiKR64rj1t53iiTEPMaRuiTxv2HLL77BbHTdNdaI
4sWKIn9bCpxYikjrsfNLbZEjpuwBAO4CleGCwhLHepLbAJmlrQdXqV+0p8wY5Rq9pTqISpOnUGp4
4OyM83qO1ULrSvUNmg9mvjroOEzYCNaL1urVuY5aZH8tGN90S+UKgn3Cch1wj495LzUoK477JJKK
qSfTKhvSgpaW86Rdu5yQwnAN5wd8eVZal4lO1wNcDeMq8/PRmAs0/taT1a93ok+spRngKS6MuFpS
yvOfMx1Nmezts43l76RFpXPrR7ikwaxYFz0iNNPgaF7jKtTJ3ZWn+QEeRG4ZW2wKy24kQRKkwjwp
0OP7yOTs0MRldV2Rv7/3fNnhwSVnIARcfA3UPJYw11r7LotjniHRUpGv9yM50TNle/tVogTLhSHr
CWmyC24NJ63B5bbmBi+DceeEaWwvC622r7NQzDa4bgjOeVR6257ei8tety4w5fU89sLWT0I3TtJ2
hwNVLx8UgCbeYpWYNBYY+2AXSuHtPEI4yzZvsSCHY3tdT3l9nY212KWxae4GhAsqo4m27HuqGiSv
G+8bewHzbrCCFAufY3k//UJTT0XlOxtqRI+OyIEJpMHZMps25fp0yb6j99udyZQXLVL0sUNfNxq2
PLOlamC7sGk8TUyvSd0UJGhx+uISBd9fsbyNmR/xatotMmLmXIfsTTdGwmKt3AxgDZVCD2ck1uOU
GoutLq1IiVUrmodSh/Tb9Z3NkX/S7S3rXbnpbKj7OdL1RkOv35lV7l/hfxxYFbzkiQ2a28ISoo4k
xnCn6jRcRvDSTcIJjZHtMbcYS97s/Lqv6i5eNvaQOiC0K7avXTty4M/6G/QtBPnJ6veuPpZXMhM9
34nlNrwcAbIMZ821bWfmNtOZVtBw2EzjvRxQ1E29v+30PLrXqWDckyfxN+SI4fE5oRBXdSaD45S5
7FYiJ9yDPVXFIqIPCJFcaPvdwsfqmKiumVZDZKWHVAY4LJLOSHCxRQH1FWFG7ZtVpPjWs0VGGNrH
q4dPKCRItxqk3xycPBZnAP7Wybab8TIQUPCxHkZLGYnhAI1zWlOIiR4n1z+mtF+J3KRfKRN3OXFR
rtI+FLDrvyeebS6I1Oe0yHADtmSF+0jF3dwTAKf42ccWUAwN+6Q1PTfx+JJ42tmvsewEceeu8oko
RSsSgOyy7Le6pdHCxMmXA0eEY5IbxRpa3T2Pxdqo0cdp3eLPtnI2NxRjrjBfWKfWsZ+MFnfp0OEd
iDLqJZjMm2Vd5NyYmcGS02ph4VsW/GfPLikUCmtDrWGDdjce/KS7ijmqP1i4VbMl7TyI+blls5l9
GdTtMP+GmbJW+KLlokJp9vwB+yaNFJ5GzRy2aYLTDfr9FuO7dzW4cbasXeqaJa/fs9Z6azS68K6Q
rburMS9glG71U1zkyaqLenuJoZplDv7lPqk9fzO2ciIAEDrErBRc10pGl8AGWdnBxl3R5CJfpX6+
TiZZcE6oG7kk0tYufju1/l8UTIjQmI5FWhXJyfU5H/55MIxDG1sFjt19CkaILdzghYdm8pmlHZW5
5JdL8UqByi9ZsvXsi6rJ+zrGPLgLvIDwJ13FjODd4FNS4hee6mRvDFXzOhFFvqiTPL7ysyC7+fw6
7Q8HYM4zhG2N+fSLK+DdUDCFUjzVBUPVpijXfCOQDEpaIb19Ps47ELfzC8BpoxRz6Cd2/SHkDm92
tJvMi/aqDsdNDDpq7yrKnnlJ1Q7kXhZcdEEMlne0i+faizhR91MUX2FHmQ/XYcyv+/wnva+JAR0w
ySMbHnRCzrTvmWYKtS6WnDL2eBNRLYoGi1Tac4K2kY6NFRSl5nVQHc+Z1kaHX2P///rRF/UjIwAB
8Ntj+qAin56Tklfrf1eO/vN//NYOwHLJdc9oR0TfgPf5fwRk4790aoy8aIbBE52bgf2Pfuz9F1lz
jxhxoJvgKHTodv+jH1tIy4A5dE+nYmizIv2behJDvKuy0iAL6q2NEQba/Pu89sjbZslRm3ZVuB7h
N49gp65+uxt/mZc+DsHHA8+XChg/mcZ1f85LYa9yjYV12nWz3Xzy2dogmbnc0v9Vs/t/GGX+Fb9x
GpowGDA5MYpXfm+179XwJp0vmIJfXci7icdLKrusOoZQ09nTz2OyEtPL51dh6L+m6T/q3j7FPcL6
zKWebRjmu9vV5lpNplk0O3i2zWvlETNaY3BE++wZ2gFAdYPuhsyUq/BgtbraDK01rN2U9BwnuX7L
Hq15MOPJMpbJxP6ukd7ZdIrOIcYz9BdBQ96rCtEDLEnk0OjC8BbJYq6BIZzcsZsbEJ28lIRl5y19
KPoFqajU99t1XhlEbXHmcZ7koK1RvVhBD42x/EMYz4QCbZg01dFtVLqPcR4ddX9yn2h+VRqL2Blj
hFbNPaKAj0vkr3ZNZa47yqhQwyIbZL6aKBdcqKCY7hPJf8Z1jM/NE6+uWXiHMCnYlmuioxfPVGxt
s71gkybvh3JESA+VsdWUl68rq0n3dqET9FeGvWkzH0loqI2Tr2dgdy1cDIM5dDeWx2JsQyG68HA/
rqvJp7tQN7bGiVgE3wP9cZZRpeJzmHb9ayCL8Uz1RuG6DgkBeSiFWy2Z3vrSDR/J/TbAKIJ8uifp
6Fj4poy3phngMDr0lPupCXvuZEZm+CEwQb9tBlfa5w6TwNKbb7BjG6dqdNj2FxIp0h0dd1UAxLrA
X43yktgRyB2n9Oolv4/DpCO9pcpT7RL60RvRInvRj1L9SKfh3p7MtwDyJBUlJ1raSkseJcfTvT4K
bkkDcGhb9vbbxHGL5li9mEgR6QRW85qH4IQT1nSdv6+gyx1USpJZRHLbh2Su4pKX944FXb9ONVH0
teU0xla1eHj73ORgReuzFai6ZtPD6d1Cy54IAlNOWwYhOCZ/GPV0OeVobA77tt1kuAxgTihKIpXb
vvCx0Tlpd5tVk7qVdcgfboKWF8NPHM5PI6JxHuJasXx7gZFfrbsgIE8YcDuJ3hshknZtzm5o71KS
OUv3qekWG4zKRFoHOIQhSdbQuLFVGJ3HGS4Hcy/DPNwnzpVJYxR8aRFUS7sJX0LPsQLeEi28NPuA
iD+VSE8tbIP+Z2kY2lfUd83VTDNakgWxD2PdiAuhecaNUUxzALV2r0PN0rbwJS3KN0V00dvOQ1iI
6Qx0tu2Xg9PpeKWFa+5FQylBqSEnHZLE4YvEhLMI6r6SCwuQ4JbEoP/TTjP/J6k9uWy1tj82yA0v
Ma6lNWcpG4cyJOO11koKEFUw34+QlMTKmIYfOPy4k3QhwhUU1TqOcmNEyw3MizyK7Dt9yCZQZz7V
P0BpxpYuSvTp6u3+0ceY/r0MnfisF0LfdQltmla2IjODAoEPp0BCezXgNBxEoYpLqFw9uV1KQaWK
gqvBmKy7PJBUkHGlUuIThnMkOThe44rEUlE3/nWaNOXzGDv9uRnH4XoAp3A5UCW6MAZvPLUicI7E
gMqtIRzSEKN0b+vR8ldyGqedoISETq2bDCCMefLKzVCem0nn9DI7+70FpRJnRcav2nRhr/+0E1cS
SaVl1q3AoPPDmVz89R2TUKYVgDpCw1kNiM5E2+t2KwldFqu25vjPqmKvIXfQlaF3ZzgrMYu7ySyQ
bNFG+TudEM9wGnjh0vTK6cCvje5Mo5oOYzaKI83sxmXuhIlYpi6gvYUDamvP7t3ZVGnqrjw7CvZO
G2A4d4cKL1CkbZuYQAsXQKpq6eOh2LBLwGYwNs1ea/ScyxD+CAQaoRDDOPkeU8+DZUdHH1y31TTg
efLpRpc34qUXUjKNddk5J9G9jVPKoZJZ4HuSBNMafxVZbDNFvCGzsDEj3zniYSi3fZXkPopyWj+3
WWW8SK9scVUHCW7gQOUPYzv0V4GhZ4dff9wsXee2IMa+H4eI+PnkeP1VP6XDVetTb8JfVo10HOPJ
8xyppxtR0XAqZ0iOYchTbovWTONHRCPokfoLqaX2mzer/Z0T80cBSmlrqsjjqawJ7pltZN7Y5RA+
kQKrHrqkKAB3qnLrOFPIKcvQF6mmF8ueOCuMXJUd3Eo9o1DIvc/RiZAyvLgVriZ9RxcKirBj010G
EnvvooyxlzVGkJzcbOhIW8ooWIzkJnYVtS9z4deGtW9Mq4MG4HfFIW2NAZWEZJJa0bJlQnqv+cH6
4E67IOHYRURSf5RtN+FBaXl0FP6SpVMT2PZ68nI4ZRXDJhkeIBANFLUahe/NE9odmZ6+5xjHo/et
ybioPKvZq9yKfwRI04csT93bonGdY2hUAeYdrGemIHXK16/5W3ajzZ5ITPbQB0mwLUvh3gbC1daO
TebTl7LcRhkOj2Ze7NoAm4eWUmXpXU9D5MMoUwUtBj+sVtcWKapnoxD5uqx5wd3Qzg4Tb/SS3Ltc
U8Uq31LW8D1HZKSKzJ0eeJGia9isEVZrFdyWadEtXbsNtkmDUoZ1zH2UbEglzCwzvMh7fPrLlgT2
1oRsei1lNp0nTe/eOvwF94VXhyR50W5WsxHqn+eUySH8Oer82MG2+o1u18alk+S4UMKMScbKxkNK
p8y15gzJE1FhH6JBN2w0XTnfLDXa37AN2t9Spx4v524am1jEGmSRRKNrqR3vvDCsTiTfm5sqJlpm
NmWx1jJruPx116VDV8YK+/iVmekbvSwpv1NJOzpNZdC1k7olsABClbyIm8Gp9KMnCFCUQSr3xSit
dS0KZKlGt/mIiTsQ8xzzq9Cfm0kCxciWv95lcBXTOdBs1BlOKMfJT4ZLry3DdYGje2nYsqPvA0DQ
K4wkxR7VzsW8H3ZbSOe4wP2ExVCfbB7/JKYTkYHpZAhcbhHMQ0ol2MGZAg3jJtaSlyZDT2JSGOnB
G5ZX4CynVVI5CioJAtkDLE/HoU1qn64nNbYbdIvgggMnQbrMS68sBNaNskzK96pwjinxnGvD67V1
2NTDlfBalm4vLuXWozCHO5NMfYYBpQkTmDIxXTSGvNsHv9ipBKvrUy/z0liW0LXvVDWUG3KBFFwR
aNqjYZvySkSY4BqF6yiK8+k09kZ9oIjVbyzToAGZyErtrtVhByz9omPHTGhnkXdMG3rU8mkSlsNk
2c4kGb/DwiVw1m+lUeYPuuJ1goXBtjpIjBc9sseTXeBltPtef4GEbKrFkFA+1mxMdnHLh5kYjnlA
qZrOFAq8g9vb49qXY7OnTSfZYhxnNZJP4HYDKbmKma5srekMs4dvXrOgAZD2coc7WxPQK8CldBeE
wdNlyB+9xtxa0vVpEuEOzjX5vJl2Q4jKRbEEXsQVXXnxQLFrJt4ATSIQqJLi1hwyeqVCH4dKGWtb
JDbZAJcdze9jOc4xwFLcWp1FzSRLtGMUdteqpgdWZdMBq0+1N19Ib2PY5SNlfgqGtKW84DKoyeoV
M6cDb2/j+02/xshqbsMwIWjGvgSOgtOoZU7Kf80OMT7UYDKXxBuvzZqq9y86DvSx13ZyrogWWxtz
6GdkkiH2fuxRvp2Su74CTtL4WoRAI7bcCADPuo3MFBYNlTT/USuJ3MuUeDSUScA5SPaEbCwSDbov
0QId2hfnHnSZ/4BzFJ1mmLFLMm8k1ss4oiUSIqSbYBVeVBZ9Nacpjb9HqnN22T8EHTUgB/jTnwQd
klXHOHXr6xK58REKAuZmcyyeWq1Wr3UHh5DqM8BMGhZne9WN08Gk4+vWzmO102LiRThbhX1t+4Rf
0shtbusowe9YKG+kvXGDf21C1xm8ZlZn43ib0wJm04mMI7meJ4coNUbilVK8BM1UHI1As3ZTNqOH
V30VWX298RW4mGNbvrC9R0t2S/9kQEnXl43pVOcOAqNGBFP11+E0Vns5xsEcam830qfYbhZ0PF5k
WB8I5TQ8xdUQOi82ehStQuNpvPqF4ymx8W1oYNw8kVohOTkYsXk5+oF8yvLYO2QQYr6RtNFDvA3K
etDnFdI1Ctrrxn68G8pSHQlv2dRQW/kN8KezG6ToD7kTdcdeG7NX4A6oJcR8Zp6JDK87ry5+FK1H
r25aNf0O6TEy074AeYXRQuOATeIFiWyZtLjqRk3a91bpQfEMHeTVpOtiqB3jW9Z5/qNZeUhSweQv
owhjr9PmKTEq4mLs8SaWQuLTaqG0oV+5Y8NMlubpDiANmC08ajxeVtvDyKliVcXWtOhhRkQtMlCb
FHfUtR+HUtLgill+QeEGinkwcig26m+NlVqg63Elg6DyhCLMG8htRaOwuyorqgs55SbecwLr7OdB
10bguDPCs9rOajH77jguudrbKHNV4+XFe4IF+UFq5Pw4d/pbTjH9wtSS8D63NHnBophfs1VMn0HC
VvepyMRjrerBIxNN+wsCNyLJtl3lEDrK8INzmJLl2baMvly2VTJ8zxqaPCwUiJdDZ6q3qPd7VCTf
uMDDTAKZne1rWev0IA7ngJGWXU5VlxMhtbR8KzPY5j08pYusI/28CEQtL23Tjy5TNkM4gvK0XYNJ
E6cmwovQAq274fv/IUs4CIo1LVgoj/7mVignAC6tugb/wLkjyuOHoWktFi7PQNwvwnNLTOvF0urv
dtr2kF6H20mZrY2JFlqDVvawhASmX1lrFtq5ym/9wKN1dByL5sbBRoKaTfMTN1b6Zuo6tXB443ea
X9nbOHa9CzNzRyaXRnn7uAg4m6Zm9OKMWGxLZkIYDVq08SN6a3DUYT2JguJ7WHg62argmz3Y/VGv
DXPL3/IfsJCd2D+83G+uukqOL9EUdhtaofjYfkClnIJg6rdd43HHKh/iUZQik2sBN8UKvW+43u27
pKsAkKmED7YJ0K9K9lQjqPGNozlb+gib15xBHpiQs6uhntyDAAUEaFa66zovw+cqyKZl3vT+Dj8o
HTCGED+xA8RlYTbsbpGrxZJcaHlT0uKSHa52Loo5We2PxTlMNPfaE3gxQK+Yl0bcWT+NqCyXVdqD
IFBJdAjLWF2VzhBf5E7m3NoIDWW0BL+L8JiiTYe0v9vSvihdE5qoV4BZ9DMRXjr/9rVCRcqq7dhZ
OUH7CJLq3Fg4CDpIcbm6i9SESoRJ9GBF1biVffM9Dkpvl0YxKxYbwQMTqbYrgDFcsJXzDr1dRJdt
JDL2v2QglEy7BEmxfrFEWj+1viRlT3PmOHupiDzoR6NW4ZG8W7qiWtLzsrXmnTLBFy7B6zvBZZJD
8ydLJMSwsJqqdjaiHCaOZtBTLsuxye/KAgmtgPW3jZOWdsiUsO7oZv02DGhb+sRWpSGEgcelf4Ub
USDi0ZuRTRWHJNGNC5qNpWRHAmPNcWKnmWZ64Pt3HhHlHoqIvTGQomjHrjCnI4cPRi1RK/xG4ZJO
adfm2Pc7NbjPHkeQIZ0unEY/s4fCLIJfYqkp33glk9ofafdirV0BL4qm680VGcBdRzD3Z+xaDuqq
Zp7bIfgpBlt7QIts703Ta+KV01YC31wzhPiZ6fkNQq7a6sGg1mYiwITLCFmzpALweSF0rqX+WQWl
gyfaDnzPwJibIf9ZznUH7BhwJppdb1O/6zSKcUld8U6KLefxYvv5aB8qu/S90z16FOk+SCTcnH+O
5g3OwD7Ja3ZjNZO9Wv6VFN6wzqM6X/37oTCREgpzTMdh6vtzKL11a8qPBhdGZvtuSG2WjLQzTrqE
c/T5UH8mHfEWc1WGSW7NtmGRkk/7cyjYG/qIC6LZlU2pLiBpZTsCBmw5eXlnik+xrTpers8H/dut
NA3LsKjDOTM9+M9BnSQ0TDhw7W7MuIsm5MWF21Cy40xqf3F9f6KZ/7k+Pmh0MA9EMc2N/xyKFiWA
i2Av7YoxtsJFTusSJjc/3WcmFc2c8sd1PRpUEPMpPql8GL4Yf34r3r+jpgXhNZjlVvN9eyUM8nWs
Z1G7w15BAb7kAl3R339+P99LfvNDtOCh+GT70IreS36DwXIhSazvJNlhagYxu4jIs8LL3CSGNY0m
2SYVDOuqYZP8+dB/e38s03VMfOkQMGcV7HdJJXDswcAj08xFkhEngCPxhsyFYA/0qIBTwA5sjInl
fz7s/Ia8v62Wjf0eKz4gYQPp6/dhrZY4o5cwLGTR/GAU3T2g/GkXuby1gcf7+/lwf3thLeYYksBQ
EYz3OYMIMJmh4XLcea107oQpthz+h7UIPf2LWcaYb9iHKwsc0+YEzkTzIVowgbf/9SzdSfWv7a93
k75MP2iVhKeNyMmJkrK+df1Jf47DuZjUU4r//HL/9tIS6XFBM1smlPD3H41nSUIHerOzvMg+Y+yl
mk9rnS9G+dtN5RHO8pWO8Pnei2APoa3sgqnn1yzQpSFSRIBxz6Dt2BfP728XZNNRHdsDVflgFlF/
f12yYXaS5T0Tai/yldlX312/+v7vb9rvY7yb1BJHmi4LNZ5eU54mt9nSqOr8+RB/fTl4/wweDq8H
qeI/rwOsr983pmx2NXvXU6R08wAWE6Gs65PHGFjpWpSdfhXRWXNVWxGAvtD6akb7+OmRdyGZDIVd
DyhdzPf6NxHVdmplaVUgdpGBg0RW0p2jbuICDrTYZ3XwFV/+47NjPOLVZCMc0/Def3uCY5U/gknf
FeXABsUdz/Qf8r7YSnx8Fy00dDIblHaJ2/+yefx2UQF2qAmOpNglMlLLtq6SJd6wCw/03xev4l9G
4iJ8B0Oc4ZAvfPeaBC3Zh3H0qx1TGyYqrT1ao3dXN+nD5+/KXx6TgT9LN3hWzFz2PHH/dkVuXWT0
dwBDCyoKpuQzXAxIX+UyEf8xfUAGiN5wOOa4YsrfQ1jmxzWWfOpvQ72bLqhRuWHhMpTqAgr3JcBP
8N/QKYagU2tawE/3sL2KLX0iwmYlSA6v9EaET7iFtDUpUrlOUX+3ZksZrQDbUiAcTdnB8dP6IK1B
20cg/k+036WgL0CO0uZLW3OukuvclKk80BVjuOwhJ29LGgDRvpWK46J3k+kfd8v/8ULtP2Hy82aC
FRxdT+cDMCx6W/x5T/N80oidKO4pLcK+BUTCL8Hu3IyumzwXk8IGnefop3n41AxZtPFwYKJZu/vZ
7Jc4KLMGvI6lqe6LkIORhGFXVsVN3funKQTNXFSZWM8NeRaA1Dy4U6llLmhU0i2azvQOWqqp5WBX
9g5tu19J6ZO9Bu+xooTnXWSQmXnAQbgcmK9XQdQv6UoNXYnVJ+BumVDGAtotvnhhX36xaP3lXaMn
tIGDgzWLLf+7dy0sOrrLNSP3JdVakIKBteep01M+bcjxDqHV7z5/uT9ueCzLpKE7/itsLx/6NoqK
BGpfF9Uu8KW9p95arEXUyAvXquU29CN5EVN6vbOTIDp+PvJfPl92czo9LPHifDxzNBHN6GLl4k0m
cfjYub3xXaD33NF5IH37fKi/XCQGjxn+4Tv8837riC7KeXNU5a7oiC/jAEXEQwnCbJyWzR6Gb+Iv
WwT2EdwqRfvPB//LdbKvsly0cE4G+Ez+fNW9LFKUncpy14YV7UD78i4aCOT46dj8622APU9ShofD
CODye6seNaA2qoyUBJDvfxvHsl+Z/qD4iizrX7+mbDcwTGGM4vShu++uqW4rmibAZcJXoPoV9Lid
ZqVXfe+4GwpPP/7tDbR1iwszyQOiIr9ftqIkr0s7F1wWbT12Wj3Sz7If0XTmRk1f2To/foAMxtaG
rYGDoP1++aKhlhG7quDKNPsutrRvOKl/pIN1F/XuF3uQ+Vv+c3/KUBxLXS6NOf99tLCw6ABWahgx
rDoH3FyuA/r5EAHrpsVUdgfKlF/tRv8+YsBWlIQkH9375cXGPVvNIwqjO2RB/Qw/+M5qMvogxW6+
iJX579pIM81jGoXY8mvXwYjz3f5t6XRazh0y9LKdptQBosYOo/cVaKYvhvm4sZmH4WgI4ofdx/uC
QufrQ5LwV+86zdTuNK+09/XAivj5e/hxFmEUQ2ez4Zu0dnsfHoZQRHOQ1KDbnEVFi0rPkjYZP73S
PadCIqj709Iaqy9myXd9queVklGZODyHJCqz5btPLSzgYXPsy3YBNLVFnweU4co6m05DgEr/C1pA
lAhCMzGQjD6uEyH0stW9LTDmaJ+jI296tkXT6IgbkirkuOqazcG8LSD54xyxxbn3gUn/O3rQOl/8
+r8+GMgcvHGGH/xD0/nt+WNJiOekTb6jOl2uUzomHLSBOufnD+bjDMstwldJSSkwvQ9bzsIWLCNA
W3al9PJFVXU7PTPufE9+tWv5ywfrwBLCVem6LmfYd28zOAaYGMTZzKG2MLKE8X5wYQ5/fjV/m4FI
xFOG8zmUc+/+HGWiK8EAtS7DPNRCtvFYpgYHeknb5i9dav/7XTRnRmyiLBn0TiD7/+dwvgQogeEq
4+wY/pjvXZO456IJv31+VX/7eOaQv4cll4PB+9d4aLPSmCo+HlqT+ARqDCS20PmB2FJtmsjxX+km
nu6pFrZfLFV/m/NwxOLiZvH9eOihdKqDsOuyXRSZV3RHfp7SaFOnD3R+umW6/mK0v73wHHtMXnZO
lh+KZDnX6LlEcnZ0k8+2het4555O56vPb+avXkvvlw5uIjws27CwOb+bVwOQ2ApeebbzVa8/JLFe
bbT/Zu/MdiM3sq77RDQ4D5d/MmdJKSk164ZQlWTOY5AMkk//Lcp2/1UpQYL7utFAw7CrRCWTjDhx
zt5rozhekK7QZ8zmHHmXaKBdurLtL+uxSA9W5pAE4KLpnEY8YlaYVEutDrpVJl30GF2XfHe61T69
8w4nbN5MA8PCyevSBEK1ZJ6z2wwmY4K2ftFar/RRlYld7LgP3UB3gnAWhhiFEd+nkrSVwCufcTT7
kDLbfSVzc0cXycPireATi/gcX9/IT941ZtqUoKR1YY853RAzh98hHii3SVKHUau1a7VCTBng6S7H
l6+v9cntmEl4c10xh1WdljG6NhJ8B5ZxOwXaq0rDYZlb6osYs2LreEWymtMDvqkwPnnpNI2JHRUN
O9aHtn7fZONAVA8fL7EeozhUfB3VDnOMZqZsjvVd3QCUR43Rb//9Z9U0uph0pCgQT1dKUyFyqMH2
uOWsdqht6JigD67pxkMjT8P70bXCb2rfz75Jbi1tAAgUHkvZ78sY74okGhT8lkJUpz9qeNsLYsiv
JWDubU7w0zfX+2TP4QNSQ2GOoV97moaWgzLGX8itHfqQyYXZyKValzWQJsv5by4FrcQAb4fh57S6
qRwTe1/BEU2DMXZlZTXgYae1z+JO075Zvj57RucAvtmHMHf69d/vYo8krpjoDGxF3t12UflmEaqV
Cb6/OKyvXfyy//pwxAKG6UK3NJ3xyekLqA3M2nQS2raTPqHxc+Sx6ZplRR/gmwt9sjDTUldxbNF5
xsYxf5+/VCLVhBNaxfC7zULrATf6xp3q268fesvgZ5ysyr9d43RVVpI0gQDN+5w42gIjdbUXlrCO
emfDIcqk4C6qcmFJSL4EX4R3pWzgZoND3nQuCAupdaghi5hJrzmggDM0bSWxW21jo232k2lG17oX
Dn4x9sFTUEHyygXiLE63o48MNthFlsuQgqi2K0ubg6ESxvdHsmEQWxUaPtESqxr5FHXgcYAawssk
U6kOyzgGWBw3l9HgRBvw2eMus5Bo9kaUX/RK02+xld3GZSp87nC6zukVNYsIoeAWcWK+KOVUrWAB
WIiFUwn3xIBkRTrn+uvb+9mz+e7F4jnB83a6ftq1APRm82wiE36ph/bFjapL01DWRl7CRieF9uvr
ffaGU3NT7NG+ZyB08i5YETQ/IxwL+C7R3HM6SD3dybb4pnj92PIz6ZUy2KI2oU3nnVwGD35kNINX
bBGRX1egCtAMuj/r9I4h9AWCFL+z9OcQg9/Xn874/Lp0aXG3cbg+Lci8Kq/zSlr0RMpxeozmQAks
d8o1Rhc1W6GZ4YxTk728atO+XmYFIkGlIxjArvV+Z6Hyt7DC7Qy1U9Zaa8JRRxjKA1dtmHcywfaS
H5bWc1AH8OWnzhQuvVaz6b040zLUghs9NYXvTlaN7xZH/KKdqnCV8PvM2eRveD60Kzyc06YaZmKD
pfHvSUz3I9EmK0dx9HuYyt99FZ9941B74QcxhuMLmW/ZL2tErAorL9K+2Krty8ikcAFcY5Nqbf/N
k/XZWvTLdU4LI2iLeVZ6sti6Vqb6AFI6P4+i1ddf8Gcboo01lbkC8zYCQn//MGqtV2VtNsWWoRN5
hPhSOYw/EHSMpl6M35jOPr0Y/UrOLKQxfCh77YbFqIAmh/7OzjmJThts5msUoGip2/ib2/fZQmDT
9me3wLL3ofjNxtGwE1RU2yZprnXh2D6BYQ9l1ry1MZqFyP7mTmqfPRfzzJsDLBIC53ROM4kq4/5S
pyVDFuHy0jVSAxu5g4huLktDibZmVbc+2ajGEdpCtB1DTA0hJO0LN3TTNelu452DJQh7RhDi6v76
m/7012NBpI1E//YDuk0OgVDSiDJH1tWb4YX3kd7fZAY6kv/iOpD2ZjyvPVvmfn+iRE8SYoUeb8tJ
tKKb074Uo0K+VNd8s5F+VrbSnEK0gesW5vTJe2iA8CcWfgKNh2ckwh3uyuK6Ka194mqXWVnfgp78
plHx2QP8yyVPC9YEYA8aPTXfKhIyZ1e+eWaGuJ18hLL/5sxhfPb8ciJlSEb5yFn45FzUStcEt+Pk
LDP6+NxGEP9jz4YWpbk+7dvQVyqwpjkr8iquZ6+Bos3KzAbRH5SQB5OmykNQw4/odBwLuNrwGUVt
cxNOXkmMBJCBHFLSenCke+9arJoQvwSCKUXA20nn1map/6lKHTtLCbOSCM6k7A5IcaoVwU9vhCzL
RT4a8arLR/2mQnTNZg87/Oun6bO74M1OXVocPLenA9iM3CJBpAGVXzXtpnaCj6uaD1ZlndEzfWjj
UX5zwc++4tmZhVDGodl6eturRAthlvCaxDUUpL7qwANPnH6XRghsCjwtmvSvP+K7duKkIEQxo/MB
eV04Zp580yEgdqakWb6188nzI9nBBYig7Bbka59FpHvdV3ruQoRBOfluF8Bvnt3nHfRospe8jSIl
yvWvf6lP7jvFxmyB9jAGfjjyevbo5q1uZFvCvMxV1Iz2RRFRNo7Q5h9IT5m26CJ/fH1N7eO4z0SV
QNdnXrUhaOu/Lx3hYE2QqnmjxRQgZSUBbo0g1VgTvCg2ZN4DN7YtlJNWtvLCJvJHZjI4L0xt+fUv
YnyyVs6+cOQYGsccUAO//yIq0gg7b+Mc33JiMBqZfQ2xkU3XaKvJo+XOOLs2QY2MxYpEkYwmsqbk
zFHjJuqvyKdQ1+MYqI+RSeGtA8x6pCwuNpHkkcIxla4R9UGh7aI3MksXLNn9yrSTaIVW2Fw2StFu
I7sGvxR1ztINz/QyNW5SsrEveW0xoYECnR4it/P2hD89qaCMvjmYf/b5mYDhQXfmCf1p44h2W5KJ
1uDzZ+lwEyFL20K+ih9iTYnWX9/rzy6F8BqtAW50to2TAoShE0nZ87bklUa0rGp3dvOB9NyD1A0f
vr7WB3gEXXKOBbRwOL2yDZ4e/wvFzjqZxxwOeguyZ8vAGLPXZGqbgFTmJUnI2plGmNFVO+jyoOtK
eK23iuebRlZtKtA4u/df6H/4hu/wDTpNrF++uw/4hs1b2YQxrbNfAA5//Z1/0J/qH0w8oI0488AP
mRHVwd8AB9f6w1Y9RmWEShj2XP/9h+Awv+j/nwBqzJoQBqAuD7mr/xtgA5hLVoRf13BvThrghzH3
oW9g2fNj/suhwEMV5Aalm20NN3ySaYS1CI/miiPjI0/dTdMr20Lt6kc31x7RBmukEo6sAv2+HR13
NSm1vjNkPu4ENpMFjElrxxQm2zSjStY1rgIfFT4J5AGcnzJy4FO7QiWyKaueVctWj4pOxOWkIDYG
6AP1BhLgOoALuepC54jS2r2SUwzZCwBUIWPJT8PPbABZXAmUzctRmgihCYCu+/xyFOziVWu2+M+H
XYP24dqCorMsHen42ii729lI44fjQCshjkh6VrRryE3WhujIB9vM4wUVR0bsWhZdtGqsnSUGv5Oq
FvEVmQPNygIDeeUaDnS27L4bwGEZAznZtW3Bsu5fSvLKF73Ry2VjVsOPuEBTkErqYcObSvj7tU0a
q0RjYzbgu0hk8qWZ0VwzjNeWEeza7PRgyXwZeavTvej9KH2l7feJl+bkltdymUxFDIWsCFd8q6Ax
neKIoWzdZuN6KpXLYEyyFQHKw7YyCGkanFI7epWePba9VT1YfbLOPXlNFzg/EqTnnmPKbbCguw7h
0ORfXTQIweRKd3vCzos6feymMr5OjQiovlBaHzs21pAq7Jub2lA44nLwPzPTcZqjNq2G+ZpdA3cm
1LopM/kYeLp49dBk3w85kETmVozS0WK651Hv5SshgfXXXUZ+uSTol8ghUnwyHe9Ua7jVkxMnHHwS
BDv3RcrOBajK26g46w9mgS0bkTtxtsT3Vc25UxP1W8WzaT/29A42xMykFXpV7BsRBNgpSrXY18rU
kS/pFg6MrCyVykIrSUlWIWCTIWhoa52E02dHB/WJYwlfl6XHwX2iZ+UNoT/5asjj8kbDvXwwcFaf
mTLxzumzJc9VFWC89TTitREHTBrcMtR1rWoQWmb1IPpbUJUokUwigmICciaZI5ckVzdbWDHUOtKh
zJea0Pf7MR7VH03nGDvFMLrEDwX6vbAp+TOwNq64gYrfE6gFNktVtVsK+mKPqzneOHo3dksV3+uV
jpzg3uqIZ9haoufD14AFjg7BGzGqIXU4pnZXnonSslOmuXwPlZvxA7V2iOpVBrhyNWJhAg6WV08R
798mtpmsEfEBWj4YYmEvyKekrtMKssuJrXiN66nfaJ1RvZF7NVwFXVlhSuE3S8i6c9d9p/HjM6RA
1+EUKWRxNZbtG0S5X5sDzyB2ofzPDLP3njDQ7lYkJk5Xe+6Pgv4Yl2zl43HsrPbOGXL+YBYk+s7q
WUSWePFH7FfgNhNpJs/vT1pitVwN+wwOHEJ8rbN4kEiaTK+8lBWTZUKkk863pjq7Nz2pP8hCictV
m5vOdQONb1emwXDUBlmCvycUSw87x2TL5UvtOqBhRCXwrekBHrlM5u0r9AVIaGppX3IeGs9qxOrH
QE3co6yVfBXxRKYL/JTBM5onIuTw+dKJDAZ+UO9yRYfB1ToLI+UGW2a/meykvKnDmnzXrPVW799W
LvPyJg5HgYAnDWhP063hFAU/Bca/aZ1TVQM9owbHpWSH/HjyzULfyQae+on/i133ibbX6OsEX/ki
mQ6iiA59PV6BY7vt67Bc9Fb5XMTuIszt0ffcC73tLlUZXkX9DD1po22eNH9a0jvzjBIVJ0VFoTtH
KDHwZ6NNa0/3YSPsJeG07jl8Dha6wFqlkOz1aix9VyfOrGUf6xa6UXYbLdbsI36eO0yo2sHuWcNT
zcUK5FSGD7HW9ON8PMSDt5RDskRStMd/F1xphCdeaoOerN0yxCrMUC/a2CUB0q7Xm6uRAIuFU4G5
6XvCGlo3rSMisbXXgnZyX+tviF3LMwItq7Nk6sSq0HNtZ+jWz0Zrt4VrXaNPyLBzdsYlpvfgCcLQ
o1BcQsDKHLGKyNekW4FTGYt+peTGuEzEhH5Pb3RYErZN+jCuCeyNyfQKGcfXpwg31IQlsmoH/Opd
tQfKClyrjXygAnzBsa2th7oLSBsb03Noznf2qOJb9RDGDmO+UxnCMrSrSWFxu2o1FGmwmMO0qxB4
pUKgb612cxhlSeQ5XMF9w4O/SZB7Ly165yr2ep/Ei0WnjX8aY3WsYtd5i3Un3pqyVp8dW4FUm6a3
rSaSl3FUjBXvOu174IC+2hViEQgP2LIX4Cfpp4n1gLkrIj0oQAsL/Zk/Af33gps6F69kfwYrtXDH
wxA1GLiMsI9bv2h1EMbF1HQrOIDQwjX7wKAlveaxalaAZrUrYxrNldS7ovTzDrNFih12aQqwskLT
qzdhEW5BxMhuRO24MKrqpctK7G+u8JaJ1j+qAUcUtWS39/R6Zm12P1VTfaojY0MrKrjDyD0usO73
uOtkysiBvOfGtO4CQu5g8JICksRF+IhOTfgFiXGtprrnJOiEK4oE99XEWnUkO1K7g7sx1xCQryCY
2iOT3kBai14P3AGPW3KXOF26MIWZv4nASd7apsn2XkPUO3FAASGJSr9mT5frVPB3QybUnILUgxMk
5TVjqoEIhZrKCmDKQgIyOVRYHZ8LvDbPktHjAbRP6TNnHheQlqZlxlvESt7GneNHBS67IIW/srCH
JDwHh51qe6EHuFQiMZG55NUdtsI6V3klwnuQIMqlrTWkJxv6UPMlluoMcKZbkCbduWM1Jk9MgYmv
rK0KK+ck2QYRiR5KvFp7c+6WB/TMCTSqg3uvjtujTIEgriZRw+FuvUI5tEA/dlQK6UZTy3oVD1ng
Z6Cm56P48GdBYswlAJv2Tjax3FaRUz/YNSHVGWshGYEeFjxHols0q9gHl7lLc6qwvO+VvVqygGGC
rGGLWcKvmha3LSigNUGcZMfWJGuPZvbDEZBGRBPIy9RW1IsmAOKYGSVRzHqEhonYXJ+a4WIok7Wp
KBsoe7afudNT0mDFWyYF8gI68o2PiQ5zawRlGyJF65dNam4mqAdDDGy+AQm60AlOXluZ6K+mOXw2
7UvBztW7lyPOgZsaG+nWNVLlyQCeTE6VeJOw9he1PbZriD7husuCCtc+VOGmieNl1+BLnAfdC+Re
R3bQ8pL82m5Bqu5Ia5tcSqMaNgPzhiWm/5uR3vhhiHXaSq6bbMZC29gyFn6mYdfvy/CN5M2N0bLl
9XVJ+izzKqDIw7BHHYqzPxHBjrigc8aeR7z2wIUDnE7jRFpekLiR1y5xdEMit43p6KWsrtqZ0xFM
068Ssvi0apPmMgmvaVTXS15hIfHyCGni0vYUkvjuw7BWwZR6ajjmJG8yp98N1L/YCSlVCJIO89Ra
jcTbLgnR1cHYYDtOABX1HYmAOURpwgKAj4B4Rtra44QymKNu2Q0fhty8VlSvXwP46PwQQOZN4Ezk
AI+TOISJVa6T3jIvWmt6rCeafFNlH2OvVPwE6McRqyccXmIEIUlU1g8xwExI9GL6oQmtvZC5o6xj
rX9DvKuvJFmXF27fG0vHdcy9OXD6WViRuPIgVJ1Lx66PIaUKUaaQQQGdPnN0x68O9uxFtjjhYqUx
CdUKgn2uxMD8E5Ww9VqQeN3HJAFXkJWqYIart2a8odFw6ymQ8K0UOgf4Ixxnyaujy35h1nlzsAF1
wdz5GRHOtAza2NuP4WSjOdPmoj8cm/aHasr21Umt5FzKQlDHk0Jr2LFFPqh3o2LrUhfQKSZlmfZt
uoOiDB+GFsJ4bsaNcl1l+fSQwQO6EFH+kwMokLBSr2eTeDtZZ2MRwOEvop91nrPrK3X+6vT2vGYF
bbvuirhfN5pKVGnt2SukysOxDbzJpwY6GsS4XxrJNDOW9YxIadOrlwQ786ZBUL+3O9md1aCZzqes
dyu/xpp+mZJTYMFFNaIfRS0IPw3QsaxniHPKPjgHrnE0LKkDMs99dQmCjPw+tLRjjOL/oW0cIieM
vPgxRSUwAkiBpsKSjwzF71QEygVF/8rSJvcsKOEQCBbGFXyUXTwSoFVJDlmQ2NNDHHbyCbsH2T21
Y0CrKCJs/UnCKFbn4qBDKEoI64w4+MZee4tIpQkZKJZ1MeGLpXqGLuUPsSRYfmkIzLtNLfo/I5HT
n2JutG1ABW8HpXhL55miwALP8VGcYxOH7BM27tHO1f4qjNrqaCTetEwBrJEfZyrom0p3BWwnBhXl
BoQQxHcc/IKl40VIpZLc3dHaC/8WYP+v6/Nd1weJ71dNn/+Xvfx4yX9v+rz/lX96PuYfs6NMw8ij
zVo9ld79Pz0f9w/TmR286CHtGdv5a8/nD+xM1jwmIkPIJvXl1x6QrqPA41CDYlxlAPpvmkBzp/K3
FhAdY4RFcGlR9n1smSdapZP7ZSpb1m6TM0OCP7LzTHH7yz25+usH/ur+OW2Y8ssy65qdw/Rn52Hq
752mSRMkx030kyBca7cpwcpLo1Pdy1z2Sv7NFOB0GDKf9jC/GbTlaa8Tp/P7tfguEoZJRrAFtuVd
qnbTXyASNfYm6pGrys7j78YOxocpqmehsWMcrdLV0zB+zDOCXxppQwrzQAO6soVqQglF7kB7TrYD
B6JSyUuLOGfp3eMYN0C7Yy4w4HaAw+EQI/ViU1uYyayeoIcFuAIij9GX0Vie42zI7VJ/FEPcEJoI
84o0cW8jpybecF7TgbhznCRGOr/O0szbZErT3mmtXey9nvmPEtDiCMY2PphsjQWjoCLagG7Md3EI
v7xuRX6tK+b0hp5tuo9Ss7l3qvCCxny8koS1+MQ2qGiXjBQ+ON5pP2KqwEy6y/+cjKm8nAyZ3Olq
TM6cGmRrCzAV8dugJLqykCTFsWfUU61v3B7IRVOPcqXRIudUaYgzR2vLQ1OBA2kJXH4Bg66QPYNe
b2oUua0ZLZG3MHjMU1xFL38KN8/P7SkfkC5OgFXUWpJSjhd8rQq9eYpTxZNAzaPGERA6RxlK8YR5
1hrFeVRUydp5X/7l+1agvm8L6rxDdPNekcy7Bm02/ei9byVSFd5r4grQTtr7ZpPrIxuPMu9BJN+w
HanzzpRGmUtAG+aNS4IK2bqQ4ZXnzryfYcaR9+68x6VB3Cz1ed8D6MYWaM67Ic2qYzQAPA+GZDxG
854p5t0zd8p+XcJoW7vvm+tQ2vlrM++4EVvv2CBqDXEMnoUep0Iy/MDZrQQ3JyqC7KKed3CU6sq1
UcTTufq+wYsBjr2N1ZNtP04CMKulcmPOVUGAr3gLokOsDAIoztUk7F5DYbc/CHWgpJjeywtlrjS4
BWIJu+1n3WaIuGRzAFrS01/MXulySbLNzbNgrl1S0ks9QWJ3Pdc1ylzhTEo++GKABlNi7gXeSSUE
U+kseS+OhrlOslU3eeFUGfCHnWdjrqaiua4a5gormGstm6LLei+/mKqbPNq8PcNcnRmpqVMC9W/D
XLlZDRkU6VzNtXNdxzdr/SDEBEfGXPWlc/1XW63C2dQ91rXHAJgiUeka48CBXV/pcwWpzLWk9Gx5
U7zXlxqV5kjJWVB64pOnCI3/qkghVVCeFu+lavBettp/1bDje0ELKrdfpu9lrv1e8o7v5a/7Xgpn
f9XF0XuRHLwXzOlf1TPBPXMtPSlILbuxF8mt2SS41AhPSQYG17fO2EYr+HpkQUHARVSnBHNGlFUT
F+W1bgFssZ9sUqQUM3TXzpjq1i53Jflv4OxGdy0SERNBFeatvQ5TAOPHPrX4k0YV9+HBrhsGsmXe
FPIqpIBwSbpBmBadeYHSc+4UnHyf9CqCT7tQoelFK4m2S79POqnAMWE26Lw67ylaURu1yh5b4xyv
leJiBLWheSJ9UqwqvfH6PN409NXniznWtlfpKTrBqDR+YOgBPrXONvbW0JcE8GBZhqej0P+1WsPY
Sz2ogXoO1lbPlbk1yShsXDKA1m71qCSjTNTzv3YCO7gZR5zxNrmCLqOJolqbJLvvyoxDHHiggsSQ
LsNKI2gPvzcKW0bThZ/XAX07xZV0jExT1NB5HW3NAKBcvjdIrcqjvyFUyMYoRnK+gcB7Hhr+qW6V
4gbnJG1Xq1C6aon3ML8eDLN6MzHxnvOL0CSGN1WeVfReifywQRGtmlES0QJ08zKzYvsFTwu/n5H1
2joQTn6tyNRJ/ZRI18JX7Ir/Zs1NU91tsntDbYerjBTmaelOtApDWowVkFRGEbA76fXy3v7NHPlf
FfhNFQh/YOaP/Acj/mH2dxH/RGT+Uvw6/Pv7L/1TCOp/MJNnOEO6H3UJpoH/FIKe+gdMAA0MBrUL
jiibQd0/+HbSAgkNR2eBoARL3SzG/gffrv0xz+4M5s8IHqivrH9TCJ5aGmDDzzUTqjqOqiZi7Lms
+qWGqQcFjFomtLOiMvu25kyVx8O2YYyxCUjWRftWRrTjzpNUU+RdPGBEIw8tqpqF8CrrBZRvoWtL
0MwGiEKLpxIPKNujmZyFek3PxAsKpjx1IZBF/HKnPykuTwo+nZkqxI1ZaOMykP+AiHBFJzM0Vc0Z
LANa+FGh0DRjRDP2jkp68Ejf/usLGgxafyubuSRzXI0uOyY2e64yf79ZSpwBRCVK7cy2ibpqCdbx
eWc1e4NImpUdgrlSb7VGrZ48WXv1QPhazzjBs7s+WFshbLpd4MRUeFOPiXYB+bubNjpn0Su3iB1j
VZKwfoW3R7vNdE6hGzMoyrNEzObeMC6mfqGlQUP4X1Pnk0+bjmFCKAvutWL3wzGbSGIjztZ6gSFb
Ep9Yu/OYKgr6cNXQfMyJ2mZegftdYbjAdJOFjoCSrmPRUcaL0Y7120YzeAgIlbJeGoMVe8T4gLO4
rbRD45bpnAAcj+EKeZcMV1Sdw5UamRnG/SjUbzUNoPkidgSfDTJb/aSQM8euMgdMDGDLB5DfevWk
9/QQfZtWQ3RJDge/kTdapDSSCTPcNfWM0iOTT2dxTyJNoCjBIXFAh81+bzujXT3qRldE+7YRPH+h
yCZf0efW7dQU+i3AAX14qFxtUJ4NveXOxQK//WJsy6HcUXySQtZDcyDeBfifvsiqnv9adVDrV3CM
ixwiN7HWCwWyV3QV0DqzFyX01mgO8ePzg0mwXhIZBvfdyKCz7xr+uic1IIw1NjOUr/xoVTCDW8Uj
4WEL22xb8RjJoq+2nEXyfMV9JOfSig1uS0zIi6SyaWsafFPJ19rPpIszGqNZtJ/mr8SZbw6t15Tv
D2TdmUcipsbe3ioObI9eXkQh+FDFVRnkg6QYtmiRIAvWIMux2DUjL2HmafyWDY4Sh+60nhH1TTWR
cXoB5ymH8dZu9fagWB5g+jwBogqAuStfwqS1LsYxtO8V9sOD7KvsivZ6+KJLM97SETVdP9YL56UI
0/6hMtRkWJMyXZ5FkjMXwUztfHzAMOXnkNfHvT7YJOvByfLuGauL9lqPJ2avVu/w2ACv4/bKOLeb
S7Y4CymVFSoF0r8Oyiczd5Oui7FMeCL1nzIf+O5iozLln2Mykq3GP+bJn2irhyOR1dptYiM/8okp
tV6EXpBuGpGVeDvq8zefpUptEw0u+W4piLJ8NUHRf+LO8HI5YN2nTVqVMlgLVanEI4KC4Qj8jxdB
mRxucKwjGt2kYPzOLOrIahEMgrFtnzCfTuYYVEgz9bYDfTmcG0DiQ/jOHVexATIweOVt81bMkbkv
HJ7zADgimQcFYZrNbTpNinKvdM5Un7d6ozRX4+Dxm2SjwfI75XL07mJTzdNj0CfNdsiVhoFAT40z
9Qi4FtOYcy8bCMjkrKuSyoB8OW5ERdbLNiDycVibrCrgVWsU/P77g5wOCl8ceGreY7ufX4q2IYxu
MUiDNbQwS/027hTN8F3NjezHIXM7/TIJPBYKN2Q+/tMxpHaIbDcJF0gDuaaShskAAzlskudGa2RY
0e4N21cjcNv0oWGF0EgzCCaruSzzorDdxRAqgbdyOBECI0+RjNIYV5O9qB2+8zZrtEPS0iN9cLug
Tt8sp9D1emGOTO5WNMwYMeTsP1NNix4+6i4odBeKeFnaqrqLdGNqFjAGiBNQsKs8x8PE4CsO3UOB
quzR6rtgRi3fOPiepK/lZXc3lqOygiEeLXkwhG90YbQzMi9YGjMfcZHHCEqRL49EYji5tQWpb882
kaRW4ocwMjuxNivLLpJFWc0NxoxAvqpy1XvBkMU3cvVZKfp40ZI8tUjHAjhxJAd3C5c0/JExUnoj
3Sugfm0IF8vs805ykF6lWTNco6YIny2jL1Y5m9SyZIx1dOugeNbMKF/rhRoGGKZzGHSt01x5IZ13
p0qhFBOmkF3EVZjd6YlwkBOIdo0Ih4K2H/DfQE+GJysZ5GdTfm6ZsFk62gHXLOvVc+J10U1vkonm
qEOyoaVprusRmKGalMWmj8v4hmNkdoe5UYTrhoTWc+zb2jJL62mfKV66phkVM5bg6Mncx2HZ643y
lk2neiysvIqQuYg5PFEtH8hWnW8tMEMiXqyu8G2nGw6VPZAbH/c5LF9H/Bk3TrPMOtPc6rP3lQOj
fgAs7JjLSLUKcKwj5cBSMKs9q0VebtyM5oKfMBXazcTjNX3j6yQoq42KbHEJnLF6TNKmQkCj9/au
GAnkXI250x3q1gxuvCqyN4qYUkiZqJpBrUwkdiFYOChRW5+xYI9bzALjTiqah/A3lcw5GkDDukmc
MdnD26gQ9m0f99OrqmbJGem601lTNN53bMATJSz1Ca5P/qexGHm4dU/6bXWZGy5BHJDg26phuhrg
jJQGm5CpNIhyVSbiAW/59uu66KSZ+H7VWRGJtxtaIJ7k36siM5giJ5KWR2Qiq2iMt6/2q1anxvj6
OifdxPfr2IBHKJfnrqV6Un31tAg64YXB3kznCsNRG9bsYqierCFgwfj3F0PCTVuPAhld7cmt1HiH
OQzb3t7N0JOUJZIoAVHCV+LOW319qY+FLBo9FCnU4ipa4lPISR16TgWlHzypPWqHoqP0RnyR+YBG
0e3MivZ/fb05f5zWM/QFoDwnGm5c1Ly2WW7tpyEK7v/aggpAhMQKFIJqRMRA1765nfPt+qXhzHc3
d4AxP+hzg/ZDsT7modl6TWvuGzIs+gUAQIofFlR24GIgC2Nh0iU1UDD0/LOqJGwfX3/ojw+pi9KR
+4zUEm/mqTi/LMxaHbLU3ncdfVYpiQUfNM77/8VVkLZ4wBQsnZPJ769CFuiSA7+w9yEpn9sxpq/r
uN/q/j/7LBwoXXg4zAPQ7f1+Fbs1kD8ofBavFu7SjhGywG/4Lx4TC88/0wFOOxw3Tx6TtKYpAXrd
2usBrWfU4jwUCBShmo5Bqx3aaiDc9uvb93H9Yk1nDeNj4dblsr9/MEaKpCJntrlXysB+1Dqyfia1
pxRBB+KtEJwgmLHFxCPy9XU/riyIuj3Mp3xa1N2nHxVWSExELCT+tOPtDpimn7XM9ZdTYrvfuBQ/
+Yg8HKh9qcFnSe/JYukAGuRSub5/bx/B/CnPJtFWT5nJA5POJ7hhfmr+/efDz+Xi5WV89IE31Ktx
YURMMvbEt0NzzU1jl6lutOGg8+2b/u4T//1V9+hO4IIxmV/N1NHfv8QychtXZT3ZT43w3EWi5RYO
YUfNjoyim0OZZEilArijV4OkrpPUWgJ9Wj8E6DOEyeGitF7IBhCvOKUMqs6pyKIrN7VpMH99Wz4u
vDj7DAxmrEgMj05dcASaynhUAp7w3OBCcRAzGBgU9kuoJDxqiUdZ//Ul38PqTu+Ow1vF9kxAyQd+
UJjRLwnY4/aKq1DrDkwVqgX4zvbVbTS2zKgK5uc9ibUDUtn6qe9J2VgasTcca6HXxFmDs67XVEnx
hnjXLPrXmwMOB4tuEC8D392pp0il9Tv1Lm99PrkU3aqVPGuhYuwhUxXxQtbqd22cD++ezQyNt4FW
Do8oUvjfH5c6FnPRT+RBbwZQ+hlKJOirCx7ToeI0/vXt/+xi9I3ge0E7Yjs4uZg7gXFGrzDuB4S8
V0lBDokqXE45llpxSvr6Yh+WaT6Zi41DU9HwsJydvOp5qmhEuqojgTcWB8swbnmyeBE5JX59oVOi
ku6CI7Ln4sHiwzFsnn+TX5p4RPrEA4GwkgqiYXCicobrfIX4eDzXWFfFWZX0dELMkI50JKMcuHHl
GM2izuZtsKyHY8Q0jchXyWHJF9qEmMJpmq1K8/nJo+tlrFXU2hzP65TD8XsOV1uUHlLJrz/Jx+9n
5vZATmBfg7FyWgrFBIxUTi7EXp9GdynBKZ7lpF5vQpVsya8v9eHlZ/rLM0A+Kw1boJsnj0Ibqnrb
MzzcNwBody5Im4zondpbAcVC7E041Hf9w3n3+uXVN9nWoALORiWXmfH/sXdmy3Ej2Zb9lbZ+RxoG
x2TW3WYXgZjJ4CiK0guMopIYHPPs+PpekJR5JWXelNV7vlSpSgoGAwG4+zln77X/8i2VS2EZTWuL
kwM+5ncQLuOpFZH/9KUh4rjgfBmd5va7ap7NX6x05s+3iOCdcZgQegsCDnTNz+NxkaMgEjAMToZB
J2kJ0Sw7UBoUJGHL3OC49T4hOJIiRNRmdBc/rngCLYwvB7NHCRTAlFf3+lDQRVzk2q9p4IdSWAwt
f15c7qO2cLpsD8EjvXVJBC35SUTjoTCI0ewaEvH2nY2I9glDHtudxmawV31L9s7YkpgWmE4H5GGa
aY11kaTvJ2kcRUHajPFqLANVcA1jXrahbsjibqLbcGmdXtvPBLPdQn3Tlj3pHMgyx75c4G40JkJZ
PdMJpXDtgahC0dZXvUQUgVgaeEZY4Z2kgF7SEykKxkaMuY3RZDCYzSLeb1KbaLZKH6fqxVqysuKZ
AUS4MB83cuPz1BJJdpVpGc+LP9drM1TFMrkd1cyf16jz6ugQnIMXsCWW5wCRiqqobBb+dkFa9PXw
OcqIzoufr+eapuZZS8rcVm90y/G9SAO0NOEkjNvkEarpfF8TfZTcAofIiceIm7G/66yOL8SsYadu
K6Oo5X216OwX7dAbzc7QHdT/uuldxSiW5b1bG93nudP5FJOV2cvvllMO4rptjLUVNZHyEMx4YJod
H91+sREjA5TC1+RvpZmJq5GrOdLRIBEe2wOhkDunVrw9fRA6V/2S0Aj3CmSKW2QY/MTBSSLj0zJZ
5bGZs0F7mAmFWzaNXNi1fL0UtHCS3OrMm3Ia7f6e8PqkY4IqabxSr5K/ZCh3qjealorjOOLukeHQ
j9pmqcsaY4m5UkGWmDuoJJvdCUx3St0rMUbGdEyIzozYVw3sGFWb09PyoGMu+xkHphlgCqLLGA/6
3D4apd3mezIiucGwjRJPoaW4Gr6eA+jZc/ctMcR/bI4VfTPDcS11hu09w7wmDGd+8/sluvUW7Bpf
W3B2PvDLWMlsPIrMtF/SKEmibceUtz58fawck7WF6DHrOLlW5r2UIIyI4rFBFxrE4qQHur305s1e
sIy3js1d1HgOlVmS21xXs1t75lbWDZ9UWk3jbk7pw38dzQD7fYlsaz1IxIKznUf0+UthZGsntqU9
H3yRmcwE7y2bL9uf6ww0GRN6V+6VTRggslY9nbMdWU16dy78mMe0qLXVtqAEF1ZEo7B2mY/r5K4r
G34RQ6d3Qk6m2RH9YTTzx2F2LSTduWtLee9V8Mqu7Tk3Hp0sQ+xPiGaqfvc0JhnbzGtMcaeMmi5w
ojgbw+81JsxYTLdtoFnEx9EGD33BNEfyBPeW+56DuYQjb7d9VVtBno61lgVRtBT05rXczk5529Gt
VzlNyR0dtMWjJZEJJJm6TsAOAVxz79EgW4Yxm77u+P/OSX8xJ2UNYCf/n8ek/8UmUJU/quW+vOTb
kNTQ/d/YEG0L04WFKXHdnb6p5QwDJR0yutVnDYoD5tefQ1LLRS3Hq7y1Ol3/ht/hD8ek8RvEOtoq
bOxU44b3n8xIwTb9uHPTNUDpxWkBsgG/D2etH89XReN2DJFo8RppTYitE3hTX+TgZWyHcD5g4B5x
LFnj9suwlybmav1970H82UrCHLtHsxA9LWiDFgnh7zA+6ilDYlA2tfeQOgjFnR59dpkaw6aeZlHu
hEU6zwY5ijpkOOY1+Ji2aRbjsWWM0GHbWHrAVfU1gJKMfRZhbEeEa11e2ewnJ8Rno37M1rRLJaLo
MbMalkjNeda6aiSZcyT+T8dugya6vsoK3GRFNqMesG1pPiZYDgCBJ8g7Ar+Y1iWkHf3thPV5Qgyx
IG5zcraVRY72i16bPJdl343XqZ7wQJtJj3KjHQcOBT5z2XxfziN6Z7htXmj7VXp0irhxL77fj6TK
Kh3hkIa5JWAn6fd9ix8n0HJSj5MC9mkdtdMuW1p3oWFU8oMZdUbzphij8ca0o/JDPynjfnKSctxX
wL7DpOvQo8c1xeWmi9USdLJow8xuxmdGGuopWlmGmzZuasTplUfwZtTafFAR6YP5DES8uZpsI993
psNp2ZDj1onrxsCd0l5NVWXgbxXuhJdlLdqI3LSPDnqNJz9j0GP2k9/t00w0/S7pUFUj7DVEqFmD
0u8aR25xZ5cFAn3sEU5l4yIds94lhy7LGFyPxejS8BZtFWLzwdPqjMWhqaIknKESe1gVp2k79RnG
mdgc450ye50LHde1vTG6fHpzo1R/WWwDsYnN07hbRWh4dIRi9Yeev8OeYu+JQ6wfjLJNztLp82fS
i5wg0kdj2tRa3B/yMYn10Gzdm6JQbTiY7FttQpboZnUAcNOwO41bos+anVoZcYnbktRrNzXqr3bY
DI2IT4kP6YhsvEI+OLllM/hJBkRjmUZs3Ork6wuXuDp2mo88DS3ZfxlJxEDCDWSPHRE2+7hvzMco
T4fjhKNmZ+bjGmpVRt2DJ8ZXXBFaOCpvCSOvVWTc5io9Vm5NJKWKZ1JHY4egscLJxUnCDvuwii/3
I53bKLC7xTAYNpoMp9ERWVjNmkeb4fWl8fTlE0m8UTg0sXoa0ro4RAsCJo4eup8FtbZwpqm17ob9
vrw0NoJwwg2yDPfwmEYbm4zw0Eii6p0TN30waX55LP00fo+yglrL66P8XgomP8wQ6v1IbHhfedyH
LiEXgS2kfmcnzbBR/Wz5OzqV5sTKEhnRmZkRGZl2X9+0ReTvOkfPfy8NqY7oQqsN/k3Mx7PycRz0
r5meitDCr72xvVQcstwnglWYL/Ok3tt5a2/QYfhz6I+m28oQ1hTfI97eJqkH53bqCPLibaXtDH9A
vP/dFX+1KwpIP/+0LR6r6cc98esLvm2KyIMAWrg0RuhRsbV92xB95zcH4S20nXXMY6Io+nNDFNZv
NqZ++opMLGjhrICKP1RD+m/wBXxam0QNUYnyqv/3f34IN+h++t/f67rRnf+8IwJcYR+km49KCfwJ
G/b3HQdV9P1Yuql30ptiPmtZV4eTNOX9DPvvc1GOyxGXiCDph3xGUvA4vl0sq2g/kFjdMS93O+3W
iF1ktUmtRublffQkFzMS5yad59ekT7P4WDVWQ6AlaZDapiEnfTcYzIijOXeflN1Pd+BurC5gFcgJ
U828/PM4KvtqbAbvKZmrrA2WvPUK3FKGqUIKOOJELSoDX6TH0R7zbZZYzQBJyLfx6BaW8xkhP8+X
7h5j0hwumT+PUHsacS8JoUO5N9bRW28txU2sjdcyH2hjqjLNPiyR1byIKB7fzxjvNqbqkjfs3DW6
kNjGl97O7i3ruV+Es7K628yO52vaK8ZEKppQb26haXdVmeH7cUeC5yB+R0dH1C4to85jXZwqS1yZ
CShGOKeLQbA8DJ0X6HKgH9l/tvg/kw8GCJp5Y3mFt6feJSHCZxF8YA6a3Az2cLQrZEuHdMrjPdIS
70R0y7jX2Q6scCkK56FI4gWjepnkbqBUQihURQ9pgW1aGnGIBsD/rAx9rjfKa0nUTPJxODsMdDYc
AJrTEMlsi07JWUgJrbDXoQs9t3hgUIQpp8S/U3sXoSof0gP45/vRLYiIUUl1kJrefUo0dAEbP4Uh
txFwch+afOpPhutpSIhnLo6fY8XV6jK/MVxKr8CLlwzouqqwg9nu+AzgTwXOIHrvjF+I/WKVXsxB
FLv+iV5g1Icx5rVtDp7phpzBdpPOaYNV1KkbZD0zhYaedv2pzyDYB04yx7deX7/RCVUDSKulSUNY
xNXbFMtcgKKAsRSkYulfy9ZytEMUeflTBHf3OFpls10INraOdemMLxTP3i2s2DGs6tLekbsKHZPj
mLXDo2DF1CLGdLP0XZw9NTpG9PFu0bwU857BaJ68Y6rXe1DnyW1h+vR6P/PtIr3hcNSmXFtOigmR
GvpCugZYA8ctokvcNX7IUIGyTPTjh8meHKKEDfNd7PEeuDhDehgPopvRcJU0iza9YYAHjEpjNRlH
bKg8oZsRKPlJ9QL4TyELHm9icxX1eI1+OHDRJQTCF9W20+tVAWtEuyyRKtDc3sT+6a/nEqtg+m+c
zd43riud2L+5EvfYwIhr1O2rpRbRRumtjkGxVAdnbrjuwzzXRTAKFYWl13IHirLRESVVygm7brA2
VssemGLqo1/fEpoCC/RooY65GiyAIVNTSEwVw9AjMF6as9M1w8nMhuJeGaUog7Ry7L2Tlf295nd3
S8KDKavsDcPZO0NjGcg9SQu+EmHmOGiU06x71AYzv+QToigqXTLWZ9t4aNmuORMXJdLGTviB7mQ4
+6SZ4OuOPdRbuJPHQd5aonzyRZtv4oUHW6usQ9bH945TJtj8DRKa8c9uslQf7WDGwHpoFwfpmXTW
q11Nj7SUk1AflX90K7FszdwZ9/QozXuHNkbI8iS3SrT2kTkMuiLbt+cgFh2Fti/1Ld2W+UoV9vLe
yoV4RqGShYkkkGkGTX1yh959dOmJnevJyYlEizvWFLdi7QhSO9Je9WWu6pVqvNzokqcXz3RGb4O1
Uca1d6jAth4GeMhXk6ERHBd38byLzGXYEMJabCZkWxviiZtLsU6y3bbwzrI1X4ARQk9Bw7GbSQAI
bL8h+r1biQN0oZK7KU/kNlosBF8opLnappXxoHqa77+mSA655taIm5bqfd4k8GKuUoyZN1nnTZ9H
3cbQXEo6FXjQtzqVEAQyd9i1nVc8NwSi3iY9VcEm5ut/zjx7Z9qDdrHlXN4Y1Co0C2L9kTFR/tYp
0X9wjVg8uM1c3jXoGrfKaPRdXovhelx675jpogOTIDW5RRORs+gm6fCQCqs6eQysXqyOWxpU1HQ1
mw28RIYAh1mzjZuus+UGte3AUzWph9goED4VmpFeAOb0V7ofjVednUcHPbGzzZh1MqyEx5KZxzcI
6bNDCnbkVpOD6+E99lywNlYcghgwzSDqk+Wk53WyK2RWXFIzj94lJK4nQVHb3UeVmsiWFm1Mr8xR
dgcc4w1VpDF/KvpBbharXh7J9DY3dZS5LUZUoq4Ct+neNTRer5Ykmq4WCkdwLY6+cr2b5J6TovFg
xqMJiAaTChboHmMHXoX3dVN3WP3pSSVdhS+Khak5sKPPL4ls8kfoMm4XDI4xbycklRvdFPSiuCtP
9HTu+gGP8BpSZvT9s944WHQC5RAipj8rGELloZrdNn1PdOTKxuiRhLATSfwkN0uVjCbzlaHYDobT
hApFGLATfV4+e/3obFEglhuM1yzBq8SW4KR2ioI4UcN+0ovHaZ6bPTVdDIcojQgV7/JwAAF6Z1Ga
hnZJgFOs1WHjtN/mRP+ej391PmbQ80/H4/9q5UvZvXTfi+tRy/OaP7T1PkdhpPOrXAD4JC2g/z4l
i984IjNph1OIQgIhw5+nZMtZT8nsYOvRdZW+f9c2sn6jwcO/9lbTIu2e/6hvtIK5fpj4rKR6hn9r
6wpEPr/pT3O5JqW9WZuDONq554E91sZLW/ZwX6JkPuVxY5PJUxFIWU2T+mxXHS1YKcADMJyd7oH/
kGTc1dpLDsznWmIjuCxlZK191JSnqnbgJ3TCvXAY6+4V3uPHguVjL1l2j0XsGB+rOvK2eeZmJ4ZD
2151zSf8RRmrkdeiwcsAiAfdUC+vei3h9AASNLGnSfOh7VKgdmVe0ui28v3AMdua+/K6ss104+dR
QcxUQS987KZjmZLzvCk0xwpNLXZPBQbyHDb4fFMBGtrXuYckH2d/FrjObN7N2uBf3FTq14ZK9Wtl
KVrFY2U1O+qdfM/JJX42/BSAgiZvjdkZriOU4IuuwJcglw/KRvgaVsDaAnOiiLFm4LDxOMOQd1a0
/S3nJIFzCjG9JeyZ8oBOwh4ocf2ZxabZWS2u7ial489sUb5rROY0AUOBbF8Xc3bwu74PJzEVoe4q
g8ORObyvvDS66YdkuuvxiL/6alLPZTtYdzGU8gPh2+3FsbL5DskVBAvTTHdNxOaqz07zqbCGORzL
2N2RAj9yoJN8DEbPgZCErozlxNxHiuGz5lvwGG21sfz6bJYxbXaIUkOa4ynQK6SMdnRdyLo4oho4
5piDwripsP6NbbNvmtF+IzUemGrWpwhXxLQHOhcdzSIpbo3FXej+AHI/JaqLtC3DLHZ+obKnWKX+
B7chf45eYX2Kaixw9Tg1j0Bg0usFwPY1LrJ5jXK30veUc91VBkn7gZS5el+s1oxgair9QHOfTD3J
lPhuUW56HQME3inXzRko1557X6Y1qy3Z9l6YdtZ4hXRBv/Vb7pUq7glxz0DVvq6nv0vkOPlBzYN1
dnrUHkXtpB8Gz02fmzpBGRfX9l0BQvsw4yu46NponU1AI4eW2uYGaEr3CK7G38xFlx8LbeAMHrHC
Q8H0LmZTmx9KqNLXDXORY2rkNYnsOaz3QkL8mERi3+T1dDaTSXA7opLR9H47JHH/kgwe1YWaYWOY
deS+NNb0u93MxTFW9QggqLCpVCNy4z0kWApl8pMl5Ct4lxrubSzMD65XPlajtTx1Xa32i17qdxUy
1zJAfqedbK0jpZ2oBP2SjKDbNxPa+BcwotmtG7NfBsKyOAJFyHXKkRdRp+XvkMpiY7AQkKDgKc5o
ngtatBbt1SF3QsjOxYNrdf0n+gTERsCIeeyr8kiHxzlVU7MvS9pPeAYLDnd5Ju9QRuX3dpQfHEXh
5ZDsfhQkvIUdvohgYLH80FO7cdgsop0CGRS6HcrhqJyz+7rTxe/L3FQbi7ndZkkUkP7als+urs3v
3LKGM2EW1YYvlMINERk8H8eoGfDN6Had5ty0o5dtfGLoKb/2UTfp157no3PJ78YoGp+R6VehZLB9
l+mxdSgJMYJ5MukjGK6xfbV6UmExtoZYDtx9ZUzzFuwwqQMJo4Hn3lVNHdT6klNGu6ralouKb5au
knt8T/hMlLLdTTvOjs9RE8pDHKntQII9h6NqAIBGiPy7GGpRxoHPr2mAxw3LXJdy+q9b/Ux3uL5m
PK5v8b48Z6ZsoWrFdAvT3KfmcRr8r21JQYwuHBOpjuyq07f0XVGqZ7L6lDvJApEi8e/swnOOnBBn
6FOx1t+lvSZD1y3RZNbdi5O58x4xjnerd9BeN3Vh6RdkOvrG4zANmcbLnW1hVf6Tz65xWUSSvG89
kV4Vy/jRX3rnwI64bFTWjQTbAx8pxym76jIHWKPS/KtiEO1tn0XNdaZPzZMWpfmF3nnNUBlFNykd
cbiYSb21u8Z6z2DePDjI8cFReNUumTPzd+Ikh2s0wPWLsJp1cxkW8ZwUefquN40xDzDN+juIFvF+
WDjoV4oISs2IklvkAiziDIuCMW7mB33g0peJvYRK9fW2m03vjHSWAmbOq+TGcpnZWZKGta8JSPu1
jhxFxdawLykMjtJf6nf5EO1To862dJ2WWzlaYluPI1AQ1etLthm0UgDTYHjdAMI2xtg8+UYsP06N
KcMJjVIwGmy3KY/4uYvM+gDBYa6wdrX+B0mYZ1iUk/6M8yw6sDIlx6iHSUmb7nYZMu21BgJ6qntP
2xWx290YaZkfbaFFO4zi3V2uJu9dPHkRo/lGf0jGVOft3EjbQORydhYN9Uurmk9ltyjKsIHlf2j7
BdH8LOL9zEQzXMjeDcxOO9ulbo59ULbpDPWrmuwCvmE56KCiZKrfrd119v4six8Hm4NIkA1NruA0
+/0dxLn8UGGIwZZVg4IMlq6dSvyzXvPmt7U8jnkCC2qetKvULLbKK4vbkfrq0NvDB2h+uPSrjhKN
qKbhk+ydD3aavBBF8ubmywevmu8JxqJ3vjC7L62mOLalq7Ztkz5CWqtPIKDcx7GW5pPMpvIVddj8
vo144VhiTHtxUlQhEuwZnwL6WdOhc9gzcWoW55qjVhk7wWJK3d6mZtWLrVOlCYWW7YbDNA/ebdM3
ynnunOiNEE7LY6Yx8cXh2jVpcMCi2ESVvoedWFMsJnWFJaLRqg81CyhnL38MjTmSu0aquDgxo27D
bsrMkEOePAPbLk/IXdwPtrKbjzr2luw2Ig7u7Ca20RIuQ520pzLPGaDN3bQgj4l7O/vsJXOnvbOb
aLaBIYz4QSotldWxIaQ8LDUduhQxOLvR6d5j8p7oF8Z5qDMbC/pYvCekbzo4ae1uaLoOF/7lqhhx
OU5iEEtbcTUgLMcuo1V2IGN2Gc0FuMFZ5F25JPk2oY98YgfRHhLML1c4+I1NXBrqwqynubR8m6el
Z5qRpNOLkCjjWt/Rgk5ogPtKeKflsB63rMUcAiRb7TlNjzLaSddR6Hui/uDlloBx5KX7Dr3dRkXi
rgCDF2KFiY+LiPvjEMFDagszPfV6fOUY0Nx116ivwAv0oYrd5uNgIaz3ZlvtUfuku6zvUGHFOsOn
NK+2UwRaFReqZCOL6m71PXqHgdEjFAmT4GA90t/EEHGMrmVNY49JqGV8djxsRe870HZu9zoIt5Fw
4BrBiYOU45xW41fl2r9F3C+KOGutpP6pinuvgKqW8fdF3LfX/Dn8F78x+jddCrl1vr6mMPw5/Df4
KyoxbtBvU5A/DNI2lRrl2xcBH6fZlan836MO8sBdQ4fIsYaDQ9b+abTxj6OOH0s4PAs2eBdr1SSi
aPYtisXvBx3RMBk0xZrpMhSwMnIkOJ++uxp/Y2PmYn2vCvzLG/ykLWhnMq3rmTfwGMYSZxcM/ks6
XlLo+sXnf36rL4rT7xSImM2JC7ZgDzG2oR79Wf6qjM4ASC+M68xGc5bVdJ9M+uOKR8aUjf2xy+bY
e00q2vH6nies05ZNhSItLU+UuU1cfK7oprkx0imRIL7YgxLU9+wPw+8p5o+0uBpa0WnirDtEIOSd
n0Xto5fp6uwIusuPitl4Zqb2icwb0nCaigmq4tRBJweP5trig2rJTNXRSJaaRvYqkDlFk8gHMqSh
EINbKUcXwkzlFZjmoOFwWBjMU2vU6Ts158M5jxowicuo8mlXjChXi7PLGhzas7NcPEPa00etApwh
NXzuTGbNlsWISdeN0Nx6OWe9D5t1wpwiyq1FAJWvwRaVWT9HexcUxDfx87+rxi9WjZV2/t29+xeu
AndV1b58rr5fNb6+5s9Fw0QxRPnCpuOQnOXRFfpj0VjFRPRa0PcSiMDOz9Lwx6rBcsLdjz2HID+U
0t8rhpzffCwAKILpF+Ggg5r+n6waq3r4hyftS/QKyxCCXxozPztZdM4WeqQt2pnhf5P5HKF9Tw3P
7eiLsj1lerGSISUtqCTbU0xB57my/LyYtnHBWdjtA8Yeoo5XIKsnrevy23Oq9Sg0eG69L/fi8PXG
lIgX0/TKjqeRQ9nC/xsNhwhIsy/e6TYFPTl08VAMc3JljAWZuzKYPFdjsdE4hI/slMVpTSIegIRO
eaoCaCij/sEs2wgMptO3tXrIGsQTFlzleHLvONAMiX+Tpj2SFF8gZmQupRUb7JoWZle4lpoCyASn
hvFcRQT6v3vt1+yAXzw1bJFrC/F/1tndJ9Xn3/8X4P2Xkq3h6888fv6///vbC789O67x2wp+M3gG
yXH5oW3KX+F1FDrs8q9okT+fHB43dPJgLxiC//jkCH4cewmdWXaW/whGwvb842NDNDRiPp5rfgd+
L6w5P+62TRsPbeH7ZF665PtkTIgfGAD06Tb2AJenpv08gYa9Rj2eUtDUz0Qfakd9ci8mBnu54eQp
wxou7x24ofKWsfCTHekxqte8QdIqiMZZhlWqbmCZEwA8dyi3psDr3EudM1E1Z3aleWpfsOVfO1N+
jel+H/V1FPat7cOSRTfK5JuarU3fBn1ILwXXcdO4NYrxsmo4hXv45m2UNBjKzpWv3zpGZzHnn16q
eVpRny1zO1okbZ++dbRewoJAvjW16OJa8x79cs2QtXzzZXk9GeM9JUMCP2zYCdTJg1puRabOesy/
ajON/lH6ouq+CqtmebV7eQJG8orC7blR3a7Kcf+2RWKRrCQOZJc6wQTkbFt1EfBKzbsYvfUsx/zF
RTBOsNl0r7fyer0CMJG8UMj8LathqnRxn+2snP6rhRyQCR7jddAOj7E13XvlTPPVdOJjm/uvUyT9
vZEIconVWQ5mdVxWBgN7ORcGEqqw05OZDCZjzvnRSdT9VNMjsOQpnvOXtsleqsW+uInVOoEjuq3g
A8GZeKt6dStyvitl9bvGr5tAE/K0cOQP5j5hYm3iGDIrLpSZtKRSMkWCD62TcCihNg1QrM59napt
rK3XMileBoIhAn1dBvsJaNj6XrXgHyDaRwil3/bmtKeYOwMpp4od9XPtVmD4ZfJmsTpCEU2vpZzP
Jl/OAXmzA1WaT0gi2tMS9VGQ904epr4Ffq3jjRBnMn31xXLVIk4mmfCpFU0UJPb8WOg2kpByIjCv
7cOoSl9oy/hbACavXrVgLI/RNCdtepGN+5zO+ievsW78CbMCA7FVAngA09ESRjw+LswSSOfsuVGt
Q1zwHWm6B4qup0UwDMvZqRTkLuD3Gx+/M2xy7oR56fugwfsW1J3+VMbGq29NIM/nFrJznCPAGB+h
gz2KOX8rdOorHUdDOBTzoxUZSSDTHii+iTFzcVCo0shhNrBed6N0EHiKZ6CoGX0P+1Lj+dz16+v4
nAGZnNyKlvOcuu06++d21Aws/qYGaSDS/I2bJeQfaNEIbJjbLp9hGqhG2BuFavTQuGok590ejx3z
0+M8atqNTFS+bbBV3pRarXY6E5FTkTTdxtRy67U3GICOrXNleLKOuWsqRD1hK5M6C/2iAfYrl+kl
cqtWQzvKqB2cT1M+YZ9/KmYg4+EiOlolVLBI7iLSKOTH1lLjRs75dk5A6AMdDutetdtGzAnmC8dx
YGqSU3zykKUy/2wuuZbclhWaiUkTT5WGmLIbbHs7DvbLXKr2tQRRwlO55ioxkPBcgPf14juEgBRD
CIpw5eFzNI5JawcHa75WBiP6riGRKSG7g8GKsbPciu8NEmVA2hZU4sjQw9kU3o3Q3WHPLDoKlHSf
Xc25DGYzHaOxfdOm9iwc+YtU+bVk+e7wwypOTbh6q3j0oZl+cYh+Z0dLM0cM2SSrgxg1xvsDSYKQ
0y+01K5Jina+ngZ+EKd9L0ZbK7Cf342TG5QsLFUkm/5k5PLFNJQOffcDsqwqRB55Ar2IjMdiQf9u
M739+jO/f6efDVx8LmRvHkJ0jJF/DXibXHe2MtKXsETJFz9iNVyX48yYmNt0QVcd+ZO+++f3/Elo
t15LCxAVh19IYet/8+m/u5axVfqJ10XlQfV2Qv91fKxmHmzNEgcAfPlm/bzIQc7AkH4JOF1FfD9d
WQpv2jYulnawV+v1+O69awlYKKO6Izu5hbxTFd6tihDHsFycsyqTB92fXyeSgXZyGkmtGTueW7+0
aPOr11VyG5fLGfApu66FEcwvQHIPiMS96Tw5LN+YbeqNJM2CQvC6dNpdAcVpLuInHcpl6MziMni5
tpkrIgNtG7ZEjCN+AwdIhf98kf/mFmLir5u24Rh/E6Rn5qlfAKssD4kJuaXSb3V/uS0WEjx+8T5/
d0WFsQZR49TkVvrpisKJ8mb+knvVB0PYYWBSRiq2es4iXDo+8ReevO5Rhtzlo8JGpxcQWNhDxRK/
NSPr8npUySQHCMOcz7HWMd6ahkewJBerHfeJx3Jv12mxiWOYJc1szs+xbao9onEiJVKVnge9xacj
56e5XTNOzFSc+tRjeuQAmxBl+halNkwGpnn0Ib1qDxvoLaqWJy8edijV2Lxr65Ao+5AkZbqJiUch
qGE+SxfRPoLBWwYu9KdNfrbvaR9bW6qNa3DG+ucL+TcrDPhimEskNLh/NezjNyQJVrOIWpyML8eJ
mZUNtg5Up8k6/PN7ccL+y1OAYABQBvHhoEfWv//uKWhNBWBBkARry/FedOmJcIpfLJhfnqSfnjRy
bekwrf9Jv/an90iTRvY5qVOHyh/rXZfO5gasyuu60qeLpfZ9G52kCUlOMy9T5Cdbt8xP2hy9Z5z/
yXPGMsAd0lIWZtYBWxObLGjcoFbFtWHEb4szWVsMAvKQW0g0M9IxgkFfuqs8dbZQbN95ZLoAVvCY
O6tUbej4wOAxrH4DxK7ekXkCnNIH6jvMdR/oZvoGZGcdo8vrcZYnaKJq4zkZB1Q0rYjkaPuv3PRR
7++r0ky2wlp+xdn4myeW74K6mi4TGMCfvdWlWa/A16I8GIg6gzHB/ZWiZApMTfKZE64A4/QszJV3
KWyn3kQ4MtA7FTd9xr0cyXKr4X3cTdFC79sxqnBI9OcpQw4LQGSNdnAu0YBXZIjsS+KbNJBaViKg
YFXoZupJN6fXpdNh3aUPs8Xp0CdpZtNq814mOqlOXKaaXKy9lU97v57uY9shdqvl/hQ1C1/nwI9i
gpWFRQTC2bSXJ8aJ4/X/Z+/MlttGsi36K/cHUAEgMeUrQZASJVGjxxeELduYp8SMr78LtKuvTLut
W/3cFdEVXVWWQGJI5Dln77X/fOP+5iHhnbH+dQqkpw/60407YrTJuxF15+iVsHApP9yRj2NhHAnr
6JUrYhh0XM6fE/xRCGpsA6fWLxCNxhKzMNeseGW2ZWCs8FQvTA/gly+kwfVZKm5JbN0YX9bBFTrT
90mU3zgZG8Ae3semKmVNFtDQBBLqM5PplvHW7H1uM+Oa+KTbXBatH0t2+6TgiK2o2+ciXR6mfL4q
3PVlzG0WiexTOK671NFEWKDfND1awKkyfbarwdCl3q7jkp7Ky8WaxBYGhMmMNjs4GvFPaY2dsg7R
kOZLF19OHkbQtQhi1F1txy6rDmU/PiUdhaSXwe9eGko9exmfFH5yEHWSQf7wBMDsDhIYYxd2a4bb
k6KQzdv1/2gF/4ZgPG7Iuh92hqXaYH2M2sk+kln35ERrAWGjxvGcWkNHzW4JtuzN1OAwcWv+tNLs
901q84jRWLpG9/msVslKv9of8+QmEdQscmIrDoPzfRoPD6OwSN+qIO7S5tGG9LAUqyYdMtim6/ID
RfG+CHmzJNHAjcnT4YzdTW7YH+N2LA+ZYR+HdtgKU80Arcb9tHLIxwZgHam0x7yz3psKGO8rd+5v
Hm/2OrYtaeRxR/3C0ZlFinTKJl3VhbjcDg+tzntvoMwiuSTdrvuvU6ldoS/edZKd3umZL+NuN4/t
uGlSfqwpxDbryjSQmdx6gxLuNu8ifLWmVwa4UueL3CC0asAP36CeTYKmzKNnoKXyplYyxvbLexFb
s7wuWcv9xRVHU2ONSbv57SDYbulKQADXk96fog5JqMfOOqIw5H0Yk9lD5gnbbDftn7qBFVSZ3YPy
KEklwXvgox8suyd2gtFmkKhMbJtxuSri8SkNCdAt8LOvPcBncDf1TtXdg0t1cJElznHgJUKR2T+R
Sne37uY79+/363/70q902Ljj2ID/+wab/ymn4aDKn+M+v//U351pDKuG4OanvQyXFjHh/3WmTQvi
L2MXOmigwwyLJfTvzjT9NQwNjkcJgx3vFArxt5fV/MumBGC7o393uv6j5IfzZVpfm9/0/uhzAzuy
eIh+fisg26jqpoepV45CBsPIawq7Xrrypt1xuCfgZT6kE9P+QNezDuGPNbzJMAyQryjL5t2Ls/eb
iuocP7x+GrqNpkuYtL6Wi+tL5cXmCiJ3ncm4HxBolcYxyhA4bnq3csBDDmiO6DRZ/QcX712yQUgO
QqFJV+BquAD789kfll9k1+m3/A5AfmaeG28WW/OM/ezY4VdjprHwSj122u692KqdPjH8JkpcCbSI
N97ZJ05cIAFy7o5iwtpElbLkbwaMXWKH2IgZPAQII90miCnAYjhk9s6ZLvbszsB7qKHqvqAGaA2i
gmp723ZJNWy6Itbx/rBXjoKoAn6QkZZctJIpOoQ6+baNm6uMRC3WiVZzbiBxDcX+z9fhfAgJmppV
lvxsFy4clsiz/Se9+mjU6rw98laRb6vIw9dvYWpAO7UiiRGKysc6NPL3fz7s2TLPmJ/K0nNhbp3A
W6dc+RdX39anyKrbqDyW3mIcjSzuj4Ci/cQL47d/PtJaWL28auuRkPvqFLHMfhgK/3zVaoywS4OX
9ejVOtmbI0wIGrvebG6yOg70ZqX2Cn32Kj8V9li8dtOc9bX5otwoJrUDL1vGVeeHd12RxFFJMseq
Q/hUpLR9MiZg+d5eijZwFA7oWefS70dwwKsmtHK/drlsL0c5W9eTI5TuE7xRkaPllsUboWqTyARv
nr/W2lBvdW0pXB9/taUumJct/SvllvHrhYJUxbKxTu7hs1lrl+LFhdKd3i5tvCE3Rh8WnxKFZWmD
QLdDSoUKt4wOQHqyzzTp62sorPHOqawp8VF+ud864hUqf4aj4VtVOnxNeA9/IZ02dl8rouxfLjJb
BROU+brjZcDtnpkSHYUsUsWduKF/V4fS2zLNBflxstV2vHF9NTX6PWGnRFPGcYzwzyjxeqt6n6/u
3CxviocaxAYb5XyM3o1pUV3OKII3NR7nNwS4E4jalCFRJ6v1N+kENuAwbcvjuHqDiZsVmKMNDMPa
yTxsUpZc2BitH8w0ukM9JGDI9DQD2bk9dScLsrO6kY1kBpaqrH6BWzN66XW+OpexpFuHeHUzLydj
8whou2Buit8Z+TbW53F1QRsjfuglnZ7rtukee12j8zsWnQvSu+lREZvmUxMbY7YPXYwmG+Yj4Wd5
Ml4nZaN97Fc3dl235mVWlfWl0cj8C0QNh+d+dXAnJzP3sPq61erwRvdU7w3LlLcNBObAGhWQGWM1
hee0ASN/wAIFQn71jRetwEFey1s0rpjKDaPqLnjVmDS7V9e517n5+6nQ4ytTyfrRFh3udJlq5g59
4/LJcyoVoD1Ol92QedFOmyb9k7n63NuT5X052d/LkxV+Wl3xYvXHz9FqlVera568meKixB2/4QWE
qR47PQb7lHJZ891wdPE7rRZ8a3Xji5MxX2HRJ1tu1u/H1befUDDmFCmrnZ/oXqz9k3CnawdAcx7e
97hdCsLtk3wu1Zc4jOl4fGhHbXILtLyKpbx6Nuci7YTa9F3f1/qxy7oimw6S9Nz9IPsuvMTFByv5
lDd8gsGks2AG23MN6NQ29Na4XIXnbcmT431IZM7YBA4GFd1XOaa727jB84eFcnZHeCdTjofIaWFD
RpsxRLc5+j3vwh29+TS8RQUpnMhnFotWzBAZ+aZlnii5yRteXmEwDQlk21Ay5dvMIdwAnzlRUVBu
9dCnRxwIxM6E7Ap2KPCglHuLzYpZmojX/SJWsLNo/kXtXZtoEM6rKPG+aT1cb32rV2a3Tyyv9442
JnOSy4TbuRicyqltlvmihaag4qCOYneNmRyA20nVlsluzp0CsG7bFrVPD4sumItEjJzxpEkouDFJ
v9PqYoXjCQc2Ov/Ttds81TXMRSCI38HXlsWlULLLgyzunIel7wCZQSKArw4FrSVSzo0hVqBiGery
kZexOKQR4sJdT6VVBlWXQ0WGJL8gDk7nerwpvJlbW+NRUdvQMPqDEradwyQWUb91QTpDhTjR78sl
FctXQo4kamw+AJCkmYHEpYFJ/yJK3MzxzQws8xZ2cshMMsxsOleqlndpOKaWL5IGUnhRpygIiFmy
dkYdRjYfF1QspKkYulSMdzQKMmnFuPj5c+QWEXrD7ROJxp/GhPqhmxJacOUKs4a4nHnmETp7sqB7
GWiePaGRMfujU0uGLCV2vBvm97ySIjhL/IBcmYi7MImN8gPR26CPGpzW064d7SW5Mrqo+443Ar4L
psvDfywIBQT9E7TOAv6jIBodE6hostb3xjBIjKT5kI8jOwsQf8Njazvj51rFNKxccPqBl0Eu25BM
z++x8wouVqkG47jQb7Tu286GjdRp/Inv6QUdaCiU3maRJhdqMk18KEQBmLeJBly+1Jv15kzTpkW1
00LEm7D1kXPbrDwTUPx8sKpl0b3iDSbfIr3n7i5YJdWWhgoxAQgQQ/MuVT0AI4pFSeaFlY79TUfc
KpvPNdWAGp3CrUIKPV5W1QJ6HYwtkQ36CY5WrB99ZH3ic9WFcbTskm/RNwjoMVZWwJdkNvDo1Dky
1/tSuTzyqmdXEPHfWFPNroxvG8OaKcxFHetc7lFN/U2hxaDSEMY2027SXZ1k2aEBEsU/A4ziG7GA
TNJY98ldWbwNTSEP3pCQ9ezFdsZ9Acz/E8ZfPsakALqJboLyFLHNTcHYlFn66PG22LelDn5SRs0H
MJjMo2IrTsxD5UWyvwpJ3Bm2s3KbkQ3uLPY1wyRcfG4zP2d5Zt9NfatXF40+D9m7EdxLe1GEWvFt
JtGANQTxZbylDvDQyJvzmpfsFPKdpocE3o911Gxci2VuVmP8kFRdeyXxM9pbmx5kxLLHIJFmnynf
Mv4m1SI3Sx6TRQuFvLTKymi+FizI88EzuKUCWHLcI6mtcUZh1Q4BL5mxuTJUbzo+YKlu4E0rBp2t
dwOnXg7ySZvZph8WCZfuS4ePs90UCBaHy2Q0+VUTaZSLb40RA++ay4J6JmNGt1TD0N1M8KseTy0K
z20vrGIi134ZHS5OphuQx+o8qyqmHJN1rXU6k8C4KYvhKprHOvY9G2bVEzuR9osu8csgCk/aYZPR
g4HsMw5ew1tgbh7xjBnJe6NCBQ7rnx3Y/KbuBHECDDvB78Qu5P2DFtbjZ3RC2uDnbuvgdpG6cY8G
OVz2qm/aJEiWFdCTmF0q7ib0yvaxgK4K/7AedOfGYoY/+bRgxjYY45qrRgMRx5la3FUz17b40ycx
qe2Qk0i0XzykRpvMmiClzeGMOwOVrtO8O/HMGF9zr/Gmk2+514v2rpRMrJg71JJg7yJ2aBj3H0yU
5J5BmNjgvrHNEtLQaEeddYO0yBsesK0TvTBH3NFBnQiuJoUDxJ1E0JC7dlUdiztz0nO4/1Ml+V7T
pEU3mdKAxBUAOHHHlkVPUwvjGmWkzKJdG3tZTN448QBMlnnuZ5i9CRyg2P3ehP1vJ+WVToqJjICG
879vpRy/jv9z83VKnn8S+f34sb97KTqGTB0ln2BPivbphcHzhAyjlqFf8iNY6V+9lBMXTKwGThjn
lFYvMChi5YLh8kIBztzARM/0T1R+9loWv6wqpeTwtHgsm8khitqzXkCTWjlAxzK9ViZug08Y42wE
qZaLL0GPpVZKYBFqTOeLBAh/oV1WVNS28ildmPTggttjeJi/KHYPCE302vbJBhyWq6l03K+Nyt1t
QidCLc1F2UXQOpGt5uNsPWqQKUgthzNgmqwYuctrG0FLxNQxYH+aos3TE61z74eqH1Dt1d81fOIk
6HPGodM/QMdblX4LYSqURXGl0xxOVj3gtCoDzR8ywWjBIx9fM19aUWWx6dLDB0KChMsMjO9Qs/RE
OGu9lXbmpZbI9XdJcwKhlfUJi9bqRalf8fbPyIXXm2eQFWrnNvV8Z5t5iVZ3HlN+1Jm15WMNfCX5
7wP4/xILItNbmbb//gG84tf0z9n8Uij444d+PH6e8RdBEn8/XyZNgR8SW0/+RT2HHB6ZB4hv4wWD
SEjUgDxiCLrAzZqrjvZvYT7Ga/pggK8R5hqOvv7UP5DYnpO06RbqQJDor64aBcM8b8QBRI6Vt4TR
YTCgH/hCGO79aETLDngeFUfjysOgf4afN13WpPqNm7Ty5MNQDd2FcothLxqj2etdgjLtxWn8TVPT
PucF8tH4cjbSftMxV13B2qh40S6ZWhxCmYmhz6XRUd1Kmem33uL0fAZw4wwr+uoxMSzNovMPpTQS
Eqfs0PoF8JTwC5GOxn3LutOooJ7dwn231Fp0nONm7Hwrbo0PRUw9g71rqJcdYA7NI8spNfVb/N9e
q20tuLjeBcH3y9bSs7KLt0Y+Wtm0JUkrU29i4G1gFLQCL5208+bBC9t83kJlEAXRPSVbRtUbRIHP
aUDj76nx+lj1gRw9cbcYTv9GVji8qf2LYUPOSx5t+jHF6zwXOsnygozuAdZuCkSwwjjLvn4ydkNo
xvmhE1We7RLU+ZTWPTvisgH4SnAre/3w7RRGGtXdog5NlBr7Htv5M1hBdSsLe9o6aYsFqzrUldM+
udj97tiqz4in++4qDOPhMGmDRt+VNh/BEqlzXAeS12UU77QkzdBJ9Ub1oFnygw45lSCgtqogGefx
ezMMa3ej9/Z4o0WVdo+AWk6+i1s6GJNhuo7cBVtilN+quccwt8jS3ZD3A2nPyzTrM7TRFDNo3DL5
tiFZ9EJPnAcdqdnDkJTCL0KvuLOHxY0HCDZGdgPipBVv0kjFmwki6+2yNAHQG3NH4T8+zbo+YYCE
mQvR297neVHuareLM99QDmhk3pPBUrrGxSTCOnAX3FmCZRWQDhlDMIkIMGoi556z3lxBeFa7FHjA
IWJCjM3R8Q6xQezuNiz1/H2NMO6pcoHgNKNB9nrWa/Uj28PlKEpzumZn7H5B7ensrLBrAnz9bJ6Y
3Po5YrrAZHcOPDAerN3SjEwHMF/FnzJu+w2zwsnvuNPwFa6yUncYj7QVhyt7bPsgtxK5txqsaZ22
oFsYE8EX6sRD3BVqhyzB3EQqibmlwf/RegBXwuytsZz3Nr/E16Zc24Se7AMbNc0ntJ8xkWU0QvEW
hjdNEVtbb5rUhVVbw+h3TJk/tMS8kjLqxsYl1pJUbatRzFiVO7ec90MF2Xrj2m3rbcymcE3aqOTY
bAiKmLd5RAdg42Cbf4IloLvk6OTdpZyUcSVru7KDifN4ObgkHVAo5PF1BC/nijRUzh76VGqFYeVi
DTHwXNMmMtkLrecCvoDDdHtUTzgk16gkKTl9SwPg2k7DHS7e0Dcx0/B0xV5DcmsOdHcPf0fkTD7l
eO+WemLv3axyLrNOvZHxuHx2h2UKSDSzLqUDCgBvDLyx2tCqIyvh+IHkWk9tal6z+qaIltIgG1hl
4BLHcpw3Vavcj2Xoyn5rN2oitgpKxnAURU3la0B+2RSg7qB4Dwhur+fK7dbMvmG4rCJQltAJ6Jz6
KRisWxv8l9oMSWTetrk13jsUwnipy5h0yLls81uLBwOAPL4HuGZDpcHoMephW8M/OjosB4xAJWbt
PswpX7uyeUh60VXBlJviBhtWc601XcVgRDT6Lcra6smtEHlujR76oY63/drhHpWBoklyGAgYuxnN
OL5LzDF7QyFePnl2hwFy7ottUY8QfOqKxReAY/acRvQB4XoxrN8A6nLoZc259r4WEJz8qWnkgykg
hQeuTpgNQlGFYM3SC/lVLaI5zPQPPkRenPvDjHDb6IbmAozSloA7TWG/qOILnXxBfdM1sXUVy4F8
6nFQdD6rBX6x4cT3JMqY7ypych/cmVLzolVtdIcpraYcnLsMfZUbtx+rmb3axiLb1t6rNbY5JIX4
E9DyBoKrMQ03nVcMGNnpDMcbHLBZDn6vi2/xu+Mot4eWw+VRN3xjfZcPUovHXeM67UeHnC5oVVJf
ri3WZpTxIr1UmTkFzWg3AWvDdMmUMHw/ZIPB37jpWOd5yDMiAdfpBUQsvN105vTCBG1lN+61EdkS
jtBsxtlGb43mIGlMhZfkjPZXnec4p8t2oXnxVaErDQSY4EsOhhsA7HxOhU4d6FlIBJtJvCXNsL5M
a9e9kyKmVhTFs9m0khvRzsTtpIGyDVn66UteR7MXPk/oMaXbFxvH1iYfSZ2GtKesg7q20uMMc39v
VVrNDywTAHIedGszJt54tHtTRyLQm9siZjzUK/6GuU37iKK1uVemmK5wnlvEM9Vx+cGy5fA8iBxc
vcCDrIpq2q/7ks+5dgrGa2yB0cBNWDpSd/AC+ofxNRjegTa9h51WeHRuNjbOb+HTJXCtoJ+12dqO
hZJiNystqbbTgo/BSbuuDBqnyT5bHWCIYJbrPCGyIjPcpq0G7LYDYQptNHZHsDpgMvZ1lkBL7wdi
xpM2zt4yi+ZyxZ8QHg23mm5lD7PuPGZTaO/TtIgKkCmwdgk6jsUNBHqn26CXNG9RS1nY3OPqIzrk
btf1Gu2zTud6hajCKx6WtPwo7KbgdybDF9NYZ8dOSA/Bpfq/8ZrWuG5ZzniK2nkBiIb+Z8O+yyQW
HnsUN4hrZp8o2D60mkEc5GxgKSbJtT6kXqi51FCets6ZpjDG9ByOaLcqJjVjrHekyaTzveUYyLDy
QRdbpzXg6qnc1HaQBB4iSaufTZF9E9sVLF0ANiaedsKbtpIxbOtjMMCyZBdWFEAaH7bYiN3nMZ2a
zx7SNxhRiyYPrtWO6waTLlRQpAjeZ2PprI0a1XKJa9OtNlAXnOuu0BdrUyd5b24mkiLpZaXpcN2Q
yFpviO6MUl+VFLs+2xP1zkyZut7Tly+sfc9L/56nFjGazj0QBhJZyIGAR94EVsKk5iKDMDJtJ6b1
Ia9Wi/1XlQvvcZoYVVSNS88bKbJz5amMhTaWot57lZOnNyhxM+L9Qrc4pqU3vVWmbB4MMbofm9BL
95UTocjPCP94tgxgJB6w33LftApYJg5JXWxiY+GV0bhxv0+K2rgzkyjGGl8nEhOoW3+TpW4lfq5H
+iWw2lz3y2rAPy56B/V538Siu3IYswKFPG2y/9tXeaWvggSE2fW/r+q2X/NP4yf19WVV9/1nfhR1
Ls5pDIloqiyU+diT/k+fwn9ymfPaJ23Kd3fkD3kKVR0VPF5KCTWJtvKqJfxbnuL9ZVnwrejP2CTY
mbr4R1WdPJdIr5IvdhcWaTYUi0CGfq6dsnSIU2ORzcXszPF7qN5lvXVqMfZsveHIQH8rul3dzHd5
ZfJi5qH1cYFL7nG93gHBInRzEYvxPkx6ZnFlyaiF/uf4deoc3gD8cpApvLB4Bd6VRDDRds8/nuIR
BdznXRkx6ZuFTmLyJDFGcxKTi5Cszce0G8trcpqWY57aEBM8tqoXIPJCyydaWR1QlhNPUYUkarp5
DFAB9TiFq7qaGoUHpBDQkCY73Y98OPbIyqkv3YWXYaWp7qGUEdF4bfIxdRvtfZIX2lPUlKhFgRAy
FzUj5mM1Ph2vrW+XidC3YmrvBy/6QgwcXzLkmxqxeW+Zc7aj2mQcaAuNOQuFsB5l32oATiwtEqtY
qS8dux4I4WaDf6dZODrcvHtHTKuctbvpwO5uaCzdJ4b3FA79DdDdEtNO+YiR1Liexnpl4ZQDzBnA
luSsXqPDvba8+n1YoKBcjG46gM/4KB0otiBWNisXCsX6x8ZeGWBV9TgRoPkhy0t9W4s43mYkc7Dv
x1DDSudzCz5R2gShy5Q4C531IzS8w/nVkm3A3l1c/VZkmrYDFl6ROyrzt9XcW29pSZd7aqvapxAQ
OyYM1FFdx/BCL74hortDlbVchJZ26MiN/VRZIDtqDEWbOGFM4os6p81t1ncIbS5Cb2FiYnfN7TzE
6r2VeU9Om1T7akL8aDDovHbCzCU1WBpkdTheAN7+TU6VTiatGN9EwIAPVlG18I+jtrg3Zdg/a3qj
St9tdHHfYVA5FgmDeYAz8eQBt2iWgFi0R4FgKRBEgzIjqcRDm3dQv72wZMYZM7PgycFsNiRQCGju
D8XUyD0ZMRBbotowNkRzV+St2R7M48GpjqYx9VcRNCGEzuhG3zBaSa6swtE/WnzxbTt3iV8kGPLZ
FjKc2BkeU35Ib7N+Nc6N3V1WqW4TC4Dg8ZtW2ou2B5Bahd9m6Y43ualw2USllQU5IBPiDfIILlFq
PP53oS+7pJtfWegNoDJ/bKDvEAglXz69XOh//Mzf7Tv9L36FbuORYBiOD54Xx98NPPcvVF5wYenu
0aITLr29v5d6PPKYeUFd8AFWtjdN7x9LPfJF20QCRLAGfWci8/6R2/dMrWOR+gZYgf453f01vIwv
+7JJFjF9Wby66i/YbENlga+F3sAykdtavZAtNbkqrzOnT8qtjPEQvXgr/q5J93PrnlkyXTqPGQUG
Esh85y26pgGDTcnc7cfeHAJ3LpzAgJoKwC0pLv6DQxEhwmsIWzMA9p+/qBLpYBCC2O1ZcpI9wcjj
RrTAtJCJNf/Bt+JUSljvOOGQdPx8qMWYsnq2LIBJ05SgWFmarSIL3O8mt7/887dim/By9nE6gWtC
oIXxzhS/WJmQZ/ZZbnMCZRKi05xNxti9820anG1UhuSbVLyBIAlkPoq76pUW69ng5cfBsQCtdzGa
lLPv2eHDDEUNIlurLAfc4xQHpWE1r2R1nqneOIpNj9kE5WA5oGbOvXdt5Il2aMIePpPlKO7NEkeC
PTXuEKR1QTzEn8/omQjzdDiEvzozMJPbZB1bvXwg7GYwqWy7fh/NlF7wjr66wvzmRaTsGXlx5YSA
H/58xF9PI/UOfiOSVmnJ/7LXCmMIXJ6o+hUtR0AEM3EulqyCPx9lvRgvpmSn72UyE6BFpAOvOEfo
0AijIiQ4cC/o/G6Epl1jXLudaen7k46j/s9H+91ZfHm0s1uDIWLURGRw7b1hNDaYqjfRACymXnvA
FbkzG5Vln/98yPNwvdM39FBv24KtMzfk2VI2x5njjSOPnRE71i1jwPxtpPfsf6oFVFUVsTFsHtxh
9vwmt9ovTqd7h9oWF32kqv3QyyHoJ4wkanTr52kS2uXsYCUxabs+LmomSSuOfIMw9VcWpvMRyvq5
oS24zFFwtZq/3HFeGzlA1HiMkrG3MNBoYwa1cLKHQNME20FaNn7tVSOQ6awGQj5ZH6lPp7ve8Ooj
Qz7hR3UkbxFzRK88C+ej1e8fjfV5fcLxgJwrklOZI7Wz8w75ZhyYYWxv0T1PCNicLmibqH0zJYJR
5OgQol5BXDtMZaqu0awNMBUmtnWDXiJKaNNNM5f6RiCgouvt6SsuYL6KelMdTWfRLpcMSxeIOTw0
Lq6aplPybY966m03eCFm+aTxFWygHRGfJNgL5QWE6By6jI7vqOUwz0ObQIbcvoqt7A0qhvaYWTOp
fYK4eEVJsR217raS7nLRMJvAIoSxkmjJ8FqPZ/2dppphTw4bDiNy/7JZPHQeThJJg+eic+Lult9c
7v58t/76gHi2zcaAp553ML2Vn5eZqY1sZh3rRW/jIzTxGL21fmkk01O/MFLo+8L4x48kR0Saw0jM
Jnz7PPNYqmkg8T7r9ioML43WCggTepalda0EQkMkNO///A1/XbfJ62K1AfIjVx3gWQnZRnIouTbd
Pp3zmmG2NV5G9PwDz1SvOZV+XUFxujHl0xEdw+Rf8Swv1+yop6gZUfXvpTfYV5XWGIS+9O4rJ/C3
R7Ecj20KojvO4c9HKUAJFd3ICdQcpRPb6krtAqGfd/fn82asKvifV2q+DXBpj90iHLZzV2WGaNBA
D4jWdcISiYYUfgN+bLpqZYU4pnXZUnDj665AEOy9Q5O1r6wseW1ZEr/5GGxhKFQMmDKAmn7+uk1D
5EEyuO0e8oQbjMzFdqgiu501YlX2hbVYl7AJafLr1de8Gt2HrEvHfWTrw02xLOKA+va1hHDzt58J
MQlNCSHZs569ViJL07QwFu2+jPryUld2IHXmuUyummPY1r0fu3394WTdyxttvu1BjvgOTc6t9EpM
o2X+Nac7f8y8abss40dgoabfgNB4nEsGa3VHVCppk+OhnPMj7OHXNhe//wIS165gS8/zv177FzPp
0FCymL2Rkwp5JVJuvetHK3oTs4r5deOm27A1dL9wnY43lioOiEw/eYn71CpHXvZ1GCINUUOAFlHe
V4tbPXnW8nUhhe0gvFju0O7NRACl2hpIkO8Q6davvBKM9bKf350ULP/6BmdPwdgxxI4IC9/PWhod
Qgaxh86esHdq+rZLFIt8T8cmTfVLUdFNaGvozn9+QMRv7wLp6fSoVnHR+ePuzawluAfafarFXU0s
vWd/Zlt1R4cY8JXUv1T5ML1zTSN+xsfS9UPkp4h+tpkgLGiI2p2pY4tVDjJGMC5jsXHNvvZjDrin
N5T6VhoZX+fSMFgqXRDODKj0FPW6Jt/RXVUXxmDr12RJ5BdLVX1yB/3RmTlQZJ2iA2Vrv3LOf926
eQ7VIA0+EqP0k6Lr5U1Dw4+JDzHo+ybN35Uw8IY032oLwGpYPeKVfeJvlm2HHQmVp+Xyi89Nn23O
8FSx6OxPBCRMQLy1aRlZjNxfOdJacZ3dSRxptXBZluPq5xv7Joz62g1t7iQVPWVMDN6RirNizGaq
CXvOkCfoqCoOoQPn5s+30G/evmjW4KLAYKQ2P2dqdBGZAGFKinrvzh9wIN1NbkMwTvgtd7vPlLzO
9s/HO+09f/muSFSwbFFw06P9+bmXg9ZiB+aWpQwvH3rBvmcOxXZmJOuLYfmK8vaJXN5pG801mxsC
R/yhjYhZZrfy54/y25sJMB9vFnByv0TLJ2T32vHA8zuCxdnqNTZWi3EYWowq8u04/fbnw/3mpeng
HeAyk+gAxPFsxYamkUVA77jIs5r2NMhCf+m9+JUa8bfn16CTwZ3E6bXO0Q1piyjFsOp2T41MXg2R
4gD/U+k7Iaj+sRU8nSi9t9rc0GAMcWfTDYAbNGhXC1FXrzyvvxbl2NuoCinK8YsCVf35Yo9zbwPf
zfgwiPwCPFdIXdVyMw8zmTx4iv26Lcp9vM7vq6zXX3mszm1ibNpxsJoOJ5t9OxbYs8N3WMhNUepq
PxtW/Ll2aTpuRhV1t21i2DiWnMpxfEZlKCm0WeLpHJwmt8kihwa9IWUVlcuozePNEAs4TWbX9YZv
R3b75c93xm8WGk8CYWKNwX/IFOTnsxSTsTXbpdPsgU8hObGQhlvkZgXs5ZNXTslvDoW42sJ7uKJK
ODs/HypJjbZu0MrvCYkuvqFIcu8RQxRqozn6f/C12IOiQnXWltovqxqh2EtXe1azt81E3aPCc3bV
7IZXqeroIv5rpHT3ffV4CUL6zSLGkWiLsEXEDXjeqTBR3aVVz5ESJiVbZBr1I7GuZsDbDQvbVFgA
wuP5leXjt6eS+ppprmMwVz+7alGkl/j57GaPzWHwkYQB2UsLc6t0s33lUKALuS5nqyY7DR2AJwJH
lINnd7KXWVUfkWa9xz2mNztnBkqOoM0aly0ejjWkSrXm1mFPnvuNGEZtR+XYT8GCAaYgpMLm4YLF
sMjLsJ3ztybxH/FWlZnXbxHaO6C9wyb+BLVdu8kE6v9dFOeALdpyxeGXfCXhuw7BVeR12rDeRvyz
85WtxXKfYL1YApyeKGhInCdWu4e2s80tsIO71CgmJyBEJDbfI49Kiq9OSrMk2tRUMDHKJCXCrUoy
Fb9p88qYL/OS7toeL1FhBSiQjUOxoJ7ft302tEe7KHvvxiKSKbxnsJ6XO/5ZA6w7qjabNr0FpnBb
YmSJbmAarQh21Czprreb/HGASQT2u9SqC0OBUtvMkTIViqbkbdHCfED2jx30Et55VPteX1XZbs7I
+QqKGkvddbpSDhLfkfVIHG87ymyLoWJGwjhgT7sqIB/p9B2K2tzWhb1urhLifD65uCBAj4ZkhC2e
VanH2sYRRDhwm853Y+gOj2ViqS6YtUa6DzpEK+KekEP2l2xip13jTUQUWjDma0At0bL4bZvKfbnK
MIL8f9k7s926cW1dP5EANVR3eWbvvncS3whJHKuXqI6i9PT7Y5KNVXFtOFj3B6hKKuWZKYkiBwfH
+JvElP9sy42RvgFT8FRkXbXVVd1620FkitaMlP6pjqY76ryHCejnpwQ5uc+VFdn3YxNAFsVo+WQZ
0I7XxTdTtRxAPB10Fjb3gK82SuA2BgU+P7qinHdlXNaHdFLnnlrmLUjvr0UZ4F0wgfiYCu0dYGi9
CiQq8T5bBu6hD48B/hl7HC6Do4jXdkPGjN4P3cWLQUj9LRyhVogJcbkmVF/XLkAVxDNOxAi940H/
jHLBPsB+5NaP637v2E1+W2J3uMVVwLmI6iq7gmeJNUcI/XXIQWyunn/0Lecuz6GKQ4tKzpJYYHJW
lBNJBf2vil0C975wvSsrfdaNuOPl6+LzS3lTUl3Ss+jPS63d3WqXoBhHkOxFliCuF+JrMmOCR7sr
uk0icQ/3Se+dOcoO69rjZUFba5e4i3tcSV3vk7SSL0002JdNFuLDMnbBTttj/xZYXbO1RljSEQXr
Iw1I36hVYindJPoMsKZ7NiwhLTytzmmYHXJfOngoL59rWFafmzw5oQ/9kE/LZ5huzX62Ywp1U/K5
DqwUYFdZR2dqCpHvtzqYfL71iKpvcj4kaAIGaRvt7UJYvIcOsmkRrzuQu/I+7y1126V9dD9Mmn3R
Gy7HJQmxeYCct1jNj6Gb5SnyxvyUDzVE1jpSb2IYJxinM7aau1Ll47pARO4a9Bw2ZJo9FLo2j8fH
so0ybDiZPJ9qmvV6F3acI9hMCRJFOs1f6P2W193MLCsWvAii0jkD3or8ZTu2tE3X6IL/AHHHgtgn
vusvw2W0gNEdvixZHw7dZsGndS53K8zpL5bjHewihVRqQQOTx9By2+86XEt58srKnXZ11Idqs7SI
X1xaVoAcYhlGPUZyi/Ktc8qz9kCRtoPF1zNSWNU01W4FwfaYUdW/dasCM+i6KfOzuQDx7EOfvXaA
Dx7aXAFAw3dGn2f5YH8L7IR8kvquAcXa1YVkk/0+ImkV7KslhdY/+7lH/34IHoQqk7eY4v6EuUoA
JUgid7xDmUg/0Weq33qgfVi71oPzAp+x33FE829iJKe+QLCcd/AJEeQiY3mM8IX5osC6MBkryICj
252vLefpXIOYcoU3fKIKZxrxEDboV0/MhAwhrc8ZNOnvncRfs9RW9zns3PxUoLZc4Wc5ApCGRPXJ
b+Fb0i+f512Q+DWSRuvA4gDZBFIX7NYuDYASFSRcZ/AK8YqhhLznVBr3h5JzU32qJQID4KxS9dwl
s2Gy+rT0sXuck3zb2qKLtzWtQVySssrMQWs+x0Uqe0C7GnRR2E9wsRlO6xn+I48YGqGOi9RdudWg
VM/K1dN8lSZJCg4Ta6fWlutVO0bRpcgE3+rJ/CiAQj+oEX2rDZlIdx7gP3kDrUy+ULpz9xTOfKz+
WKr7Bs/Owzrp8jC3WtRHeD3pTVVJFW6ljzcTi6hjUfF2KcJ35yUq2TdhlslvvUr7O7H2zuOQM95A
vbFYggN4jDIG1cJg98Jiat5Jv5fffHPC3DbBCuK07Ir8yMjmJ19jdBNY6Fw4vejOpVPEl6sa5Ldx
kf1nlTGuaxh2aG6mYDpWwPAw5Zo6OU+pRoDOGIfXGNfLG7F2FnqvbZzeaBS5wXwF+Ki/QgUWYBGk
ixJTBZjNSZZLh20Zx+S4wCIKjC/yQ01WNESoKRlQQ7SdR+ks/k3ut8mTDLL0OvCn9iWABLTDiWxF
6haJAWejIpJIf/LcfTpGYFB7O9ml8K4vjN3GScShfoqsgriYJvnJk/xtaVvpzQRmAWvfyCcDb8AJ
3eDZU4H1NERe8MUl8iXljKdyPfKBRMXG02iuxl2xynbaAPeWlLGa4RPmSctbFKrhNUyRZ02SpTpz
+tHM8glbcXourv+Q15l6Fu2ILP/ccpOVb5f30djLr16RBQ9WvOJxJZs5u1mCunE2AwLpn6tu1bdR
MEzPttTlfW5et4vb0KVfOMl9JxQXKq3lEIewvNBNxRpIDIxahHTsrZ1ay5u9tvnR0hBvwdpEyT1M
YXHW2VlzGXgz39iu5T0pu36C4jW84tEKMARpqyHbW+A+30JJmW+bTJi6b6i3DD3yjNbcbAOrhTYu
ihUty9wKknuRceTaYMraLWdIU6OOmU3MpNUCR72jgMRMI2ZlN1VZtM62dtb2FrwkRVxIELxre4gy
dRZ4bdRs42F8a4EkoSFj18W2q+fuDXtA51mkMBnVPDg/AlUgY8HS6+6IFisY3kLiiuAix4citD/9
gEm5+rwzUEuWlAxLwE4+HO25dPoNkkRY6bmVdR+PNtEsDNQPLaPubkwAxk6dK3EiXeQXDZL2zhmj
9CYJuvw4xuhB51C8zohjhokZsb4bKx0/dSB27LveQpVScaA0TmiQzd/IqMMrzsTJAbG7niCGBw11
09GbaAh70cs6RON1Usv0qKpKnURQ82rYNi893HWnjR+m+S2qzPKAbMvw1EuEyfo1exvTlv81SCl3
iZLeN7DF/gEo5LqVeEvvQOYCH1JecHQYrw0dTYH8V886RAtiuXfqXt+ShMwQ9IrkGdqKwJarfUDA
/goLJrR9bTvnLNP3qKnFxXVH/cee4JUUtey5bBnc2DNUbmQKiBs4Dh81JLsrHVjypln85CFIULxG
eg1i3pjjcOs0NBs7gHNnfj6eq2VBFZq1eYXUdg8vJWzO06xZNqT6pIAx7T9KqF9jH5WAMmz0fYll
3KuqxHmX2w4hDVGj1Ru6fROgr6hHcaF1IT6Rb6M7Z+v2WzybPlM7HjIqy2dd0oZ0yzISUlW0y6dI
z+m93QD2DrU8BW3V7eIZQ6BN3rWnaF6/Uv+rv5Q18Cr2HAbJtURKoOeEsw2XRWTboiyHM+y6vY1K
LBSXaoFQJZT1i8yZ5I4Mdb4F228fvaIYHqbOCgh1cXo/DVxk8pPwdoLZvKEwvWw4lIqvqBUEz+hV
VOhWh88aS4Qj5VJU12xSuU1toExtPmdXeUThBjPyswTg3LfMTuaDiiz7iK/YuotgB+xmxWIEjT1u
5pJSYboAhCW5EJ8K4R8bX7cHlhMBuC04naYBmClDuXhT5eR+0lI413Edr6AWavEoMTPbanLYA3wq
/6KGGPXs+GF4tyjeEuB53R1C8sJNP/aINeFZ+GOl1YRvbjrm1+jyJQ84fiE4b+kGjK6UOFSKuhhQ
TS169DUQB1lBsk1hQEIv0uIr+vPon8/NacTqr9j4wgJOh5nkarufRrQ0DizFA5zngkTNRwEqCafr
WvjJE2xy0gyB9C4hELHoaMzvI7tfd2XtRRcDli3bBC3uzK9KsPK9f4MPcNtuszl2aFpU69mytOoq
8C22nRqnKxZc0OC6pQs0NDwc0RGgMKIEPebPm8oqWEb00NRVnIzF59oVwdF3KMBTWmvZsZDeRugk
t/RtnHjd5UIxm1NdiLTeZuqxnkS03L73QzCORahPCSQiFQ3lFRTU9mJoDEZbtBXNUXQ7m3kY8ako
MHTH8tjRVvw5pmfKOedr3zZGbcRft50MlJFCypDiV6PzGX2HHnZt+M1Zgx9J33YvZKzVSzWg4FMM
uG+FFVIonprS/Qgn4G4JyFiqBToWTuYjmHSw5ZJ0SJ+QlFD5ueW1s9ip0B7CU1iid0nQCNobCwf4
dNMsYXtD+aa1N25UpC1tABSYmaN+8VLXRXPndlF9h48Z1It8IYAW6JG+VoNrf2uGInvtEnuVSJPz
hR0oAGyPi/ZhEeApP/dkPLy3nEMO3PiKXcIKvLNKokO5xlp+YbekdrZWDqzdlILkWZvk7iP5MSfT
Eu7TeVrq4bUukRkbpoEiwgDT5a1E1zfbDKiCv9hD4Xwrf5LyEazXt0OnkxdsCzmEiyRHfF2uyfBq
+dKqN+6qYkCOpd88VJ0mMAyZnttDCHmkPYgYx+7dpDOmR+ZOJDgQQNqHDDIKmjtpm7xAG+XvxFJX
PZqpcenvBLwliUMzZJadGrhLxBmAS+0aUFoQJFwoicAbRTNc5Ks/cm60G+Vk21nOeXogeeWbVwsz
vjMxU37cZSJerKO1mBRgpEOKcpyu48sis0WzC3q8V7dVEvCWrJWtblvpKXlRvcpALU456jooqtRv
7gSdYTN1HvJss/Dil1+D6SsrnTYe7UmES6Ew19vQWbEB5DzRHmG4pluvQxAKdp8pCiAY1DzgC+A2
xyovKPeALMg5YJa6PEkoqfGN2xkW5Oiv/sXSj+2DP4Oo4BXSb93OScfzlaFPPaSXdllcDKAY1LFe
AH5cxQqujgqojYLKRTbrKrCc7LFclIuFLTI3NcSJuzKMu2QrZWQ/otgwLCdNGT65ERMPfXKVzT2S
lXPXeZPw8oJFNxAk5tYIiNs5a5faP6ra1GUYRWWNfH5t3OE15/SSb7hZ4+Grhh85CkrVMZ56lFWm
GOwoeie5q8H/s342M69zPTXU/85npOrwrm1HMjo/E7I4s4OeIkpPbwV6Wpcbl4ZGcOBmE2b/2taT
nZQQ5CZgVe6KqN5NpjwbuT9SSAjuLoqsYAOfnALqOfw8+5yedH+a68m7q9NIX4Jlyp/XNZufZqiG
v8rq/59s8DcMKui+f1SG/2XT9P+qr0NJ7fg/TjPOz7/xv/INbgyBnJ4AWAxwRoGRO/8FQKWgCmsA
BzewZ+BBfpIQfuNPsaDhPMTHkeoDK+aYvs1v/KnPj3wgZAYEYRpIQFP/CwL5z473f2q85nYAv/q0
Nh1UNxEteFdQZntaaqad+JERj4u3Ci1zDx/Z2YViuBvHwl2eC/by8TAseLRRClx8/zvYHdlcOi3H
c/cgLbNeyi6yWuZunLAK0OAuM/3U27WFY0YvZLBC9kx0ChNLeUip0XWrcHJB+qkgQt+gYEGfZJPa
0pqfspF8GddO8LA4sCxx7przJravR2+gcehvdF74cY/9LRbeyaFRxSDz7TJkCRrF/3iR/0eJ/123
XQQxZ3+jE8q/wHSB/f7ZuWgHVLHHYfV/yGFWMRkZVGByiV5A97si8465pMbftH7rWNnLIz3dmFtz
s6nneRrEqfTTx7f0E7fzzxfGaQ7oRYgSO4gw2nrvbiksXA2ovk9fMWj1yysp8vSnEQyc5WNmBTka
0PhqUTiC5CajaVMWWgJoK2zZlvjvDAsH7RAX9uK8shWuy3v6GCv2HpXmVexHpH7X56wPjPV2sJZd
cL2upcPHOH0Ofrex02GiSvvxQ/3ZpQR7xyDT8gZTQL4U/AsbRdhCpAsyxA+bzlfw4De51d7XFZL7
fwH3/NkaNBcCOWQQXz5wPFAs70A1Cz56ZLk6eTUiikYUpEpKQQZjs8IRSirEzTy0EBE3SKdWFhbD
Thqq+zL3m781Zv9s5Py8EzBTwJR9zoFYUJkh+QcShXb7grhdEbyqIeqDa18uBRqLfW2BXDlPUQ/D
gOC/HGSEYoxMhceJPjQdsj+viN2KFbZV6H2vJpSrl123IJtZUj5Zk+W/syYwT0fgEkCwDYjBI/z9
eS2X/B8bUt991U465OIHynUUqs7Q+2bepS2E0IziZzBNfwM1/Gsm+cyhwPyDKIZpxP55Ya+vhp6e
9/Bd2xzYKfuHRjwpca2c0f14PN81es1DoikPdB44ATMqtt8NaNG2TjmTKr9C8vbr8IRQZPNUuSMx
CnpimqTyRsdrYkMOyvsmsPe+ysr1uRhCKb0NttCJTjY2StfxHQx9AEvbTDVudVlSzYuWE8gkUfen
j2/aRId/RI+QMOngGGDQ3A6I1/cBzYkRwNOu3Xxv6OVxFz2E5+JNIRLsf27bOkBSHvRoiwD7x9d9
h7JlsH7KmLtoOzv02pz3YSuxKDPJ3re+0R1wXKTfQh88xjaMZIasq+NVCFueWCZl+HWhC4jSfNf3
qGJua0u76pFawowMXBbh1/QN617cBL0mcGkHAleBCvbx3bIu3o0TNxiCl2CZIKAUIeTy5zzCRlD2
9dS337IoB5q7KaJlXG+HQKO2gn6/nS7qGA9yCK4tL8lZTUMjBJsBJjwLwTIuRbp8ZwLWxVswGCQV
258oobYqh47f268ALNDcUPe+nlLMmtOYUyV0prBkpqpqHHg7TT8GbMMNpWzeSFYnJkQjfJRxQRex
y+iOjHPUX2gmkUJsOJ8kjIVbFB5B3l7zAMM3V3TGyaLLZtRCZCAK2qHz5OTOxhuTYb1l+cc+LZ6G
qdmvbcE94hseN5Mx0nY+l0Mri2Y/Bbpan9fRC9Wj6rtA3WOTiu7TJmsKIsgmy4KWdwaRa+bStYcS
7oKKsLRY6EnEd3gbDN+LLD0sWRM0/mbAUppPQlpO+AgSTxhZHX2AI+PdOIc1m9nSwZEbt0MPHmzZ
F2nMpa18hvgOt5ECebuzQOvg+RKXiCpivuwrmG2qy68q0UTLcXYG3Vxk4BCn80lPmrmkI47Fi+mm
OctFpIaMzdJORrNndlHistooBI74u7SikWV5+v0AcL8yHrUB2R8UOxsgKgPq2w3Tb9CpCWJVHdpW
vYcIGfAbBnbInlKNKUGr/f6ODovtfu/l1NpRunPBk+uNl60+YzB5+cKltcwIjovX8kzIaZlRFWU5
M3J+JCc+MM8ooJw3VT/RXXGy2FzRw7G1eFtkghAQVidhx+MR6M10aWNk/988NG2ZNEUSFPV9M0L5
x+/P88x0kZR3WFOqiWNmTer2Fe/MQ0OFvwWuOMGuDEX/yDu30DFevneo+TGGrVYF14c0Qk3qIaqg
xBa7NcSkCDetoFElhjgrdc5oV8BG5GdLQLbIQ8BlD/RV5yGgmu4hfJr3HrqKKLBHPELxMC0qNNxJ
73WCP9GbAlRwHg9K8C3UVAVLYSpgHxS8+TFk7+oB7nNL+DGZC80TpbpiJ+LMuD0A+mYJLlFXMlO8
FWG1Ey6fHrdX1Hlk8jYaXmV+PWDC6H/OJ0SCsG4Dm8JtFSI2Y9zhn1i8TXpGqHazRpQEMWIjBRSn
YtSC8UntwExRk1qrRxk1/No5UcUCDvHvDq5JHVeyDBiHrHNUFVcTPIz05dei83qzpEVsvrRHYY03
4Q/kjdiXScdTj2FeYie6z9rQHGUVEpVFfUUp1OELu35AbXa7kouZWe3liFHvaE2tjn/CGMtHlrCw
H8GJ5MbMHfquiUxZlaEkHNjWAY/3VCLVDkNVgBrNVooYqaJ1desvi2b6RwMAJ7GP6xklSRKFuUWX
xIcf2UMkHasOs7Wk8PKb1oE3OmzI1c0bbmC22M4B2N+grDP6kUZcTfdGqgSEAAWo+aIEPs09JtbA
u+mA2bU+Mg0O1UOINwUtyge86BLRXLdDG+toi6+EmKs9gZhwsx9RD1g66BYTHJbNRN6u1SZxgzE7
JV4xoURPI5cwG3xfZ0qfWDQiHsozx4UuV4o/cCeyLL0s22xywutRx4OZPHlhQko4wvaUh3KBU4Wp
BZA55hD9665ML9q1XflZ56qpR4zV9wiVQ0efHQoydTG0E7RtOVN3PcyBS8gtmm7iLUHGMk6AMINn
vivubBMFJwafmUsNKBnVwR7lzCc5wnT8DIMjE5dKG1LrXYxsDxMpE1NKeJKCGvt8MWYW0UExiqwF
x6W1C26h672lPePtd4t/ESFuKk5RNazceKatiUsLp9LcP+GS7YjeBqw0PHd8+jV42VZmkwVk1jEd
deDn+PjQm16ID0uUWeJG20svKZEvtS9OEkVVHilq+xbRkJqSF1AnCDPL9zqi/3q1ismcQ4j6ZnBm
WNS4lpU9UZWSdFbQXz2bCpALmPdCl9nRkm2SvYAl1D0knebh85bNf9lTSUcd7xAWEEfUoa2zkIVd
TCvp9Ily90+vk1/Tus4pgxFkROsxcddcm8Q5aC0T7gcLAZBnh9IKY+yFPQ6kGzLR1GZ9WinigFsR
JZAANnPmhPIaVYcG87G47EdrE67OErxYzVz1NIN19RjD6SiYQ32X08NF169E4F1N8rtE09i66NPa
Eldw0NEwQRo5715yYu5KRQvflFcBtLa/r9ug7r/OCAnPN2hWVbZhz+A4JlHbxzw1AqNi2DfwRQfI
yrOP+lDfZQkVt6C2a+fSq9hW90k0KgcOUG9cDvHB69CyyRrVIzWS6lKZlH7t56XaiHCp3Hgje2sZ
v8SuM4mHoBoXARwbuU+NunEFCrbdyJjnBzixJOl4NmbsZNU2XKt5XenaVavdHxJEBtoLzeKYNsFY
Xs3ApeWBwmjqgQSz9PqYFm7WsvEFY3g+LMsUbTxBc2ILBjJuqWKn4xDvEJ0OoSuFIYbjsNPSExjZ
ER9zG9MX+PXgv50ZBv8hkdppxg3q6Gu+zRLPt25l2dbiiQYjZeIjqNlFduiD2Fo/6lF745U1jI11
j5jcsD6PDbN6A4o46J/WUKXQNrAjRSL1GOFWseqNrUIZoH2yVkjC5yMqy2srohoFk7L13Gwb9uvQ
Rd+cuoia18yVrdK7MhiX7keMbRi9RzQ/2nBDz8rHIp6+YedHu6m0fVwzk9oqcf50EKEtjyqQpLXZ
jyxqPEx6tm1Eu6XdOf64rICMPFRr02u81WRX3P7Ovm06ooFzP6d1S09hBuHBtiRrVKj8J1D3Uoqd
TOY+odVoo2pQnhYV+mRjiT2zYHpo68z/xuoLlmHvaWOX58cEEhZ3F5n0sWcDZzlkIjARrqb2TCjJ
rSVxEuSOkPyvzIPJObpYu9QiJaUZp9h6cCMEQ7kbGx/4w3EJQ74TlFtr8hSKwObkEKJZwd0uQtUY
ek1dnQef/WZouBVHWiHGuKk1UmuQYDUIk/4wkNmjH8coHYXrkwXPNrkb6knoARPLiogC6nyRWHMC
P81D2M/eK4xVV+8UC7ciJWoA9xBT6gnpJKySrQqJ8q3v170JiHXlskfPEYiD+Wxe4pEBkg143Gob
dbPmTnv01rn2RMOvXR8Ukkb8rE3QNms4mLUJa2nwWyQpjgNqNUSUUoQVH3ELJ+aOGjR+HXySIZXw
kThRRBt3nPrg2zx3DRVm5G2aS9xMFNviKKXJpRoZmpQli0czRmPbBKPzNqGAij3TXDlqqjbsh9QN
NqFMNGMbQ7Nh+Inhi0mRfpZ7gqE2u9TvHUw4LeNYtrapWAQxPiXNxvESi4GUKXir9rjkNYeOarIY
WMJMYe5gGqyM6fO/IwFsg3r3JGFLUx9qMr6xrUea0rvSwX8MWSsLc2gM5mgpc2ap0Uv6XPUOtadf
r5EN03GeOf5N42PUJZonRhGJfvNpGlTo9NdNWqo5u13nwk7iL4pKP96ZmQzSej4TpKPqcYWdyVM5
qzTFp76fVJ6dSbsxSYU9Fjkp+IwPIZtiFCDvRwMO+pTe5rPdhyNezejrXCMEZbJ51cq+90+2TAcV
3eJi5rY5chWolvWnZRVmHXjYifCoCgF69VgNwiyRDlcwCl5N0fGBRAmTqDkVR+O8c8wE85IJ5sKx
c8OKPDv9tbtmSqVsmhONQRaU50mywABpE/LNMTDzMakKADlbmxHARnKlI4JTIBq3fJqspF9v5yoK
2S6djPtyt3hymNQQ0j/Imp3jSXO3v5ZHOfq8l4qeBS+1Hwh89aWnPZW+qGhOc3xPnLCky1N3zAUQ
WAs5QXEQvTBzt2rcuLmqUQdV4y6thgjpfr6g9khq5xbcqbGJrrlWs/Y8gi1VbooV2KHgEKxajnxp
GOf9V9VPORqZQznJkeCy0DC6FLMDaA1fMpd5VtuuOQQW0ufEZjvavJBBxKSXHDx5z+Pir8uFN7uc
n4IwXrQ6aheJ/K8qczSDQnPVZD5DaityjaGNep4210hWL/vfJ+JoBVegDho8NKevJu08/pRyZgGY
AUdNf6fLiZG1jXE1njEZbfFoh4hJOlgnPOW86TFYK2+yttbsMP4gis2hm3aaycJ67ZhDfhj3JpFP
0cZTj8mQpLy1saagixZZZOGGkPfKb8hRYh9nUEbdRFzA0px5z7oQLM9gzg9Mp4B+FV/UJ6sJlZKY
HJxkiGgAdP1QM/VPTuTgFbuUEXnUr6XXqMqkVpVVx+jcLV1bDd1uVGowE6OZTf0IvfefwvhQiObm
xhZaNyi8p6s5cfuxNTKQCFqaJc5pOZVXQVDS5TdCw+kxyRo93QVAFIezaNIwqSJwjHCoptAS5AcA
8BShM6C/ztfEAkBqfCy6xmSiLtxh4sz869SoS7T7s7MOPgdBioR/CrYDlSu32sepMqfAXweLKlnN
TbernmFhsMoWA0mJVk68QqFgiPIq3XFm/5w1Da80dyZz63gpsBPudTYl47gHTyDKq1BSHOGD68KM
WtzSBKyR14j9ti4HwDibAGHTlc4AAqLlV6/V5oS+/IocCJ6ZRLd2SjMrP64a/R81o4iaYOzR0AmR
931XM6Ini8UD8qXfdDKac6bKLExsdhZKO1W8Gaae5/3LJd+XOylT4Y3sY5CMAjjOrO6fZapFNrC5
x2D85gez6d78mhoV+Cm2ro+f7t+XMv5Nbowgh0vx/D0xzc1SuSqqE99ykZj41AbCw1VeE6yJXR9f
62c18J9lSofScQihyA2R7/h3VwoUGzY3OId80149cZCZMoO22PqjyFiGdO4d9sI1aAkaU4PeOEUU
VXVYQsvR5dxNFcJ0NmKOvCb2/IrMv3sfTY+gNylS6A/sCWGAsON/W2mHnIlkhkD/GWUXx7XNUP6j
tq97RKBSmPRfx9zR3AcblDkWsrlyhPp4pP415xA58ZBVCegEIebyvt5NGkW/nQTqKyqp3rSckiUq
5mdnDc0SCZJ0/uuUe99CQY0AzieQXa7pI5zxrsJO09uLUur3XyWoP7591Cy22yknst+nLqCHZZfE
5PskEwt//lG5od3fEO0Axn387O9nJF1TJOcp0tIm9R2YRX8O89yMWoGu8l6oSXB0XLKMKlXUIN/2
N77i+1E2ChE8rYeZCJRF733xuiQxhB9TOC9T04Z4U8vKbFA5Su9s8plrssaPH+1PbhFNE5g9lJ1p
8vpGkPj9DMKhdSWYLD3GNfSJsj2MFRPmCIoL7zXpu0o7aHalSxZvw9LP2Bk/voGf7KV/rkBSLUwC
YFKFqOHx6O8ji4CL48iweekyRPUbZAMQc9hT9cji4vgrbVF9ZlJjFDVM/P5dFLd8MPbevg5G4DZn
86/BqQvflHgo/cMtpbgae5wW1ipq2BIGtCeiYRd5yHVDZnLKkWgdzr7ZLNUyIY+7yxKbhb9BzcHU
X8EuUTxysIKZ4c6VlOj2Ecm8O57ltJaxA2tLy+RWQDVM2mX1LlSYrfFc4Z0FMie3CWEk8vVS9pLb
Cn8V6AdSe6JmWbomaSqi8WfG5zomWUbcDuVTgKowACiPpUVPZdJVWpkiS1NSlv14+P814UJMKaGw
4e7tQv5/P7UnThaZZa/LF0TRPHLWVI7mCARuzmQAv0vWH1/SrJY/XjihFvkGZKBgT0bhe6YojTLo
IkM0f4nTwNQYQQcFiDEjmVJa1/ZgcwcbUcUThyjtJCYptKra3M3Ht/H+yT3kI2wip4Hhsubey1ZA
SGxm3mX2pUTSGDuGuh/rJ7ec3f7SHcbrjy/2PoJgj+GHHgXQAGtRSDjvJjlqhSmcnWF4UR3uUc9+
EZppURTSZFYfX8p9t6T5drSTjPJVSOfN8+x32YFR+qqqRrlPYKVsPPQoX47pIaWMykk3L2Z2Bzgg
a81vIQUb5qWG4PhMKuz30UZS1qUEw5HH9O/l7FXkoc4qTKKep5xQMuRxlu8Z9ommrKUtUwaIxqBl
EaooMGXisqY78qggq/BwVumzFyGLZzpFECVMvOZAUOruzLKIo9Whae1U/MWM+914MwYIA6GnBuU8
RELt/Rj4+NnEdTDpp6kGDljyvLQqEJqeEa95/ni8vXfz2bxTglcA4AKbV+LoO5zE3Epqqo5IHqHA
/bzW5FM6LRUm82xNhHpC0K/eewVIh1FodGOqpL//1Ct4GDkHBJvB9UVo6pmcBSWRzsVPh4qCVRaT
taK2IzMA77msyxnRzIkD0x6qH8fjfCWoqcPvxh/dItNEsiDzsHbWCAlKdVBtbV746hdcxfrZHQ9/
lSaUQwV03Fl+Zt5k4ZC1zJtQEfjbHXhuU1j+3UJjRTJ34VeYw3OCXBJfuDj1TAnk4yGN/nx9sE0g
S7gYxtixz16I7NmfG27HE0C2kMn3Snnh56JvIFu6tEdPAfKVgho/ztOp0PHFEuVVspMiaU61W1bP
Ks1t9RPXRtM09XB9X6Jhg7RP95Rwfh1uK40+PBIQyj3lcXFX02r7riTo902AJPaypZcT3Cg/aS8y
Ox+u2JGyldN6BgvMGgrv00ofWZ0n2Mz4G4kEhdhRNSyfrdVC+3KsEKPfYp90K9iVyoOoLO8qXHq1
G+XS7emJV88ZPfzzqnLpEhRypJzXljMtvNGpXkBNgFfUKRjAae1srPZkHz667M9fZQbedZP0QUYJ
Ix2Go1s0zeMcetNzjlglOCjbAoZpUbf7gp8tLjWIbT+A6h9Ii5LpVOipONAmWIyTOc1lmIBxbm0m
Uavzqmn34xwrCjZZUXyaUAqnap5MkF/mvn1ci4mSmHAQoG4sS2wR4LgT42J/c5dxeHHCVTxBykCR
RQf1RRnidyXyJf+L3/2fwZoJQVuZYOaTKgg40O/hNHCByrDz0+aV9wXq2U0QvQ6qFn5b0NvB01+m
3x8b1K+LhQDlzDZPDvc+I0lWQWrXx80rzPkajJC2H9F/dzEdqMsrJTw0nDQycXe0CPFx/vja/5r5
Px8TrA4tG4L4e9jE5A9xW4q+fu0aY0zmVbLUME8dgG8fX+jnN/1nG/75lMJ1AR4Y+1Yvfn+I1G5d
ugqszKszt6wZ76fcHlI0Tr7TWRXeN26d3OeYMciNXfmx3HkKse2jyn2onjhiwofOx+CmD/r4vLG6
8In9diBPmqrxua5JXnDVq9GDGh1xZ6uieQM8Gl02lGfvlLu4n+KCc+rGaR0bZG6Z3ng1rtKo+dYB
1ZuSXpwzxxTW+nh5LVoUK4tu6g9I3NtfbT1625X395dc6B0IjyExaQBpEOOCaM+/PG4cKxy0iJb1
VUxm8LPcy45QPqqTXvVXqNvVF8zf9G5C0wxOWm8FJxy1/Wb38ZvxTXT7483A8TenOsCAAMfQ/vwf
9s6kOW4rjbL/pdcNB+YHLHoD5JzJZDI5c4OgRAkz8DAPv74PaLvKkh12eF+LCleEQsoJePiGe8/9
8fTTcIaxPoiIA+lYHDBOq1NvXBhcq4YtSbvqibvbibwdO49c65xtT5nvSuZWN720e6S7IlRuZy00
dwbePPYTATrrmHm6X6fKTTwV4jQZ05ZcQuOBGWh2Wyr8aJ7NYozsj3Zk7ZKQR+oLiWubshEJM+D2
75OdxGdDYDRMmRTvYvxBt3A2caqVQdN9mbKoe1QtPb1TCocHhD1qw8bQ2wFhdx2HD0PmQoOOKpUP
EI0a/us2ZAUgkopMESw4xb1pKc4pjibzWWOqHeD2JczmHy77H2VJ/MR8t6BIafdtulnxM+gO2TPr
NVUEH1VsWmelMpInQu6mCYNioeJ1XaT7f/9z/oT5+nxJagNaHA2q5SJX++nnVHWyVXh0fktkYh4Y
m6GAD8gdINRkTjYsIlpOeiusP6ShZk9xOLanGIb2ndKTSfD37+UT5/3jpUWpyfGpOzogDu1nMWA9
5BYm3aL4Fo4sGOjbcQ6UuL36VUVOs1epesqEIy+h85ABikYd06C1i5DDrpiTuHBWSgx7q7q0xUvc
Zv0y+mWEXihNdJPacbOrDGM8210U7kOMZSbO1sVr1YCfxAcg1bzzao3YbyeH0r9V+Fo2SdoqN0RO
kdHAKEMhVBdT4YRTHdQUts5NOPD0xu4Rp6ecNS8VpZH3OJqrrEBSQtzbumfp+WT1tKbUIs19q4/F
Psozo/Zq4pxUrkTWRQsdrLkYblywckVRh4NiZK/U2hkg5Qbtw80Aiq3BBSWBj/L9lRqUAjHUW9UO
9ee2LuOXrhja72as47Np+gQB/d//On8+fwToEkRzSNfw6P1prmfobELTcUi/OTbzAZIo3eQLKo+J
rSE/GT2V+JibBXRZKF8mSHjYpu1e/hN2668uWGeRIPPoc1yT2cCPFyxKqSYnHCP7FuT21IGj4wex
MeJmpziz242KUeUBuna3mWzyeSWp1a+RU/eS62TWHv7hO/mLGxaDI7Nljg60lq7+45uZ8w7f8pgm
30Kh2veVrTVXLJUKZk+KDJ6L3bnLqvYgzSLfZ6Oh3bSFYL8ksna8xCJyECQXQ3/CC2h8RzlfWZ5T
xen9P7zLH3uA5R630bta3OJopmkqf/rK+jyYcrcyu29MvavwccFBki+mm5PXNWoP+7JP2Sk1Mz4a
p7bK7xHGotSbA10OW0OUzZPlZuFJFeTm6ESTsyHhKbCpkzrj6w4Twtwr1r2/Xm//81k8TPLb//s/
7x85sOq4oUn52v7gmjCZ+P7hB/6T0WL/8R79kJMJUmj5G78bLTSg3UzcKHoJdkDPBdzvN9I38bS/
6IuoDQAvwCPK2N98FqYL51ulEUWYSsP7ac74zWdhkvvHXc/FTXw1Y4J/F+mA+IQ74r9n/AL9hCTO
2wKdCGbY+LlWTrWg6iwRIPWOTGUfBjSbxwJXKbwCB5u7CJfs5NSA4YrKMLufY2m5X7iwv0VQ5u5N
QbSOr5XGg83O8zkVSnxE6T1SVugOFkVZ2E6Or5I6daVQX7RXDJkh3P+QVfSjWlSB4hHNnRk0A27c
bPuepeRZABqvvKHKnA2m72LP/QJyJ+kqP5+0cFXkmbkClGltYOPo+jpxu7uUuIAaN8EQnDJDylPT
kWzOeVcddOQ1H2hb3sy8dT5MtyFgcyBhSJWxfKvzVPVRSdvYvJt3o040Pi9uK8IQ9Do6zlM07lRZ
mqjHHOVckBCIcVz0mwiVYR34NekPfU3p02l5j3AggwKix0Nyq0SR/tyTg2t2hlzBb0X1E0fqdQLW
eUXUVKz6Vn3OEMI9jtY43dLjG1upu8/j6NjrXmU7a/T5nZko1c7sav1c53m97xwj8NUkjk9ooYe9
ZUfxDXqddyQEFo5+fOLMEtJjlSNpyEql/9KkIthPgWVs0kLLvqHtrtdz4mjfDNY2FXq6uty5evyt
60jPwQc6vmBQ4EERxknoVcTR+1WeOW+63gE7FMiMRqd8zuP8uWIYc0PwKDKraOhh5SkWm2taQ4ij
wrekyMlvH4oeEV7eW2h6Yze/FzNrVHKJIrlfrsjHqm/sDWpNiqigy1JkN10VexESDt59L1aF0vfG
Vu0NewLMhNzRs1MtvJqpll6mqZlvA2KG/Gg2q1Nk6MTsxOpo8SpGucatYm550AMcwroQ3w92k50s
8EWnaLKNGx4c0FOjYLgMdVVviqYZv7aocxAoqEbrd6lCeA54oY4iw9S2OYKvUz3DaRjRjZxaIihK
RGlDiAonU/xsQQtFWluE3tRJcdSki0c3boVKzDgBPfQ8c+bViEIKH4my64VO0z0R5QCjFG+jDhMk
rSafzPB4pYcR45dIhyOi4FLyylx3j32ek/vWShoNv6/KeoOY4kQK/XASlS0PzTw1j2EtWMn2qR59
L7u5XDtO5u4Qa9on1O0f+DZAcEZ07CxoQ+zftTIQhDSDvDOggaBoU91ndJJIFGpxlAFwodzB6JrR
QX3pbS1joKLZX0k6mg/zmDMUsfvI3i7JFZRo7fDilqZxUdJAwCbE/dS1kDb8Ih2mYzkoZus7TlAe
yDwcJBI/JVpPgLEuwHvK9Vy5oBtsWKEopuD9YHi9YiGytkwWuyf4IiUEowJiGSUUxZgbxkdFYlS3
iL3LfcflI9nIpHDLZC5PUTFgy6r7aa3NfQKgOpjWMdumx36sRgrASttEhIOuIpemDBxGcIMIqr7Y
drXSAqd+IG3JvrpGt6sLY74dOnVAWSwOVsdt7SWZPu7jIB9w5dvlBcCZQt+pNQR7SWe6T5tM3uRN
rz/o7NXeYpUIAcVOsb4SNLx3pjgK9oXqCkJWKhJTkJ8ao1RvcqGs1aIc7kKzqk8Tdb/P4ameMfAX
fmkVkV/k5DD2auWuQmNQ93Ol0YZb9lmaVbHXtV7f502HlF9rch9vu87oMgi3NWTuVRDLB7TYE4wv
RG33sxtN33JVSn9WxLSbkty8ExOKKH5FynqmG5GvxVa6hVgjVzhBgGrpc3uMI6ajRaaam0oWoW87
vX2j4lP1ypKDyIWNuwqARLwapRrtJrhgSxYkEGBGPwoJaJb9ykNw3uG1Ur5pSaV44xAZ/mSb3fck
IAfRROB5bajXfAkYlpgb9T2c83BdaRm5ikSyQYxvlNqXkNle9TlsT3WeXYkJ7Q6Raxe+UdfyCDai
vcyFRQOKQumiauRgNVFNj4J1b16boV1vc7OMfd0YnVWTOv2qE5H5LZyKfj2I8Wu3BBalnJmZF6Sk
itVY8E+ITSuvlNbwLAGQ+aYm5ytEeXdFYKr9CrSSe8OwCRO0HMAncTreFFGncGCF1HBWbL6lWY+I
UlTxWQuKYjurpfY+EFO4Iq/oMeg40vVh0ncWqrwc1Wpg3cfsZ6HBzM4+d7Mr6tL9gkv03JoV4DpV
ERd4Bau6lYj7u0Gm4TPhRbAru7yhxC+iS5I1dPJKFQ5PamiT7GdU4hA6+O44QQN3x7kJlKFVT41Q
jOs8d5eO6YxXZbCZIOikvsW195BMer5AoDxuiXhbuBp4ljmM9q6jXFMSLJkK1iWCSiMIfbBszi4e
7W4TOm22BruU+6oTnDBSpwSZNd2eODrHK2YwHoMEKcINFW1oHeNt2HaJp48ZgDEnyE+hVXN8o6x7
j2KVpo/Q++PcN+KrJrLsS91I5Ww19R1xuNY9GLlHFZ/NOXWD6jQMhtijkZ23Tie6dYXM57HJo+4A
PeM9mZN2HyUwN6uUsKC+m1BxzBlYKvLom0PM2JNJZGheG3SZl3mBNgG6snq2LncgS/RXhTDOEwAF
Gk9DC/pnLY6VXTb31imXcXLQY2tTGknlq0T9QoJ7GpXB9FQnz9YEzQaeCHu0uk4otx00oFuQEBqJ
e6jd1Sr45qQhR2AYRVsH6TeyXzxHDbuHU2Saw1FaafjSu0zLRMPWUc7wQUiqm7+D8nuI8qLw9TQR
92nAW2jZU/q8P6StiXHTc6quZaS9BQ3cn7w0ATzJ8pThZoSNMp4QV5qPWZUWh4o5/ZqkrX4Lyd/d
xGMavNXdNG7NMa7fRoW4q9BlAVoSD7gXQ9JtMmIpB41zhUhJjba7B+iPJCbriDDsrGlVT4QUCCeZ
D64L9S8Ns+PYHgXyDB0AZd6fzQyyLHRluBeqyB4TxS7uKarSY1E5POotjB4eYhgnuS3LVtsi6pVn
uDCb3F4C9EaV9FCDrr8YLWUbJWa+USM9PAnEyutaT7pdGCQxtB7QZJfKIh8zMjNtMzpdvZqSxCJc
cHgj3TTxoWkxXBgGbb6VAzrg1Kq1QznXxcZyhvG9c4hO9ZoKrlNAyrtFzHtYoeWZKnOFwmr8yppV
vtkwrVXK3Pc8dIMVb4T5ZV5tkrxwS39C97qfGtUhDDdVduFck3smqpRsYs1Mixs56qlvpKa9HlBm
RT50lw9YN/rKLGbkWrnN5BMbG9iZNLml7vXJZ8w2AyCDjRpInqBDoB1mzgFW2FSbkeOoGA8UFfyT
Y3ntlPVe17KmLdnsreFO1h6lR72G6XxnQYNj161OIznNDZb+QocGwE/9Bus53OljEKxF0cnGC6cm
JQUNb1xISvyqGrLOBHYfiBc28bW70TqxkAPVOyF5IHnIqRIGZK32dZQiuwVcyYHQ65lvBClK6mIG
bnnvjEGXEP3QO1H5Ne7y3ja9vMjc/EGMyKzMQ2A5cXpsR8ctH4ap51sDnjEqyuS5BZWyl9Qw8ciU
zDTR+wVblhUQulSspihkvdEGCZa1cBq/SeBmHwPePo8awXrh75RvCqy1zaT3ch9MwUhEVg/9HeRT
fOh6p7qp0MJ5GK3LV4M7z0inesMrQgQlEHjFpl/fxoKAWsZUY/FRB6p2w0zV2ZO6PnMH08ydRWc/
zGDQmP1a9oeZyQa3jpjlkVSKYW3Nbn1l0md4Cer7g5LL/E4diFyDNzWFpI4N3c7MWmc5DaYVVZ++
wmk0evrQ5CC/4nRn15m5hp2iH9Wigd6i1pQAlkqUQhaNK8ue8mVly+upqSyJ5OjN5wZMxwgdUuYA
QzRFZ4THyFjlm7sOkE79GB3+62AFt2GCD4JJvjves/sJV30SxoRb4nS4mWSo+9iIGgxR+DdQIrPH
hdchnVuHp3DiUWl1gF2gaXmNLPLDmCfJQ4j96JU8UZueqenPUzGH97k1Nxtn+bLxJyRbxW3pviw9
j85K0A810JKxX9udVPcTRpT7IMiZBuPESLbd7Fr7tKmLaxu6GPRJi39C9aG9aFg6XooyfAoY5Z1M
BiYxsAxV2Rm6BHpWuCpg+F49CjeX9wyWm2JFwnghboClkHgeVe9ixm9G4vMYsl4APuA7UCXRF8+h
CbcKEfxtmk3ZM7715BFNU7B1dFcL/anT9C2tUPuY1t3wsayzfQlFCFxIKFe8o2KT1Ak3ISro2avt
1po8Wg9qHXwb+ooMleHLTNVHxa9YjYcafrpUwiEtsCBy+VqH8KpUAgFRBiedvm4cRVvrAoTtkJrx
Pprn5GRFfbzPcT2f4enQwI42F5OqfMmccn6MyL2zsDWinfSMiUMDk/70nHJU6Fz5g+rPiZhvlamc
VxmBAhCc+uxKiK2DR43rqp5Nti+VCtpfZ/0sqXxJBHTLXZEEGvgpONv0n0shq1n1yTIorqGPLVSZ
mfDWqRoEjBuIwNVL2Q5OfqulSWMAf7RpxiqNpwDS6CZy/C6yGxUTo2nPH8pUqMNFc5VkZ0fkLMVF
r0zPbTHK8WEelITnq9LS8LaXTm0Moa+7TuhCeq6BBOfIV1I7oCjDinA+o9HKLvX+b25irjRbZTzP
4bglv7Z6IMR9fPrD+Ofy6/DkjwRm7cf5Hu3DsoQGhIBESWW68/OOX1bjkGSGNpzJUkJo6TLN1ojV
FWO+V8AGB+GbnhvbPtEPRmptFLPeWJG2dkRwI7sZZXG75qNu3TlhzxBv//7N/bgb/e292YsOkFWR
Syr7jxPSXOtZXQT6cEZldBaSWjHYxf0/CFj+6kUIJkB+oJrMmX/+AjCmjjS9RMsjCPCW/9kKyg1R
/rqg+N9I8h9Hko7DZPs/VPA/jySLj/i9+BH+ghiXv/N7/KD5C7uDZb+0kFo+IwZ/Tx90flEd13WR
qaDy+iFoltGjsFyh4oRCRmyjTPoP/cUQv4AyA8m97Mngxgjn39BfuFB+nEoSeYb8iX8N+DeTtT+p
OTu9ieIZm+AClhtXEDCzdysBZwrHTCWaOvqMqZ6WxOoGd8Dgp6GunWwEuDfzZ7i1tuRcw+rqPwSj
uds5GIs39zMQO0SvDyAZsBSJ0yRm58VcvOVWYABBIk+7/ozWTvrauGFm6Mx++hm+TZKpvY1t514A
SbrWY9ffqv17vmR2R0t6d9ur9Wv5Gek991kxs/SU4zvzQEK/MQsRAK4YSxj4+BkMboBhSNfSJi88
UlIetEadg+qaoGhiNp7iPXonkscDZG03lC8kprKJnKk3a90hoKl0MPPVhptAtXYSY1u5C3WU2L3o
ZCRLkDluYULNlSKzDcZIZJ0vYMbXslXnc9dMqk+Ue3MkTHf4So9DTjr5NplPYi0+xyVHfZJJ+K5H
OtnqiV56edVt+i6Xvt2Rvj4uOewz4L4Lp3zpeoNDhi5A3kGQaxinZ8fAJEqQ1ryRU7uaCHoXYgC7
SMac3xcdoEsTD7wei4v2mRCfkBU/NhkjwjF3LgBSqMfapL03pqFhXN/gMRkmY4dOX8uQlNCrWG0o
Vsk0d0fAiYT0zo1WHXrMwgghQ8vFE2oRb+98Jt3jMcyeMKl1952JSzjpNMDE8NO1l5jwlJdWoTGQ
gwW5sXCV0zDrjNmK2MYQMBFzPgbzaQ617hkHuqz8Bbx9GlC5Himx+++IPrA4hmjiUtad9Fa9WWRr
yTgrWRWDS5PA/L+/yZSx1jwX9tp7tdDFQziF1jbE+gTFLRmatyQBUbeAxirp4foJiT52C23Hcyi+
RjI1nvUwj+/c2eLV0IfV95pkekl8t3nUdDxcQE3LaKcYbUj7X8qV3vbVbpg0dM/sNX0bvuKrUoT1
wVBz9xujKFFjt2YAgRtrcOI1phj36iY2gc0NGE/lJQkN+xKZoBc8ctaUwnNx7X41cZzgbo70dB2q
c75yLVrYKteKB37H9JExWHQRY9LcNNoUHUSt9+5aKwdms0FhMgebwnzF5Uo2kVGpC1m4bFZKxZ9r
JYK+qje7Eld5LslCF+DJvSHnLn8ZYWqYQA7BUJh8PSMlkjy4fazyn7LQFn3g6PZTYjMMcpEynrBr
jpg09QZL3y4fGLEGPdjK6zT0xnSIiDLZVYN90ZwE4K4pZt8wYua2WJHux4y7Z92MXfYaBDStWoZ1
biU6dgZ+KvWSOVxj3YPV7KQ3xVrrt1go/KiI1bMp8/HUMpDfmoAmkfY3GYMkiPm479I1EvjCr7lf
rkHDlNeLWXM8jsFg5Ce7a9XkIuJmztyVKQFK3ZtzM+RgjAU8CmKCK2U3dPWTiWfgTkmdBbZfG8Pe
qPsDHlL7puRBvs3bVF9lkC+2ssunu6p0dBzNGYMrxwoZPTbZ3VAbDFaHZPTNNIk3geFmayH5IVnt
esA0Y+q76Jwn3B95i9W8jU99cqCA5l8ylGrbiQBva6y/2hSrYBOUQ5LowPlg+GEUavhnlMEfq8Z8
itiFEa1Ql77G14ITyWluY9V8dTsZrobZYIww9MpNMmsBXTr+4KlTnwuNzKYgDPiRp4+66Y/tzHcY
tOoRK0E7+cjh1I3aRI/jEtcEp+7JEZPY5478CqmE0JZYv6pT7UKJJeDRqG/tIUkubVW8UPjSNk1H
Abp7k6vlfb/4xPJR4BZSwXjD3+1XeoGNEEahdHYi0lJGkwXewr6pIDpG9k3FbPVQG82xTQJYIQTK
bVG6sIXCIEmuNF6ClSDa+1CHwoz5eHJ+pbloblyUCRt70Dydy+ho82uf1LDWGfN1xVWFkL5VkKBv
zWnmaqL4PmOeTgKuH633IIfIu2qa3CslOI0AI7rsLlXGAW5w/SHKSD2kcagdZ3bJa6WhrAbHPRI2
1RcVohGHy+8Bj0O4Qi0Htma0QGWzq4dNHk5naPaMhHsNK3Iadr5iMUXT3fjOqpWKWyJl+Imt65zX
ae4zas3v+ywI7izo8h77KGCopTqtDH4mwGqkIRCO+p6NwXvUqNWdLsVw0Ud3PMZ1Y1xtyOz3eANz
vzXsQ8NqyEdfqGOLVZ9BS1Qe0RlsBJORSEebd6qn4usw9s3VUVxBLNA4bYxpdkEiiuy73QTFeR7W
TTd3p6E1SW6vu8Y8c8Yop6SNBT1tlFdXK4uyVYWn8cjC3PAtdudbTFbRVzPLuLcYvgP5SbsrF2F2
xrGdXeDD0iAVtljH9tywX1SX5DBz1epJvc9nw7hkjoFZvJvkrTVob1Zf28ynlfQ+d0nIsVqB7oMW
fdMMeqpxZUQgRqkLbJ99cbGZYr1WPFhYW03WrDB628WiOky7wonHvd3yiIQGYe+VDCXO6rP4+1+d
/M918qKt+Js6OcvigofJj/t+Z/lLvxfK4pdFXYy7DMeLYEvPH/1WKbvaL6zP7U9g22fJy2L/9/29
zh8hJMf+hq6eJoj69rf9vWH/4sJ4IW5osdIsBfa/qZQxIfypUkaV6dJvol23MA4slfQfTF2xHbPm
5GI7jJUmYjjV5XI4Q1mWlWAlOo2aSapI4t7LtALmvsQosUPuHWtchQ2Lll2NWjTwnTKzD/MszGCd
9SWa7pbn6F0Hc9TcaomYlLsUq/lzBWrX8gF8hwl4mwzpb683PRNlOBteFjDV5+mhziYS+s4+UVQI
hkBDPe9nbW5Nr0hKd83U3ajXGDPHyAeYRB4HWvXeMx2l+uImk/jK/AoNtOMCcZ5VJFzR4qz0J2xf
1kpjIaufXJwYEDFy+2YweZ7mfXdtCF/YCFTuPMyzXgUAgTLpXibJdDdixDrXoY72McGruRZjiSkz
ccbQ8gpLDdmKJPKaWbKHTj6gvJ7LaRcO3KD6cqsyntjydOHujcq43FiFZfv0J8vd/XmnjxYYaHO5
/bPlIIiBvd1rOlE/bmS+hf1yXJSTuyIMxLh0y2HSl5O5ijT9Ei0HDTEXYq1MFJ0jrp+LIZTsbBTD
1VKZ/Vqfp5UcRfQVhLncmsthxqY3PWp5DrPcHqsrvQqnXoft6obxrHnGqsqpyKyuO6nDutLL8hzI
Ov+ecORsehJwN41FVCcLY8RRtvvVCgI8G3AWAOhzECPg4jS25mfXVLRFE1f4MrMO/XKAi+UoT5ZD
3ViOd2M56OPlyJdp9CVZHgJWaQ8rhitHVrjTyloeFfby0Khtqdwhzcrvs+WRUqQZz5vlMbMcr37g
pnc15rWzMtImxNyxj+nygDIbfTxPy0NLLo8vDaX9igdguFL7IHwAfcRzLnMqgMtJUbKRKpKkXrPd
1I4G0tHDpHZI23lghp2Z3Ym+AChEO+VexfJodWDRsipenrdLnNDZpIT2E8nkJYXZvp0/H9E6V7RY
Htt6appHwCWerA1zw4i7uSnJcH9lX04wmdK20cFMIo2aMqXsMpbioAKTtWXAHW6UqjvSOTcHlVqC
5+pSVSwFBnVagud+ZD75WX80XIOrcSlKumCBJsztk8LkBKXclVg0dROIo9lDR8bv9jLBlbpEFDoK
BY+2VD5uZl6Z0WXrgqKokYLqiDJp+qyX9OYtF+jDFkPa5OexfrQgGPnF8ktNH8pSd5VLBUYB+mx2
7uj3kxvs5FKnDTTq62Cp3RKKOOiVza2+1HXKUuFlaWjtp6XqMz/rv0Q0LPjJ+1QMndtKOYilWgSE
/QrHv1p3Iq+3GZkqDIgPMyVmu9SaVUv4chGfi6UKNSlHiQbJSYpO8vUwyHiT/la1UhIERnYnl5qW
sEvSbthe7BkjjHegcOZtsVTBcqmHEUbaNyYl8rTUyvVkBumKDmW4G8z2qQMruFOgEp0Rd0QF5UDZ
mIN6j7wHJ9mq0tgfXabP8hwKMzWQ86WsSmtt27P7kDA93Zg6vREIvuAyGU58a0XNe2FKtpqQGrw5
1t5t2VtAkmq1fWtqPjK5LXJVy0w/hlnBqkq3uKTVkK47NzPmoFF2mTh2vWjkvMvAGJWInKe3uXPR
yAecz33HNRhP4/QGmICGJY/V6r6qx/tCtUkocYr8FhwRweTgYDt5Ca0AQapkd4CqyGQomlk0is2c
lHuZ9sB14qIlm1sW7rVNxHcJ68YPdSjYQ+RkLN8cLa6IwWP9IO0Cga9vxnk3smDqLEQxMraVjQaR
dePobQ46D1A5hztr/7F7irKp0Uz4L0V7yKEydTxblOprquDGBBuVEL6G70Vnjl47JJYk5ejs0o5F
4Wk0a/tu5IF9b9QBt0g6cOmx0e2tl0aL60M051PjkWxufWm5+mNf66oQvYISCNMbbCmuFXFeDNOB
YhxKQHCHagqUTesmRbgLqnY/kfp2G2Vddk/yiiG8uid/LEoBufjuPESvBPQ16143850Wh9G7w3Sc
1sipCX+lzTdPtBUaW1hTsjaeB6S1vWQjNBh9jyNinJU7ydH+vQDdOngkjA43bd80qJP1ivYArjds
KqwhoUcYiDF65jh3zypI/veqVuNXnslhQdfb3TTGnN8GveV+VyEMEEuVBcYVQ1r/DIx2Pueq2CPX
Rs6VG/aHBZwp9uLIqDogXj3zBRLG9lbZ73NOWx+chj6tpqxeZHgB3yIL7ch56vrJOrHCzT6UBNTn
Ie90HCu2jIe7oDLtJ54j7lqiD9p0SAEVlqRgX4i515Bq1/E4fk2Z/pscRmHwRNBcfxkFywEyWiPl
Eic2Bikdf+grIVbp2cgkBLQ+aE3h624+7zFrph9mW6VXOYCvRyqus18pgj3CrnylpRE3qyzb6nau
DMjpzdA4Ew09whtwCa56I2mFX61hGr4FTlS9ObgNN4WSsAhSQjck8b2alEOtJf2F3Du2nUZTK19N
dWpu8U+SXWmQibLrYDXVO6EM8s0Nx8Lxpzno9lJrjWGVxEnFilHkyTP8RtP0nNJor4mJSs1TRqM6
21it99xzMNaZickJttCIXzGN3LUhavU1cNvAXDMYSMeV1ivWtsvM+Bq4Ut0i+BJ+gbQnge1oJljz
IoQRFl5HVsA6XouhrQ5a1NorW0LBm/quWeFVt9Eoy9kn5tlcV6pV+Xait2vC9VzGOI2807qmXTUo
Rk+4hTtiXQJiXEeRyH0jTIyVOb6Q17ROWqYPIWZAHzBO+ZJOuizWLax+zJtJNX8jSdC4oaPDv6Pb
XzBbu48iKvL3MmzKjREh4V+NiQhgf/QpcJnBTTkRETCq+xgN+o07m+Ktt+psJyMJUEMPrRnZuTEZ
X9DGR8c20Iwnt8UR7zm5MbJArpEIFqVe7uDE83/TuUsd2JTEYIPMq3p/1CPtvXd7UjwKS76xxWrv
LLdFMpaMuvraAQALmEcNHdeS2nQePnvtw63QX63Ro4fKwSmT4IXsteKRHttuwLNG47Fruon9C5bS
1Vw3yEpJYdsnYXpR5y5+qQpxBqS6KqO8ZyyqrAcHExdkWvfObF313AkzXIUuOGvWzVK/JQtCwaUa
im1lU1hgoenNL66YdTJ0Sxk+FeYkkK+B21M8TTE0hhlNrBJ0EobnptXn9UBo515Psn47m1a7mqWR
MfFVuxM2Ohagdf4tSvSOjMvOFoRGItHw+qYgudpu68cQ9e4X2ywDXJsqYXL8mnPjS3ThN5E+pvuQ
MotZcmCx+ozrMDFxypjJh1RdZEksaQpPKlHG0WIMNyXyqucsACvHIjnaqrGl0B8E3alG+4RaIbWd
Y1rnrh+q1IhQZw4OYUvNpqirDgCeW+H608P0pYHTyWQ8GFDLRLHVovuXOt1yMM/HVNHkYUAmfeIT
ZifdjOOvwQzJHdNRSzBaBTHHNYp9lUFxA6PyLLF3dD70j/o9NCpxMaoKEZka17/6SP/XJf9Dl2zY
xAH/XZf8HDdfS2hoxR/b5N/+1u9tsv0L3jOdSZKOn3xpa//bJuu/APO3AcybuNkFWUX/bZMFuyY8
mmx7HGZkgsyA39tkkwwCWCtYehEEsZDiHf6LOAFe4g8id0iprkVzrOomrkKY+T/7JLEOR2lnRfYR
Dki9w7U4XiyNiIp5mtLZb+vGYpf2nzHCX6yA/+oFBQ4UDDGsXG2ND/bHrjzlU0uKZOtoWDoErX6A
weQSPWbTreyQ0mj/auH66wfEpMb3BeeHRd9PFuhlet9A/zERWEX2O6Hw2pmsJ+2hsfp/WiD/uNz+
fCl+an5r9tqARz4JHX8YONTREIVdqpnHNB+s91jAEoatgQHS1kPt3M6z+yTSRDvXjF2vf/+t/rhW
/vWlSTzgasDz5FLj/PitDlUKyZXe4NjoBMbR5ZD9w/wU3CmT8Nz/+xf7ydj0+WoL7YfRDuAJBj8/
/YYjcKtcjLF5HEo2g56QtdoTowI+1u9bgUC+MBIZHfJxbKge6qhvXkDe0WKOWfz/2Tuv5biRbF2/
ynkBdCDhcVu+it6ILeoGQYkteG8zn/58WereLVHaYsy+npgIzoykIlBAuvWv3xhr06rCd+LMf/76
nslgwngIpxucOPSb+e7JZyLhAAJgfhEgdyvXWNKme9PI+fF/u5YQTBrBEGbgvBlQ+D+YRUK22IXd
z+J6dAxyBGlm3gPcNs+/f9D6Of6rQNHP2YONgAkDUhRtk0+X+vuvlQ44gXokVl9MUfK1t/pwO1qE
hv3+Ir96dixC4nwxVqk3LxNJseMPVuFcqLyvcXCc4GVhuWassYZEQf/7i72R5n37SjaaPItQHh6h
Bg2//0pUqWJSUIAuMtR/dFgmrikwpPJWBQzWZ8yf3RfHk0xSso7uZTLYR+LZ7XeMEX4xgj2URzBO
9VRFpvzmNiJL4FyNv9rFEgyaa1IJg5A/svwao2eEtmFZbvGVgd9DN5WMpfPkdRvMc1hB3rP4/9Ub
cLR0PNRvGrLAj88kLyjTy7xh8k7Rcm+a1EhzNdYXTtO9l7bwq0vBHAqwFWRrwY/px0vRxMEH2G/t
i9Tl8YZhzJQlBJalPvB4E79/2T8u9SzfyK/huIQOOwt8l7cXw0SPwL62IS9XmjTPDKNrngHgmmdF
a/xWpz8H74zlt/wiLulD3TDZgpk6zk8eIk2usAMArT6ZUUeQK67hMFTxXbz3ZmPRKnzeq+2S0pkE
RPSmMVOqXDD09Q1qdHL5vPagWra/8woyODn0TqmsVK2ixCCJOBX1ew+JPgbP/N9ZjhOJhzmCz0DE
vMn22Bp/fCdVQCLiUtrOqS9MABANHtQaRogFjo2YxpZYWazJn+oAG2qcbjzQPte767BFpezLYE+S
0B3xIiPcWl6VXUIERSpCrHCimFfa7CrZmAi4JoqpmSQ4QSH80pLMcF94bXcgCHl4xf3BPvrw57tN
D1x5nK2sfR4mv74IYsc+dRkPcCVz8sjjtMAX38OL6onoGQMpOhRzcRA9ZOxV7yfdvMGBwENv35EU
oEPL6OwUVcs1Ap70WQXbtoFprpyJbCx4K4247vHBwd4JCcGzrP1B7Y1Ihd5pbmyS9oa4hJrciSo5
5TiWvOYAXM8YNlrNCZcFeU+Tdbk1rMEAtITrm34SZBDhB6lsL8+hYczRE9lbjL0h916A+RjtDgFd
L1Jg8NEL1G4rb5rcl1Lm1heS5KzD1PrtPVTEcu9i6gK4GwOIsv5O7gozBXYYIYV4xIqHSbro7GAE
OGuqNp5oRMA4qXjpPrLt/rXrMVTERVk8Dsri+UDf9+/7PlZP1uT2r00IsLMqvTl8EkvXv+ZlDLcE
m2F6AT0V4ToAvXwaG8m/MpD6HQks4beUmSQRFdf5aweCn2bWs6NW7NQEfnqkDsoy6bIDxi4D6YTg
E6SnJx4a2rKSyj8l+mBiZP5yG7cEz5mZpWM7pbdsC5Osa2D3QlzDvWTU5JjKvPheztOEGt6QdlEH
EqWVTq0+NXq9NCafULXewedmT04JN4PHT15uURv0r16NoSIjOKbdX6qAFFKjJFZPuugN1xGxuvPG
J6QTX8k8QlmCiy5jmeIzfOrNiF8bDES4LoZNDIYI2IuGwcfFQ2KpT3QeXjYQSe1YXSGxVjHinNJ9
mUiqefGSMbRWfdWFxcaVonuIbWUdlJphx1ix53yqpql6DFQqr4qWur3tlxrCEP3FYCdSELIUkd0x
LiSX6YtlwTpT1SMM6MiDFKmQO+GDBcyJIa68pmVmXpROUjcrxIWYjLq9jREUBi8weSWx6qa7hYXS
NKfclAQXMyaJwzD76m5o+gAL5Ggs/6rdbvgaOKo+urTDr2n2QouQBNouKO5YmdaqYOGaTZouq8GQ
zUfIql1Pt0J6X4g4FBvMtKvLuqenvTO12n4FoyDdiKyu9lM91tchdp/zulJ98im2UabBFm+ukJ17
+7aS0YWQg98isZg9ctbLYSerRpHbPNcn2lwxmQCzoz5V6CG2rksUTC8mXiNO7FoTNFefEGbh51tN
Sb/B0sLf68NoD6mz7a1N15XGtuUMiKOJVe5KcFG9MEVgG3BPxrw3jlXeNsesS/qddEf5V0Ri5zYx
UuNOhnX5Mc0nIm8lzJWmwjAgw64e0UT34tPiXgepMjbkgCTrcerEjvBwfhF6VIfOFsu/HdX1Ku9s
ug+eX9j1sM7bECsXmi5+ENP675cGqSD2IQcL9MHdkIgwr5wo4kIA3hH9QWQ9Ac5UaxptQCK1NLZW
WY8fmtxrG/gE/Y58AElWg/ml8MGNoCTT6ArFsuvxe92gmwLOiAaCNXH4QanO8n7pOe1MY8Xkjfqx
lV3i7VDdmgPgdAHoYa8NjxPZi4wGcW1YGVOCNiAhqnVDR+iCLCwO2BaGr+2a1XZ4jTuTBalWoXiU
pmLImsMUPnXI1OJtMC44cOP3uhBSgXRsImksIvTTco36GYnLgo9TS3wAKOhh6AkVWQeE3qZIlJ36
ghx2/dvE0vT7PB1YgliNOZg1NavtQh2FDJQjnDdhVqCtn1o4yi6i3MXJloMr8ua5aRi2IKQwmBGH
VMWzVbcYWkwJ3CNhg20x55O+KT+5IK/NV9lMDoYQPqBIgR3mtsqc+a8ymNt47eaG+2foRYDeSdgf
MHOGhF4tcTqicMiSz/00vGSNa29dpErxGt1C238saFQZDynx3/YhsJLgeuqydO0VWPIn89weENao
ncTT8IMKY3j/oe/MH8Doynsvbr5ahfq4WI64yQdrOLCu4vNhhR1iqLGxXuMhiV9Vms4P8ejz5pjx
2bbFXTBcObEPlW5K0lwiHOv9ExkNPfT2uWhAnT3W8XU+4kt4GKBlXTgEwFy1/WDfe4pMtRW661Gs
PN5CtuawEz4Z1URndhFDcbV0nXOjUlImW+GM96SitOuuFv0XZzKKbQ3+/7kOPQhCXqPgXUQWrVMC
sNM10anJagYSBLRvC5aLMHI3WRk4J8hfnyNC/B7mIc7BSkfzCpMZ91M+e6hmugK7SierwPZbacfX
oSPTqw6bu5OBqYa3Sqa4f7HSubkAJ8TWOXXHCwGznv7k0NPcESx5O/RhI7079OjRCitaf9klRYUs
Pm+aw4SW9KFB/nlpylHdDYmJp/8Uz88Y6bTj1ux7Jz0twOouvRKTdOYgmoP82lsAYvdhMvYHzRK6
hKFffwD3ssK1kY8orC3DN5GxMXiuZ3b4r3C7+6uxoY+9sBFeVFlPjxgxMlkoNd6Ix4TFbZ87tAHW
DScLYx1P/nQXW9NMSkoWAV32LHnP+TJgNy0L95K2N8uobWJSv26bqZoxmevGCJOh2roafKnclQxb
ESA5QW8NrXL+q7a8MdqFRqt2MTbvR8dpra1deOrQj35635ei/UADrn/CqcTZTovKkR4siAx9xD+O
mSQCWXLm42Y2+3R4IpW8miX2aBAS0FhFBmYBG4dHdTsp6hTCkv1u7ZK0e4NPz/LB7GbjikhvWACp
3dq7wLA7n85U5e7a3ncR81ppSDwqY/drhEzmzwYvvC8oXvzX2Ru8dGc2HhIn+KgwYjNi6Tpiouz6
qxpUm266RMnx4A/NVzdZ4luSb3AuglM1nOx5QfJd11W7SZaU5oHjd906Z3e+MeDcbS3Ti4ZNiFP5
KVZyIeuBAB0MsUdnAFEdTbkyHH/6mHiyHtd+rLIbXIeQfKJNKW5QgGC4VFmLcZfgB7Rmz9YdtvJb
v2351n07FzX/xULfw0JdKDvf1X8/Mev/fIF5TkxU/SMY+u1jf4OhQsDxwSXa01AVLh2a/fOP44cF
8d6mbKDtRtX6D11I231YDlIJPuRoxOBfHNT9w3VcYYe2RmGwEBH/CQ76tjDGNyTAcAYLVwFa+5NX
j84LGg2k4nflRKLqukqXEd5FP8A9mdv+03cP5hcY6FugkIthFhdqWYADQPa2MI7dxSFdcXAYtJKy
xKmtR6k37W+7LBKV5jk2fcLmJ07q/4dL22AI0Kx876cCmdBOQb2Lldw5mLsKiRPc6uyeZeuPnni0
A9ZpVI+dDuGOdBz07y//Y61LNC6MMdAADVsDx4q38hcLRnEVogC6K7DhSdcBuWeULzBymlNa68tB
dQ/eAQctxsh3BfbfF2WoOAJgVPhvfQhZ46IxbkILkmZlPVaYix2t0lPtDrux8EmbR146qU6MHsXY
9ftkGIdXT2M9heHxHFo8WfeNH3OqQWgfR1ullPOCNoMTD0dgU1xMTQRGlKpaow2NwNhrYYez3wE3
flR+fPsa3hkooJuAUfkbnCCYIUtDd7LYpamQchqnx6XAAHYX9It4xMlfB/5QVP7+jYW/eHiITWDm
ndsY4Rtk2TNMP1vcTtyBH4jHilDyPeTR5KuZLeghSBe/dx0KUVz1MPiUyfgeqP7zxPRt3OsDn5YB
4+btXJnCkPIgX8SdZ3ggOHrCSN0viKf2vVaB+MVAAdVlZgW6SHLfgpOR9AnLMkdx52jw0Wgwit6R
PKhND3Qxv0B0eoG2qmenzlaH48VkOVfSWY5vwO8f/K++OEbprJYabP5p1FqOUZNAFpl349AySRwO
7vUlpBIO8egP3kPQfzVJcErT85L/+D/BwOi9zdSwJ+vuDFlU8G5AScjOuBh9ExvjjrbCGaxt25RR
HhZKXJcQrtB3ZsLgOJ+p+sLwpuU+bl0qj9y0gssh10qHwQNuSyaK/UpmzDI3ICPiFCb0OHe/f2Tn
Nse/UNp5ivicZrTrI1bLjNgfoTRyr6MxkKG4i6LMbHecgLrDedwsQ9k861J0XQQzSy7hPZccDsk4
4zSdrnvOaodGlmArae4AZahZUeGKyOxfgw59+e/v8xerIB09gH0TDqYDQ/XH2yQfdZwQY4k7V2EL
RcHAY4b73DwLMxKPLSk97zTB9A76wxJIwC6jmj0XlSlNkrdXJN3Aysxc9phigKi5A1AJoUn6h001
OZpALJ3tgRYCXxHJQlMAKcFMBNNDOubgYzY9/lebWK3bjJRSeitMgtR2WDg1gH9+RD27hrcSaRJe
UsPVF5LW5qVhpM7R8nUIH87w7+DLfIO3X4tvwnumF4X7Oq6jb3oXKshD3ENkfFczStZhIxU5ir6R
3bQ25ugHEAkUcEhXsmFDyVt46xSHuWQXJtg4rQp+twnK0oTEQ1nTlsO0v5sUWSkHtLajWCOikTq2
xY3UxrSpEbWlk/GhMTDf3mBHTaLejKG/u4YnDfRBt4GZkfXzuGULgAAMTllD3m2qu7EakougL7NL
qwzqazwP/XZDJp8JYwyfpI9C+vmNqGXxxcx7sSmothOEGUqRdrhMyauEJ+udBpJYN+nA/n2iO4yG
HdfN5rblwIzjCGYvVF1AQBvXT6AcT75vNE9jVWTzxo58/wF1fmKuWrgciJatqQULwCyTuCovlN3a
G6zgM0hxF2gtz0AGDbm9KAbG0emOVitTBId47V5a8Qhe10zRyeSM80D5iKzCh+3U3RmzLRwYXNog
FeQHBmtJBElz68eAfusldJJogy48fIrB556IOAd2l2SFYFIkwy3e0HO85WhAloAYFHdXu+5LH2Kb
ta4CVhuOgCzEOLMu930q+Zj0SWrDNppqLcDf21ktIiuQt+WoF9iZRSICzHyq0fSbkx0jcbzCQKC9
JGgwwJZDQgpEza6dCRw85a+nPBzIoiAWbRVbgDZmmnWb0C513Bsy5A66IVTH5nk2TfVRaDMES9si
ALpan+UAK9FNQSxx6Yx2ljZRKLWdQq2xtvZssaDNFuJR+y4obcFgEtxDqFg0VPsubtxNiSBuzcAq
TQo0rOawcCAXScKvGl6dFqnE4qYxhkVn24eJJEs8IKpvhhCQFs2QAVCAnG9KvwwwOCQ00MdTauW4
IXGb+UpYs0VSIYp4Q2B9LgltLzdBLsLmo5FMns3t5lkFNNvKMtgZpj78IGW8r/OcJ43dWH0BG5zD
ECs4vYMAx2xcMuYGTDmOig+L0fPGzohVKbFUX09+yLoS1qwVKUmPPZRQdKc7p2r5HcgJmuew63mz
mFTwUtMMxpRpdgRQkmzYrKoY2kGfTyzZqRPfjX6ACEjhifQSufOMBxsF7XYoaCJBHXJfECOGTzM0
vddeJc7RGz0WHod1yHdK+jtd0vb4cSSgW/AC+fWydbk5Kg6CHEn9fhq9Kdjksqwv8iq3HiGR6X9U
F+HlMEyszyxnUbQqnLCMEb8M/EmsFr7TpDsXlmnyB8onI3YXAPu+dKRXQDIHbcSsIBHZ9YgbXLiG
zhFcngH30K+Xe1rrbOqpwYp6XiM5wwWXkcsmipFvdwAc71/bUD/KsHNgK/Qj//N8t+U4ooi1W8C7
mmMn/HY3lbft+SySF57T3VRl3pEUMNGdVmCIk8PJUFozKJ1Q4dayMnk/ppQbNs72j1lksT0P4KAb
qU+P0uLZi1LypZiSXCmnff9K7Otyn+n/NXUSRDLOOH2aOU0TvMjCLQ6oNDMKdts2jNtnYEFOv8TM
yPvzQUFhCixPS1Z4L5Zul2TYgT13LTeDajF7RapEkyX1bftYt4Z5bSZMaa+OMPrCcaK+ZBjx7ix9
t1XdsvH0UFU0JHpvZrr9UdeElZ4BR1gA7Oa0cehQRWQavHi9wvGbLDS89du+0+0FPkMUYz1jQdga
HdDp+YCD8jXc5lghvX4rfmy9J8sszMpN4UqnWDtG3mIdAQjiXM2uDC6Jx3FeEh9Nw55thxtsrIUe
VkACabZtShF9LgwCwFfVeQqJyCW1ciJcl2MQO8+w6ea7wJlxmNeUFCqIgMMd/zeMdSYaEUmsbbUu
VfKkJI1R95tYBuyjx5u+rnB1OPJ16gt7wpWNEC8JTpIU3O00kio3z+y4gx6e52aOGdPcwIVo5Ddn
E40fhzS78aqZYyM5lElEDSi8ilE7JiQgYJDHO7IilwH8rQU6oEh/WqbUf8zyoC22Q2umexqAjBHE
ZO4LfDee6dJoieR5EcgLm+Z9WvFUijwNLz3p2kea6kw4T1++nGkAZXrWY9rcPGe6rXomIHHcbw9t
ZPNWU4sAh4KNnOcwcwQNKzprRAsstwuJuS/nZmJu6r4I/VnaVrHLjO+6njs5j0QHt+L+Yk5ZAlx0
OstWdAWLjxO3cX8bLhg9AOzrF5S1DkuTBcPvUHYifEoHtYTA5croSawadAs1oEmJv0xcPtDJdl/O
BCLLCKgBwowyhB6geJxxDiywf0dejEYhC2m9pWHzDJTMRG/FjN2+plixE3FG7j1WIFrx6f5c8GLa
QVdc2EzRmBI1ZekmapaS9nFs+UMaBLyWQZ/SFN1MgmL16Dxvm1KZjKiGgISjHSR8d/yg6QVagYGk
2yo33ThSyein1jXTEm6yWRRq0+nbSTxoUDlhFy/NODBfqySGI5tXTCsl7Wjj2wp5PYAfJNw+ZjlK
cyYXnDVWx6RHtIv8yMI7vcphLRAr7dm4NPntQaKZL7duOBbu/dLNVYf/kEPP1ehoJjqLXln41+ET
eQCUrZglHfO2NrA2C4O5OGF1xKcxy7LaB0EuIUMkynnQSrdD0uy89i1WZuzrWOjE6GaKdUnuDNQr
SUmD+fwAvq1FunDHS6R5Pi+sKFDZcc5jN4qJwVst8GsOi5/Kzx3b0N15fDrWGO0Rw497tKI6u24M
GCKEZHYHx82nE5kthLt8GxAl2q6vDbHm07rsJt1TxWGrkI37EntgKedR4WG5rFa5FYlrz6mYyG0l
rsmk5SHQ+krrtVdVguaMW7ESIdqgGdNagBBEiNJ0pRdHVTWXjL60A3ftnJm/kxyEOkQblrgWcEQO
DDnxCIevnjcCo79gjZ6EHQbtnr0jwXq5HRGXPaHmFjeub6m7b7wA0xCog4imIPBTl3hOPtDNqSOf
hz1Eht6+h4ynZPsz00ZvQPCVY8wH1s1E63JVx90U7VojCFmuRn232TgwzWw6BTYIt1zuS6nb27Rl
wqdwkRz83HMmhySThGBQ3GY2mdORi9VxFlIPk0DveRjGqUpuRJ+Z9bFiGb2GW8ZduMHAFeK0ZrSb
YN/d4+COHEJiIw+faAYAeDeL/r5+ON86o+U/jMFS3mAV/CUxImONRq8/uAShr/yOuQMNIvsa232N
m20L792jpKa5jTrMXtges7RhR5LpDAUSyDPkhCK9J9gPPOeU8JZV7c5q2RskV+zMKpATRks1qpYJ
H5u0abIrAqGFQK7llkcq++VQiaaSa+xQq6uoBjUPl4LzgmeB1kP2ZIR1vTUEWwhzg3lq9eJ/Qh0F
EEmWA4X26MBZt+igHc9cggqUbVy3RTQbD+Q483q6suFnGwoe0pnfcmYRBfbMgtPpxb+dOONgFr/c
n4kfeTxwwtO9v7GdmTO6UM4LRsFsh0zVMNG5AWbH7UXKB2yyak0iiGbudDlvJlHCuq3wpsxpXocs
SXnYhNtM7+HCyKKnKNBtynNhGJtx1RDVkqHv6AbWtJocy+gCPA2VQVKHl2lINwTXeHEdLy5MCGPo
Xy0lAwy/cudIDcZ7rYjmXXb07xitZcxqpbzUepy48vq8boZZzuIIA9TeSk3gsQp93jxTFFAppeUG
ISVr9OKQ64Jh7qpGhvDStUyhoWDwpJGRn4za3XmxXpmVqtmBqO2Sg+Um6V/O5Jn9hduMzLjBwBjK
pY98aXw7YUACGQ125jInxhpPDyzJjxRsC01D6ptVMI7dvh4ICC80EY1aZXBfzJymKeRgIDs3ZFUC
5+GR+FAfwJoii0qi9NhYvEl6jwmI9Ua1vn3UIvbrTsV6OTgfmV2z/Iqr/rICJSvNXZyXfrD15GDt
uHLymHR4ky5oKbFLlOmHZozx42CGsDpT7agdG+LoI+Ij/xWdRmPcarrhsuY4XWGV0tnLAZmC8WVs
bPcVK2n1F7z86WtN9g/H7bnAi82TFshFb17idV/vC8AVmJ6m121GCB3I11qSebdtvbQn117S69Rv
yBfNvPTPshniB1KoJxgOZUFsRO+ae4Ss8jq0m+hDQvj0l7qV/Ca3IkCIk3IVxliYGlSshRnPYu0P
cJo0Td/7xrr8b4fnnQ4P2LhGBf+HzP1Th+fipepf+u+p7n9/5O/uTuj8QVsHCyRgWlo2UEr/7e6Y
1h8mZu4QY+C060bOvy0e0K/vFOBIwwXWajbtGJQO/0lLRzg/4myuGdIcMiEEwoy2Awt68I84WxsN
QZHFi0cKWxOIteX5Yt54An0UXIXe4GDG8o+4aV5RsNTRdV1JQbiLC5M63KgB3/qHAtYEqXZ979nd
sjXU0jnRgVAn4eEVBIVr5beFaq7zBKt6f8cxoHTm68HUlAtci/zZWTs9asF4N/RF6V1OTtt/yeP5
bnBSH9kYfeo13CyftQEz0F3fxpuGpe/BCJQSl8Rgp41e1StEJdqZW+3RejDbKhKA3XVGqYLvc9en
MCLaYGxvcWHPHzqIrM99oWycKvoWHKvrpqy58KqOlAmglo8GWoCaS0hPbZeQCC26G75JWLasYEfW
aXBDveY9t74/b4ywnj9hkJjdKnwcdvUo8ULEUHBYZZOFB3JtJ0bAYdlo9rkqi2MG4+WT17vtR6u3
sUgSdRp+qcPgS7ForhQLuE6AlEd+RFfT6Nk3qZuahxBO+3bIbHAMvHj4N3bYkgtVEQNmSmmSoBVP
AKUNa9cKPlNHNR55cjULdzrQkyhvObH1TwvH+aPVyXmPXl/ehb0lISpQT3MUp0fMymqkB6qk9JXx
4N5l+TThHk1s4Q1msUjZXY+6sl4EVkZD9ZgoH21CMNa3tUKgN+F7WK8d+MJXjjtZfxqw4J2VB6Bx
UzvxuAmbokYuhbaYloG6KAYXoVQ6OqCBVjVugVnw/sQlf2fPtjoUkGTwP41a9cmQZbMjf83YQ7pT
Ryex1BcsmvxjAnPhQZkyuh6Ntr6sjXgs944yMMUflTcJTFsnZ9Dwzj//jcrXmZIrw9WejiS/I8Rq
2fpDp+pOEIniuTrhZzMX9QaSTZuFO6szMBMRODmuprnoZ7U1E0SiX87LxH9X1HdWVDhjgi7e/76i
Xv81/7/TX13/l/x+Vf37Y3+vqr79R2iyNEGjtm1XM4X/Z1X1aYHzJ8QvITehDc7f/NM3F3/YtDr9
ALPrs3wIZPyfRTb4I+TXYcMYEnQsTJoo/4F+CO+7HzB4l9a8i48hzXPENb7D2v3jImuRYFPaowtn
GqyMKrKzh62k0s0vEpS6F4vZtdND7PbRqTYxS2d2VMNd0pBcv0cMI3O9PBXlKiHlgsJlJFNzZF+3
GlpLVHZOehdOvbn38woucdhma4V/9HWM3tbeCBlFj4tVuR+9anopkA/iJV0+Ti1O4UNeq7u+Cx/R
GWIbXzU5IUpeEfUr+m0gc3amrkZKbAzIiX24x87WJkdgMD+Guchg2xq4JlXVnJ/6bhq2dRkAVjZ8
cPbw8nRcf7kuwQA3whDiPlLY3Ze9ESLS6HB9gnDGEXMqVQfZLUNn6yx582JPYthiWxyuldNnq/OD
Igs92HR+8pn3DxPf6Pn0LKbu6OadCvaBsHBJzsrxqPLMWfv2yAd7d4ZXaVUNWRxeGZbhn1Om4MhV
RWB+JM5MXaGxD9euFWLzZS7qAKyEtYYxcnVm+gyhyWCrSYdwPae1Pa6SIezcFWpD3NNnJNaHLgvG
cmM1sfE8jrb7EAxZWa680RaXXdCH5n52RfEk88IPNlM8io8doDMF7WLy24oyWW4CEImvKpn1et5G
pzxZklej6Jfrhq7r/nx/vb4rRjZBFBk/jxYrZrWqSjWtYcxX887sxmo/jnCb6qBRu5R1GndXiQWo
msZk5Q+pdRkHYiTLcxzgoV5ip8GBPSpErg5eP3Q2gQaU/HtwDGigGXQGkOw6PymnPk4dK+dqyKZx
N6Sx9bEx0BftRCMDc89QUYeRTuvHMGjyUzbi6MvV0zXBFzha4DbjPtSlKp46wy4ekqaTH9sm6S+D
ykbzq6Zgl9hW5xEF1tqnyh3jC5TjyZ+ZbGxclgmPNRpeduBldGLywUU0VfMlM8KW8T62+mrPycZZ
5W47zCsv1BSUrFHPqprlHhk+ASbgWF9nz56JOSb9hE3WVgsuWFaW5rswM4fkOi9q7aM8Fs3Oqz3A
/zXZ77zh1dTVfraF69ffR2Uor1I147CNPyPnHTO6Kr0yxeEinoM9McqCCiGxn4oxyPdlsBhwab0E
UvUypGWwz4XZP+Dr9JHsuvGydHEqCxaJ+w2tXkI5R2Wo7ZQXV3QIgO974Xm7NFAYJvhWsx5N/Arj
CPHjKh2D7kapor7tPVXe9RxPdrOU5S0RAeI0QhihfdHCIIcHd1C+N2ypu9QpcVqMZnJrttdz4dof
FoiHK7eUwaLzPZmoaGNXTg+LsbKg9a79Ocp31TAtW6senIJM5kytx7ln221syIG4Rt4sgY3LujG7
t4MbW1vahzDoTb+nT0cTK8pAd0PnsgjbdNwQD+x/RMuUXkVCxF8kXgh/VUN97CDrI1TGja5Cbkk0
hsCXGfq8TRiDyWdeiPVg0htZt1QH4i8xqwixTAY7E8l2TCY7Jeu3Uh8WV5pE0uA8N9lNd1JmUz8Z
niv3VuubEAelAeJA78g0ttD6BX5DxeBsrKTqt5jquYKpjBnXaixmczN5nryYcUS/SxbV/xny/e2j
E6klOzZljTEJ8QXdCdQSi3XpjQBWsCwH9AJuyvenCbhWiV9Tc1VNBynUSh49H6vD9YJlzdrqyuxi
AiuS66kjsQZBgYcvOAwaHK2nZZ9Q/69niVQerHLbpdI6grX617Ucjcc8x2Z4ReSB0tEtGWFGVTHQ
tgtUd9sFeX7yK4CLemYxJ/yLVamHRPl8XlnIBY4AUsr8VOBZtsFeXJjfZlED8elhwb/siaA+YATD
ZFmdrBrNNXUxDM7aq/YLbvNHSISWw3SYrXuOklxoSLplU1k9d4LtnbqazXkC7pyNsLpmt5e0JNBK
bOpaDdt+rNRVhz/Wt772f49L7xyXEJQG1IX/+3Hpsh7T/if73m+f+vu0FAR//CipRuH2jyuZQ9qY
1qHR+UT7xt75P8cl2/4DPopFTldAYCAZkxxy/j4uWfzCEEIQkBoOGrAN/qOaVOu2vyNiuIIgdgdf
YYHqGnO7n2g2qezmsU4FG3wVsXtmmSHuzaRVVwHdxF3dkmK/chvf/NwbfvToJyH5CGUVnQzEVBxF
LNaxwheXtckIZpua1tYkmEBBkBuPQVP2Gz9p2KNqk91d4Bx4Iypj/CvrMAFekrh4cqx2oDvFaQYL
1OiqNh0c8SvLnzZda3drEZvdvB9KQx3qtvQexmpc3uGivCnKeQKO41kOYADMDfBX/fffa3Vl0E31
1DTHpUO25UVsaLEc4WAMg/5e3Pd3Q+QXZMsfqS/6iYNF2PDl4HZirvA2UtAyhLmQgNocZ6OzQS+L
zwRzT+s04hn8/kpvTsL6SoC5WlkJz1EAYfz4zRQESgQ2XnHEsZb1CIO1Fbu9sUeGkj6Q8ODsZZJF
73CJfvH1fPglHOMZTKjm9N9//zhNC0/Uqi+OnIMIqTL04bk3Ld/doP3gbPX7r/irq7lY98EFJq8d
r74frxbTokmrMiPOx5zd/KrqSrVbPNpJN2MRPv7+Wm+0wuc3R/AEF/FtbRfwNj+TFk2RkEKXHttk
Key1DVsfsVZb1mQ/ChyhiKC7GbuRch0c8YB53tBs056t//f38fN3hqEVEIuGlJWf/pvXioWgL8vR
zo7tmGtqZy/ZL2Mqj9DDHeqdi/08hlxToMK2Ag7CCGffVFNdGxY2Uhv2ZaHUXR10/WYwmMENfscJ
USmpm238KsyDd677qy/pewIKtOeFcC3fMKloh8xp7DXZsZpbNryJtznboy4WUkKI/qMH6kB1wPwe
NieLKkzWtz4JcFAocZIwPaYCvKtdID+tGuqAi1jO9offX+vNenu+lktkH2w7HBncM2Pw++lRDp7R
GYwhJdUszu2tU5FSim1+f50fabJUwXwnpL1BiGWIHq7WjxNj9Iq+AztPSXNypwyxT8aXcmRlYbLM
YSRJaeWtFqyd4YoQBRLBNouTq9/fw5uxo++BKpyFTnjaYePt2JmkyNPWHbiHqQdHRPNiwVQx4qvI
luWpjgOX05Mt31nPz4/wX9Ll+atT+PPFaa6wh74l4U2xhz9b5JO1gbr/T5TC5Qnxv7xugO/2nd1U
0AiMGgUalIvYX0czJd1x9qrlFauutvtCsVqe8qjC8lhDrTAQ+aEy4+73T+dX90nhBKXbx3AFH5Y3
Uyt37WhWvmEcTNv3PksJs43MwAKpKHadsweOmDU+B3XDx3WynvMrUnlI67CrKDqOee1cYK4UHXF5
t69Dw+v9HUF/dYYXUuhP+9/f6/9n78yaI0XSLPqLaHN2eA1il0JbSkpJL5iUmWIHd1aHXz8HVbdN
V9ZMl837vE1Pd0ohApxvuffcv961AQpkm1E4qiDvL4NrEdJIIK8itCQUTEgKEFBFRBZjv/vPv+e3
p547BgIrX5nvQwfnAfntOM8Mi4tidNnpq8DGNE0XXxeNe8Vo0/32n3/X78f51y9bJ1K8Hd1VZPzb
9Z+Dzu0QZXCcMxzaJkE8bkXJmLLkUdmD8Ewiqaf5ykTk/mpUdXLQjdv/zYU1/6AO/Pl2DWy2Aigk
KQr4OL/9zWUrDdSPVnz0h6mdT35pcZhixbPlKRnkck/7KT7cNCbZhuAlRscyzRP+b6B8jFuEe9UB
pDiHDCbu8GxYw6ZTOV2RIuEUdURRLZcyZdiVZsp6WEo7/hyBcD8Hc4lRuSR/ZROq1vvmK12cEYO6
VyMLbuxlFS2IOxTeNy+V4ojixrxOwWNhO5aZQVDhtNzPSbzOV+p0vK1a0b+XcBU+FoMyjl3GjJJT
1/EnkxhXnutKVQv5sTI+EgLgdPvcT5mZgGBba4QGDt8GKR76Jch3P+qhsp8m25Zqo+MRjXQHtPCz
HHsHKz/Rkyljlzy9JDZPtoMUZGu2Y/YxpBzeTZe4n5DxAwvZKGVjVMciSJgrhclA7JjnHCZHUAzV
vkZJ7ZPPw0LQB/MxtcFDY+bcbzz9SbEvmpBfLwGeQB/tODtBlvmvC4TyrS7C5OKv/7ZzGz4GWiJI
b9nUTRufqflj2NjzhfdM+azUPN1+Xd7YmxgT4Mq9l7ZKC1LL/DI9xWbi2WcL5OQFo2ZFEt6S5nLn
f51Wgzlftf3CCRWY2nirm4I7shGaprIsTQZCmeTazQgw6WuFSNF3ZM73oRWlEVmJqO9WSB1Z6w4/
Z0qz9AIKL9l2ys8+WhESHRu37ZyQXYMkbsOCzP1GmoD9FNRji4nA4tpWtpV9lEll7c22cd5zFz0u
076uxGqXVcu9C8MCGHrR6jsxKn2LsnJMt8xkszfyxDma1o7XnAXcTHu9D6sVIRwM+YRIP0U/sV30
6k0xq2bZ12PJvfQ1LUymmTzimNZr3vTduNxXriGIPQIpuR2w585Rzh/QQR2YmN503GD4MlP5jl5X
HGFUcve6BWrENk51cxxSOgZg5cajlxZcMJE48yUxyvxcBOUuXIiEYIemb/HKqD2ETROeMKGsCj1f
xEijvcdZm51E0NZXU8L6LCOad+tZnbiYdr2cB0RwR2bk8WPS+7vGWbMjvLpYvexFBMrNv60WDOiY
fklsi/Uq47Vfg4DHTjrVQTRzz3RlsLfC0Nig6fkilG/tPtRoqKEBkvnFVbWew2y8xao0n3Mz3Kcp
fslpSBviIm2GAcaAtrvCS0sEcH4ui6CNyGQrIRKuIcedEyPncV6BCNsX8iluWw0slE2T3o5zgJU9
tOy9q7InL/bgd3TSuiqR9oihcCPZ19OhCCsRoQ8AELew+Q+lgxAoTB+Ij/8AqodaC2FablT2FkUs
VlcSX05ML1/USoBncyZLROMBbzV8ym8rV2SB4c34I7tJvQwiveM9jmN81dR+8tKzbdwhDtDntKw4
gJ21Rqqs+cbLbPtC0IC6N7OyOxsjsY/L4l0XvpoDuXEqcLYhYZvKSrpfihy142w2AFDreIyhzyZ2
fjYbB6xCbCT+9eCWfKCmdEg+HGdreXIXx97jiCZbsh/J8e1NU91SKDnpdvI4LwpflE8toMSnwRLT
txn5aQ2LltxlBF/LfCmAe6wYQ3+PbCn4mVcw73TpkWWIiotfShV9aRPxELjT9OAzTdzZyzDs1veP
u9GNJKY3k6q663pyLnyetPLkGKy0N1YBZaWdqUUKBol1UXtdBOwr4yiqUR47MW8EPwn9o8xpfdju
FduKMm8fLsI5DNPoyKiVVnXbif4ZLAXZuRMZUo5awBkn5NPk2x7sUL53c6tiDtwxkswL904Andx7
/pB87/NkusLote2zeDrn5OwS2YFT5c3ONTF5LrMpBsackyfMe+nZVtTtSBPhdi5jxY2ZUzvQIpTG
fTm3/q6aW1LfCATH3TC+Dk4dfPZsI0jBrE3r0apc/7uelnA5CBc0F7nLTE+bgXqMtPOjBFl2ow0F
bIbcVMbEjYyMXvkENU7hMdQmLAeJZ+6XtIJgJ6d8PqvevviVIy5h3EJRdkLzGg16TQlT+5iLy/C+
jFVMYqQd2zT/eeowpmjNR3APTB/6MjzzpRI44kJ35SW8unuN0QFyIbp7n1Cak1Z1h3WCZLgAwWHs
5TVa7ThxDxN48L0X9ATWBpnzhNmluUv6zibBw8xPca6sC1cw29qgK9UYm4fRdbmxw/riMT6ImIZb
AFFK90hGjn0dJglLIrm432JXmVu8QshbxCL3JVrk92HFbHLQqGjsJpZeQY+Uc1MQynhIx9oijmcy
EUl3MYhLoe2bQQTNrViIjESz0CCJ69AK7ubCaByUPGN5QHbpv7qFxxAHRMKVRuffkL/nlKfZCOdf
Pe34dW9PA7oBA2uALVmKYXWveac74YTCshndGzp2tvCsoGkAzObMPqzn6QL0MeVVeSc9t79FZq6P
tuqw9WdALyrNDHQKamMzkvF81UArvuQDq3AnGauPolY+qboyVN+dxFV7j43FJ8YTMPmY5JsTGHBm
SUSJP/udfKv40btWNWilQ9YY5eofHd+FdHKCZgwwH4kcqGUDU+CYT2sS8HKCighkRf3U5Du+8WxX
VNYPRq3kK5O0VxDtaUOBSJL54odD8+Gb9XhmZm1s0RzqO5Xay2F2ZygdDKvvTDF2H3lbcGarkrcG
h0CLzC0aHR+o2FMvhtrvfnjA40ifdWqdfuK+VSSG4iLhwe5R5tm98am8tL5oV1o32eQOT/C/xw+n
zYLXZAihxa5pSCxASCB2ee3NVelXEROR+gi0Yz6jrYfNX3nj97k3sxtRVORcByMZTrnKQUtPhRlR
RSU3szX72x51c2SjPwRKXGqbT9Xro1Pn4uJMePnLYuKdQerVXEXlMHiw9YsmHbDaKX0046k/m8j+
hm3vWA3H2UxuZGDn1hwBhB9O8L14jZhMh7gvy5DTp1uMx6wMxT4syNGTvBQOtpD9WS7Z8EPSG9Fh
EA1Sk67+qdDMvcXYZcH6UuJcUl9a5NZbrT56wo6fZ+A774YljU/LG6brOCBRxa2XPDIbfqx2dPhk
snTZWCyG32LpZJSTmFRgtzxRGMe7PmZZkxbqwbOfk2Ql4bLeog+LuamqZ4HmayMIU/ZHDfHFr5cI
mc8e6QPWpRpKu1OIaqMpTra+nxIhWLdoDemxwes4TRTq7KNgSVFHBn0yova+4VW5ZrYa1n7wpl+A
MsIDvbwTKZAR+8IM/KiovLPVVS4codHEGjXsA5DJkRtYxtaPuZ0xvJpXoIsOw2K+L5IfnDZDcLBm
VWyqai4PhIXpb8ojJ9waguSS1+OnIQUurQUgBYAp64yqVOw6plnnDIjEMRSMByw9zjzP7XCAlyY+
it4MN/T4vHUohM5EPzm7LszUHsl8dy16nV/j4D4UZCJvbAouFivaQx6jbydPmFDEtXd0W6JyRTUG
tCaS0MoALxml4J02O4ExJUdt0ne/+hbNtTSa5WB62ZplFr61s1Ht8Xd4V71kdrAk4kQMF1kXxnvm
OfsmTmfqlPAGh9i5MtTrVC23QxGf+8Z7km184chlYIR77cprl89cJc9QBx98qz5IqmkyCMr3UGSo
c8Ats78NPzArdtHSruoZw3SfmjLDe9hYHzo0KayMhEM+tU6l10KIsMQ+H+SVTv1pMyTeD9ynaPIr
ptob16AjSKZh+L7Yyw9N2KeH+H2v/DKbojmck+8C8QvhomyUzk4rsSrhlyBMwT6Y7ChV9qJHDfi6
T69d9SSCcXhUAZ6StMu++XaSHn1wzhE6huHFsFpkutPYwwib2mu0nXCASa3nMZ8FIsfMf/E6pz5k
lfJIUk+n9pQpj/HohPw1QnuZ6kMzmZTQWYsiYTERZ4JxN9p9CkPStbzwp/AIFTkbsmSgg6y2YyNt
jaw5r/qgArlDig+modJq159nqSJ/nxk6TwwuzLg/JVXPHe1PhWw3TDUd/GaCFJQ9mcVgOArqoSMq
At+4weQOpbkzmhycfcjQ1ANnef2lwmgHK34NkiL+hHjFA8hvZcXgkvbcUorQSG2toKEtSrjth23D
8cKcad1pgOiIX4eEBiFeKSegUFwyqhZ9o3jHPQcqni8GefaRlaGh6GfliZvccLNx14czbcfgcyxN
6+qtNtfuxMz0+CtfrOk292agyOz192bSFue0mOLXpDIYcieObz7Anut3HnBpybxrFB+4ezz30qer
TMAO+2aOUtiNRLSMlA6Y+lnxm3Z7orbnR5OubRCvRoMOLCxZ9r6JQ0XAPHnDiGBts5bybwOk7M5t
yTw0xxpZOoqShVf+ySpQc2SdHZ/t1GUogOruEgw+M4J1U/P1+0bpGLu58doTBgl2NmTeHzAFVy9f
/5MwqAjn8mj7WcuHB5QFCyQqxCJdRcxMpFuLKQEy7ttpoezBQbHuepba+xYWXEyEeC6e1F7tvwbF
stSsUXQTbAfoYNsS2wAZoxhyD0bIR8RgWZy9BcehV7nd9waT6cnKcn4i5whaGQYvrNxL86UaBN96
XSDKiCfdnlq31neFpt5dyP09LsWwXLSc5z7SSH1PDik5j9Kl7VOwQzFCzrk6UKrR2w8DnJjtWMRT
QQI2UxGGlxwGA661WKCxbJzRVacixk3P/S8WA69XIt8Z/uExLnImisFyFbaI44mcC3tGMmg6AT8l
S7PvCUFgF696cQPW0L0CIMiGbHEZXsULqo31vjOyetkDODUo/8kCId9quU9x9NAmkZXN50tl/Gkg
W2AoQpt1Xw7rNSkHtmwm/5HvSt+Ar+KyMaSMHFMuFwu7xoF98z/Xvz5pGLdLObE6brJl7zncAb2z
WgLDcf2BZe59S3BKEXnDehmJIPP8VQSta1+8VIJ/UtQOOph1yw3Zn6tlepob1rT9+TLyg3aYy0J3
qyZDvKSm65B82xfhIeu471OD8tok2J0ncm34ya2OPxe88Vdjzt1kI0XZEqHSvDNKrEGG19b41Fvo
G0Nzis9jGjfvcSo0iR4pj46R8gg79sBucurjcyzN5r3wu/4UKm0AFYSAJMZNW8bmA80Bf2FteYy/
4iQpqIDjqT5g0bKu6Vva7324Xt6KDO3z0LAlxyVuPUxFTyrk+sBaXZH+rJZKYiXN+NV66MYzCdvx
qWfkih4gMLr3BUx+IpjIwT/IN2FL3jmH78fgdmOUmhmtRy9/1KBGopBl3qEbW0zJPd9O38c87Jon
MB7mkIlFHR76VcWVoFe/2IzAL7Ia49cWH5+LkWAxr8rEMm9h88Vnt1y9OSvvFRocx+FBIMrrNqxF
g6273gUTUuJrV7qMFFBBQ8ALenrCKRy4S9D+f+A0lu+sIg2CSlLJM920brxt6E4h13M+hg5XiqQ5
43GhIfj0YyBpWG3We7BdQU6+K+MzkqTVdkS629HAgrT1A5+2L/DS8Vfg0SdjqTL1S0ew+pseIWNt
OgryllGqTHYpZQVvRlILrs1urG/SqR8eMzEFP+GrxZ9Zo8Pz6GIX3pDkNN062aT2s+vPGH5q7oAx
VPFr7rmIsbqWuJGt3zDg3uKSaOY/xs//L3T4G6EDusuA5c3/LnS4vFP/vdc//6QK/eMf/UsV6q5i
Bh/cOAwJVAn/hpX3QwDxLKNCF2EmKgeG/v9UhdrhP3w2i3AgyCKzbUugtviXKtSHRQ9pBQq97/ir
nPT/ogr9bcfPr+cGp7wA/0uQNuCmP2/DajHkLfb65egnpgs8d3Tq60Qn81Nl6hFZp+v+zer9LwsT
opcZ5jPt55PT5/421GdukPbG4s1HrfP2XhjjGHkeaPl/+xL+BynBX5Z8/EmrZgH/At4E6/cFW+9i
LlUAzo4z2fSHydLqvmhatAS+I3fCmMAZduBvCTo1HjqYSk//+dcjIuC6/Wl3wZpfWOuOL7C4yH/Z
Mg4zxyWUGiJwvVIzQEM2BUlKHEcHiBGJIO1ZY6vCIoiNz9xIpizrFCMzQJxwjn1jEGTi2qFdu3TM
qCmXTJRwARrAPehf/reAFbH/2aWBnV/LnBelG3cckn0wz5+qn4sHOw+YBOpgOabI4CNAsIqRDXr/
OFPzYV0fZLAtTYK6GmUrQtMsfzkKBaEI9pe8aWmBH+l59F1vDzFpF518x0ebiahrxvkz7fiLSCMb
ER3W86HLdX0dmwbOxzjDwTE1Vk1qrmje0gwQEGoV/uGkcRh3nPc7dtvxQzgy1d6OncRAuAJ9qihB
FGJGaA0d+2CxvOE09ztr5y84yOYGn5mvm/TWVQsIVSck9Iq3QbmRftbeN+UIj2H0J/LPep+GyktZ
42BlOlKzrGANwpeKwVL31GvxeRl8fcC3VZ7I7eLj2P34nNOIPat88b7x7ZAzijZjV1sMfAdPqx8z
ea9R4pvcQ1M9P6V93LwOEFbkRslaHAED8wxNvNjsHsSvZ+JfUCqdPyeYwCD9+CezaLvvXoNjO9bY
6FTSYxpmSPU976f6Wjf466oq4IrggyAuGOs1yXBI/AREzlLuOomDbqpHa8dIrXiQ6Ds3A2uSiHzr
9ocT8x/RWkMixme4JEeGT6TSOIMimZrHOTD6+eBlQ3kiVlfezCtqmARTOoTOrtt6J8hROoG5ZcG2
MED2GV4dDDMuHjBwYX8MUnWD6sJlJp6Mv+DjspXq+2JfYZDn0DCbt0yr8TkGAHAJIfWeJPE3B1nF
wcbU/MUhtumbGBcH+XzKvTUSMTJx5G/xnBwHd5hW0UjWcAWMsx5/sR2fDxhBnNvE4ZuIxzDYOKio
txXtIzZ/xlOf+ELlO1NKN9JTnDOs1ZSQrHjj+MEDSfzDDcVyqad0frJw5R6YrBbbslXFnllc/1Pk
nvmY8ULdIrWiVzG4tl3C94grhku93qJlTU8zt/z1CxFDhH8vfBMOVu6DY3L/tyv0okz8+Fx2xesE
kY5FYlvdJsEnjTflV2ZU6J3hmFvYQ9w3wfjhBZT98JxY3Jsbaw09sAQtgOOUb8A2R2aHvmQX73JT
riWRTvmi0LD3e0TJ8layILgN+8m9HeYYvlcGhH9wvebNYKy0A2uBS9CKmze7cuerHJzJNx2sCwAj
p+4K6ql5TyhN6ihDj0qNhur1648LUh4Csp6NBz3LmrylDLn9FMzdd0afxcPcsODcEJFVMvM147OG
XBB5k8iOfUN4QKRjnR1cnSEOKD3B1wQU1V+XWOrFzEA35WLG+wucTd30hGsE1vegCMngeR2beup/
ZO3gvGYmHIzkONpL7Rzx9Bv1Di7eNFxmNcXueUrswXmwCwYBoDTmJxNledR4A9wj09UtOqPF23Mf
uoxMUAayfdA4Jsehvhka9gQ9d9gZJsRdLzrjnpTcB8MdbpxKVvsg9d37haZpg0vAvmndhBlyfMPA
hLWTz0OUWEt6qqziqUNqtRvWJcjgzB9ZwEbSGYefRWpVJ3LJfyBRSE/p4kFgMQd53VTjtCOuTjNa
BdmO5VLBr+qudK/ifQny4QwzNMQV0fpR6bskMckku3EWFnDMVMc5aumQvDw4G4VU26xUNch14O0n
JALl1jI08zBy4jcVyGUGQmX5mciF3ZXtrrP7zoGw5NQPc+1nMJCN8CoH73OBZDDtvZQHVuWVeZXN
sd4NYZAguOGLtMxRnAQj/GPl09XI3g7IgDbIrLKJXRuJMEce7MvIMipxNblZeBwS8xuG6JBWyu+u
zTq0SwTbuie2cZq8yFWhsWyqhe9wk5T9eLRkhhLDnFjYxsxjOiZ1tSWGUzKFxDYQrcAYOfbUdo67
H3YzDQdM6LzzeIEH+5Ec9U2KjW2X1556QKtobsy+6PYJkwPNfNKg7wj0W4CkZzPZhb4COUz8dFkU
r6ERN37kaW8+sCxkzuR7tHUILtLIHx2bCtFW91RnjC0H8G4nyflKaBmHCLbYQlod5Ke4uThlJ6/Y
qy67xhLWyQK2vLXTlKeq29FYKTDZ3IFMk92z9Fr9tEx2HrU5O4ygq49TuQUA0jAI9pZ3SbDoyZqr
5VHmsgGI3oVHvbjhqRri+S4r7GU7xoM6F5V0Is8qITN7xbgpp6RgMWY7937nFBQHs4naHeH0RsgA
f/9Y7XAlL5uJlPYtSsv8xfcSUsrEPO2dGOv7gPFnr1JYV0NS3ZemwbucduOUZTZDbWcctwnpc89l
kJiHEkn/zrMboNqjjnfg8J1LEzYOy5PJeEBsENyYapnPq0gUzIVLUOxOecR8ge24SfGiX4cax1vk
QDhJiG4k97Zy0uIiu8U8ybRiI5OlXntVLrH9OuTQ5TewbX38RLjbrtKZrV6Um7n4JasKAjDx057e
rkSY06JUGMnKaA8D3srXqRwyFuZFll87fdL9qOzcYwUN6H4hQAEymPsajkIcp7SARy4IicoJwMNy
7qfu+NEg+o/6clrrAqnuNSD+rafGutkFY5VdGbosiw24wdzn9qvSU2uP7XWousaJWsLRyw3pmtmR
7L24i/KscW9nK86OS1rLD0vSG7NjnIv1u6HxW0ukPLd5D60qhdztakKAWabDte5/BiwRZZRMFrQB
0GK8cCSn8GeNU3srZyN+AMO1PgPIL679WMgYjMrabqZZxZJGutCmM+PBaCTAJsLh0z00uAILNw7g
qKLIS7eOp+WHlsMid6nLlwRJA3TVQFX4R/GlMst8xOcFHyj38wAOW8rfR7IymgNNguKOMtT7pgtF
WbYWjPXOGp1im6dWeUKnVV+X7bIcHdGhRYEDs+nbHCgRuAMVb1O34+UOVsZ4qJNweM4sUiyTikqD
JGJ5kyxfnyJUL7bhUZbGSq2HMsKGzz6nJslCCGJMN5R5xzFY/7Sl14xbAz0bb200Pl6ykhmqlo/D
mn4+pKZBiGfGUGNjwr3AzlG18yGp8FYAzOPvH8ZpmyS8yxuKrVdGzvC+57X8Db3m1e91eWIdIzZ2
AtEpqPT8GcywB4jzbZDFZNhcELXMSExiCAOAO8pTYYXq72Rw/1MPsQoE6ZewRnMC/bk3Y+FRNMkK
uUsMS53jcLXC+J1fRwqj7D0rasp7G4MKAHP51kE72dZTzcUeevfvGprf41poYf74JAg2GGgRIv7n
zzKAwqiYU/RHJ6PyJ9V3cG8x+Fi7pGdANTsUhGnIle2B5sCRa6pd3rn2kdnrWxLX3Ji1rc6dPUL0
nqR6AVbn3I5YfZ8mKu79f+6+TJrjvzRfa2gOKs8vgO9vH5Zwt8IfDbs7YnNExtAxhZ0lD5oAQH9r
EAOw5VXEDUYCMlydHnqR4D21btIb2PTUzT4bz7+RfH61nH/uCMnTQPi9figfYf1vjW9CYKgVkmNz
BG3GNhHobrztsIJfgxQaD207pFuO5mU32+igkIRQQeWS5tVP18fUGYuHfHLU+QtDPoB8+imz0r8P
oBbtwl4tx9hoGyzEvWts//PlRM79l+uJWj5geEFTbWNI/e2ju4OBVGWGUKLhGEazD1gFCiAu+Ab5
CtcSpnqY2v4nKszxiOoy2Rum9R7k8vtUJ/YucymXDJfI6wEP02VsLed1XAEr2YKJC0Cr/WY5GA8v
MpH1eNWmacAI3iy2wmHqmjHAPlQcJcckzNxbYaZy1+qKerUkE4UCkvWFtucrJ6Wab9UwbZv1hLGc
wXgAduh9M5iYIbZLhLuxaof8SmAytDQO8v9uapDjDxxgTFip2WmW6UvIljQ2GMm5Q1o0Xog21lpd
14u6Bz6/ninhWrYXFPQh83mI75n3zWEXsLN0DGEASu51PrBWGZHfYXRNx+dV3JtuQtcq31ob7eAZ
CJI/Xqt4SrhIGcIQchp6vXOTIhXRIO24JE/bzgecHq5FQgt+MWeorecGGCnLQlsWJ99byuRUUNJs
42X9f8QU9PFWdNhuojjzzIAYISruq1A4JJ8B+pK8janpW5HmNZqFFUKFZ6/ZaQ7hdEN+CncbKrqN
MVPk006LI903Ryxexu9kD7HWrqEudERStFEVMmLXLY1bkDryY86HYt9msGqGkepKFBN3JBuMfpvW
3vDcZ+Wb39I/ImwjO2wqbUj086q3Wa9diIktOwNrxiTjpsZDm5NrZPLiuC9ssv/iIuXQCzAvnnrU
Fu+AqZp3ZzapDa3SskiX4Pu0+6C9oxMNrmcl4KNNNP1eWXffa9Rx37U27ZPQnEb92tvVeCNXBhXM
UWcpNVvGchr25pJUp7bL6Vpq395QO/n3ld0Oz8JE0shMvnl3O0BgqNfnK2nSPW/beuENAKa7+27l
DJSUKuUN6zqfJ9jhNOljkv3soKczih2n96PGXXhGOiQOZASY/Je9WBTJlZqrglF109EdbrBTLsc6
5Z2opGIqZ6HS3OhwfYWmkNv27oy9mZWXeplmP7g2ga69dRKoWmLiP8xmv772oDAcWl6gh1pYLr7c
enwOHProfpqzQ7BOgIALy5uqYD7kZ7TJAdk5n2wdk2WH+VO+Fl51N2pffrB/pN0WboJDyUFcOKVe
ZDr80NpYC+f1U2uIi+YmyACtRg0YsuvZnnCerI+qXs93gel3i3pBvrlKD3uND9Hb5GKydsOYMRlZ
m9dMCxr4VDvqXtQt30yTU4p8vYtlnQA5YtYzXxU2o/W16GWuY7MLZbDKX1f689WSsDLQI9O1r9uQ
5QmFRFIrcdSDMV+chImH3c3q/mviU9vcPtVEUohnMjlRFV1wSXoGuAcKqjIAATnEnht9jQeMxOAy
OIrOloEjl34d5C1ZMO8LtPvRlKafbYDWbeFxqyM9JxQjk2YWFiRMr4TUxYOSjq5YThYhfQol2dCw
u1TDyHCu7vmKk0mUyEL5i6C1AogiPoGqPwQFacXojBntCESHwwpfy7kFWWya0+7Lgp3oyr21Cm+1
LkDmZPA1dmjTWiaCi1Ool8V2GJS5/aR+JJBAdujd5qcar9UmtlowVetwBTkfxxodPZvRdVKzrsg3
AaUGeqUl4ydVFsMetXDE2Sa//mt+8/WS1AWz27oB5mkI4xfE1bVc9g2+vrKiWFKdKPZ/3JpIavbS
YTRUk+PxIMyyvpaNVWyVC5wYmYN6aUxmaKy/makNa608wQC9HR06LbZLPYe7ATi0KcPmTScUO62A
7DT5nLPNlHIJUxeLgqhtvpCCZJZdR/u064h0Ofbs2K7X+1m16zHcxU2Hbr5kIhlmPjVv0fLPeYnO
V5CSzcd0nXpTl6xvARq0N2hnSE6Xofs5KBZxqRkntz4CdMS/6/0DqvVIq8Mw0uPPidfp11d5G0Bv
A/RUFw/VNDJFQpZIthFavq93g4l/9Yz6JL31OfKZOzFEJWXbufUTw+VVMRHZpULKEAUk8xH9+0hY
JkssD7sB5BGOyi8qIAbaDl82XySRCWjQSlFfL7iKr12LIrZavwOSquVr102t3LcL5LlqMjnN0I09
zxNlsiyYz4mmtB6R8nPYco69NF0gX/HHsaaNOfa/RoJjz9AysFh5JcBe2FZSfnacJjKizSn2q/Fh
Dz9q9ePT7FQ82AdYhUxBm5KHYhZj81aSxBL1EzNjO4tpFXoKZ9uDE2cxXN7xsufm+Tpmtc/VYHKE
zhtiy3e6+hntoFWt/QSS97OGeHXXMrR5gofD4o0EbSzN3cjFJMcGZR/PUYEk7bvwRkmPZ3OvGYRY
6Yl5mVXqKjvB7VTnSZYMEdejEhy3tWsLu7hdAuAKJSHYTL2Q79oq5P2QMjLhmWyZTtc9+14/NM1H
W/nDL3/VLkO8Q0lIgWcj1qMJYXssP7oKjOJGdQusnZqHLCM95xbh+RsJdlw1DC6kGwQr93osuAZ9
KeiGxkm9UJWQcD1olr0QtJqQugVy7A17ZQ7ZCVHJc9PEVJDzOAMR5QufA/zPhcVI/es/fj2Yc0UY
0MZA8/nDnXin4jUlbnbp9Z22gEpUaZ4hb2l4oDOqysRfSbqjy53tSJ9IHIBxy0USvfBiT/68113x
OZB65qG0oYH9GhSvUkLHojMlFR0iola0ZIiUhwODBP7iCcNGPh2HwHlFN0Qi17qJ6Rmo7Aa41+iy
0WSd+7hv/vCs/f+q8m9WlTamNpZt//uq8plk9KzO3v99VfnPf/Tfq0pr3TcSjAyC3vrqOP9pyQ7s
f3irpRIDq+vSVdn0AP+9qyQN1cEkKGzPs0zBMu5fu0rvH/w0OxBwQALLAuz1f9lV+n9p7KhQ1maY
H8mnWEVRf+5Cg9FrGgLFzGNAuGEJuKUJIhwPlJX1rK6zyaaUjd/mOnCpADlbn8SA9soRkPQzEp9v
7AbeQdiOyPr92Ix3VKTBHbMmecXrsnxs6pk6A3vrCfHKI/p4TSjyoN4F1XVLwcoFfupao362ek/f
yWoFvI6W0f5045oUthQqKwJ99x0IGIxTbcFnZlLB/4jFKxmcXmP8KjSHVkEzrX+t7jc/P2cdHDKS
lHZt1VEw6PxK5IUEvTLGNc5OJ1mlGMbg3Ay9ZZpgIzBsoM2SK568HncygILoq7bAmJQpZ8tSVN+Y
raY2LdLgrSzQ8191/RhwWRrLOpp6Sq5zqlfyCj0aTQBvzS4GNuPuTSWcTdwVH0611FfJxHvYDRZn
6zJXeWnzrgbPGztbg800qFd7ev4CVEN/N5OT05En0shK3sUI7P2DjikJhB6NV3Bq2XZAcvyUYkbZ
MqcDAK+WUfnPJLeMPeNYDdZ4aRcOBYIUSYOIv9JufVCx1q3KbPJfDAa+j60KnPdB8vLbeBDNX52E
ysFbT2I90TDhCDC5FnAqzcewcKnLv1DaSYZDb1PK9YDjhUPP07LTuOnYusPD7zv5X+yd2XLcSJql
X2Wsrwdt2OFom56L2Blcg6RIiTcwihLh2Dd3bE8/H0LZ1SmqOjVV12VWliVZphSMCMDhfv5zvtNh
6iwh2fKUwe0kZMgg0mgbFMJzt+8PGPH5lxTY8b1GyLv+qtFnDqws+DPorVlwVS+beFA+jGWpbYie
UlfAi/Q0W0nVu2xGcxnTTHsmZ4oqgxJeKuC6dMQocJuCqD2XJtsP21qg5+cH6BBUet6PKoQZLIFR
1mMOcJK+LTzsyI84ruDg8T4L8JQ0l8MDTd2ZN3R+PMF7ctNLlc0gStnQ8QMMVkPhB/040IGx1TC/
GtghrDBOw5P1JkhLGzEGubsRASiam6jPh2jXqciML1TdL1TXCuz2mQadZDO//4MRXDWgtfM0BZ9c
UYLX9StAHrwerb789fS48WvA8NBYqVblE2zZHJOuxb1/4foF5TjjmYfcqQXCrA0I3jVvIiJQcscU
3Uc0rcCMB0uDDhBtKm9za5m79jafL5mp6GloyZasHdejN9Qd7H5GT7HcV4B0cK1/IJjNtv7SQB7p
Vw1DowO1Ep57ilMNSxy9pbpInKTtSCloiKWNnfD3xw4utD2UfQji5E6fXZVOxtO8/JQin3V8oPwt
Kdd0J/HDeiiSHeEwx7phLk3VW54xWGUzTjYbx3LfzA9qWMjzVb58pba5fD4inczuRlGeeYmvE4o5
SKruJpwS9jkijOFZY/pN9ll1ZvwuVenBkLNCncHzbmFa0y5p6vx9nj2uyNQ3lmvKstH3gYGKYl8h
c4Kpt4pRr0mlj+sxyNhHq9CmyW72h3usRuNdD+7oi8OV5mDv10z7clmy0SCZW18poddV7Ylp5dkG
RRSdvVSbE/mkX6Dtghscl9FlGkIM5sv05QYomQV9flKwP5eWcOXqLtoFFNc+9FzF+3QQxW4GkLY2
+9g76UR1b6nhWM4q56HzlIf5+CB8o1hjYOfCttuh5c3wAVzhrjF4d0UG/WuuvLJjI9nmzobICgBY
PjKOUmPoBYeBOq+3Bgnb2VpMfZ0tMFzSeRjZINTGKeU45fL5TqOM6N7k+Oxrdi68YIF3E9seg73Y
jreGcoYV0jUmb3Tl+gIngbNnKythNfLEOC2c4PscXj0OxSwnMsA23v7E/DvYGezWv7tB4RyjViWH
tBfWt9wL5icRk5jlMMyogmRp8t1pxuFRe94E2wegIw3R9EYnxqc2NdonabukMUHnVKCoRAJLmhkX
xvj8yhpx4OdkSHemKCZiF+b8PTkPTDh1d5ec4YOUct5lpFIs0xXKoLtLZFpGLiDorAs9t9l1sUxk
yFwxnInOgxp25MHVMhdolymOdx7ozOfhzjg107FcJj45ox+rMOxxayITUw4o+s6CRM5qfiInJi+I
DuxV74+7uXd6IpUZkRZdYmc2dHRHfpLVZAogFRi1vrfK8rODvSBeq7Cb4z08fOeqztArPkV03zwN
Mm8f8sG9Y07T3ON6iVdD3MFwA+X3UAa4S3M9KnHbANs4JAFzezOW5ufYHsZLNxKPc2z7z7qb7H01
elW794ayCrk/2PMf+nZcbvzhMNYhvQK1fUfVc0VquJYe5crSvIJjRDovwrR6ovIajQw/05Zqb9S3
1GkZOfYKdQNkU2luZCQHshNjwZCcGWJKhEvr4jA1MNPXBueybU8B9VqMpnq0y0x8SQDYEJ1Dnb7V
qauxX5KXotyDq5qp4cvI4/2SuZa+Ubb5QgC3WcZmBCKBwdc+4KVIXUHgSjc9QbiHKTTcSyqIrVNm
+eq9d8f2ZYJg37yOysz7U+K3UXyp2jmjKTkr13XTfqaxJjpJTrKbzM8ivOLWeNUrzCMcizHR+BxN
O8e4bVvlbztmNcw6guJ7TnrhqpmTdBt5k31KE4JqNLEziqJF5w6stAfvku7mVVbKolnB96lvAkCn
18xSbbQdbRonl9A69hI9bPm4glXPVOpYY/x8SbRyacGsP5GGNI9Ymp8Uj8StpP+bonPzi2XHZBzS
7sqYPPfzgCug4J6jEMeKOgsbu5Tkvd341hGVvtZBexB6UFRyknyTpqVZNat6dK8GqVze4QKZla6T
M3m3teLhZ0B951IBfHhVDKJasNTPUeoGzK79ghoeBn4YFrKNz0RwY4GoZi2s3a0cfXw3TkjxUOw2
/qr0eYTvQuKT48q2a+dEKbt/RwpKPVQtHcWkYvqK9yMpOJ7HnRGo/pqQvbcC+fzJNxvrsmwN+qAX
sTYuJ28XqqJ4gCHdU0DN9mOHBJtsRio2um1tQkrVCksXll8p7wqOxTuKwKdHE1Lj5dQ55rPR8gd7
P66uWYEQ58nV4WsuwpOjzH5fE0vjt7ZbXzpMQO6lV+Q9ddjdQBN2CSFMDhVgNzfVpyTxzU0b+Rcg
BsVVleEpMrs88gG5MWrT8nNKtf3a8yzBhmLs4089abRV0I2KJ27nHP26GA+jGdvE4KTY+drne2BE
ONCqXpjhvCZz7re7KZMed0KhMhgDJNncRPN0pNwWA05Q5Pt6cMVTHfLG+3psH6K0Cnbd2ETplsfh
cBApuUFIERn1s2DRxxbrdeTDtWjJL27wKXeXlTu5JLjkpC+JN1e7wbZHZ8efGYlDjhImP+vNt7TR
/rvI5bBNkNZQ6UKVvyE2NAesM7QeL1srIE7gbfupQWgjqo3ilfrbxGhqTAo9HmAt9PVQW/YmmnK1
wPZ60rKBfZlhCriZkVicTzzfsmtV5o6kmYAc2F2qCCl2mVfd62KM/fs8NJx57Rlhu+qRsVYYedyv
mWWb8S6kkIAbyFzyjExLbmMeslA1x6sy67rtpLNwBDwsolPHNuDaBmnPyjs5MeRJ5tuMDlP2WG5I
XM6q7udoSOlFj+WuyfR05XWed9OUEiAvU1djoytPH50qV5ej1QA3LJPxzvJU9yiH4tgMzWUt5nHT
hHZzW2AmesNLaO571bRHC1GB4iTxxEZt2AUdIYOgdU9pP+Wokpi+sl06FnF+xE84WLsknGdowUR/
UmTdskLwsf35XpN/+zpmBSRzlryc4pCS3KBTAm0vnWi+ykj3FG8T2aA7UpjzrSHnNtnGdeLpr0LV
jzjGyixYtVB+I3tfGCxuF9FIpzpjK+gG+TMz3FFeMt4JoiunNF/VENaEC9nIJYJr4QKZM+J7Tqds
K7JUBveh7Xrmc1Lwq3ZYtVkZ3VE+3uwWDh/1ImuvHp5nScbNdVoRB3exXTeEmKcLVfAEHQ5/Osnf
/Rgj/i/oDncVzNXuP//tVxuv4wmIZ86C4v47w8Vw0HjU2NcGbQuh3+Ek6iXSfsTaQ1FNa/3OX+v9
wiMxXcZYgKycBdZjfyx7zCW8eyJh1aEsWtqXJJvijoX5NTMUVgO70m8yN133Ju6Fdi7a1neiad1Z
9Oxcp16KI9bgxt76DZEKEBkUIBVUfNdH6GfhUy8VVadZxQbQncuIbVvhd9/MGHM1B3pXzQ823dzt
FjBHe0i0ZpuJa+618vpBPXRW6HW7mZj60K1LUDjuy8x5AuSAGBeHaUS/TeLES9UHK8Yjbdg0hVFG
/I1Lpnxn/lc+OGHMjl41Hf/9ueLVLNxxhGA6BsaydpocsHAMnqid0R0YTw4OewFH9zDxH7a3blVb
/p5CKX/cdpaovpzPwueWgL/+0n+1Uge4m1FqgLibiDMfxrIZO+TI78zqQBqKE52XpJwN8MRwXPvr
F1r+op9H17xQuARu0T4c++PoWrSc4BqUyMO5QwhxgiofVTZ8P9x77muXLEUzcTVyCJl5yn75R199
QeyEEP/chRP/EUNXG5OFqguwok1r+9EfiHckVAmyf8xbqBYGr+qrgEPAj/qVv35x69fZ9w/wDpD8
wMEh/+FDHlIP+1jUVofOqjkU9kNMrVSQNTRcpUwYNq61jGf6pblLxTV7VLMtNQe/Mg7yQ+zipj7/
QP+SN38jb9quHeLz+J/lzdssf5VV8ZO8+ccf+kPepPWARYuOVk7h4ULo5ob6Q960TLiSRDQCLBqm
zVXOv/oveTNY/o0DTc5DF/1vaRNB1PLQQiEkAukGfvePSJvsg36+x1BNnQVnGcKbtFnGP/L62j6j
bNW3mqOrjHHjuPmOVKTaOYUSJ0+WKBReGBv0D/Gc9LZZ62sDE7qXfssD30Z64D6oZ1AHBRGrvYFj
o33UHEAuBa6J9E6BTnmB+Qq6YPbLo7TinBNhapPmzXDQmkDPjpgXsEVkYb9RfYpTrW6M6ktJTvC6
n5h27YvJ2kOAwdEwS7veYXFtwy+Mbx1xECbZ3pYBmv+5H0Yt7ibbC4gjsZnGna7creP3ZblmXRXJ
a68M+ZmJVVccqpaN5K7ukCKvlEc+EudIXpjuAh1eehmKATfJcJNL7DTBjkIzChxI9PF25djhnWVM
lNLyQE6QI9m2qM4NECVl5IIeHTsKOTpgRy6iG/GjPCLK+TybVTIVelgqoUNz2Oi+x/5qnWH6ww+y
fiYTD/dXVnbe3ALhrqJsXegWnj9+/BJZpyRrTpOnCl1kRynmxrU2XkoucZ359IJBFuFYIWEjiVRX
c/ptjlCivGytCphIgLirBLcjBQDx3s7GqL0hB2FcmBRw3Zkp++eZTd9q6N2WjlJZXkgDg1AM6OAh
M3wNsLcz51VvlcPJypFt/bCeXoM6zbYcGTmzZpMEgs1WpBdFdsVpAt2ic4uLqlJ6n5V9o1ZNCdoi
73O9mDvXgZY4+Qv2hEg48S048nLdy3zc+FhhNq7yHLSlmBVwDqNTWwzFM44uxQQnysVqNvr6luzk
p6wq4pMTN93dIPvglNdZ/0XCot7EIb7xtpbjieuh2k19lTwBGI9IRlfTcyahfK1JhC8JFTvaDFYS
3ISEZp9kPToHOnGMWwOXuSLjZoQ7No/OVYSmvjeIns4bK4Aj8VQ3wltR5uh/anyrfOimMYMMEMl4
XHtp44ywidpgXFf0tF6ULWMKpr1dsdVgMS4GyBr7Ic/iJwca/GU4L8Mpq/aGR5AomPwEefl0yenm
79aAaQg0F+VMPO7KckvbEj16BLvu2mQOLogpPqZNwPFOc8RwnTG4sqY6jldEXPMFK6X7Wx3HFPGM
PM6AoWq45hPftYZJeJK5Xz613Vju+wjbxWDLZ6vBQER9pjjyTSMQ1Y67xuAorucpH088/OWx5Lj/
GMMV/6wdpOeFzWy/pRTWXhpziQ7UNE5wHMgb79y0/r5EBg9k+RsOrhlboChIcd8I/dn00/x5QtR9
dgaVeLi3RfbcUOWzGTLuMN9Q7d5keL0NSdjsMIJeMqT01+Bp833aOtNtGZZY9ccuhCuA4ETuAP7G
rQXonFninMoVWMbkrozS8TgaHN3WFWFUrmKkOOmJkWpRXE4b9hkTtnNdr4dogBafd2oVkGNfx3iV
a68bqCYIy40D1eLJZYB6q4z2UzK3D2ltBN+QeTJ7ZWL3xUo+MENa2/WcPgZUYl8WtHNAZXDrlZ92
RCWT+CJ0u+AaW1vDraG7hzkXBMtbs3rzNX6dGtjVncM04yu9W22zIttEe1Mx1PRhxe6nmFDV2m+A
Uq+GoplALsE+c21Lf1kceGWVx2va8IBzkclBlh9RVJI6fu0cSqrygdFD1zdXVNgNW88fxg0JeOez
Dcvu4IDCEKtxGKYrnA+Lz8wf2I0q2+COc6WJ7Xo0dm3FXnoVQqs5oe6x+anBUVDGR+1U3yWLWyZK
TObWxZDSDUVr6H01uIjhNNo4SLGR+JoNBbKoTjRD63M1KIaw6d41qLdEbPBetdcusnTE9gpTO+vc
uXs6tsoIe4aQHa4k4EHnSQPSZHcDa0kTVNUO3XaOB4CgS+QFbQy0wdQTliDDsqsb1AfA94OH59oc
3xqeeffW4E8XsYF/mr+UHHEadXQqEMdVpD2uDLXQ/EUt3lzSue+V4X5LIF6Qpe47ztRNMaGE4kZE
MuUmN7LrgSP8dehk2ZU0Kz9dpfObNG2MkeZS8cwUqjLbh7GZzbWwWgkFjwlFApF3lwB7Rf6Zw1MD
1G1rgAehg5LuA+y38ibP+ph8QBJh+WqtZ+id7j6NPUgXTfCWzqW4b3AMr2WTV4+kxFhBZFsfB/pV
t20befm1VyF0YvlG7ilN4lnDOCXojb4iTmRVJ67cYlNCn7tLpqr91oydYa7s2srZ9qB4xJSQH/kJ
p4091CUushqoTZ55xV0RGd4ut2lNtUqFrN6ZIx5oM7kyaFGEHVVWe6VHvXHRSr/YbSs3uaiQhILs
RXXW17ThaITlYb7qhyLWK5+04Z0rmmJV4pLcjIWkcMwZu3fL6bOttib9kJq+t+3dod0CKqUpWGCG
dFojekh6q1smAmo/hA45ji5pb/s4daxtOofozC4URSZr0rgY9GWbuHLtlQPIPfJPCOF6Fw8i+1YI
+oXoyuR7FeJFivx7myXdhWPwuDeDbPEL8SvwcSH2a88/9Ikit8JMcUOZj72zVUIbU22kb2GKzUrl
0tgrrzToF4jyU0rZL+yYNNnVKm0uNBuSrUb6OQCj6XbByM7LwNC/z2zZXyZFhfM9H0ngKMswNuZE
OcJYo0k65KjelDfAQ3Lzx4QgzFpP0j8MyLzrxLue3aE+lEShCGaE9q6yvLfGrE9aC7YOSZmusRfv
WaKN1eRQKZ6400pCfNsxVGOHkZugnMzqJqjbU2B2+7BraLkv9MoscNFRuUsPkAKbUM3xrmxrsaKV
wF7Ri8hxWUrACnm8g0d17RSGcR9247DPfR0e3CmNEX2KEwG4uwn8/05BNWCWYpRrP58ob9EWknSW
75lwVRs11+XGjSsqRaW29iXpLBbhwLk11IjlMjSCR3JnRB3SCI6PZ31vIp9WDJyjdGHqYmUntceD
LJM8Dxx9GjjYvyXF1GwDg8uPvNnBH/vy5BvAb0I1S8wn2lqbYa0vRiSFQ1rGBqySWRwLNZ3yxFsy
cj9iuv86S/3uLEXB21+epa5fu+71TWrYQqr7s1/E/vEn/zhQ+SEFRcJfjlQegz3Q3387UNGF5HFq
8jzw2GgUnsN5578aj+xzgJ12Ofrnzj6Tvx2qXOvf7eWoTxreYXAPB/4fOlT9fKTir0YYwDDiMbUD
VvYxgx06k09+zqgPbFLeJa7wvSEqVnthDv8gJ3t5JUa2qPoB2WiSB/wkb6/3CfXn//lv1v/OS7d0
F2fzgYV0YJpTv9RlNa6GSOr1n860f0fo+6i7La/Ea8C5czkguGL59396pVgZNKrWQByZJmuoGeZt
1xe0CzXz0z/8QsIRtsuQxudt2Xy1f36hPshxubcztEisX1mevdPI9p7y///My3jCRV3xf83JK1La
nfTGmvjC0k4uyKEvYP51Nib/xEfHtRoCdGAMLKwzdfrPH12NOldJ3lEPGvJqBOMJQNHGLlymv3lT
H9VYviRkAWr++J4QZD/alIIe8qoKeQbIAZyOr6f7KR6fLIODSg/o5a8/wY/i3PnFMF4tDis//EUe
g8ZVcW9W9YFUGnkwXIeHFIDTqjKSV1MQbErc1llRwKX+8UtR+C4OsoW17+NK/vkK8duK4ARBtwMp
lepB00oBBtDIngxOXL+5v5aL7c8C5Pk9IoywKgSmyV3980vNOtVTQgDpYOimPQDPnLY0UUUPf/1J
/p17SwDV+NurLBLNny6QBcZB9xbTYSMcPQg241Nf0MNXtv/cR/enV/rw0Q20E7DH5pVkridGiukr
j+F8/f9xe51bJX7+6EKKPAVXBr10tv2xE6GKCk8UGLMONbU6m9rsDdDItaKC18U7EEJo2FgMCHYN
kJKD2Y7VJs2dENurWx5BaMAyHLCqb8UY63VLZvvtnDgM0si5WLoudjrI3oHlOhd4m/rrOoB8ihC1
VLGHVUM2jv9kklGxJRFiQ1JwvEMwNsVpakP7meEsslaURi99gZd1KEbvEAUz0dYJEBCzXsHAbPTj
dUcBUYEeQ9qob7AhKyXLrc7ycqsw1D4oI3WPzBCHtyZilbdQu469b/EqqUtRsuj6dC0DIavt5Obm
1zSTHBY6fp5zL3AR8aYz6Ju7iv0gY7SZ3Q8akk8EJqJJyqIwYyTxqCARRpioG5PgNDMhAeWrNtaF
ybubCxYuSLu42VRpo2SwuEjcmFvf5xEAU9tCzoMate6Z4RzdAsdxihn70jIhHorF2SNCmNxBbtrP
sVzK+GIrfYlFlT/5A+EjJqjYl/zCfo547/UqGIjR1IWLlcjHp4gIFdShWjsOJq4/DFcGtv+nboBb
jj+bXZ+RqJeIj+ZSsue/9XX6blp8pzr17WeO8e9jN0QPyp+ri2FZGiUy2+WEREOsB2cy6L4wzOVd
mvjjfQpP+4IVXa2hiFDcHufOim0A8+Lc1iVIJIj5K4bdyU3s1CFMuLh89yFg3QAe5kPUuVdubGMg
2Hm+7HPm9rRmcfBkE4yokvAhRFpCbnPBGBZNHT8KevtIcwRJ9hLO8JwKzuSbyJMpNAhsAvO6mls/
37MHNutriwhSuPEpNfwsoxpvIdl2jr5wwrGs+YRLrgwIYM/CKL1HgsDFu0259ZH3iJeGgP4K42lz
cGHOPVU2tkMHZGu6RhiAh9dCUslWVH331U6P5M/akao4yDp8BSoameOP4PGrlRFnBhxKP3zqmpbb
zoWYBt+UR9w8hQJjfN3rlYeJUT6p0oj7PUeD9DUcbGMXltxHPh1eMbFXgLMdNlQs1mH/ecbCsafa
WuU7GnLsZJfWNIjTPCZIn7ddTIsaEEDr6xzWSy039xan+cnaIBJ2n/qAER32J+8ymJibUInID9ui
Ex9xViXkxQeowlbGN+HJOHtpYrs8jlFckrXr7DUYyHe86iGIF7js/CBwCuNi2hhTh3VdQrqg6DGE
JxDn4T41+IbQATL+waomBWEND379Q9q3Otug68nvJWaRQ4lauoIHDlnRtfTnupv6vVNUQLpCzYUw
D6I8DhBJO4g1q8ZQxNWtfM9R8rvSbbCR3fgA1hoSRf9Vyyk5FnSPbzX+zEsehcFJam5KuATjlrRJ
f92rNtzGGfc51bB4XuogexaA4i7NcNyBCM4RtsdarYsh67IVJi2UVpUvNWlLu7rM4Y+UOg1vHTaV
JLq56zNNH3YPuh9JNp22c8vqBv2z31vLc7d2ed92kb4mnSFuBZOkV/q4xcnBaHNTYXx6RLt2jqPm
ispYUF/00pFu5lO16Tklbr1u5jYqwFveqlIPb53RoqrEHWuOdDNxsnxUKdfMXz2PhbJtWT982rhP
cwKgjJP+tMHxhRLkOVqcoiprCYppVrLzTgtEbgMmudCbdEI6KWxdbfyBl27JcB2STiiIENbwJr1y
qV4rafTsTK5gmDhtkt86tap2cnAEX0JR33bNsq+ubJwaTMlYyRuJTl1Y7joL+HSSKCR24pPJOa+6
g0y+qExY382B1apfrhHPnK2bLFLJTeqN8a6nfok1jp0E9Z7Ku0Fp2XUcmulfbO2152CKbBT95/3s
V58gz4S3cxCVm9EMWsyj6DCabzglPNHi9ORp8NjXcbQWqCH0lWiaCzVrjxGzegwhN33W01TUh5Xe
OSlmmhj3xo0T2ebX0NLqklQO+9FK34qsyw+dj28mxWS8L5jHXKs2uXVoqflspGl3i6lQXdNW+JyY
zvAsMohFYqoSqoAt7zDT2kHysClua6NF/c6+YNsuNmT136s4wqaukk/cz09tjz4EtxPWZVyAPcZ9
futO4DJ4LFK14btfDa8CXx/w0KNwgeRVImlUYOp4bEtWHLMQsG1MC8AjHs+p/rHI+m5X72a+gx1n
L0jD/gimRbgo/UjJ+lAQCWj35CJXNqm9gTFTmML6zXMWs5RDXsMlkmKVA+SULc1DZogwHiwdJG3R
wtNvGJTktZMUZObxzEHyGNCQ6sL+1BV2cRwah14biuBrooiQLZy80xttFZOdk5gaq8C/nAYbcCUP
n7xl/SsogURSG8j0gpdExHGTvpAIaqHT46wqol4c3R6T0mqx7AbOmr14q5k/h23w3k2pFCuBq/l7
7cFksZI4uBhFUMOlmkJsvk7jmWTTRtb1SWAiS9aqVequpCsRp5CrQ+RZEdO+WcsW25CjrR5AgNW9
iMzMgM+M+cOQOojWTPoRsNlcw8Wog6k/lnmabaB5fnWFhjyPY8eYMKq5niF3ts/9xcLRnzwvNa5p
STDgFmE6WhmuPe25T21nVaXMHHQu1MFu6IHF2vSKJSrbBoOdbW0Tra0KGsifyh5vqDuF208YztyU
ro1xGpj+fMPtGr/FdM/pVWZ1BmlFYKNpbhgXyeiZYhfEBeub67N8uzG7E05L7oDlJsy9Tc0bPmSE
Z4n1Tt7vynLOxIKfNqPg5oDXmUQySOdbtMb/tMPu5jnGEGzmB0JMrDf20F+rWENtFS37BMXW8gZF
DE60PbOvyEIUaG5471I5BSATK/zdQQ2U38/niuXnQSGwAhQKDrsfDrkBRl/uAX6etrCetEncLGNN
HQKaDXN9H0085v76iPHLyTA0LZOjoeviQkbn+OAmAEriFTGpM5jEbMLKCFvi2cZQMuC9NDAR/Ma5
Yf1yplleMPDIlDJgdkji/PyJl1SXUiOR5SwogEkZ/LHOJ6jQ9SZti1fanrDBUhFy63tiuDs/djC+
Yl+RNmYs0FAGU4wcb83c9PsRLfE3Bzvn7/18tH4B7AlAJP5yKK/HhEoauhkOsijco+674r1yGu6p
QQ0d6HB6HMZtDpyVMVFqqZveZ69pMTS8rS022hC3XtnKlEdhA8KYbE6eXYI3bJ1P2rtEnwyvyjZt
CX/iW1fwo8mAAE84xBGrsjNycN26zIcfHNd0X8lXEQ+gsbbf07QenMBs8QCOpjF/YkCevpyfiiUi
vVgPMxLxbz4La/kuPtwd9Mn5BKl834M/9OHiiDUgM55e2UH5BEA8KqZXUMTp6HHczw0g5gMYBphG
AFd2HqTZddyq419fnr+cs/HX+EsTuclXwmX64SdQkz/4dUIKmlEOWC8jri5rd/jdMvCLYsGrIFTY
pLhcKs8/CjGMnHo8mVVy8F02z+fER1n7dA0APIlX/uLwR6tObghL95//+g3av37GbFEAcQj68yj4
/HgcpnjN7dt8kAcmO3FE2hucjhFF4Uuh2RpDRfem29AgikCj01MWTg1keG8Agd17+NSrUibLetsy
QofW7kA/qdlOuvjQ2H/DDYAu9I3MAHhvBlocXM8//b/06t/p1VYgCBX+z94fZmbqtXz9San+8Wf+
UKot06U3FvQKAQcEJB4/f1OqWXMAtPIgcPxlqUQj+W+lOsT6AxnVxPZFwtFf7sg/ko2u++8sBx7P
DiRxVBAeZf/3/7yN/xF/r/5QcbsPv/+zfRMb0s/3vsn0m6pb/oePk16Lj5JhPTO5jqKJAHNdh9Y6
p9qBNVBCWfAaP5sOAYGxEqZTTG53lTj1NeBLY50nsfzWRWImfgKphCg2DbVU68wNRQZVF/hvMxSh
LbluqjRA3k1XVYOR4TmZ3eaq6mbzW+rEIzgjolXMlzwrWBiLNCDtE4OddaBUYF90Tdj3x5F81HDd
1n65lSqj44et27TKJh+kF6LrGoc9fbiTcWVqUEloQJSLWWk525tmwnqk7XZr25Loej+a03pK2f5j
INUeI7DY3YUikoAeh9KTa9eXyTXJmuFC5zo4GC2c674qsBS0STme+sbY25QGbCo7hC8zOntp5KpY
FxgQ+ammOX0eva5eO9qpN3oar2RoJWiis9USnwRqGinszDkNM6vAaT1CFeWCeKnIK61nwgqzteKb
51M2Z23dJXbiHTl5dHdQ7VJcDww13vhEIFGwQ47ax9mv5wvVuh0hjKCNx2y7ZERYNaFt7VtRS6B4
oz1cE+kGqZYfgnyyLLPc+bMoevajjOyUc0iTUVYNuMAMYSC4nPVYtnjirc6yCNuALtOp5NEUt4Ah
L6wis8L+Mh+wnvp0VVp+KMh2CCMIahLYHnQdhhT3HTaYuxwK3/gtLPEHvYep1b1PIKsG58bG21RY
Dzz7rJ2vkgBLVR1EwecaDxHxzCLsr6DNAcoudc0H1WaRXE+5Ti8SNyydbZtnJ8bWdEDgrIFKnw23
3YQte3lOclmOGT0emCER2CzrKNKsApFnQqWnnI84m7wlvzfeK1+7sGuMHHY/DUnlGkR8fBRCBS6u
aT7ttY0b6kDCBiJ4jufjohjNdkcHUvda2XX+ZqvGcihJAfKwammIWykR4fwiMcu5suxCC+KUGjDi
YC9PiyS16GzRLzJ1SZ3OlevdGXyC3qpy6/glbl0TZ4db7FAhjX3vuOUm4OWuc9+pKZ+wxlNJbnQv
h0ykt64VBYhQAskls01w51bcsIe2u34jMr+86AfTu0k4g9oriHLulS/S+VhGs4mF3JwwpclXfsZ0
J4j073Qe3/gSE9xGu/4VTt/uM+6c6EW2MtxVBduROqU2I2uy8qitoP6UdvONVwbeabmybyOrMzeB
6SA2Ntb1TO5rBfFBrYVTezuR1HbLJ1Cb7xWFc7eVl8Wf8cXPl23jDjg92Bp2uQ9dIfHjfZr22T5K
0HCjZtGQUEL2pF3Dh9g1vBVBb/sKtNbTbJsg2NNmTbiHorG5967qpDEOHIGHZ68Bx7FKs3G4IjJn
fwFHOo4rPc0V+a3cdO4xVGqieZ3zbqDJFtTkabnL5lRdoGy94QIO11RoI2kYGBjDVdb77kPt4Oug
Ba6v3lwxxY9e6sbmCk3D+6oKtnJl2HX8HbVxgYnHRget2etqSByD6VfHDMV5LTiMgZJNx51TxuIw
ej6QFnhTYgXfN90pL6YIKtAqubRCqR/Bc2TrnM/nkXgJ6Ze0uhf2BMgW7djLohDau2T2LpwmOApM
dnBd3Fx8G/1S3oW5SJgyVeW3IDHDTW4SXuMszL6PfgkXSKRpAbhK71XRiouJA+0m4+p+sKD3FWS8
Jpv9lxOtBzV/EmZqbciU4+UgfII8kpPnqbDivOAwQgf9f+ydyXLkSJZlf6Wk9wgBoBhFunphsHni
TDq5gZAMOgDFrJjx9X3g5ZnlESkdmbnoXa1CQnwwOsxM9Q33nht3GhG2BmEDI7KMV6p4fy0Yat3D
jk8Cy1UDCrsGlp6Q5eIBSRukH+MnAMR+05ui/R6BcwxSkMqbkjRMAoFMdEjFnN/MRuLf9BCxbqfC
LrdGFrW3plLVifmR/uAaDCMDhpspkRZkS24axJfvXtWptTV25T2FLNPuaUBDE8sO+YXRRt9Hcmr2
RU+AljDbWVvPfLQ2M0dOEFNgOSsc+wPSKU5+b1DaysXvfzHrOSInSRNbKzLMp6j2q5M32PGx9FV1
WxsxctVa73myfjxhg8RoZfdRLakmQ+DG+pTVq9ho8iAcsWcZRm8eZkWkbEC++hc4a1yiY+mvhG2W
l1HiOgFqpM5zUQ53GdknBGH5l7o37WTlTkkcwitBZIShjLw4s5ZvWdMDdGmy6uJW3vSgD0ZDOw+b
+d6Cf7nvvXY8lGOI3hNyF6QPGD03pJ+kLznrkZfIQ/JZwJWFwhImp26sMRYO3vxkKGsiHqCUu0n1
0yacUK3q+Jhi5Ji1XiI9NfX2UGRzj/De7Z4s0PPk5FhNsdYSG0GHbQHfwcd4WzcuCDbXC8tjMWgW
4810mE62nHICFHEQbLzSEjzHdvhmja6NJSd2dtOYk7sn63A+GonhfNLP6lpQhkVCUFs8BI7U/Zdp
tpu9bs1c9B4c+YVd1SRbB7/U2U2q6hGkMaIfDWtyisWcpLe1h30Qsy0u0AqY2f8Ux19Fm7TTPy2O
Adz/ZXGcFMVXU7Z/Ko9//Kmf5bFHEIGHN5si98fG+peMAt/9IckgJYC4MJQUzh/KYwj+NFOWzXQN
Rfcv5bEg2cBHYm/ADIQW4tr/TnlMUcOr/Nob6z7lvG66nosLwECh/6c5hqAXzFur0E+FrpVx3WG0
dTj5UCNCjDbGapNaAqc0h2mltoSgGECnq1Z8jWMGKy2fkwKH5dRcgOpYfsk2jyHtOGeW9WwwNEvX
A1q4yDOjJ7zybkDAuv3SW1Z7AbPc3s4DDOFtUkobJD8j9kuEONsKemf0K3TIcbpXrSxOroR+RPVw
l6lWfGgDzN2TDkscKrZjtudeAmV+EmnYuedmXhSIXeYMSKWsXHS/y3lCam42YxA6pITA0tzOEyjV
OW0m5HU656grule2CAPC+A56/yUVCdwqZshutU15bx+gdOdOIEw2XZsKAeiTEWNO5FAllk0lsnfA
Ldgw1QBFPjhWR2mPi3pnjpgIqGg3iZss6QN1gnu8N82dNJPHCSTSrSPdUO75LeICCTfMga0DdmoL
0aqVYrK2aQ3tfSRZFtawzIcDZAANJIsvNjgCcSH2UI7Wc+zW9gYvVnNv6Jl96X173BhttxjSfb/G
PoO8/HlG//dQLamxqp1M78DuXWhr2VR2tkRdI3R1kWPjMlDxRhMmaXAMlngGDEZqiuaj45c4GyqX
Z9nhHoC80oQo+adpOMGxi9AfRlW8cRM8hXURWYm+CyMUEzin4Z+pCct/O+wn8nOp/ryJQ9AKa8q0
KQz3Vpmb36pZQOGbG21+9DNQGas2Yly4t4h1zQDweF3xFHkus65Nx0h21DYDZOum2Zndwno4gBYr
chbFmZ0Y7+T8qYh3jtBB285o0xorMOvKus5MzzejHlLRsQ08JP1872FjJZmIyMY0LQeJynARVJbU
NbHjtyzy2gZww6yJZNXYJvDxOewDNXoVqZzuYzpCX7bNQ9Spiz15cjUPM5HM5RJ3WgcAUXfQ6cKj
mxbbwkmbJ02L70ampivFy2xZi7UrFvSvhj6QuuUm4TbsuevwIB9qaJ0b6L0QDXJNP1S2lW5b3N5H
XytwXzMz3zQayxwcdMnR6jL8tl4JVzmb5oNe89U0nQxswmS+FS2Ru7VBoYM5GgZIK/stybdteyQg
RR6aBKloqbIjwtHoVEMDQXKd6xv4yrtSIzvIqrqtRZhwmmog03NUjVGt+Rojeol8PI6/7Ln+xiIe
UHhYogKvMVH4lgIzjUgNgGk3RefCpoVsCKzYQS18aBOtWRllskTy2mFgKWnc8tPLk6TPpesZ2+pA
Q999QRSYyL8TPBy+bPu6Woy+jLZIvyIApK5ZmNgPtcjuUy85z0bICrPTyW2YH+nfdjA//KMbDfek
B0LoIskMYvcmkjz9yIkDr7eemrreedN4kaaGBp0Ar62qsnbThzPZpaH17LARWw2E/a2NPPvKLDCA
ZjE4SDni7iHRiotXG0bgt2DRAMRyCCbexaro3GRObc6I3AABYFp3OlD9DTbyInB99MBAQxoD3zkV
AYGLxJjGfrf3VPY5UwutalP3jw7H5bFTAsxLKOQVm7QE+SUIB3YT4y6K67sepzqp42uGFMV1JOfu
PVtOs7TD5MAws9FOVWVa94lZO8eyauOAN0xtK8AM7Mfib7oGTiYzx+8xxtl95DasZpI6W4E3nfBF
h/6RUaXYNBzrd60YKIdmxz+k0r0PHXU39K2+5ZggMVVqg0t/7bQvnCvd2uzdEBuxaOVVmphP6jZt
dzpv1FYv6+5qR3Z8L8bRv6hRv5+V1pKCmr+C5zQD6Xds+vJtQcAHxCJs1US+3ZNVxunC7gJRntyC
+Rb8eISDx1YCEjbmdqjDgPU8iWCyfQQR42xN8BwPQzpcKq1WwWi08snV5JONZWuVaf07hptvTgRr
vrNJojU6TFcZJgRm81twfgfk7TvflKRPydq6Li3obvDUZ0FW1oYIPIqz1nysQhcvDG5ab53HWX+y
60G/xoa478C7ZE387KQmhFHAwzrOeAxH1QapxhtZtc0C1AnS5SytNO/Wa8SuSeR4P/LWsdqjyA44
Rr23NIyMbxlGubUS7uLUIFabTu3COmzT1+kR3Vq7BeFhnhSRBmB76BUDkkLiIJ0yb8f2cT7EZbvH
xHvskzDdQcJLgsjH75DAq+cyy4I59FkSsaMirMbqrE98Iu0CrNS8K1px6y7OF1ijq+oLNHjSkYee
xExpxx8V+9JgMDt6UbzsxZA9GVa/L+D5+6RTr4X0kYfQM/RTc2XGnn/2Y7H3vembdFOwHfx7kFSU
aWDZbnLqJ7C0rIq2FkxmM4jIALyOoDPh7NIvr7s5Nk52YkdbPD3Tquki8UpEc3UPXDAtVppqiwr3
OCdTn4viNtJ69nClAqfaLgYOcmX2U2nLtWEY1Za5S3c24Z4GiWki7uvQaocCz582LNczMOUS8oTm
2dcB9eazxo7+Ro8qeklryiy2ZQzCuvtCat7Bb9L5OPbiyRr16gMihBbtw7wA2Gu7gwB/lRkDMwKr
hEzLPWtuQPV8Mga8NWKXzag1tPeNXdwOhaYFdard5VPc3SDQfGmUUMhg6LCJ4HjxGsTwY0IMoma0
G4N/Hjl2Wf3G8WrtB3ak78sMbjPYoYKmo5kboBbxzgG1uPI8XAg5RiNkWf3rkui8IS5Ou0T9kEJ7
YIZDirL33emIyugwwqFJF9l76bnTAyoBZ5V23qtI7Qo/Uu4+g4RM1kwmdAYGsXwEHqvjp1mU9C4B
bkIg9xqt5UvEGyZXRB8ArvSAgUqfHy9SGMNy+Xul0o9J19x73y/6F9H0G93v8IHoqc26myvblZXB
VCFR+BjmSlmrSlfZiRVnCcyTGdqMBfgCjGnfptgHgVBjNYBlce/lZs280Yu7O3JGvP3sOvWLNvv7
sp3Gxx4t1NbwE5p3n0yDMyk7v2OT+eR0ztDoOf66U2H3xCzr5BTC31U+Og970JINshcuiMQnY9aE
gRrbpk6sbinNawGGMyDhsz4zAATM1DbTOUeLtAfuMZIgUH9mUY6FYcwS+PqgTR44IJtxwwQVg5/T
AuLZWUidt1ZupVxejVa81q4vTpEDoIQ85OR5UXJMrPYzb1lmT+Ihj4XxUWS28wEjixyNuY185oTo
OYyMgqHjmZvIqPCGocRAD3d0u1nDiMMmW5g3IY0KVjcMkSRPwWpe51QeCImSPooDRpYwiE+qG9wt
ZK3oAbdkq4wLhVaQgzlmcHpgtfx7GToAHqBZrvO2QpoEyfQAp4+03NH2V1ySO961I5OkduUnLESz
EtrEaHVvfUubbM5VtyrI5VrbGeIWFdZLjHdJltaPGHPwe5VnZHsBPGUVK8nmXx82oRJXGUvxlFiO
2mWV48EdzMuTbJlzpaSlT3O8zfpa3au4t3a68dFleC9bPBQbmYdPZKbmq4zE9FCzBAq2qlo3tkLJ
IHFQOlOxcetsPxd87nJkWTDCTGMhrlVofBk8ZmPNccJA0yJ5EEg4u8I5jd8Gvz07FPjQonjEcLuf
WJiWG6Tz8P2S/DQ4KHak4eVrWhVEM61G0EDkVtyJWYk1zrr3h9zakbHwmRXdU1lN9g2whjsGb1iU
Whs66FAQh1G168qayHGtbHXR1NiDm9XMZ+JusK9lef404rkMYAZy1U2aBc6GGQ9MkUDGNqJUU5bl
mWzMJwR/4xaDCHmtZZj8nipjbYzujK6JT/mYYUfTLYKxRi98co3sjNTIuioL9WNXF98pfkG/xs3G
kHMZxBp+wNHqb0ZCC7Zz1uVPgFuSdYY4cYvC1d9YFsUOu2P2EJrMLoRKgdNDn7v1dbu+Ol74oTcq
WvvpyE58SMe7enLR6DWOwTjcpeoxEC7olbwW49Rd0WcEuJCHYG4AMsaWPl1RzRw1w8MI6JSCwJm+
X7l4KM+ecH8v6TdIYXk1vfk9qpydazTdmTZ34mFAH8zmQ+il/WbWtF0Wf9e8mqRdgA9no5HVnkXO
LXDEE/noHI9x7QUgd/Ut66OSelWJHZlmO7O0WWdIefIMwQUqdWSO3hP8VbESyfw+ut1n2EXE8KZ8
fkpx17UXtwyfyn5uAdAW0ZumAYDvIAuDuMUAJNzz7HvfPAxCyvfLXcrluDIjj3AvwMF4PnXjbFnV
nSS7JNDANgVtNxO7koLfR99F6DQk/FsyRxi7pmTacyXIkH8uNwEDLq2Kt5PnNQfFJ/htUvGXYDoJ
ZGJgpC1MaDuDhdwTw2j+mpUyLzdJYuRXrixrXo2lyCjwSoSB5LcVd0NrMn/TxnrRYaY7mWiRChiG
63FQIgJ8ReCQBOPQszqwq/pp6Lzs0MPqP1BVp2ib42LHqsPaVsS1n5DEOlvADo+TmiERlf6N73Xy
FpCZ8d1Omu40x4lzJCpJAY6alijVcNraYGwerQLRj6fMd3p4eSFClgY/0m9QwvQQi8vojEtYBB0e
4gvKETJ05nHciRKlM0nM5bYniW3b+i4CP0ICQlHgDiY6HYok+8F8EUokTRutmW1o+Kx0AtM6L3DY
F2xYtoU3DoLfZeX0QWIVIDvTfXejjCdGUXth7ljA1JgOtupJ3B76KxAjyoomdrmL/Tf2orCUPFes
Zc7yiT14QRmkZnZo/PUYfYOO707kjJR7dP1byyRVAHMY8ijm6TFJWwfqxoObY3jLsrzfclzZG05z
1oa5XWwydM0SIQfNlHffSc3a0QozcRGjfO1T318Q+np64armFoJeR2pd45+KpsCbm0oCEULGlV0K
rBOd9gpaTI20tdERFGTJHtqfETCtlqu0bXQomHV7bErxvZ6JFfPRUS69hTknV4PTfcNgGvSS4m0s
U0CKfkokYJYNEEU0Y+WQv7xOa087DZZkIZibsIvzS+S4z6XnNzvq6xpfIB9/IKfbwtChJDDvyFp2
mVBHpyWJh7/K60wintuvuazunLK9TNUkV2oK1zPzWaYM9FmmAOCgsbodWhg6IctS6N6BHo+cyrYe
7mOWlBsg7DZFy3QEDhoG3ZLOo3ctZ6RtKGhm/Ufvyg/iTQ6eVd+SeDAeEhh4a1rIE0f0cxX2BUbW
cUOrxSfZmNyg7Rt2V0aiX2ejM3feODBGmbl0rRZ0T2XcoxA9QDLYzL2TBnWNpJZGZy5eaktjbDIM
g7cFl/bI2XlvThFe6IiFHbZlOi9vQKZCO9hiZ51nnMNMBNZGmAzHGPzwyraKj6It/TsZAVSgmt0B
k4pxRAhWH4Z1684+kXQVDC2gB9u2sd2VpRSbQQpljXwHdl00OPIRr/+XZ9TXZgav5TnvECa3Vfbe
Gvmua73vzNAr2twEracxS3KG/XUtC/bTlVyjbPpetcuyR0vf4lqLNzVaumCR2WLvB744e8xKZulH
66JgFhAbLBo5td5kKW9VzAEdNJ1yxqDCsnUDttU84nFlozZGpK0PPU15zwqc38RNXqFJxLVd1ZsC
o79ax60L0dsBJWacEJgzWB/BEY5p1m2Z4kRHrix7xUrarbmhp7pDuQ6twEIM6q9chzjqJKvDW49T
rWXfbyib9Pe4RvyIw9lpHzVUfs029xqI30pLBwWtNGbU5tAjTBwfZoeIHMxBjaOTZ2Rj7VYAWCf9
3Lme9dFAK05bNN9+w8Ri9f9FzLL7Kq/v+VfzvxeVzCfFBedc3P6fP/4vWoufIpr1e/v+h/9Bss8M
/a77UtP9V9Nl/NH/kmksv/Nf/cX/+Ncm8QK34V9N4q9fw3/s3/OqIQny6w9ilf/6kz+n8a4OWsYg
pQX/o4lg7iejxjV/s+0lFRgJJQm6P4KE/2aptH8T6EewYKBl/Om2/JtQxfzNWfxuqP9cA23JvxcX
/A8CMaKfBDIakJr8FCwFGNP/YpHi+z5GXAnzPl2UGmJmh2o60fMvD+WnOuZXNcw/aAKXF/GxLC2u
Uv6z7AJ+eRHk/Frl++SSdCnG/dFt5nXs9m5QpVa7+euXQkX061oBLyCuKB6LuxC0dESpf3ypEu9P
LSMBOhYf+SrJluRyk9sEPx2FOOjofU6VuiOczyK3Yyr/ycv/w+PkjMOb6ru09Fhk7UUu+su/lKkL
sFbHrHE7D49m7r540Bn/+l/4D4rT5SVsZE8+Aiccgn9anCilTZ0eGvXeNobH0RbPyCLKoIN2hcCl
/vrrFxNLOPYfHyinssnKx3IsTghf/5PCF/G3xVakafbWQOBXlOYGim9fy4+pHebHjFkmOF6U4aQE
tqjEBVUcUjof9Xj+Q0neUPKDxokMH70nqhaaPFTnfQm4JIC8iRq9+aFMN2sDlXqOXl1JnwmZzMWH
KYddBBbie2F5uIVUq5vPlAxVoE1+l68ZvIgrqyMW5HEq1sh9x+cJCc8Z5cMQrZgSAkewaj9/dOws
eiFGp4T3ocRdGJHrZ7cEeTg2VRdcHnLvoza6dsRirqLcJzQeUTtZNAAr+w7GDOXuhYqm34o8/265
2T3An09mZXetKnM0P15+BN75FuEI4iWgRrIlZS3AUmqdVnO9S+vFa1QAFWrk8IUMpD64RJdVGJqR
yiC7AaXQbYZycK4j44vA15zwaEbi2SWz9yjjBDElOfPMz/ovFtY+Nie4mJMh5XX26+ixdVgkdF6K
376P4DRFNDJD2JNpk4UbqY/xBXlQ0MWUFqHH6sSOdAe8EFPQiYjCKfIPLfXAyErM9R9rF09r7NkQ
Vb0EDLouJWu6ykBZVIxKOU9W4WovcdqrG6Jf+Hu8cTQfSyNFwgSQca8LInUSpVqgAWR2n8K8Vpcy
020il8jrzQeGfnVey9sa9n8gh8LYAKQyt32S6c9WScgh9oORiiQxu9cu0dkhBPpknLXZjR6TGGVD
kSCTD53cWse1w8xtSAz/MGPCOMM8UXdws9RtrppzyIbrtZ699tFiQLGnFjAuxiicfV7wWeBGTbZd
W4y7IhevMdoTClngD1vpihE9aeLf6bgBdqh01WWOtPJ2sQeZTTddorGsgC+T+7lVA4GDpWNDBUqc
Cm/CaCc75VvdiQBIHMkzJN3EbbZhKMp8FbYuJG4jeiNeC5oKW0nQqvgHw5qqaLgjW/KJmQ5b9l5i
kWD6cYKFBbMy7tF5dNFwp4WDsTNFou8NHdn5RHd5sKumPk2ljmeNENnyJp+4N/hEo4JcaTQndyKs
p/dGK/Ug40tzhuGhAbdzTBTTPsVZpuHfkzmA/DSEdlTrNa8GzYdiydc0wahpZENUxROkHy989dK2
gL6IMTMKw+E0osMJoI2jIvC1GHubTnJjmmsrvOistMJuDMiFRJEB4/84m7FxHkmj2IYSawvpD5Le
hJwox43fRShefGNmV9K2+n0yTvre7MUbC8Kz5mXRQ1qSZ2C4PGl63WNrlV0AkEJBa2WaH5LJQ3dj
LFmG8qI1NU1rHWYQt+ffEzJdPajBKfSnMOoPoRahWNL0O3r8bTuW0V5qnVyVfjXsZpxBUCWd+kkZ
mptzPA3aGsQy/kCzFO9NT6ZNGVfOphm3OBnFo21XC4U6VcWhcPvmttMq8c657R2SfBDMhOIsGHvU
kHFMcU+FXM3XMEvbBbZYTU+l4WVnDqT5YIywlirTflUlgCCy6LXVgMwjyKqQcl+PAVYWu5gLgN0d
CrpVFIG6yXKjuDa5d8h68wkbMhOc0KCL89QRuxqSHCSQ6zDVvEsUpl/h6OPCrJuN25lEL+hW9SE7
0d9UFiU0/kW+exwJzk0yyfHsO2RoYVFVe+El6boc5uFbOQ4CNZrilXVfTlOQOXyBmBOMixxRy14M
rEQoRWbrTszSWYsM8asBSLdZlXYmdqCf2o1DpADfE2f8Pc8n7SatC7QmJFmnypXPNg61/eQnzJFI
IVh0AYQjS7AGmwxe3K6bXetM2txQM5eae+i0nrZnHOPQx7ifriGidtXju1vXoS1pcjz3ETYZvBMm
YxtlkqTs9lOyN1MyttFZxvuOkLNTOXb23m5t+8ZJDLwLWhQRPbzBpDLtsinm8ffx+GRwcq1NQte2
PKTsURCri9EN/vgKfov5AC564+C0eWmn1HobezyUDunAL00h1lhVWV7LSqlrZ1Qtc07JJ4/l+95K
aV7RDWhrLs/voH5NtHoKcF8EN4n7cTj0EHeg9v4wVdEALRYrc7Fb/bjq/0eL/k/lNthVfqmKljbi
Z3uw9Cn/+b8uCa6rTiV/qO9pvvlD/622wQDlA/D4iZT8WeD79m+UoyYODOQyf6el/GgGDGcRv6A1
p3H9uwZdIFzXqbZcugUd+i+i8b81Nz+r7L/SoFNb/7F2o3kBPck3g5E7jjn7z+YkZTi42usoPs62
ziiZasvh2LBkaNJlO1b/qke5e9Vsu7xPqqm4LrKYVe3lOqFYfic3BmrHB0ngyMQ3Z0xvYlDh4C+0
gpW7q3YIEsURJytkvh6G1xrqG/aaklxbJj0pw/wp5vYnc6Q86zAD3VVpZmf8aOmtWwpvByQ83oVo
lHd8BRjQRzkn1UKO3M1JrA7of5wLtH/mKRBFNOTfE+oUUO7myR3L4S0l/BeelYvRUhD/i0l5GQ8S
RX5f1hZlWAKR69DpH2k6l+/s/mDspVwwKzQULVPiIdoM6H248UbnZiAYKFqOg0wPluDQw2IA3KfK
1D4XVNx3t0I6KWThHcAvqK9oNMM6iPMKOXlcdbi/hbq3Gms4yhTd7gpc3pQHQppfUufOlTZwYiQF
gmXJFDnXSC+iU1PN2mfhYPmBTViaV22ui8OU1N96f6zv5WA6O+J++qe4atsH328JG8y0WX0ATYq+
0fqnPjIPBssOFUrHvtqfgbgVB9ZZLiIZPVGH2PZTl/G8od7raRy6wLSGF8d0OMy6IvvIkrbd+3PS
bg0rST5nBH/nRFc32hzZx1S1sJvDeT5VIQD5wqaAcUevMdfEXLAS0KnXFO9nlH5jtcXWnKfU8bcB
4t6ajchOIH5D8BK5wz+UO2fVGGF3NhIbTTFY0B0uyCWdyYpf0jaJUxZDlWBOP5LLkDs2ClkttPWK
xbhA35rw2UOXYpECYCEVJ2pRFzAvjD7cxjN9QRahxAmGpgCFNgts9rY/Dt8TVADMh0fSQVZF1sxo
ruPiNnFAPVrM/M+RKue1PU8Yb5WXXyqYE2dTE8ZEusvA8rm0JoZRdllFz1xnJoTJLrI+4JpBHGRi
x3A/4yaGh5Hv52omp4bJLsNWrzCuc277dxHmj2DwtA3Z6Gzvpn7tKCTkmd9/EkaaHnTFjniQKHPW
PSUlC7l4PM0zko6t9NuC5BEZftNyJ9KOyG9quUHzb/zOsr/pqGSG7r6fByad/ZQar62fhdz5Rd3d
GV1Rv6lJN6lOB+M9ZaPLXHpqp/tmcDNvT6wtxYXy/HKfmFNDtyJGQqJaQgVXXWiIZ9Hr8QmlqfXB
VF8nU9niQxu4as72VVR4b9LV3UtqU5wdRj/1H2ekCCzoUZTRBCJIyNZV1JRbLy7ydzuK/Sf0PR+a
PlRrp1ICloMzfdmVQseGF6IsiKoKi28yYo4YZEoyPmPxrV6xDCjMH+xkD5RA7WJiQVjHBe2fY3Nk
MdWqO6MB8LKqE77PjNrIjPGUtfGyasba7OIc7ruGvXCVrC1kLsAHWhKhS8M92nrjBrOgHeU5WHJX
gg1lciuYnGp+BeaeyNB7s9fsXZno6bjW/Da0sBUq/dVMYwTOFodpD5hiCoiWSuQOEkN2iCZRX9l4
o5v1S9HeKwSyPFg3ly+gB+qJ0SxyFg6zsDuEEQHzxCwO1VvvTpVCbuY1ezzY9G22PjU3FmzUz9J2
UfQ0huxvCWzROFxm2mOyg8gO8C2r32peXL/hCB++aoINXierMC6iSQAZ4LUk4kcQARUGfijqm3jy
w3TtmVXOFnIIDzG4DjOghXiI0qbC4+APqDkUMVJZWq+dwj1a1dTCLSiyO5/YeBi3SXiQKcdmaVj1
btTzx6iwu12jBngAwjJYUKpEuSstnQADkxmDXHmcf59Rw+eb3nDqdSk6sDFl3JsY+fFcjAvFoTtZ
We0ULWqsoUpeiFVmiTG5VpHq37wpRczCNlYYbUvE+NTIm3AM6Sx86YAiJcxqNjJ17+SZfu/QGNxy
LI47l/TEQx8Nzwyji/saK+19ZzQhINFELtFSDjE1Gsq+VeEWjK0J2nn2AE1wSA18rTBYFLc6LJBb
cDj1liR5qINJal19bNYBizR0DojoOLa57YIxn5JrZ/odigO3lky18/wqfZ0f10m1rdEA1l81mQb/
lLEG3YtqnHNt8OOjwTMvto2HZKXmNnywoLIfoKsOjwxsPTTuPSNwMWuQWOlW8l2r1eV5Anp69cuq
ekBW5sLRz/RP1De47CdlkytWk8Ub1vNbaskRWkCtzfvIyCZmwhN7U8SZm7oNu03Kkrdfd4kxn9Dt
u4cYji+YDDryrFMruzbFTViizuSQTYmDnMNFmmSinCqjkgBZayENdOVtNLvJbnmej6ocjTPhpmrP
ceHuJLmsN2mK7wyP2IB+1p/j38PWSsgrYQWDt2eseB29nY4T0rM7M1XDjtAp/9AbXfOswpKoYsPu
93yfnAnlZ6mo9hkc8RYR7rmap0lfo9BFud4Jv74bhJ6jk5TCD5bZ3Ca26Y9lnVk3rJPCy+z646Hh
YsTTbw5Xsjs/9TLxP41GmOXKbuz6W8Le/k0fwvTQlFq1K0SsEfDZc9Tw8Yu5pK1M2IHQdXeb9DIl
FI8SpHLdYZ22hvNqlol3Y05kPrXxcmgOfmYmQB4HcC5KmWb5UEz+t8QsIk7sGLr+qW7qBY8IeDpG
PTT4rwlWtQebyXx966gmafbgxWs0UI6T2kEujVo/mxi7uMd8gzxCGK6YghZRLk++NOfpQdXReums
p62IHXdb+Y4bxEXhhIFkbjBDayU87gelu1uA3XYl7IQ+la94gJ2F/koNyFfR3jjLruFiwDTuETNG
4Hu6Ix9ZUyH96gtHa97xEbxS9o4vaDOLT9mP5rOP8PfRqKPqWNfJY1240yYXdX5wa6x7bgduwS3H
eyebXzkAv1sJfqnWeXW7ofsQZUMFYSnE2I3dvbq+JveO62WYGLLNYOXamTeHID8weYcibevvYrYx
zbRVnTL6QXKDgbJL8PyXU3sn7CGdAvQ67J8rhfLo0XM6tclnc76LcZoliMwGm+nE/3RP/4pZAYvr
MuT+fzt59+/De/KH3unnH/mbkde2fvMY1S8NivhpR/jZPtEj/WYydwYr4SHHo1X6exNlmpgYDLwD
NgZfxPaLm/jnfsTwfgM7aGMugHJo8Cv/lpHXXhYg/+3hp5cXzL6B8C0DG8/6Bz6jTk8wYxMwH5qm
QkBUzTk4D1jtBKPPGbyoyoogfSeZ+gQ/ZD7Gcardmz6ROgV1U4WhF2gtAwinYPKaDWsNnUmLEnJj
jz0JK7rO3+NoEYZVDYw6K+uxSpfNvDiUWAa3He7mDfpZn9JUh1nkEzmdyBSFtDml97Nk0eEjoWWH
qXVfxUyDgEhlsACsJ/HNWGRk18RNO7zDQQMpL2AqraOYx0YMer9M1FOFxDnT6yM7++qjM2P5jv59
uuUSJ5nUk9Mr+ghFKRnRSgh4uV9YgNAWVxkhLqa+CIKdO6PVOFm5L8ynToxz+k8WHj92Nn96Cxxa
aN5VvNuQGP+0gshny5KL+/4BHpN/sEVnbypzySbxCQtJmfPXVI2s8f3b0q3McwF0i4Pe8Uo7SFLg
PogCp43r2uXBn7v+MoMZu5qdVf5uJKn2UtR2cx9P2rghb0VeOrs14pUXt9lzloXeLgL7vO0aUd54
nnoCN8ycqBrOyLvNRzM2d27sky3l1B+/fEl+NvO/rsyWPeMfP3fsr5YPMEs5YnXYKfHrv2ySKs/x
olCviv/L3pksR46cW/pV2u4eMsAxL3oTiJkRnJNM5gZGJpOYAXeMDjx9f8iuq1bJWtLVXrsyqTIr
yAB8OP8533kipRC/oVXq+6RprO+WcPS94Zvtacjt9lTlE7dZztpiUxn9su8YOVz1oM0PWVj8GkJ3
0ndJ7RTnqbHdp3jmn5QtxC8hG+smMcR0lw6edWHOo+/dIH6h4UQcwiwrX4p6op28KOniqyeER4O5
WTHa3haedb9bzIpn2u7N8cZc7M/aGy4TZT/H3zQOTuJw3oFhbRFxi512J7EzZZju3eytlGF+xps6
/eTQQU0kh+KfEPnt02+MWdtzkIzBsUXkpvd9NulHXsri1meEyHtUZMfC/mSzz9vNSjKncy9fAOI5
KxaTQqBhm2Wd2jQ+WDpzAS0lMrB+fl3jcq75ljZ9neVXvIyKju1SvM44eH8FpeKcXWNro/zMDdVR
Lz6jDoB5x1DL7KZEjb7GKeFrLnfj1S0UP5ywBypmVbrkR3xNeQjbLhGPMPn0Xddb/EJFluyhHS/H
yV3fTaNYHmjY6F6dtFMfYVIk+KraMDITrW//+bPzd2vW2qPM5ksDCqGokO9yrVn522dHJGOMyu0b
j2lvYusLh/pgcBJ9QQXAduQPYURqjGeHG/DPCa9a1PUdlxlnmtPPXDb6VnoiPjPPU6++cjBSUv10
UIH8rtcudDV4FZ4+/hYmQPQy56NdH0q++0vD9GVj9smy69xE7+aqEY8krgu6McBD0rxszFec1lnE
cjXvR8cV64LaFGcMW721c3s8xBw2CAPketS3bdEsD78fW5krzIOZN19b5VoXBJP4i+pObghG1b2G
TExeawSU26zLWlxU3LjX5tI6+6jN4kA+ESvKoHH7buxh8A7OvBT+rghSIG6mauZ/MQP+eyQJv35E
PaBIAeXZaG/++mr/zas7KSBNydLGjwK6AgVTFiOfuVXGE9R0fgJOUiZFA53xnM/ZSI8CyQiqyVru
/4fAxNuzsXkHkSVwgpxxo8h3EtPtjAI80X0trTZ+I0zKD2Pi0TmpbDD2//z5+f/9AKSC+Vge+qQv
VrbG3/4ANRG11koT/7H0FohVuaVvmXRgsKSmgwtpzToTq4n1QngsMTVuz50X1PLdjE33xpq8+It3
D0MiEPt33HDWhUKE4pwKOcT08gXxc+krBghpnWAE++ef/Tcv+f9tFuuzDwTGYf4umJALsmp//uxT
xSUUXLv72AxcrjZT18VfPM1xANAFfqZFy/EVVIS+KznLHnrAvshlnJJPgczGM/UGWTSFoj2V7hrI
8JXBbLUKD+EEzS1C5KrvlqDLLj6lpPdTxTEfstrUfY1sE3xFSB1dPA0nc1mCMSrw/t0PzlTUB+wO
iFE58T4tIFL1wxC/MgrLj0ZgBGcCMMAyAt/bl52dYHRK9RvXKlqPpzE+IbjhEuOyGkS9EPqXlXSs
V4KEBE4lKazdApRzbzfFh0XyrUvtmtlIIeWpdMb4DbGpPXEm0Pe/X704NJLPlnbNcecR8Lsf6iI+
L7oVj6WAyrqtcrzmoVDpp0lF6T430/iNJ2/85ZTVuoKsvxq0Hsov6uW6UjBpha5Y+WTWkoMXVfFs
SoGlkmFI9h3x4ydTz+aECK2p3BMdFj78pxiSxSXVU7d1/VLf5tbCXvLPHwQOiXzTf3oSQhu/Qkip
3cpeImL65yeBtboaumKkBLO0em6sJi/Y5vfaXE5aHaiCTamGhIK9SZc02XMUk+/EOvElW6xJO277
FPUwDk3LvDyrrMRTNwPYL6LRyDNAVkm97xVhzg1vkvkxT2b5jeW//xCTM/4aMt8xtqHnVrTHpCTk
DjXHsetY90yVfHPmOXBqu9yUdhmX+9JCdN4gn5LGSugsmBcJ387BYY2jH5NxCosD9EZ2CJVnPNi8
WBMirjl8KpdthecrBfOomqO2FtrEeWuxiGbrkXP9XuWU9a+dLo6YsoHyagG1EJT6qyUpBLApVN7w
eVKu1jkvBPhBHtZckFyEnuP/hPhUbdtxLM6NlZsgD0t8qaTTaDBQNNdfmQyDd5AMs1/YB7KXDtN1
uQEBYAebJkP76jCVEFEolJcwVvNNhsGgHyi3T2X6aXBZfzTGaT3gIC6cTSr9DsBtSR4hKzLmTSHm
9TqtTH5cqBKbsun4RZGV4p/jfuA1YDi3rCTIznFQf636OUn67hSbDrvOYuX2R2rHGSYHy5PFjdHT
s6DscH5IejhluyVR5kdVovFGvarwHbCym5FRL9Yl4R6JOIEbYZNMTAgJQaCRUJJsf7fo8A54nobl
Ia/DGA83QeHHlrPlsackh1ssoZEv4RXBKSAEQYlLhQk18GKkabNdpp0zjggVHXzdyGvhjuDD4CnM
FKfMFUZFn7dbGBtXxiYwyaX8QmZ47Bu1VgJybIVyUfiwVTC13/p+ld7jM5oiNoOQ3wxdmQ+/X6T/
zAX/1VyQIgRulf/4Znv766N974r3P80F/+8f+uNuy/xvde9xeucCaWKh4u/777vtyq/iTovjjlD9
Gqf/63xwLa4Dphh4zA59XDZcr/+42jrmvzMPJOD5dysit2iQTw58d6xjLh/szytiaQ8G+mE6XugG
DseUgRjSFO4S21H5jC3Ep7hEVsSTUR7hkCBCUh8yPburMtmtGmVZBciVNR9/PcZ4d2JVM/VvYbNf
NU7xW+4UdkvKb8mG77gKqtv2tzA6rhpp2AfZrVh10+K3hCpXNVVaaRcRcbRv+1VrjVfV1RyDCjHX
rO/7VZMNf8uzayX6C5Hu6ez8lm+5AtbfTTXFkB5TQzC5bMLHMg2qx1b0L96qAneBhR68KsOecpdH
BOf2USd2vLdXBXmJe70zJrs/FxI4E9YGFnfP0lyoHC7VWaHK54GE5DuvmYKh28Tsa4un72E9dvee
76WvqqJdN4LrIbd2Mop9mPrWk++q9NHVXr4bTTrhNoZZ60vLjfESqO5bxeQNm5CFPW3jAHaK4MEu
z3U/4N6y9EehNfkaynm6o2mM2UXRL1MQXHK7H2y5kHgU3+G3ks7h22AaU6wI6XJuK+gQmxT01rYc
Az/KKSUPNjmb270IO04ZZXKHyz/fs1IVJPddPNMQ5o8mlrOLTuvhUhsWgD6rwjLUV9P8BKBk2BdM
eKIeDf4uIJ50nIWqr74ypwtckvmI4dV+zx27ORO0658wK5as7oVR7GohSXO2KXn/CjLIdUG93CuL
ttU6LusHwM/2Uz87/RsUivJrFp35LGiL33pwyHB0uMatnfl72pj67/yuuJooXYeQT4Lqu91m494K
2LpoRzJ3U10sB9hMBvCAVjMe67o7i7qbS657HYX2CGg658FJcDKF4U/bzhkKqtZCcDQWu8aZQ15r
5wD5eai7tWbMC1W/m+NqofWjIeJAO+OGMdP7KMbgpiaRcwCgIW+dFlPaUJt43MUyRBRd6b226BnY
jTCoLhLN4lgmMjhCsil/0X2T33MBrnmmkuWuoFpQQuGNjZ9kdAJcYUmHP1JNHmFgvATDTZ15PusX
7T8ZeLeNXdFYh7vG/U48xnxtNe4cLyzMXep0wzXzJUNNDGnjQ8vF402VmIg2Rin1jXSz5JlLm3sX
KIdpl0wO4+gzBjW7nhEXpqTCtXv4tOOCj92y6J92SUsvm7SHMOB1vc9OTU6UcTr714ngUXwSpCpP
9AJRLE8KnaAOlltgc+xk1QvLiAQvVC7Hmq11x8zO3WWGpFYspd7wAMcdMZiJ3a4FZHFXJVVy16aO
2HrKs3+gVtHzzbutX7s49ZONDob5Cf3b5tpTl2zXuZUewTxV52FBtkbxACrMcUy5476WwLAoMSAW
j5uNrdHAs/niW7UCru81sYwcpWJWkkwu26VqPkuLu8SGu6y+2otP7VhWuLic8nk0XjCdghfN8WfH
pAgS6jszK2eekkMn32vkceLSgdQPojSt17aLaxxjJJGk2pdeg9fiikM50IhvdlINWuwBBOEqXZ2W
qDqAIEDmPsWEOGbvW+JXsn/sVwsDZAGKA+rzIgU4ighHZqXl1hlFMT21uU6oTEvAttWAQ0pzcr9V
Yz4pfxdIDnZ7Yxj6/HP2pbSKA6Jo27Jxsbn95xzwL84BqCgOu/M/Pgc8/9Lv3d8eAv74E/99CLAp
Tgrh6VgMXHzfXnfdvx4CvL94CDRIBRZ2PjiRfz0FYAVyQoCtWIpAMTli1Qf/OAUI9y+cGVAEQUAF
5ADMf6tTie3/744F7DQuTdChLxwCaTb/rT8fC8zeMEasuOZpUqJ9HQ3HZ2I5/wy0KAkQGVRLoh5t
dNUUj/4UXBHCx+/emKsn2RhPCh8DxAaPfYkYwRVPpnGaY9uLD2OTp1wvlfE++KvzGgoOLQxB7CN5
uCLp7gHezfaD42SFqHAQlpZ/Ik8eiFuIvWbzrSM3iykT4ayxD5KEn7wGsjX9PDLHiVDdBppsXzFi
jwmP7cnfmT78h6lt1bcy4J6lNz6d8hZxY+1xOKA9tt/5qel0+7R0hMQ/mmRc39et0iRPLuY53HFj
Wayz38zixZmTTtF12VjoyD3U4uAQCB9mIYZBslsgaDI/f45nwxhGbgBcNLdp4zbvdHYHnwnAX3+7
iE53irWuYRfgwL/aqfTSclbo+QgdYctG3NCVvXpasCLexFyERyhxPoXnI65rkqJNviLnm/wIDVO+
6TrDVF3C6cGwqoPdhHH/DZKtA7YuSTmhZE9JWUq+rCG/KrBBx1xML3lDY2xOO/DGAnF/ZIbPnqaq
JH3NdMZAfx6zkx/oa+O0NynFra/MvGtYRt29XWkyZfVIsHhMvJ+9jifINNMbE5GOkC0KoKYnRhcv
TApxa4RWDu3R+UgyHO12XAxPSzB0G+YSpLb4lRo0b2zIzU+Hzk+p/xX1gQJljCzZC9AYFL2sv1lA
9m7ABt8uqSK2OPRvTdWdq7Gpj1iFJD2f9lYz/N50s/RupKSOBlLkPWT9ZlOI4kWaRkak3mh2RMl/
UT/iXStvie+nkIbcztQGPh4g3Z0db4t5gJMzOhDXMZKKHGmbNK/mrkhtA5Tk9IKZo70GPeq1T97k
RP9xhgV+IaVokFtfOhV8ULc5HqrRzT4wY1CFCopuJ5VrPHJscagaTn7FdtzcuUb/5PYZ/RbVXB5M
WaGbZTJbGzO8DR53b2M3s0vk00X1ZiJ1Yl1I94gl4Z5DsRO5qREeRm/6Be+xOvUpLTO06zKsTRBi
QOFlHw2Vh9EIjQgyJyih0CSn1jSg6tHrAKssUBVccyyxPRPfDYR+tlwwCnA/X4wyPi1LTfqik4Qe
euPVBSqKhKTzc6pcsoGSzg7GLu0P3LcR1G5okJPDyWBUnrMZZrO4VGMx3Hhezxs/tIHa2s5ifDU9
SIPNSBkUTE4/MJMtufoFWGylDRy45vCIiWvyn0qnkPcYJglKqrjNbiWxF/QsjgmrPbDDPzzkz51X
9VFvWksCb6UR53ogW0+VZc9/jQeL8tt46n8OpbIjMx7H+xwybDRSBEHTxYp3IKQwfwJjMs1d4jvz
GTBkfRQ97hmaSXm0CBzMHvKE4tPi8O6m/stSCtNuMsVyDxZnSL849OA4CqZQLRR1KDnd0pbXvXUu
TwvHbydd9tZYmTdpHVaHKQsk/aGGOJiCWgNVTIw4cnxjacMqobHfNGZCw6JNcww3ALQBqewd/bTl
QSWEZhDmv2vLCV+A7+nbMjfwxxevRFxNLFIAWCsSsJhCnNvcFMW2LUV+UxvZJ6DNdpsJmb1UbU5F
qscZ8CraecSmOSz2drEq6x759RtVt4gbQN/WIWbZnK2QdnLfHi+cxOUjt0jjqXA6/11ULlPDgrzO
UoXI60OS8hpPmskkREy9J3loXr2YLFUf990W735/C4em4fSX1fuGK+ehXd/a1cvxAPzURjyGFGbg
WcJDN95TBp7tsrk7TpbJmD9euyNVsASbGag41o75Df+He3TGKvzZiu7BJ0A8bbrCHvGl99+93w2V
pmnsoGScnNKiY2pAptn0+Ky/4sZxdrnRGzfw49N9sHZi1uYS7hhzgFRJgrVa02I9CObbjLrSu8Uw
x+ucYVms58HfAijGONNx+Bt9MexoyEwOaQgYzWRwEoU53ksU+cNMFp01uL+GA6vWYs9owcxlIrPX
9akvHFirU+tuEmt6HKg+Ij6PwtishaL8bOFRERE3ZhWeWnOMIyAeJmfWsPo5r+WkJjSMaLAoLJUd
3ixS8iSEw0B0zxTBk32ilWSrnDLcdr06ccuh8cKQX1r53yowwLslpInV7CS69swl12D0tkthDOyH
odJno1CfY7FcS2xBNxaBLEhiWOlKWrjuBCeTi9B8sbU553tkRPO0rBWtsE+4rci62HAKz6IgKXDA
B/zMQ5GXCNMF653yfixr6Wu91r+mRf+D4qniBk2LLB4XBJLvMABITFsXnoEOEBHUlakovgavDPda
Lj8Syd9a/O6ZzQmyXuPGwsI15iz9lKR8YL5F9Cr79j4GtB2la1UtOayRzV0AAzOTN1pav2SofiHc
o7C6HBhG7bxWSIdcUjv1UgJu2SytQ4h30P1Xy6w9yjvaPpwV6eavvblEFvKHUDTyZAZro27R82ug
aHeokOZYTBtW7Wx8JUfIhtHbT4yoYAEl3IZyHbCue1n5IdYW32rt8x2cytvnGP5wVxv1vsuX6iIs
2G79vAAftOePLoWdMAoPSRBnIbjwooBSo4KXzhTLfWF3Db/QBbGJejBoDvzCJB9/7Iv8jde+6K/9
VAfkt0gNY4nCEjTEJ+6UhNXLMHkYunK6d2EYv/m59wQDfYpgzt46osFsNAQJbrY0x5nQgX4g45E6
39AhJ1itHjJrH+ycJfZERA4tWS+ME7FwtV6bPCrQoqQRny4SNywdvmcMAlZzN1rQ0sxF+zTEucGP
qejMt8HUP3MZ93eLaRvoI/AZjjlcxzu38sYdWW54bY4pYUIQtGcOMa7UANfliTCrRxWE7uOE2dek
Mmg0OGIISXuQ05VfkIsgovOiJnynyG6QI/3WO3Abcnllaq9vjm3H+J+g5DrBTuwnao2GiAKbCxP4
/DtqiPnBnfVMlUC8bPMmTSKV2J+l17lPtZeJnxSbM0ZcEPkwaGSDPsnVGs6tMc2HrYaJ/NNc+8bl
7+bxqVWnmMXzOsIyPyBf3TPhuIkpzMEnzHagj5axwJIevdH/jLkDRqno/Luwd7NXzLEONtnM3bbV
VOJKsGUkG0l+v1V+tWt6u3lsbQevJi647lYXoIcwlzTuBh/qQCVwG/TVdtQdzsG1zT2x2nwf+7S8
M/FDbuNzHfrWMw740uPqoBgVvLKaFa9sccN3ZiPmU5H3YLpzPzuZ7sSJNwblpmrmHrjquxjvtTeV
L4nI8pkypZkA/JK2AAIFL0RqTrAqucmfxdp1n1baKtZZB/bfMTGxDXTtQ4/38RV4zfCJlWI8Bl0T
gnPL+zvqa9pv+BRgrfhdk/dbW3lb2BIU5HG6Wl5CMoUwfVx6459JlIow4p5E/pOCNNvDoichlIHF
7IsbshVVtQvi0vs2gdP3vtPfli3bMQDduwnwkfMitpj7ZoL+yY5hgXfr2UX6NvqTh6vbH57KpcYD
06W1cS1rnb3Ru1jv2zggdFgtujxhGja3eZAn4I4c8lWbrpqqV6oE44eRf/WoK5bXtgqfpoqzcYc3
+6Ou6mZrpH6+93oYJG3NkbSsR9UjuY3Vs5Wi7uEJEYcpqAq6Jzq1J9+XbptElZE0lrLbuC0M8Akt
5aEE3dFiYMd2nY9ZsRtzC9ZMvQzUcuf1cfB1ci+kHc+PgZ+3zZ1mBOduw0Sb9A9EzBoFhwVG5eFM
NG4YhIAPznEzC4aE9jI1OU8NEUFQ7BzwAHO13TEPU0JiEwrJclNqh3ayLrcAU0q4B3aXso5qkEUc
nTz72KdEG4mP0ke2TIn0jy0DSeuDqEy8NY08Ti5EWdHmeITbfCeCZNp6AnkoKtB0WH3I1V7Gnqrf
gXjzo8bhE1UWRQGL6+GX73FDq6mVp5Zncjv0dnZhtppFsRj8L2wNzk+TlhyMtRkc14Ou5HNXhHH2
ZlnOEFWg8K79OnEMmNOsKlcQ/GqQxo4ecpWxsXrSJgor88uST+YO18Hi7MKuLPad6JZ3k4P1zTRL
F4hheYvjyDzgiB5INqr+QcpMwnp3qsdpslyUHEAhDGoldXmWvXbIV1SMFNhHCGtyOmB8eNAFrQEg
MGB3OqqC9W2Bh+QUydyLmifYUPkuYa/jcK7mHePXfjeU/skAdL5tuLg/9kkW7tvCFO8uSbkjqWtJ
+oaVibFWsIEJmh7obxwZELrBhT4v6rMoCJo+ytAYD4B27myNhYkSxbuRT7JZQ9aRFGI+4r5UHKWG
5FJwpdW0NTnTjudGYS3V7k4RcoNFupTmxsqzdDfFVboLS7bxGFfWj44zPYFKvzoaGT4gAypiBMES
1ksArywyTAPDSW7bezDadNOHvnHX28vMtJJIHryMK1TCOnKT2qYibzLKHTG89JcktnSNY+xJRDKB
3jHDcwp8ynoA9D3jU4mWFltOW/Qjm840P+CACW9HndDigKZ6LLyMFHJpsmB2TXPOTOs+CCoc2l2H
X3qQyXvn1znI8hn9WloquAU+Ct6qMgsAMjGMqzK0336HmWwCJ2C7srR6M2T3pmyk0nQMDo6rLUj2
cvw0NRsrHLrlNFeIuBYXz2wzuv2wAcRURpB4UR/8xNt6C51/oZ3uRr4t3Aj6uwy4RCQMJBf1Wefl
d2az6/M2mM2OwDKIJm3DQ2bovSmzkIB41rnvRQe4pyLYTb/Q/HuMqfNy14I+IbiiqQfx8pqnpfMP
FiGhSLROdimTpLhHfzDN7QDmPdiN0hxvu57zdm6OVH2s8g+5H3kKlSrJUIwYyvPA/DXVXNFykK5H
oDLDdjKUeCC8gSIg2599qvuzj0lrY9IuAKZn2KbpTJJDesBphQFR0K/GB1hmsGgz9cF9jaPYXK+t
lUtenUAljkWECDu/jn3cbdB7rjYa+AtHqefMUCszuPdvUs+emAwsHByb9BRP5Fo3jK3abT0OP2Cg
XCdrJqyai5carE2Ujw7wJ68Nosm1g9dUW7ADVVtvafUaI0GL1DPjXoDpVEHd1HN6gbP6BnmYuUeX
PrWe9QU9gfPfzOmoTnDmpY14s6nUOtlj7Xx2btluTdg4W2lUL5rw35eUlbHskzqg1APVg8O3lgyu
F696DOaecHSTEHXqZUBfLhWt40aPI5micJ4elYUJYYNXBgsiAsS0dzsH82ZeVRZ3HO0eCozvjyCR
6TvByN14/HixP2CSTmHtzrwDnlm0Z4GgPy1ZornqxCv/R5LdyV15RwcDIoFVGNC+wBICRRIL7btj
UAL4ZZwmwY96wYl/4P8q6uBL4PFwciofQN6mZ2IyTMddNlcL+15cyAHGgVGgbVMBQrEBRYxuqc9L
5kNKNK2Xli0pwoYBL0isWqCskwiGAx0IFmQ73glOeZnlHoTLSTjpBEuCp9txOubNcPRHRXMuxEse
eAy10jwVFDXGYcdZp3QV1b3+WVpjv2d+5+/8wivP0kX+UyGxMAK1KuJkSocvFTltMj6Eebc6CHni
Y7iqoa4f8LgxTqpm/4RRUmx8RmoH7i4IiATa7ibhvGaW0930sSG3xB1gmZZY3lJTJjtKrK2jJsW1
bd2hO9V9YqJcAC4HK/kppzh8YOaKDBdPuN6a+UeRWChn/Wzv/aIlEAxXPHYBNFLrW2w9PUP0yYdm
+uV2/vjE2ic2VIu1ETPR4dyCUQhMK48saILXknQ3OkuWUeBpFsUx9Oqr05ddFC+2Aw43mwg9+YlV
wV82U2wP7I9WuDT7Ahzye2c1zRst7vaK0ViWn4VIYx1Zc2G8N17V3vlmSVSPDY/ghe/rY1Dk7cUn
NB35IYVlW50l59Zwkp1dzfMH5yxerURW7xncwbtmsgld9Onw08i8r6S1gDWFqdGdFTL0w6LBgrqZ
P9UgUs3pW6Dd4Z4qIWe5bXUAyXnyq+aAClqlm7Cn82dZQm+/Ypt9BoSZ3kqR1W2ULbPcZ5LWNseM
jVuKU9yRIo/OOWbx+Dwn7jdOCO4TBdLNPlFzf+Q9mHdEKywuV8HLFDD4lmktnhKzlBGuqbuAkNB7
pWsjAt0YRNjPxUoWZKJ5g3PJsy9ljbSq+jG94QzR631CZXrU0tkznJ2a9Wfj9ZADoSJMjPGIgKQ4
OwLFmabyrM0KquJ4NzXSjRhItS+tdNSNUkEA/w7shrkZTDS+WeZxNLMuvHk0fti3U+aazyN/gbcN
GMy9DkVPMzHVPohGCNQp5aZzd7VXuKzP0wMcT079YVI1YGopZbtlwwo3fTsknJjmidiS6Cv44v16
EmKVecOb4v9w2jTg1R7y/iip1d4oQ8Mvw7sTUBRrkAClbUA/uYOE8YKnUnobrmEB34QRvuAbSz7p
GM7haVF7qrdoavPjXIy6IDBTZbtFwafmQM/FWwOxiziCVnI72vJr4ngNV109zHBNN5SMm2cJ0Hnr
ygHySxarB81Q/TXPOYFvXYcFe2ld6552WovYpxqDR2ia7KesZc09sPTx1XCy4WynCl0Gj0NwbWej
fy2kYd6aTLUPQtIjx+W1sx86nJuP1ABwfWmtOLwhiCk+ZoBBZ8jr45MQNmIoPkze0qZmWd3Qu16T
QunSdJuBceGlnNae5WFCFdzYRE3yWxT+nv0kbEnA5pYAptp7k8s3XdFU07cJpS5Fd78kVN9uvFmK
nY0M9WzCNTnnDktlXabzVwk77I0OIA5qi9dDeUZggsMdggtM8ky9Dh7tLZPBrps0DpsZj9SWy062
M5MuP0hquM0N0uhNG2v/RG9Rv5MgRC7UK9aQNH3LvDRLM30jPtVrVtms2oIgxu7VOjHLSW88yELJ
W3eegmOVWhTBjIs80N3oRLZkpgr2eOqvQVnZ31FvDTaxST6bnO8uWNBA8Pac/pEzfVQaI32k93ck
k5WMiPagPhLZVdcBGrExWtaOxSk+eqnbbw2aOQE482qQmk53mVrzD1ZwX2tPk21zx7Nn+MuE57vc
ApK3eGhCP0Jvbs8d4U7opH5xwc/zUQcamkw8m/s8mN+TuaJkyCm4GdDXlG6smI5U1c4vRoYHxMfk
SpJgsXc0VgaHdJRdNLazOBWUb6DOFjWhObBV29TW1hbDtU8AteEsi7v1LStBSXBVWLB/aw+gHKjP
+8Bv0IGtsAQ74oqxfNRuCqaHjpht7kKdRs8ai4sB/G1yGd+gsVqcNJp0bxUw6cKGFqhi4X8344cO
IuDdhF19I8biJezEdzthsXaNepc5NiNsbClhvYYgEgYe05Qm284ooe36RrMXtCIeSU4dnCR/XALw
9ZRjuVE4gMhPMCDYaYbzPlevsgPDQ2HjMTbEkYNVfxgXZ/xhYL+OhG18t2nY25sLJ2StjOwgRzZq
pvLvVZiTuhvUw0Cmf97QYsvWbq0XwbQ07kAbzBG1ZOlJ1aa4OKPxSSpwuDaipl+C9X+TMQZD6Amd
7/3kDiCX9AVrgD61pXr9z9j6fxLMYmq9dqr847H1UzP06f+K3lvGan9uWvzjj/4xv/aDv7Cymr7n
Uafo4mj/6/g6sP9iu3T6MTP2/wBfEHvq0//9X7b7F4HTzA0EbDnnT0UytqCcMcD6hlBsuWIdh/87
jIvf7Li/cfk6oY+nDRAjf6dH3sH8OxzakImCQtgM7+voWxONGgWXAlTp8JBi/dh7NeVkEfab4AFa
BW2wnB2y28kDGT5iFSMOYQ/Wcx5n9qvXpfN944n6aey8+AeYOX0vFxoIjv60uEfZcgNhrGa5NxlZ
rS3dGhSWY2X1qE8xNHtASmLTvgSlkd4WVkMyCYnGxqqiSrVTLN/oEdSWWDQleKneLmMO3bhi1rLx
w9nZF0bn3OEI1/dFGjuAvjUKp6kMGw4DwVIGAi43U8NOea0Q95jINjNtWkCvJLZw8jNDZdvniYr5
U6gzs4asrCB8VHyoLeOe/hf/FbI1LZBkK4oH6to2gVRZyl9czrsQ/91Jx7XXUsDSM5wAn+Ees7Vs
eWeT9fnK+MKPbuzqe692GRpjpI8/F89VmAQtYi3gLIiVxXyyVwev2ms9mcUjFiV9z3AyvZuGuH6W
XdDc9R1gyhssQ4m7dQbBVRyvT9ABMsIFjQNOYfBdUhk8IALMO+VJfpG5FSNzmXYWA2/ItQ86epE/
rCQI7uOymbgOL61pbekUoOQvBDiy94MKsYxos5bU2QN0De9dKI7pBTqme2QsL/djo8ILsHqszGk6
XdIhxNuTjhVJIrdunixu/w+Gw9OSF8C+wzlwYQeSM6ri1nqOm8LBmM+3Y9ACeaI0o7lDdBmNp8Wp
OGb6uXV2yJNHqiwGhwODcLsjc3BaJxhO7cmmqI9pqdRbywr6Ks3ZseHDK9dD8qDRxzIqPFKMefEN
M7Z50DJJ0cqc8EmA06TKZUG1DHULU9uFkCVi3UEPh+MlsBYY0zuc8CCirIXRnrT9ZM+MFsqYRgM5
xr7qF9RL3EeHLB6Mi4hxYEcTV/KdbeoAuHuHO7KHH1K44J0nOTz6FLAWF7bB8F7SpExhc+t532pr
dq5pB9sBBEtJYw486rxZgJ7SJWcfEhARYbwx8nwiGsG4r2iPs5s1wZsC/wcyKZyAqEjPjvl+jGlk
O7AHtUpMQbDn0rAItiWyO0w5vf/D3rk1t21kW/gXIYXGpQG88k5KoiRakiW/oORRjPutG/dffz7Q
yRzHmfKZqfM6qUpScSyTBIHu3nuv9a26M49500zJZ9qUAQky/IVli9vnFQCM8YmTL2VVFt55RdHf
JH2rP8dNcQ4DO7pFfo3XO4X0x95s2UXlGKeoMD0CgegEPbu2mWDUWqAmcztDfJ+ynSn5z9Y28yNh
dcNL0lIIGAFyd53GzVbX7SXtBMdAhHaS3ABLAL/mHnqREib9gcfbIKTADveVUrNada5d1Gs0QDXe
TQu6QjZGyDavx+aS93CYzISRUd9Z3Wai63djMJE4Vp3JMCUoL9Xs37aphr7AjGsd+NV4GhLgvR4C
s60DuAN89bgnCs74IBFn2+QhCsdw3o++IG0usTAf1a13Jjz0UztTM2NdpKWQui9oxMgHoemPn76r
7jk3XpibMpRQM1+bhgwXOSQb9DkUWVo3TEpLvdapW96YFEK/p5N3NmcrfINWNRzGockZlPT+fdpX
muYW7VeHML0HcmTtXVMZOZS+GMyJnM9J44PVcsx2HYOW2AEZQIJh8FMim5YQO1XVGw5EbxVAaHoZ
3v1cK0ZbWUhjEmcgYDq1b8JS7VJpmHdKhcO91FiJUOh+DVht92B9/W0STuGO/SpdlyFylUqA5Zyr
KlnnfQ9Mo0jEDaPrftV50ZcqsZhcizhZZ95UbtAq03xpK/UZuN9wMIuofUY42nJjDMY+UuO3Tsl8
z+F22rZqEE+9sMIvBFYYBbE5sXOUqVMgXfIt89jJasgOduG4NyVx5TuqA8T+dYQlBNuEc/LJS12P
huE9djTj98nM1pQWOtm3rlNwV8jZg5PdIHdkTpukW79J2guUgPAlaFweWbcIyWrsYkCQfvOVcBWO
mTOpHa814Rg70fUEGyWWvyt0G+yrGdcxbQnzc6DQHrQ9PdaKNLEzHILqZqJiPhR24T+iSSjvtByN
e72oKKOmMGkeoAiO9CzPCsQckWVjm4mTS6D5bZAVfkAlukyO24S8tcxiMLrCAjRvnIEhodsu4hRL
2Gd78QjORTwqbM5lsod57e89vNMnQ0WMuOqoo/rsjJe2NvVn7riS8KduqG9MGEsyTKvHcW7Ns51m
5cZvudJdzm3gDDtzxF00itg5WJYKV712DMLGvPR3WzvF71hFFvIJwvc1LcUBRrwjp1PpsWOv06lh
CkCA13OFCvMSBxmxn4xBtkyP/dsmtL4YQfctScroVVoS2N1UmmvtuM+l4xpMEnTGWZnuXS9Y5+ap
CZ8j5exHO/0Syo6gj8bdE07bruYQdZedTK9TPwWbNq+sjecBZwK5suptulo4vrdKWPXvEVGLqyw1
KjzYdnrora6sCLCYHJK5QvGQa6m2mR6yx1LIcxm15W0xq25btBYTd+yf4EKHWA31VotiPkdTG27r
Qn+QOfwEvJ6jFOeLBFQSU+KeBGOiFTYu5/VmBRcaMby7NFJtAghaByk62Q42ioEQWESWPRmWrDb2
0JhfYoucNEQ63u9KqEvXi2+APmlAEgYUGN4bej5z06B5YsJheqdgCufb2ly6gza8zGgmDi/oTui3
kdKRi7HtYYNu/Ki3D+k4FfRUa0TGNLhTKZ6TYcrINmpCRFNS7ASjXCKjl2gpM92rPq9PVTt+cuZY
74B5l6u8X2Cn6fzRcv5ct3ZXfWKC0a8TPXOtw8KeNvlEYKorK0aApS52RJzSBzD8f4SR9QrGInwz
G9e+x0qRrwvffWxEy33l/qOwaMAmc6fBOiX1DVOY6qZrrN+9YlhzLvhgCg/unKDaek0i7nDw6xCu
jFM71LRk0/S+jPecWLwLDtiIYmlId+gvx3sateED3BOaatUGKvw+iUl1mrBhoZfjFhV+RB05wt8S
qTjbdfo80oW5hGPc7Wt6RN3KQ+536eKuQsRA1Cr8HVdGFc2x0b81Gi03Ws4vbYqHjMMmyPd7htER
MrfgBiv4N3Tih8YqwAUY5n046Ps5p8MSM6lRmgZiXXxROfL1WY9PA4VuLdp7vE53nNZIGJRouhCQ
jAykMTGEcErhQfGYuz70m41rJy44Ws9xb8vU929l0SBhRlNgTR6gWIOIkAdLldnNfwu/f6fws2zT
/qVe+fx7//7xV9fS9x/5o+BjwPibyXNhM/eQgXDQF/9TsLxYhf+o8RwKOdOj+Uu8syuQDvwvgoPy
zzRduvGmD5/iamH6D2o8YS2e3R9qPEDoCKcRQwe2jSba+5mqHbfO2Jeqtu+8UHsv0+C4hCzjGOSA
T8djiotmoedWJ8kWJQiOaBBN0WTbDtIHGGrp5pbVrbNe3XjOmNjmCsAZ8VmEM9YNM/EOOzXYM6d/
bbMC912EOzOuJwv/SO9j36lblAijjMt+T7NPXDp0OG9lH/b3swq4632jHIgNn5WHrDZUwy4hVung
qRTXucpQ93mgtPYSlkBFxxkDzjqic0ctN9mYcqcJ2288+kN0oOSc0ZJkqfk1RX47rUgeyT4az2ju
k8jtEfUMxXgfhsQzr1ii+OxFXUyUR2z33rGalEMiu+jIqcdbwP+1tVtbJ5Q900MTu810jIySODKg
q6NxYqSfVjdOSFGywnhQ2I+WX1ePgZNGgEWy/r7JodGmJHhshrggEzjUFZTFQXkHbM9lA5O1miOA
Tu34AEyL7dhwUFTUd3ZmPSPWbr2ZaUloVm1zCIWbdPsihGjt7X3sGRHNNwaj5mZMC8VuyoRpPNuM
W0rwKDgwjg4Dio4GfdTEjLYkfeiSmpQKJ8ccAn1E25c+Q4CmbCk4nbr0/Mdz1vROEG4xWKlgVVc0
QXfYNGhZdjYwyWjtElwZEq8+GTvCvIUe1q5ubdgrTdd77a3Gb8WZtzGlVx1MPYjwxlKErqCu0/1y
44DJn0c83DvKfdDOtPWHvD+1mLlr8yymgmkO/S2tkacXK9zOZNC+RmFsWfMbZ/WpVB/t0LQFkQ7Z
POfhf42a/2ZKg5DiV52uJaXhrVLZjx4N8AbLD/3Z4xK/sUrBbPAd4f2Ba/3Do+EFv3nSBENkeRIn
OfKu/10BWebocbmYOOEK49fEWPGHR8Mx/z9xySzfP65/QIeWFhupqLS6iFH4Gfkvetn0phlVx943
6GVnZeTe2xzvznMO0OOHS/PwfVX9ETzD4v6318IedHWWOAL8zF/NID0PwYwEujx69gDJsp/EGUJ0
8DJxBW6bBuXsr1/vr3wlXCwuqRjsEp7p4Tyx/Z/6d2rJ/EXtwOsVAsf3gDQ+ZEGbxbkdHZuBaijt
rU0t+0SsmfX06xf/K2Tn+uIunU0oT3x7vvgZstMYJrIPDbh7VsTyFXmB2ikXvX87iRliTDgHL6Fl
/l8f+V9cYperZTuS7Qw8yOLH+YEP0uo2VYPvFUdV0GLMOGV99HAkGQAkCsqPiQ/l1x/zby9Ip9U0
eTnuXg4HP++fqYnugElugAE/rG48lkQ2zZZ8Yt82vthhL99+/Xrib9eVpqyN35P8Ei6uBcf4L59w
0oL9Nxz7Q1eNeGg6GWqLhKzGJMFucJDNTLAHz35eOkjiM3Fp8C28lHWNjz2W2czM0dPehbxoMCiq
dzHY1HWsbwGkj6+Evf4fd4F7JbL8cMAgNYQTDPYnbkEgU+ia//p+yyLwo7Rou4Pr2ZHzZBTEA9/o
CDDWLqoaRnBNJIaTqOIpx93fuuKJZ3C6GEFOPJgZS3lKNH3XAlXYe2RrpjKxpEhbAZ2sborZF2d6
oEV86nHpF1uSecS5IM2xIH3TncWGIwq5X4ZKiBearNnf4ecUZ2Zahtp2nlnd1MY0Xkj+opmK3AeN
tuor96vPCHWCKjuP/ZayA/2/spf+LKuE3CQ+kVuLiMf4TGhwEF4aZSluuTBt7JJhLIr1RfoRC/E7
dynj/JVIsDrftU7QO49jOQ23pRmDHADHO6x6eKOUYstCoKaC53TsNRiqgb0/yBokNVAn67cuteo3
OrH2USKVJt+jp9vgF3b/YILYpofaIDVZj2a6eCuV++4rc7wQAY11uejDGjFNO16MxhBPiKT8TTIn
Lroo1wKsPwUjA/EWMRO8uEpzZd3x0jmKT0qKDOq4HPU7ONYkfCFqL1Obzh/c97zjOvpzz3VTjnjq
Ar602W+Cl6GZ3XdJ+M0liXB6NjaSoN1ELhia/tFAbqr7cLx8v1dj8mRw+NrJgNU2G/VHnlZ0cKAX
1W/WxNBwr4c+R9xD5xBljBcmxTFrjIYpu8T1dzUNxJ/jfghemMShKW0zxJnbYnK4T+ApOu+V9uu3
OKp5+BuQcgGwpJcaZj5u8zLhzqDUIz+bzIkbhfcbVylTY3w2Uz1semlxSXm6MYdxlioQYmdzs+s5
eOIBQnR4pA5mxDAQJnpJBifAtBtV6nC9/s7YMnDtfAeBvudtCBzAid+UgXm+/p42BCpcTGbKujHH
B4PP+hh7bb8ZoiDYdc2if4uXx0O2GVMSrdMwvBG4qOt1r4eOiLXRDy4L5AwYUOvbZkdsJK3Nc9tI
jX4Skas1fqplaSJFCqsx7Hd5SgODVFx+AHidwJIoWq8fGRAaZXzSmgTvPeCNdNg0kTGFFxAmEKjw
3bk1HKKuDW8tGEtvRBANH/1kNLjpUj0nD8ME6YyDYz8RUFFykNdWjOFpNpHSGX5vYMXJkpXh0jdw
Iv2EbDbejgvoOiyDaRfYZBHg7joSgYPOxU/ts+sv4RMIlIgYGcnSYIwvC2rvuEZfjLR2OjtuJtf4
3MSrprOyIT1DrgiEFURtxu1liBsO8W3Yu19aJwsc7i892IQkJ+NN7xn9wfGriFQatOKEejAY9lFw
fDSaZVNi6ziVSSzPtQl+ZNXNznSLIrjgCx8NXZFlFoGbqef2IyAtBVKM0UXJhps7ODkQD5iQOL0O
8Cx64YtdahQLwnCeSY8z6L027yU4k3NKXItzaHARLOZGm5sOawq31JQxnYgF/4FqqxsvbHPcy1ZY
xslBGiG79KyS/aTJY3RFG7ws0cLpyov8AmFd34+XeYzDFxIuxbl2RP02EUmW09kc3seKTmNKR+YG
bFj2lBpm+jmFOj0zemE2FZq0RBPPtlERBgyNgiAsN2yj1ZOkC0pjtNxoPka0E/Qv3ZObz2bweda1
+FJAV5mPc+x0/tEumEwMa1ET3mHTtspOkhHmV/LtXLmlB3HKgzq8HYw6elD0+o+RHzx5cYxZpFXv
2NaW1T8RL4RldJu04zrBNmedd2uRnMDyWl86IyQIBRqzeVcHWNuIYMlwEfXDEW4hAcp0zshtj4VH
5VUpfxeUVnk/dtbY7WbHeiliv95Uo6Z53hfxsAHb24BUZpDYrwo7LM+M952vubD5/TU7lnp248AK
vwb+kKgVWIqw2s3QhnDhRMydGAFlxi31UMelK2jjz60bvU6eD/zbKf17YkNRJvCRYGSQj7yerFC/
EVXJWaRuF7nwQPZ2Jnq+1oa+9RYIEnaq2MkjBdZDT5ThqX82xoltAWF+sTHwS3yYObxKRoUsb5mc
uWmajjtFRwiGotFYbqUuglgUxRWdLCtgLW2kxZqeQgB+6S3eDT7C4FYPfDUETQasg0WX8p48ootW
SU2FuoqzkltwtKOAKNwaDUtkZaz3qmfGdJ3h9W6kCYimS3FLTA+SLr/ilVM2E8j8uF0fapuXly5j
i/2VPMikINnb4ey8z1PKgn9dAj0iW9TWM8D1rRbCU/ywOGzKVVcPzi1WWRMHm8tUWbWG/igxEKCC
sBV3hMUs753aeXzQCSaHDR465KFTU+VA6lvX48RAC0Puv78tUboK11+ccpIIDYPtywOHdNPkSh2I
Rhof2p6zb4GmjLlrXk4na7Akap5uKhxgA0TKIyZXQfU2WE0d31tuz7tOiprPimKXlywV6VcXp6lz
zW4h6cZjI46jBosVY5/e8xBlOfLUZTolBL5xp0+hUblvMhYsrJMCjT/UCsMcOYYpMfKdiJ4Gbya9
iVBQeevMtq9ZF0Gf5Pj9TohcjW+tapjBd0OAcpynWGwSwwterBEBJZNKxU7eBK14shVDEfRKI+lD
ynMyMmnHZLmidBbhRrlwSNBl+xgGCXRqy0/h8o2mqc3X1BXccbnmazTEwpNrrdlUJhFbNbnCuU/P
54UuK3QerhNHy0/STozuE6EPuSRgGcVM7F9IvAkkWxX8F/T5fsSIcTdlRMuK59TntBztx6HFWSM4
buRmBc3CdEj/DvMiQeeGEW+Qk7UvDLTxdGBj85QhpTvbRUuz2YinLX/Tm3Lc4JSnc00KVtxcKgSU
xwxn0OtoBMnJaKG+9zpm65n84hBZiAWnkVDivBuuoTcSx+ICVvSCG2fS4bqhV4NxMdnYZDvuhBkJ
cFlo4xRkimPVA5eJ2lxcSoclBp93qzCIoGITGSeSVhbZNyNx3J3fVyGJDRVO5JaB7IYncCB2uvxW
Enhh5NN9MDrDkfuag0HXmHiTahOXFtzwHuqJ1FNxGDvUt5yNw0/IfoGMs4lu0iYetqPj3DPec+7Q
z5WPfNvsy+WYn9j50CQhqERji6nRL+Q2CvI7xmAo6LhU9+ZUR8+1ITsykCz7XPUFzks7MjlAgmzL
6TthI8KWLi6c/MotEHvzG0AQ92TTvwNCW0CGB79dIs2D+Gek8+9uI/lCHAzb2c517SHeFJ2JT4kT
AW4Tgx1YryawLqwg8RKgxX7FatjSGqOtbxylPTX1nc6QHRNOx2qTSMUdOfdLTGsIPEY/TNmQJnCD
CE37dRm1VB1/qUoArFFwuDQWBC2In8v+ubfSgB2vPtRwSDj09yPjELUcfH/9On+r1nwc2EhnhEvZ
71C4/bX6CcK47dKqrQ85cO+EeagnnhoCCPKVM4olW3QpXa7L4a9f92+lP6/rLY1iSWUK7eKnqouS
PLfTaqzRT+fyvTWAFxZ6zEcsljHrV1WU00Uys2OlgIGSrH/96gvV4qerSz4xVTEPOG9iwWz9WIWT
JUD3RMjqMLghBcjsK+vJX1bd1NOs9mCH+KdZK8qS5eRtOVDbV9e38F+kytNUE5z0/lEQ3EZctUr+
0f6l+eag/frh2/pb5NI9GTpV+S9+5J8jCvAo8KmQYAeeLe0FnPInU8VyfqNdxq0FdY1B5o/9Ovmb
RcXFz9FsMmG00mf7s18nfgsCApw82nhoyaQZ/CeqNNv6qePC2Xh5bBH1mJbtYsP5qauV6W7Ohi4A
6J0FNnBgsIJjQxRvJu+DsHacR0c2Su8JRUTFEIawY9zV0CdynYV9NYBbvba1vYzmCaezrLUv8ffe
t0uxkoGPzYiXrPsyO0RzaQ4Pbd6YHwXSb5NtSJfgCdG2ogO2OlGhHKpiK/P7fRUg2C8QR5+KtMTO
wikML4aGYmEszxf+iuiExr9ZVcxn12Pr5RfXH8J9NBOVYxOORKZDUhEHZEtEIw39BKQGeY2xHcuB
8eyZxlefOQmHHZyiJbPTs4xhixA0n96OmQNlhJrhy5B2FhJX8glWqpTxRXl+Fm90NU4PZG2GAary
oYAfUvOJsWrOOI81SCtsOjFzmzDbMd+G1xgN8msy9O2zJmgtPbvWaGx0Unv3gEjZjKdkRM2Rywl4
Cyd4KrlgDDB6mW0yAWhrF512WE+vcAtKAG0BY5ppDKNPnmOHwQqjNbs8VJv+mMgwvpmHcXxlg8Gi
Ip3RPGJL67cB7sgSxVpaiJ3XyjjCbWfXn9EDKyY8DQcl3+uLk6FL7MiG69co7sPZv/fJxkK9ny8x
MumcEDzijTGZuEBVtLpmYL+13dQQG6m4s5A19cWIqg3NYGJ2BLWbnKAKI42/eSrnNB4l2QH7fLcb
IqzNLkDgTVfF3mMzO9QrZZxFG2tqq0eEiuo0VQ7JfQj/Hw03GLYlzoJT6HhAPZVy5cdAuMRm5KE5
syfNBDBNVRFnq2iCy75rSqO+dSIzne7MsjO9+kSK3gDkInBL7ftbLoRTr4s+hgHmMAavjjNCHGeF
bm+KylXss3euukJzcg6zEgV/XNJ/Xnx2jr2Yarl6eNQjvqtZ9N4njq/JsPGMMahfONh7oEkqvYz7
AkKKlRnTULLH0dMbCUwIBl0VKooBhHIfReOB3k9zL/OwUE0ESMBniXDG+GN11oaf3MJhjW9kWA7Q
LWKivRFTdNuJ8/J0HKOJo5i+apUpZ8z4MKW5VR0CE7YEUImpFeuBNFCs7arwdmWUJA9QzsUM66Nn
xF/BQePJhuYb0qiZiJpnzkZNWId139/OYBGbjWUg96tivs1N3Rf9kgNiqHmVLvRQ9JVAoNeq6Arv
DtLNAEzDNfcq83DRRXYEbZCMlX6derRxc8NLzkZV5T0TrRDDCVu8VJsi94dXCznUviVNDOWfqSm8
23R+DDrjH8YclDxTBgaTte8CVzi3lQ3rt23iot1F2H1fR3i0gE6gTD9BMraqvRPWqtzzi9RewAuI
DmMlmj6RrjtWR8uVnImSPLfkHm+lBegEEtvRrmr1DV3as9txZkcFoOdPfWb19WHIYlHRi5zGjV8b
4sbW2oTLn1qPTjnwPMKUTYttGrGauR3nuWxq0v082v4phTOBTGQwxvF2FAPdbFuX84ZXgnrmh3qb
iyikj8F3he2nntONNTv2owEdjvDeLs43Mkitm0qWwdb2UyPYGkkNLdzBDvgEtS/ZmHaOZA5mR5R+
xXCfvqcINJ5tlffENYy92mIvdnjWmElvOGDa20JIoz2qKHLWEDZTvZXQANUNv8EBDWvUnKNcS9ZT
tJI+wqeTo5Fp0gJn4lObq3SC0rwZ0QyuLfwvhJdJFdH96useQb6yK4wjxRDhGHaLzrmryrrDQgtG
8UlAMXhh1PjZ4RYm6xrEL98NgvuD9AfvcRE0AWMJp01rxcQNEx9mbsu5tbbIRAnNI8lzvJShds55
YdFhLxQTmLtBVRXWrVmme7+p7NemHV8h1PdYiBBziY1Iwtyn8WW2VJ99OnZ3jKCZE01CXzir44qp
2L+iRzFSgtIxdvJpntCUAT6AOemQRgtYXrNqnKH6i91/z1P/nuRDil+ep86LLP9fav2hXSw/+ucc
1P2NtrVETC9d3G2I+v95rvKd32zKEPBIgkgWjIEcuf5U+8vfwBky0eKkY1v8GD/1x7nKtn/jtwoO
2nbgmpxi7P/kXEWA+0+HduQoNH3Q/BP5QsCB9xPd3cvGBiu1Tg9juxzHRZDFYNZ0RJfT6hX0zRYD
c7XyTS+Wx9CaIudIgy3wyQQm9HBtDTKl8TePBfQdF6wCYNRKDJALGMCZK5MmLGdaGl9Qcp1jXbXi
DALGObaItjEoWyQ95wiWj30CIgwSAnIEWiIj4wfEl7dBHKILWXr5tTlTwPQp55EV8db+rYiJ2/0+
9wloZa+rMlq4XxWSi72Ve/DdadQtP2KH9PCzNJkerIb2aQcOgKFQDdRshS1tvESjS1M1EeNFpRZd
0ayg8WHXo6fuIwtj+KlyVeWfZOBptGimeMrLZVwjwFggSIuY59QOQRZTPlJWZd1SV9bBMoiwrEgd
TGGLJ9MRtK6scXyoKqM72H1sP88DHbMS3e1B2yatOllocY6shs9fe1H4ksqcP5rkp1rjZkjpvNFQ
0R+pSrgCpVNZT4nOqaTCZQQ42orfdq0tCzr371O0tIA6sGUHVwy82yHn1Uw7sjBmLNt8Z0uIdQho
+NSgNhhhZHb9xqxgMWRc+2/dYNpn6STFTRl79F8yOlZ+H4IzGJLxDntHz24UEB+1tEFpPizXU47h
0lkcC2ZI3Nf8yvcvNDcjGnC4D+lWdcs3fO3A8ZVqDWyqmkZ6YSFjHMAr9J9MwBDJIxNDPkI1pfwp
NZ0dGCM6p3Xt5h3XhZRHOlrxCGiNvoNjYAA1PHr0aEHc/lAvqc2fldSOvcuLGUc2i/q3OOyW+rMv
Gb3nwwWVqbubyliyyYQMuUALpo8echdnlWPNWteisJ5KGj5v1946mwU3esYOFO5oqfAnzaHFP//g
3S83UWuiPorRM2PNbHvuBktpvtnAbj37ux0EsQQ7Tu55bO5kOnLzQXiJN2Fv8eh5Q91+eKA0oq3Z
1uIcD8DSNgSt8QUDnqBTgeuPRmiW1vQryzSgwMgwxpEFyC0qsaGWwW1FEeAcroeFRZ1vr6fB5n2j
r6T3VxDNyvQoKlF9DgV3TCg6/THSlYrYxwy+u365T5gMMnlcmqTwt5jBYlJ9w8nLH9Y2JmpH1wq2
2EIYSvQ92K9l6KDw2L5cb+FrT3LC73dTLQ87TNv6LZSMKQa745IMFtKpkf3vgfwwxFIxsMgdZL7g
5Xvfuq1qWtR17i8Dx2VQ+72Dcn0kOtrSe8JSuXjXnhKyIvuYiKR5mz3auo27HDsk2TtPDjmeL0bK
qHZVM3SoVmmDzSRXHg+nrFADzIBU9nns4pEYkoKPY2I5+b7fN9eBIEo8bjAoeMaaxAOuz3XceW2l
T+bMCsLc2z4CngtuhyoPbudG8hVSCXFLVMRL0Wg1fKa4nadj+yFteuCVhsIxsCXMJdhgkPYO2NCx
Al5b+w2lFp00BHhjBVZnZY8qGnYz8REQQHgowhWlIW+ItvB4KaxqwAeqx/qOpFoQm1NDn33iWQbj
5Rz9MuMQVoicP8eRhXMkNtDfpC1LhmkyT2rxAnMF6XNf6sWDuLLirHnLzLA5BEJHe5JLraerVoWo
IgIh/Zih0ScdBIyvmKtwCp35wCOF67wyAoIGN7nFgDkkoaM+RZVHY9kGExqfQCwn+9Sckz0gMNrQ
PSTRQ56EzrtOLJZmEU7cUyENtB7+0czXqnTuvpv4vCmdS0HPrJuwkmGcnTaU50zZIUhzvwiE91tA
efXbEOAsWxWyEeekCsQTMAfeT1rUSypgsPTePJFX08lJlx6jRQD4R5ThE0hil7s74CVw2zFqSVyR
3jh1pw6d8NAoXO95x3L4IbPlM6+tZrn/O0+Kc5f0wYvrCqZ0mOd4iX4QgGp6kiPGHYUG65vSuIxz
tPHcjwsNaF0D2gLWOfNFfl/SUi1okNJD51ZyQ0aRx9TXhBOitxsUAHdDPDiSpyvPM/Llu4HLa9PH
uz5xRe87LwNeY7EeG1fFED9YWSvsvXI/xH7zIhK7LF+GKJqyzy4IB6p2Z0nlEP0AbDtu3XccXSgG
uqZ4FHFnMZkpP8jygJZXL4drvzGXzTmMWIEJaxNn3HosZMjPeYJ9wD6YS2JKTeYiUzwdWH7sYtiI
qOMIsaINVYm1rObgpmAUCn3FC6malU6C/HFOQXebSe75yJuN6IWtVB3KliY4fn+TpyZb9AUVzyS+
V5YYqvzB4pgLVUR+VGXxUsHeOiER7ShkJn8YOYfY6olW4nEh40AdlGX+RHFc37DH+A/gt82QZxdE
ompsxmJCtGeUNtWN7vJo3ftR/Jx4DRPvqQy/NBzlDatq0C0G7lpBSIKNyzNAiS0KYzi07XTUcVff
EIalivCBSN9qTZI0iWcMD3H+7gzpYehy+lVaeJfQIj3g88Q0DU+3R3JzeCSft2BVTXnCHSk3MxN8
a1Oj0NrQZ5vLtYcUhqqmcVIAZVZxwDJHsylxah/MYGbvstKicPCSeWd243ByU3h2a/hOmG6skoH4
bpK4e6isjYSOie5gdljkqd2g2p/vffpPJ50GbHPJCH1/NOp2VQzi2RF9dWeYsrxPcLmdPCvk7oXP
sZLkrGwjP62ZldRgGwnj7m7U2EMfZ4Rgr6i7xvfcqdLnySuendRr8tucYuSxycAQGK0e/LWDpJfR
iN1/06gwvsY+tAVNIBBSAdhpjeslG19NajcZKfT8vuk309gWKKnqMV6TU4fYydbpHbwAuiRcL/mR
tn65mztSCoALwB5NhucgSGswHESoe+HwBaUJOIzU+0oE23SJXfxHAvTxDphJurJaVz1qk8sqocht
3bGAn9dZTwYZPCt8l/oOHAvJYjN9Lqhlxa6aDGcfBr13W5NGtI0a/dRQ9JNvLDkZbXXRVFhWqAoz
dPdrd4jrLfFw5PkUSpwQiRkHN6j0MQs657bC+QlNfYQLkzUuQ54Kp2XT+FsjmFEds2KtuEOyB+Ij
Nh6nTmPOxD2bAJBCpy93ETqkY67s6TGq7LVd2vBWDa32/rJD2BOu9DEK0FxlfGEaL+WbhiS/SWsV
3AEYfuySAjdjWZqXTKX+bTXl7bM1WsbtVNQ5Ueq+x88NnF2/tn2OWS1EZ3tC3tDs06StXgkyYxJG
F4W8WKCR2ROuIB8rr22cTdmYa3ZeD5eZs+s8d5ldgdUdTM97x4/AXG6ZjAoMVOteKb0zPG4biIID
EUdz2+3NMIvXLpqrNYs/FBo3ZyOK4vbYl1Bf4sjZWi14SlGb+bJaieOUKvs9VBBeN6i3aSVW1pbT
teIkmJjlZsrgS7WNI5/ChhWFlV8VoGVokRmJ5aFFHu19EefTRlsTLN8hF4tfFcPtqqbjEHQsJIwu
mk3rmpd+yHLQCtCISPf2GgTLlwS7Fq0I2nOYfWbdg+tYLIiQkZoN4rR6gwO0rNcR5ENC3RfjIt1M
g4VJgczys254MTJtAWSVoSVXyWJ9VHgg1WKG9GCg3CWAL4iqaYeXGsn9cV7sk8FipJwXS2UXL3oN
aII7uRguhwiT6QaZxmLETL7bMrOrRxMWbXSLBOocLwZOA7DDTaH8O/hDzJw5DXwqFsNnMGB/glgX
hFiVmsUTqq/+UEAmmJeM5mocZdUiEiu4GkrTq7s0onBD/H11ndaLAXW8elHDqy81/MOkCtUERY17
9a96382s1tXZGn23uUYuPbs3Py7YdYGTT1C9E5/ELnII3OIGFjq/nlUcuTamWyAm65WFbMLtOIPG
ik4sJ1nNQUT2DntTwjh+OkE0Hi+ThYmQ+Thmo2ZYcj4XDdoPE5R/Iez9edpG6exS2FsU0JZHGb38
/x9Up10cMsNskxRPbYAUoYANPX6eHaxMrwTioRlzioDTSIWgirQicG3J/tdvQCy61h8nbrwD8pMc
/gX8infx07xviCXJSVYbHdwRvSXSKs0MuwvAup6BUscRh83/Ye88luxGsiT6K/0DoEFEQGwBPJVa
J8kNLIsCWsvA189Bkuwhs6aLXbOuRU+PWXXW08ANv+7Ho+aQWmkSnw9NtFa7xu6jq7gajAdXH40r
gbdt+vtvC65jnNWM7ax+3ppxK2uM6iQT8RGUHSeyhbs/zq+amXTicBwMqcnkM5YId6E2xc3vnLJv
FkXbm8HD29t/GMEJ2/z6qVTKAXM3kaOQquAoRM2zarjjtG6Z8YEkCh4hhiXXesidSDsZ2/hdiUJk
5xNmDvOaECOpUGBTQ5wch+0EDRavyr6+2iPnaiMW/O0PEfuswVqa3SnOvbfv1+TFqWZpbnGsoqmk
h14tY7+ZdhuGJryabVA1ZbWz4d6/kIJRd+2AVtEmnOXTeunuSoIjv3lGb9JBvIUwKLYABx559miv
X7ufvtiapOUcqlhy7MBwcazfXJ0DktRTj8RDKv7VvDObZv8ZA7B1QoV3Q1RmDDdGxy05oM9gO4Px
zv71E7P+rydmY+2gvJb9/Z82zA5GyK7s2uRIdpoJNQZUUIy+NxOhAS2WIlzfN0nhihP4YK4Yi1X3
+dkkzAlj6+QRwdwso7oOotQXr3OxMXCMhT3r7WKxMr6z02DmBoLIDL9pPTg3+WVrZYRakjsd4qxC
GPz87VCalui947qpAJVqljt6OLGWTtm63Gxz3Eta5Xy3VgKM+cbo5wT012+H+dZmwOfkmOxWKXNG
QvTemu0TQ2tThbfxYCWSa6BZr1g6XVLVfGcWnv2r9xV3NwyFChgdC8gy4WmpdFzvF8/m3Yotg9OJ
XAlMZ0SAuLwKk/+7OIWKd6/ykGVuW/u5y1BpqBaPCajGKGBB6jRTvIuntjuuarPaS5MCJZL4CvuH
y4Hg8+uL/Wez/7vNvkUa8KfvxZ82+9+U6PAlr4eXX/b73/7wuw7toSgjPm+/GYublrllC3/s93UB
QAbThm4C6HptP/mhQwuP2KFOxIH9vakT7OAW92O/L995XBtgnegkprcr7d/RoYXzq3lEQD0RloPv
gC0okDzjtVLlp2sOzgOYWotjXqxYAeL1kPZbyDqsTd0vVX+p4aIncY3/j8SvzEhFg2z6gHpmGzQS
G8d+arQL8nTsHFut3Mf4AgOnXvvLOq6OCUiaM7ednRCou31ejxUtK1XfbKKxdj6kLlMfJPH7iTMH
JjUPuvBYZ9rBaNoaSiwGPrsnO8i/z9ibSLKV700RBSAtZUY878VPJCUgaXJp44Y9Mz3BmreNbsFn
XrP5DbdrrC+Ajh3bvoERg4E1cAr7zAAPhibpsYRsP48IteGYNT3r3i4LOqtSlxErsN08kOmb9E+J
ZnN+LXptx2hl7FGh1oOsoUlUsXkghVg9e2rKQGnkKRBHsSuW7rrLCbhztR5eOnNAC3VKpAjZdMAT
8EVSW9CziG4FZwLXg8k5pncOHtKwBJWJiAoMemZrj1jO5iwesutOeTq08nzFogbgkhmM66jekGXX
pYW+q2G5KEeo8DSXn3Eau0wMZj/m0ju6M4CyR87BK8djQ3+rHxXm1m9CWbvgKBmakc51ODOo5VBP
cpgUUIHtRdBSEw4j1SKFIgPdSc3Ghzj+UfZg+pelPGvYep83eDEDy1x29ersNRgie7m2VTjmHKdS
br5+C2Lfi7yzQdV64Obg7NM10p6UhcDAkVKCe4Dsa43LsjdF7NEcz9raZIp5cLKGzjvDnQALzO2+
Xwy5N3uNc8Oii7DCDetLF0vjSG0HFhOwxkb2sVkacd5q7glRoQxMabXh2HczBgWqDiwYnV7LsaWg
fyvP2gfozk/usl5k5uz4MRjRvVZxrCXwQ5sDAMhVZh+zdhCHbR+P8j1XEOwzcM2m94VOkCwcJk+G
fCceih783MxXwu3iW6/O6v0Y52qTvYogjwfkDnbqsN3hCw/yRLzF+KjECj6p688hDP8BDmHZLRim
dxkg8qOsEE2pMXGxS/NdoDWvDZ24EcdkFSONfmoJUC8hGhvde62HkJ47SxTioqVEt1btwXD5BGvL
E3ubTOo+srLHzrTjS1Iw5d5y/4i9Xj9bYgeaaGNrDwU0wq22JxEhAPX0jgIUN6jY4CI7gDlpUq97
0KvFDQkc5ncrycOQWtBLzFLF3qU+Bc98Yu9XDj6hNHVnVy20gw6mpt/gkljJL+fljrtdEowyN8Nk
sHAWgO0/GRxjgzR2J3AE8WmQk3nO0WQMNUT5R0gzvIsuvGUTeSOwY28O5QyVQZdbTl9m+qOKhO4P
mmHzy23Z+SeNAxduZVOy5tV9rlnqJoK2c2Ygh0if2QYXzazlyc5u3DlE67BpBiKLa+Hc3/NUwU5q
lLygBVxU+M4PdW5fIf78keLKoYaQ0+DUUuU2clsPnZX3s2GTcXQo1fVTS/8KLcUNabmVZ1sXJLCH
4V530xMzsX3m4gjxRSc37Ee7Y8NDcQV2Bn+dCzsUhFd8s/U+jUNxl7LSYjtwU4zV4OtZasC90b6U
YlX7olvP0cYuaJIffODOBwy7mz5RVXsn1roAV3ETqs0FmmAO8w2RvrR1DPfIRUWuzQX6LBNFkTsa
TulxCLBQqp2Z1pAYqpavVGx3l8p09mNpvnjt5iFOMyuYKDG8j0xKBErH243YaygqhkQu2i8TLQyA
ZVV0JbvMOuiFYZxFLnRxXCbTLlcsOoBPE532SveIP/+6LsyPtt1fZLHITr1cntwZJIOT2kNQKMs+
jXpaPXje9Az4Zw4J0X2xE8BTU7RRQOLiwTTGc0cM3Varc5bWGMckhhH2OjYoz476FYIUkZW4QdS2
X7tupHTWwyQk1xHbh6CVMaLsb9fOQ3HBJqo7iKVzfYlL6lhkMEKt5CNsLO9BCXWsi8o4xzsw7idT
tfvBLdB4XB6xWtcHxOL0ps/ti8zgJrRosLzyGRZZbsTFvhulxJck77dtGIGiNoVG05/ijvq+abI0
LM0jsGtw3iFxf/tDkS/v52gEDqycz/Vosl6LCzpNzGE+LNWiQV2OEFfKybseCvJnsQMmSYjtic+X
TYuLeiC/hR/rrs7WGlJAul/alKCbLYqTkWjPo9dkPhjUz1bamFwLx/HkTmvHtSbt6IeMwDwtS3qW
oIAfYo2r3Oyy16P7qMTdblpwfCy5j5Gb9mYBwGMRjXGInewZl588rZr7oIb+nD4Xds9a/NXSGues
qIpok5oAJzVQTmTt4KkSpX7mNqzTasGdfOWquu+QXMLZVfRX/kHeohoeRQomG5uWq7UezQPs9DBi
LQOFqPMTDufS4adI5opylpZvX+leE87wZpZ4+AK3HxnRDdlbAEBoMzECp6Ew/dEaOT/CyFWq6914
J/uaq3fut2szp9TWmJG8s0SJ/POhnpZqrc46a+oBgGf1Zmum+arAAF/4VQMCq7v8Z7z+r4weiDco
BP8Z6nidpPUvY/W3P/g+Vrv6O4neoDMdE3jFjIHz4/tYjb3DheHBwd61fkA/vts7BN5YrKxoFAYQ
DnvzcPwYqy333VYmzIkOCyx/Tlr874A+3ro7HBy9hIalg5eEOO7b2HA0azHmQSnhG+pNFJrZmlPe
3kRndBlDTlKyf8ZNu+6ZoCjampfojC6B5gM35uVRVvguhJ31zzqZtucYr/xvUtRvBTSencnpAlMv
2ErbfqszeKPbRcbsCThson6RiaAHWE+qi0ouyA4UxKuD1+hMEw1swN/ILshjb8Qzl/Q/CfXtVOTg
Ud7sNz/Ld1HCZcQeU2pl4uh92dIewfk29S5zr6tpEGikc2HqbmXzNtnO+SK89NHAfvFxWav1szP2
bCqaVVlncQEYJYeadRiKboQ31db2rcMUpQIghhKMfjlcGI3V7JmVqVCnQog4fsl1Wkx9eZ2Yinin
Y3CZ0F3EV38mRhiO4wrkyyX20/rWACJrymzzQ8xu16/ZaPuoCjj1SLVhnivGuwSqF4sKUW0UQMvF
0Uu6LAkIIrA7S4X+rHWdRqTZeRgBO1KttLbcgx27qa46PK2EajZcYFdb01GhdgQQzC2ctJhm/dWZ
p9aPI4YP4N40PZmLeg92iPihRpPIhZwzhr5ODc8Ym7eOZ71A1NeNZJl8PgDkbitX+zkp7MPimSl7
LCgevm6b7d22RbklhYitLotb/UNR6zZyqaN3ocs2cjePdBPvJ1gFlCLxU4If4ALe565qE95gkflg
4MvdVYMzjyfP9Qp42ZRD3S3pyJgHR7+PfOhW+p6tcOT6VTTgcsEOyHp1xxnTOq+Wjj1iHKfmDDIL
1Z9NN97BJtPEkTnQ1ACOoozPUr53qI3cJdKubqCjLnsMUubGIUQXEgDxyNfri7GnYbLbd8MssQOZ
VKuYLgnTxJz2OUREb5hAN0H9OUHGKO9Wks6EeOsxO1spvQldOTgvhIGb41rq684rmuGo0q5mokTh
JaqXmYjj3PIXBnlOrxtx0DiPNHc5w0pM7jSD7ujOCTehwpHJFzHr07VB85n008opvyAkEc0lRWdx
HErBn3oGLiGf6hlp+bbT2VnIb++ezCph3DFPR3JqtBnZ873RlenS+K1T4VSne7GNgwywKQWAdFJT
poHuRcV1lx1MvZ4/4zYoDfKnCbZlv6kaloV963Xpy4SdtTl6FRLTNbbs6GylPO9U6FZG+Slxee9C
SbN+WckxjUHkjXi+HaPVhk9VNGZw7DzctAEkVbrthrGrtB2OYHVJ/LtSQa87AwjrCcX5Xlm1Ukc1
tQTitKjaVu5VV9KUOBII/4i/huaQfDswI7VKsPfxnOvHlT0rtwK4b10yU4rZMhu/9DXq5iZp8lVf
9PqErSW/M0BscTFk/Q2gKK2us3V0rswR9CnF1R6P1m2vTSWRvO+iFYBuK/tokx5F/zykdkZpdDrx
7Dn4rEc4k+sxhffNpk4SNpzoFvc9iVU1TGZ+yFjTRwo26fga/9AzJsnLDCq/fuVF2GkIqTf1C54J
jn+s7VdS1VzKUQF4n8QWCRgyl+torg0TtARzfSp6S0vrIJ+tdavJicyoAFMnhKFeJCWTenPmTqnO
f+XE0RExCmUwIYN/WufpfRUvRQpcTJPVy6iGkq9Ot/bndQe+sO0NnjEroFrbzyMrEV9oXXNoXbO4
xmJF3NzeeJB+D4yXLWSMzF7X/LBSxvTrThZtCVDYrmXoYnA4LXDUTIxaQ1JelDAbMi6JK0hak+bz
E7YQd7oSLY3d6PgyGsOq75yPrNtov+PNyb2gIMFhhLVrKxoAEuV2qDHOTHudVl8ltvLK0LWz2o9c
XZxi9p+7fAZz2RvDo7XM9mlimSwPRK3nW6rzrCLUchFNBxdnhfANCpjYtdcoP4KyL2iQen6ZWFPE
+hSK4QX8OewIuBigmCaj/CTBEaAJW0ayB1q5y8yaHuqC7OOFAHpwHiV0oo7OChSQ2bI4La3byJ27
dDi4tWI4eWxgKRDvI+0h5z6z8pI9Kl1ActY+CU3HBCbRb21TtUnoQQ1OpQ7VbCmufpOddVsTBZCm
WIr9EnHB70urf/5ncPyvBkcMs0wU/3lwvPkC/V8V00uV/qrLfvvDH/5g8Q50AoMi2JrXvuqfBsht
tsSC5GH92GbEbTz6MUCa5K4g3TB3WgYMN4ma+sMfDF0JCjj8JNcAM7KNfH9jgDRfI5E/rxhdB26d
5Ri6KRhm7bcTJKUE/VpCUwbkUlGLSfqJu7UsZusKRHLtbe40wwooSwANNg926/lYHroTsAXuu2vb
zVmQFNRwoBsOhQwTFDONqtF45IL+qYEcej3btjovFWxLmiYWA5QpZCniOH0P00SJcLULBDvNAkaw
45SPZ4VmFawjLMvXg2aY9RO+OnI45GSvmKt1wuXr+hiZGn4fgRN413l0iOywvbb3+FCX6qi3YEhD
Y9Gdl5WO4ooDM1qfX9uWPWN08XISrShZY1IdU2dNv2iGEX+aVy29XPib91LV2RjSCyoukrKARmk4
XKahcFJpxkgQY0QA9X3DRrY4nwA/X6d1MlxOc4+iHGUrHP9IFH49TMuOkQmZwompdJC8KcGyzCPY
GnuDd5fkvGEn6JgypfXodrzNhubgohi3VHRFx8CugsSEatXGO9PjnRepMOCVe+XNoFk2TRlreauv
RX2TMWlfJzjtQBHreXWGVZ00j7sy6M3URpuM6UPAQfuycgwqBeHnzYlPv9wK6RcLEwPpcDHW4n0v
4+He6PvKPTC6ewWxmywmxju6+aHqRutpKXJzD9TGPWDBy5ZgWqOIBnMkaWXpeVDW1Xop5dTf0dfi
ZjvozgSNt8gx2ZlqJ0rjzpluNhhe2M+ipWxBvxF0fNVbesjadtrjB2MLNGMGXK4nyMmBR+JZ690h
kK8h6IQ4tLUFo9nIR3AKsupW6oO4pGfnGVgL3YdbpFpt4epqi1mrkcC1rcnyOJPB1mtjCPI8y+6i
LaA9blHtaAttc3M65Bn341IgBCW0hoXRa9Db2zLfmRfJ/bjlwFlFfqL6RNuTaCEqngykxvmSc+Xd
kuT9uvWtUB+zM1w5h7SVCeRSeVvzbaMch8rGLZVeulQ0wo15v2KcBzxMbj3hrOjLLcs+b6n2eCTf
bowQMoot884OPj41Ww5eFk1zST7fO4P/jvGHAPiuIziC/2/L0E8t35vXYP2yZewbhhR/hDMSZq8R
fE5D3Hu4N93RaiPpJ08FaX0b+jrZfQqJlnTPwD9vI7SxCjL+2fya+If9v+X/lQaa596EGjHfS2Rb
KAESH5jxZAi+CztdZum53enOLS7BKHlexEp6fjSywtpX3sb/gRyvePwpvfJcZXIwbQDXF3B1pqBD
Tut2cIo0+Z4Onyo7zfXmmS5qGgX9BZOpqA4d9p/pfkpTMd8P3wbY+HWazS19yj7k+dCtFS0BeeWA
o5S9GajG9qiw7DnScOJK4/hDaaQUyWWJQVCOKq+Sryc7EH23qNXAMmakyyZIzsqJQ7Q6InqgA4Y8
PtLmKj6MdUVhtpN7Rm4Da4HGO/nFONCKN1RwpDiAkDvlv+woP2WgDzQifDqInYcqH21SaC2aQGAO
wKD5YRnLt9P2PxvU32xQ8YAYnO3/8536/rW3488b1O9/+L8bVNRMnBGuB/CNfSn/zp83qNxqLX5Z
wvkW8vlxp2ZNipTjITZQkGo5CDQ/FqjmO1B93KhtOmls3SAZ9Hdu1Jtq9bMXCMoat32yRFAYuVxj
P/5VzqCZDbJf1GrnzPPTLVluGD5I/aeyWPOd04x9iKPdvLMKm1m2RjgwYGafXMOFG5PX84MizUps
kBwdbmaXdaZOQSKrxirAz5sFjl0lO0wxd3FjHQVtkEQKNyFBYDQe85sZrzTic4xPleIz3yAVBN5U
eL5XUk1NdSU5PCq1zfuhomGracyt0zsur8Q89Q8Em/ErOoMI1dgVn3WN5LBrPRJ++2o1Q+tTzXWr
PEVHQG3LQztLUflWNpZ3KYevM1Z37blycLhhpSzzw2StXNHot7pQs+2cyngh+IiWcSa4Ze2HfgT+
nNerDeBG1686WzMXTI8qCqeFagvfWVqLZgi9UscNfrJDs4GSL1t5oXfukUTmXaMbDqKMZ1yWOW1D
0VKG2YJ4ELv4h/MkVz6Ozmg/YOsN+MLUO7cyQAnFOagdChri3OoCPqzyfAVUtXek5pAez+wgqqnk
GIXT7BczZkxZKsuQzAXoM3mx3rcScPuskidaR8zHuZT2aRHO9KEyaupdOWOHOkff6KqhcEnfFXWS
dkxdWmLo51MVWet91Vl5Pu7SuXa1T4SsDC6DiEcUKo4o2agZVd2vAYst/Msa1nfYJmRZ71qrcq+8
GE8xinzL9avjhDkfSua8I2jh5eCUFSz9FJPa9VIiv2jOoAMBT7UyGXx37a0J9kMqKbvrdLjboHV3
Wr5SQsLisoQgNIr8SlOp1Wg4bZaF5T/h003irr8r3vk3AZx/0SaHN9/EcSeqhk0q32Tz7puE7vV1
uinqHT0D2XyL3FMeqpaq3fgaEi5ssT2CmD6uB7E23QDyXyGpPM762Ov32qRsRHnNy4rSY2XKBGju
dVJ6cGaBLtVSXy7nFJ9Pu2fXUY2BUejGM1745XZeWui0KquwGONFgK+Sa5S2EW3nlKiNPZYibDra
U5LLNCc966DsQY1ZLnMD3rNfeS01E3FL5rY1ozsay7QGoJJkT5Nh5H2KoPuWV1qmTCMoSd1er9Ns
A3bD9h0FI6HwinVuVTEAG8mxrtgqpyv27IDlmkKCSNgVgn9bnvO0oGgbeov1sU2EGRZxGV+30HSu
7TZ1t5xfE4AnquYDT4DwsN7LXYkst1uqApFCkUG3IXs+sTDE++q0xtZHQVPb1sNqdCczy6JT4mJy
dxtHI2bcD/S3xgM4aNIMA5Y6zPh85KxhgUZZgyKOkJhYB/rhDlhwdcPRNz44nLETY5LXXjbFD1HR
LOcNnSDSb7V4/WYV/OeG+LsbouBA+Vc3xMfhJfl550EWYfuD7zdCQ8cVJHV4ILr9vW/q3zfCDXSO
VcgjFP/KCuEm9ONGCNx8Y5qzqfr3LdByNnuRbm13K9YkGz7kb9wCX4+iPx1VIe1wFMa3SOwL8C2H
tV/vgDV8q6RWaIIeYbaVRu65UWqPgkm+s4R8my/LlkKKCYf0UlAJpFR6WFIYoKqtumPXEn5HUVs4
LmEIfI2EJkrJG5w7PWGHmgE4Aq5gccGgtLcsbRHNXOwUBvlgBGzuiUcqP72Siu0SNcaOEc4JThSR
du2VAm4FVyV6FgKTFIjLnc3BiHecsWIu0yl2GOejU+QsWgbx0m2n+2biTb7XqtoxCdkRd93F2czu
nfdSWCAvCDnoPCyJm0a34TmaMTI9C3ps5KUg4jkX6VVUlsmhdczVCmbGzoeqNOEPACc48qLqsFhH
7Q9Y5OmDmwmaLgnQZbdLDb5g6drTCuJhn9TR+OIZeoquSaDLTylZDWydjbxXT2RNoHuujlmdZTBE
JJcaKC0oajPic3tufsOPMycvV0mcAyHHl7Blubg+qntNGSO8crKhGUU4opGmczBhjIyH6RvjHA5X
ZHD1LfOpzZc7u9DT7rLBUVXxKZTSNMvp9I+Y9d+IWZtZG3XpP4/IT1+gDVa/IIe+/80PHct4h1cY
wQno1Te16t/TsWO9gzYCIAiO7Ouc+5OO9cr7Nk1388//aTwGRWQwNEu2dBwWnb9zbdiM8D9dGrgg
IaV5wIhwNSNo6ds//8ldyKFyXOnJkkfX7ck8JYnrs3GyfrNT3DaGPz0KGX/D4jVy5aPpgXdi++c/
PUo0snOw6jg6jlnFemDSPcASgD8+Vmg9N6XNNqFg8UYkYGXJ+tPncfPtUX6mjG+f158enFWmq3u8
bQ5v9q8PDh6ZBDrsvWMsvJqxsuth2S7gsEtJb1yGTvYSc22CxFOlVtivKv2yaMwNFPjaVljQDga1
jcDmQGM1eTuthV1YJ9e9m231vQXej0F19N/Qdnk59k50V9rFHP4/XgTuVI/RiJuCab95B/VONJD+
Vu9IysYEesf2q9SIsKZE3B5bjvFBZOSkqTWoeRiHXhOgcI0BD2xUotTbuvRMYvbAc1ggED9gC7ru
JzdHWvemnBwaqZAyHQeS3+sAIbrE//3Xr4Hb2Z8+B9dh488NkhZH803+oCeHMipn9o4MtHPYob+B
du4UtUzZ179+pO1+9vbrxk3Y2qjrLhj7N2+WnIyeqziPNOGgRIEgBTzYbnvWDVZ7q0vMe3/9eG9+
RK9fb49duSDYwZfsrUXXNOD8llrB48Vpd8sVpffXkbXdXz/K//H+CYgYuJRdyzW5m//6PfY6LhfF
rLnHziQw4/KuNZaXHvP+d5Dy13zOm/dPmozYDj88688XhYwIgTfzHTyaK5Xzq9MzjXp8Z9SGgVYl
gBooD0ixBNnzOzUBsWgKOw8F3Yl3yVit56WU7W2nbLQre6J4B2YtUebJsNZjvJksMG+pQ8p385H4
N1tKwn8C31UG0dcXMQ+CT9RECzTTY2/a/fNsr+nxr99N6xX3/8urZEsAixBJF5cDIe03usC25BuT
tVuOc0Y9VUlm4gRfoj+Bwsn3dd7Th27VX5ei00KZF5wClZMdQWXjODOaYZ83HT63PJ3BZVRW2NoV
ejBssytJ69FHZy7LZ44UqIyzeW94ZUtwgjBd0NEr/GDqubdPWJJiUU2WxySuTAqtU3WgrcRgvv/I
5Sw/2oOU1/FoyuOU1kxgtpcwnURUOcd2egTgBBNVpuWOCcg49FbtPkBszE6ZRtygMlrOmAi5nxIE
lqBEQz+JZp2uGwJ9rT+tjrhATy0YKWy5ayaTVmZi3gGUgJookhHXx7yr86cB7FjRolTAq9Kupdeo
z0qR9qNuadjhn7YOMhIUkmZ2YgYrPVEh5cniVuImfEBaKZ/xTedfGyOpseDpHpFCr6Pgy5/rbXAk
Wv3ewboROqXZkQb1ilOmsgVogGdf2wBTw8FNK8+3ynS+HlFI/sDrRRC+7XewuligRPkXLdfcS43T
XSjilHOq050xgfKsbaPdYdU+LZNWXdVRAypgQYYEANtpvoY9k+XHxfZ+UoKVcbCESe73NRYMo7Q+
yISNh1gS+GtwTy5gUqlHrchZvxqYEK4M4MtEo7dzms79hRb32Tqw/HRPILKtly6y+5uM96k6DYyi
Qev0xKrEvqKDckeJGNHd1rJe6rar93ligjhoFtx8GwjskY71kULoZeajYZVLa0R8nNW4TxLr1ozK
kVxtM52odFO+0mDT+F1ifrY6PvPONppb1RWXaSSTAN9KHk5xAaItytn00jkQdDrEXBOchR4LQap2
ie+rLL6kSfJjQoXmMRkG/S4yVrXLOvsZb+iLiYQRzgCqAy2zIXkQyd9bXWdcOMs4n1Uy9/x6Wpeg
hKHijxlB/WHSwZ6QKuQSBYvMKCtgTLA3zzU39g55v1QI4m70QSOVzZNZIkT8HCg5VYu1T6gReyw3
IyfkNoTrN3btCjk9Jb0X2+ah63vtXFKteDFoONa7RaqXbO51due9g2KgpMuC3Mya65WVAZep3kAC
U4Y4Jew+joaV6ken5udiazjec/zmJr7oHYzjBFNuguF3SKKtNqD61E0ifp9h9f1sO716b03dfFa6
7gRO1yNrgd37otM1dvkDZZEAgKfTaPD70lQOYKZQELOwBzu9AQjGc9Y2NFqb8LYOaX3R1uVRTHq1
t3QadvU8bnaiqAXtgDigCJKmB8Nuq4t0IVNW6SwDiDNUF1k14tXlVNaeYf7KQ7se1UGz6bNtez3f
R9mkvk5DN9dXuqLeMNoMYuvEqh++bQ7psKTmIObOYaxYfkx9bHb6NJs7XnF35tgodDMx2pAVmkJ/
0/vn1ZvFtckP9Uqlegu4OCKqyxawnr5g95pDII00kmPs+ZQ4RHwxMjhPr0aRCi/Pg6YzXxQ1iOg8
n5lOJkY+eF06pz+UpJClSduy5MA6t+h2flfEon0PazkPc32dATgzF2qyUYcip1iAlVe+b0hwP9VD
T1MqfLfPq5bo2IIJ42cdL7JtGL/sosY94wmel7KaKytZozOn3yjxM5vcgAQQ1GC4Zjuvm3jlJFOu
twBGKEeLxP2wAoskY3O9Og3GFGpF+RvTK3C12PZmuIUIPwMy0g/TBHQ50uzNR4+ABiIyz+QOsVZe
G1wYgrWCIN8AiT7q4IoCzxmjM2YVCZnP9sjpFN3ZZPN9NaxEfWUGnp5S4rs7qzbbMyhtE70LUpgH
A3riIao0eT6wwrlTPADRUHy4IHYcEDgSfOBH4sBbpwG84zvdIRqJnWG863Ty1t3WCKC7Eu8vhnBn
autDn5nrTB5Dt87loh+QMtHr2E9eTdZWN5BQPEBTgh1MRYYvY6smqKvxwaCyPZiHIaVNCk40OXL6
AysQl3kST4futeqAt9/JP3XCbZMLDsTUIUD7QyhdKqxyQwksu7PIE1x4UYl/SiyKTgKaQEVytczm
Uq7/HFj/q4Yqz/hr1274nZH7r/rrvwI07PKPX00Y3/7+x9nVfufpQGxdJlwLLwYy1A9By3HeIVoR
TtOpXSdZvDX3fRe0cOpigvKwFVqM+kz6/KMfHgz3Hccwtj5US71S3/7WaufPKW9gyjrMNwkvxLKR
uH6diDG45QZhG/2YL3VQxl+LWLteFO3FlK1Xc3UsU/2sB3PiReN7AxJ4ZvW/OZd521Hi5yEShzMP
zfHW4jVzPHtz1KilTVjF5ZRRcxG6isR75TUXVLjtKrJ2OfYMfeDS6TVASUURXTYsfA+OKfDwmx/E
xMgEMB9X/qW+ksiq3f2AEt04xhVddJEvJI0YDe19ExtWvfkklpL/UbKtpumy/Jgxl2//r+JeLlL1
2K/1IaWLnCSckt5RUIeHBkYKooXthV9Vx1OJh6K3rFDPx0BZ1ZNCMOr4ThwX2/VLbuGYvM/jkbwV
G6RbMfTsdLe2Y1fDnZCRBBusHn7chdDG2yKpRiTw2Dc1b7i1vQ+GpXEKxjrCTXpXZgZJHSsQtgNo
wAN4l+zGuuDkXQaYge8IZTxQeLyVy8LpGpqPdKLrh7QYb+LeOc+MiqaMMRiyPGipvjvYK0+DSxBX
xqr6VC5Cx3aA+1Xp86dKxGFsj/0FLajSLzANN3bPg637NLeuY8ptvp33/tHHf6ePc2jnC/6f1bDn
L/3wr6e0i9M33i4it9tf/riuOO9YBtubzf9VJ98c5j/CAeY7W7IVJrv9elXZLjk/hHL9HdKRwTmb
3jwgBhsP4Md1hasRl5TtxEokF4n7bzG1Kdt786smmIAgD8QCZxfa+Vtge6zEXDAYJ6e+hOtTuxVO
4Mps+nMLOlhYiIHBLB8t4w7rla/KmN6cdElDFl/zMU/osNhF0ehgePa6ezzIGkNd4T2lEH4O8DZY
OxGshwO3yJYNYznkwZIn8tRH4Nr2YzZG0HI0Mdu+50ostiKXdjh5DGeA3JZjG4kzhN4RW7qKO/Rt
N36kAJhA6SQJ7Hl2BrdkfjL6IiKFGvXqcWW5RP1uofbppOnhgAf2Np5r42yoKffxF343ZFC1gnlR
izDLgE274E+gteBKmQ5Nrd2mUZP1YUIZ5bGz4Pqss6r8pbf0Z/aR03lm6eqBMxLNVl2f3GDWtWl4
XrdXToKv35mlDbUFS8vednB++smsyvs4kWRGrQXHVc8/dvTWOPeM9JFecbntjKdLVyiUqWIItBZj
UYyPFsNQKob7nLbQG3o1rdtIWPqCQ60TBj7/kVdcuNpKjwRobZjY4HFYF/i2aouQ55yHVj+IQNRe
yWWLAGy0WM9jnjdHI00uHDpwDsb4P9ydW3PbSJKF/0rHvFOB+2UjZiKWFClRtGRLdo8vLwhaYhMg
ARDEHfz1+xUA2SIlue0uPyAW3U8iXQQSVVlZmeec9N/CyCtzpKzRYT63OeQBaa0M2kStDwYHj7RE
Tiu2KOFah5wWz/mli+jYn0ZGMDxOgoM6HZUa9N1No9MpI4tN3odZvEHc+DLfKJ+DjUYjWJ5lSkT9
Xy9ulCug138228ag/5ASfwEa2FypsCUheANCMLfNdK3mJria9fouMxA3Oi9taHWIG+1vwhiSGlaO
fHucRDuLhEFmvdvqIw+oFEVwL/W0W0jfm6m5tqj8H5JVriHtzFnpYE29fbB+d6Bx1VXtkqDY4LDh
y9RvSOd4yJpZYP3ikXer6vmnNeWFCVD87dy3Um+9gH4dlre1S9e6JXTs7ItS7WldvinVWytKzIVI
I7/fWqL5rBkXb8ws21uTvIwwWZVE6XWhKV+q2ihuRok24gSmrOjWR96k2sH0pqI/LzeIGocwN99S
TVGz8yhtnM/okhUfDiPRepq+GFNrTxJncoiKIrpUjMLczDyLSu8kjKvqi4+YvHKu0gCQ7Cx9qclA
bFJglLzlqWkjpRXAyFVuy90BFrDiK2+SvWvDn1Mb77ZMtHeVqX4+ZO5nJaU1oKK709RWqGG5VpC4
E4PTYnpRUim/UNaa9ZGD8Qc0ZVaKVnjgre0wmRIMK5dmWJbOWz8ENY44bACCytIu1/icO0aAaaJn
/k0GBZEUVTWv1Zj9e0cbjHpSrLNKu87c7LC+cDxkDzmAJJ+jYJQQ3ueNzS1ls82o8JCyjzk577cg
3FATO0ekvp4VinvRGDrNX9Cx2d9qMC6iy8JTKeFT/d4sQH5t6HKbJaR2QPCb1xk0y6mt7/y5H3nq
dJ/kFeSH0ehcRWfpo5FGjTnOD4tYsUdQ3jP/YuvQoNCj/9jM9FBZc5WmmsUGAm7A4befapPG5xEb
/MIJ7JkBqGMslEwLxEoN2tmmiG6BO90iu0M3e0CV0YQmgpyA9xEnoK1Oyb8okguoAbQ7UaP1dVWa
FRbYCHIn/cLmZu6k17WSj1DzO/eLcAHcfI0YOQ17x8F650zrkR7NNsnCaupPAHKhz6SZNq8P3mFq
8q1FaCq7azXUYXqYxqgGhgLIgI4+8Jrt+dYqHTxVur/V3VT/QJYZggWB3rlvqn4FOu7QXHi07KHI
F263nw9CF8uo7WphGqrorlh+IXe1gdpQ+DUKJ24600yAivWhvAkP6+Yv8o6wSOmFNEMgAcirHSQF
tIPs3vCs/bll+0SBviWw+pzT517UhGhde+kbwqMvbCwWgOKwvIwP+4pV6oGcH+dJVZHmi4L8HrVT
PZzahp29MSKAPeVafb8GZn2pjyJlEXBInKSxs7kIbdoxkwC9zNBQHQO3doDN0mdJjekJR5d0Za40
HIA9hI/nVgUBnhOrsrByzvDs2M4sgyoKRF91F3VsB9NaC+880Z7dJga8qBIX9L2XBn8VQVMIQTPH
GEcJvrdSy/CcM8J+vnfVCCX69XZ/rtT6u1TdTUa7WkN1jCV67Sfr4Cagpfxki07gpDmgB2GCIrki
n+/NqmK/qKNoD3udNonmLq0n6yipphuoNG9ynUj2UBj+PD24X5GtiOZrM33YuyCDi231laJ3MVXU
BmJMwXajpv7cSbP1JZVh/TzynJuSRDaZT53uSogxOEVp3lYo/s7SUXazbjZ3hZKNbit/867Grlde
bdIsRwlv1nZ0mNXWlu710HZMch1lZiG5QKsFAwXSeGyW0LpTDr9/olcEoa3Arnd78JUWVKe8Ka4b
9Pd2U42dMx1T8gVSmSt6Q/SPcCtgSyt2DsrU99zk8J7DjTv6VLUQzcC2ncM5WRFtQus8geKst2qI
yICdq2pzmZjBe7MlMh1aUhM9hoybEnUCppWp6mMQKtA+FOhMq6blRQEF2r/VdtrIh/KVHj7qSVF/
jHZKfUW7IpV2RbCs9g09OWGf27U1UZtteUUap8L1hzE2KH04WoKtpUZ4TGc7spaN4HIRz21oTeoW
OrI4cL0c5HevIiXKzsHyT23brWbI8sAN04rRRZYDFs8aZz8DXqWSdhR0sijGvW73OgbaNggT+cp6
/V9Aasm5TZO6cZpsM4KOSDcug5ayphzMgmxzoVbkqHWSHzsqaYs0KSJ/mmspCIax1hQkp9i5lBnw
3NSjGYHvbGioWARU7dFrpclsjPSek5XFXPGbYhH62xF1AsG2UzyF5uGAL9y3KiIc+WSXH/bBbGvu
UWJ13ANynXoBuhq80GdUEXzElzbK5tbx0/0dipOkm12rCSY7OLQXWeDVM+SVrMtDyxKkuF/CGGxS
G3k9QSQM6Sxz7glyYdTyDENBOTzAY5xZmXmh54CzEfAQ5EQHsst4vw08AOJwF5EggcY4Qjtmqtcj
0IWNRRaYCGiPDBwC6HMQ8spHT7AiAU14PkhqQZZMWuJkts0V2jXm+Sec92GqY6QFmrJfDRv9psY2
lQjJgQKiT7hVGqD5KRIOFX2emnFamNokB26fcA70o7fxPnNIw219OpWa/nViVsnMFSzQSvBBEdWE
Ghoj/n6btYTRzIzDCyO20imkKx0BJ0EtpZNv8wDfES0AYu4/AarZC8/woaMKyScUSgnNzr21unav
I87uE62xP+WC3kObFRRE11B+QkH+0WpTmadacwBzCMjws54YZTVBUj2lQGnjB5D2uA5J4q80Wgmg
8ByoS/xpcBVUIxUxHcP6VJbbrEEkJLIh0+8D5CVyBWWJNekuyqi5fgcpRJ+aVhUjbmtvp/SlcS/c
mhy+Sb/axcEuqxvyYNVdBgJwvImrerJBgmO8A922bPbA5yBU7YyZGuxya5yoSTrda2UOW4D+eLqX
76c0+LRmWqnYDxrl3TcJin83Drz59wlkWXOCP9/8hdp09sGNlfDTWlVggiKx4F7tGrojBHaoXEF/
3s9s5utC2a+tW/2QV5OKLO+cFnf8wAFZOJoZJ9MGCgSxv4IyKOQyFEBzf4trjuJZBSX4AoH6eF4r
xOIJGrof0DzTZyMlnebJHp7HOvXHm01U3mxsW1vgJEqE7nwWi11qBCx4Pl3AZyD1JtNttLGmDZon
wAXLZj/eRRlrPUWILgmIUUIEEQmg8vDe31rm4dKmA+Y02BcWyW9YlsAHfbR8Qre+hqda67MqNXaz
9lD7/+b83z+IUMSC4xvkzW2xSpu7FdK9efYIJBOfvtsFcf5h98++9OOB/vipdCVF5lOuWHtP7Q3/
aIhwyXMVD7T+0rUzUowGzSAo4IYIU/V/HzkWDSFIT2rA7rrr6Vv+0eP/+Mk6O/74O0e3fo9uVi7s
vw5OO42BJDjKprzy8CcjPHl498wE5yAkwgRgsLXmUxu4IBJVshloCXUm6H7wyQR5bQr8+Pl+2Qav
NmhTkUojkfMzVjgZ47sVNOcMvUcTbERnBAWu4FMrOIJRYIN9dPovdHNuSFZwDXJQUkbQjTONsJk0
ff+qT5aDqqpnrBM0IgFDiQsj8YODMoLZ3dN9/T/r1e7bCv0VZ4C2CMUFhZpAN9/JLD6dCS4zAVaJ
CXSumyqd1QdkhJdIOa94hVfXg2HwlJYQ4UVIRFynU0FRzlB3EXKmg/MHDrq9sisBp6eANNOg/3bX
8SSwaT1kCWETlFnba3CTQFPwV7JWoAzHGaqlQD9dArZ1howOruJxSxicMzR5bbIPb59pUNGoTFKg
E9fJjkA24wwVIYGuBf4qrsE5Q0vVpBeCw74H7w5874tWcNFUQqxXICU7I3RzbkDeEA4g1WO5fVGU
o8FWUBd60QhAqM8AUYsgaXBzAGUB2fCYvUBHupaacj/RT3ZEClxU3Fz60IsOaMMKCNi+uFupt4+i
mIkAmUn66MW3b3N6AE3bYRuG9fQq8/UnzwevRgIcjiyE+CEAcdIS14kfdKAgIGNhG8Dj22t4awAR
ENk1oCtnVFnRa6ao3F3HAYGrEjWCJtYAp7TX4KIiSCDPKu+/HBUqZyjdidNgf0Bgz3saGDjuGT8D
Bs75HjYNa0VoAnEk6xCg1uEMVGS1v834p1YQJD5OSVAs9CHOAkf2rKy7ZwRFrmBGvPj8ZE2E6g79
T/rtcnC7AqWyZwJD/2AtOAgKc1LsrxO/CLwNkgXwNrv3CN0+NKDIiFO+9BHBgHpKlwTSRy+vBVcn
u4TbhE7ZmamLxYZkBXY3UH9SIQJkW85JGojEPk94EiE5JivChiIHtLK9hrcius66clYgCqZJkW3q
/Yw/yRnY7A6OCezK6rJHAvA5rN1BUCJl54Jhnon+csBJv5+Inu4OlntGZ2LgrrQbHWakQJcIgZOV
mwucC8FhIfPXR40M+NQKIovGerA5oXZWGN6KgBcrGzXiHckQEBvb/bo/3SPIp4I/1vXeDw/ILYJI
FiIAUpOAgyNlA+T1rN4hPA8XbZDcJGuGmlRHLsCVzR5gBYT+bIQFXj4+szkwPVzipf7zwblFjRSX
rEMwLNwieFw4cN0WeLIUXEPgb2GN9GT5AS0F/KEi+/iixAh+2f52MHq+FCiqkLTV+ph5eJPAAF8m
6xB0GhvRg4eUXOf1T6xAvuLsmyTBwGIDjvZgwiUdIqkkEsY6EgLdIjjdFV107Um0ifrTUONEMr2S
VuD8qJuWQYT0/WT0NDZAZo18IoGiDQNfXN20G5JHEP5a0gqGfgZrgHTSY1qRYOOpFWyRdqQCBX2q
NULvggZlhbaVmFSIQMmZhmnEgXRBa68TK6iKdUaTGjQ/nAHOAvhrsrOAjBoPJySIv73lo1lACMWm
oSl9bOAOLqOESrL8vqCxL7iaIZA2L80Cyq3sjQqrpT8zDW531Cm6S/tFdH5gJSGE+XKmHSSOjoXI
KH3PMgzr/EynkWcNFX85r2ZTT4ClJSS2u+vYL2IbzCRgKo9Lol2CQ/KLAkwm6xc4GSLd5KKI2l0n
GSWxO0CNVQQap726o+qQrNA185HaHQxeNUgbMu0vRwqgsvgEKC0SWI9+Y1grolfykrMCwn+0NOK/
k82RyqMl9Ost9sf2Gl4SBSZlNzMlAFmkFZH/JcncvePTAqRL8pUIAeZmD1XqovQBLQUByJJNK+oc
nSCIESz1m8PJXKBbFiKIeE0yFu01wC2SJriSblE3AeSy+6GQ2U2GkwMUpSdU6DSBy+k+H1zQ2NOY
pRwC8giglVtVz+5dnyTamQvICdATAapzew1uc+hVT+WsQDhEbpUjUu8YTuZCi1a1KcnDEx9aiKCT
E5UNEUTRSdWQyLB6v3caIjBLyCOg9td/PrxZQHsW6QMURwfXZRd8Ba5LOoWUkkq2QeljiOHNBXpy
S/pFg6C5FaJD2KC9TjxCl1gTlc6+HvMLfvEnNtJvjJCJH4QPLRckWGUvUUZe+8IjV+D55z0PYv7w
739pxveGO+0XhdhE99vfqSL/OUIyteD0Jx8+gtWf/vP+AZ//9Is39fjHy2CVLhGmatrHbfrbvFlG
EEr+N1x+XUbLpzrPeGLW3/c7+fe/ju7zyfv/m4Gz7cm4omIpPS49KHfx8cAtn0B+4O0yzpbZ4y2K
1wgPkeknO/JkGQZ/7dITlZAO+Cs99i7cpcuHo+akHY5UfuQ4Xt3nAY2eH00gTNLBFGUHP1+Fy2qZ
rp6O3IHhpUf+Oc2n1/WQv+30P5rdiLmlwcPxLOy4PbL3f7HaoShzPDIRIluw7MiXWDwIHsdpp7dO
JefxDy/K4fyUMeYPS/9oAtLjQUB5ZW94HoYBvc2PV2SHDZQeOn4IlidexHAE3kx65F11/PI66JLs
sIvnvqnDzEsPzADF/bZ5fPJ2XnRAI9mh3+wQonxm5g7iKjv29TKIj7xHD4iRH5dGnsv44ak5eoKK
/NBZtrz3i2yV50dzmj49Ar8hPX5w7wfrZfw4kniTPSpAfmj2gmyXH83svtYuP3aWBfyfJEe+qS9l
/47Rd0V6OrQACUgPjRT+iQ/pMbuyI9+svqbLk+ipL+rKD10uj/ctuHGiTio/cPXH5TJKMhoKHS1M
xhcVyN8x/tUqzVZHnoqSjihs/Y7Br1d1cH+0jTG4YOv+jsE/79Lt40jtuuxKUdJD79Lc/2OypLt3
cLybUd9Q1cdf/Odb+037A8+bovXlE9n7p5fyscW7TLz0sNuQiOT4VKN1+V3podPV+pTX3qJNZAd+
9zeNYiUD1jt/97D6Y54929u6CpDs3b9vm+e9NBH7jPLv+YHnE7FnEMsO/wHrr7JsdeS50FgVaWD5
sevjU2VfgZUd97X+TJIz5QdNXmRHfkkrs0svytri45J9J14j4fj4voSXhd0j8lXSg/+d0KekXT4G
2f0Okezje+9QrdL33uwiDPNohNYqXS7zxyO/lGn6pp/wPP/0KJHx0j87Tq6Jb9yHq2X6n/8DAAD/
/w==</cx:binary>
              </cx:geoCache>
            </cx:geography>
          </cx:layoutPr>
          <cx:valueColors>
            <cx:minColor>
              <a:schemeClr val="tx1">
                <a:lumMod val="75000"/>
                <a:lumOff val="25000"/>
              </a:schemeClr>
            </cx:minColor>
            <cx:midColor>
              <a:schemeClr val="bg1"/>
            </cx:midColor>
            <cx:maxColor>
              <a:srgbClr val="006666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Analysis!$J$2" max="10" min="1" page="10" val="9"/>
</file>

<file path=xl/ctrlProps/ctrlProp2.xml><?xml version="1.0" encoding="utf-8"?>
<formControlPr xmlns="http://schemas.microsoft.com/office/spreadsheetml/2009/9/main" objectType="Radio" checked="Checked" firstButton="1" fmlaLink="Analysis!$Z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7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287655</xdr:colOff>
      <xdr:row>11</xdr:row>
      <xdr:rowOff>131445</xdr:rowOff>
    </xdr:from>
    <xdr:to>
      <xdr:col>6</xdr:col>
      <xdr:colOff>211455</xdr:colOff>
      <xdr:row>36</xdr:row>
      <xdr:rowOff>131444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76036F-4FCC-4D02-877C-83A8BE990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173355</xdr:colOff>
      <xdr:row>25</xdr:row>
      <xdr:rowOff>97155</xdr:rowOff>
    </xdr:from>
    <xdr:to>
      <xdr:col>9</xdr:col>
      <xdr:colOff>187965</xdr:colOff>
      <xdr:row>33</xdr:row>
      <xdr:rowOff>168975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91C2FC-6FE9-4D72-94B5-D46CCF7CF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226363</xdr:colOff>
      <xdr:row>0</xdr:row>
      <xdr:rowOff>96161</xdr:rowOff>
    </xdr:from>
    <xdr:to>
      <xdr:col>20</xdr:col>
      <xdr:colOff>402478</xdr:colOff>
      <xdr:row>5</xdr:row>
      <xdr:rowOff>236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5CDF1C7-729F-08AF-2F7A-C9CD17CE4275}"/>
            </a:ext>
          </a:extLst>
        </xdr:cNvPr>
        <xdr:cNvSpPr/>
      </xdr:nvSpPr>
      <xdr:spPr>
        <a:xfrm>
          <a:off x="226363" y="92351"/>
          <a:ext cx="12364305" cy="8127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1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192405</xdr:colOff>
      <xdr:row>11</xdr:row>
      <xdr:rowOff>167640</xdr:rowOff>
    </xdr:from>
    <xdr:to>
      <xdr:col>9</xdr:col>
      <xdr:colOff>210825</xdr:colOff>
      <xdr:row>20</xdr:row>
      <xdr:rowOff>35625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945D2B-5770-4EE9-A047-E7713AA65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6</xdr:row>
          <xdr:rowOff>22860</xdr:rowOff>
        </xdr:from>
        <xdr:to>
          <xdr:col>1</xdr:col>
          <xdr:colOff>373380</xdr:colOff>
          <xdr:row>8</xdr:row>
          <xdr:rowOff>76200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377190</xdr:colOff>
      <xdr:row>6</xdr:row>
      <xdr:rowOff>15240</xdr:rowOff>
    </xdr:from>
    <xdr:to>
      <xdr:col>5</xdr:col>
      <xdr:colOff>361950</xdr:colOff>
      <xdr:row>8</xdr:row>
      <xdr:rowOff>81915</xdr:rowOff>
    </xdr:to>
    <xdr:sp macro="" textlink="Analysis!J5">
      <xdr:nvSpPr>
        <xdr:cNvPr id="13" name="Rectangle 12">
          <a:extLst>
            <a:ext uri="{FF2B5EF4-FFF2-40B4-BE49-F238E27FC236}">
              <a16:creationId xmlns:a16="http://schemas.microsoft.com/office/drawing/2014/main" id="{0E35C28B-52B2-8794-76ED-8F7C73EB4E5A}"/>
            </a:ext>
          </a:extLst>
        </xdr:cNvPr>
        <xdr:cNvSpPr/>
      </xdr:nvSpPr>
      <xdr:spPr>
        <a:xfrm>
          <a:off x="986790" y="1101090"/>
          <a:ext cx="2423160" cy="428625"/>
        </a:xfrm>
        <a:prstGeom prst="rect">
          <a:avLst/>
        </a:prstGeom>
        <a:solidFill>
          <a:srgbClr val="006666">
            <a:alpha val="50196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E7CF9B1-5C79-4891-8149-EA01F0888AF6}" type="TxLink">
            <a:rPr lang="en-US" sz="16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Kettle </a:t>
          </a:fld>
          <a:endParaRPr 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596265</xdr:colOff>
      <xdr:row>1</xdr:row>
      <xdr:rowOff>34290</xdr:rowOff>
    </xdr:from>
    <xdr:to>
      <xdr:col>12</xdr:col>
      <xdr:colOff>200025</xdr:colOff>
      <xdr:row>4</xdr:row>
      <xdr:rowOff>26670</xdr:rowOff>
    </xdr:to>
    <xdr:sp macro="" textlink="Analysis!E4">
      <xdr:nvSpPr>
        <xdr:cNvPr id="14" name="Rectangle 13">
          <a:extLst>
            <a:ext uri="{FF2B5EF4-FFF2-40B4-BE49-F238E27FC236}">
              <a16:creationId xmlns:a16="http://schemas.microsoft.com/office/drawing/2014/main" id="{5649E6BE-7D06-41C9-9E38-8218B1F244E7}"/>
            </a:ext>
          </a:extLst>
        </xdr:cNvPr>
        <xdr:cNvSpPr/>
      </xdr:nvSpPr>
      <xdr:spPr>
        <a:xfrm>
          <a:off x="596265" y="215265"/>
          <a:ext cx="6918960" cy="5353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B08E9C27-0B72-4B32-9285-E0D0ADF1377C}" type="TxLink">
            <a:rPr lang="en-US" sz="2800" b="0" i="0" u="none" strike="noStrike">
              <a:solidFill>
                <a:srgbClr val="000000"/>
              </a:solidFill>
              <a:latin typeface="+mj-lt"/>
              <a:cs typeface="Calibri"/>
            </a:rPr>
            <a:pPr algn="l"/>
            <a:t>Summary for KETTLE  for the year 2022</a:t>
          </a:fld>
          <a:endParaRPr lang="en-US" sz="4000" b="0">
            <a:solidFill>
              <a:schemeClr val="tx1">
                <a:lumMod val="75000"/>
                <a:lumOff val="25000"/>
              </a:schemeClr>
            </a:solidFill>
            <a:latin typeface="+mj-lt"/>
          </a:endParaRPr>
        </a:p>
      </xdr:txBody>
    </xdr:sp>
    <xdr:clientData/>
  </xdr:twoCellAnchor>
  <xdr:twoCellAnchor editAs="absolute">
    <xdr:from>
      <xdr:col>16</xdr:col>
      <xdr:colOff>417198</xdr:colOff>
      <xdr:row>0</xdr:row>
      <xdr:rowOff>173355</xdr:rowOff>
    </xdr:from>
    <xdr:to>
      <xdr:col>20</xdr:col>
      <xdr:colOff>415291</xdr:colOff>
      <xdr:row>4</xdr:row>
      <xdr:rowOff>72481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>
          <a:off x="10223807" y="169545"/>
          <a:ext cx="2449745" cy="631806"/>
          <a:chOff x="10198073" y="152401"/>
          <a:chExt cx="2422551" cy="657225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198073" y="169589"/>
            <a:ext cx="630472" cy="634396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1</xdr:col>
      <xdr:colOff>245745</xdr:colOff>
      <xdr:row>9</xdr:row>
      <xdr:rowOff>148590</xdr:rowOff>
    </xdr:from>
    <xdr:to>
      <xdr:col>5</xdr:col>
      <xdr:colOff>436245</xdr:colOff>
      <xdr:row>11</xdr:row>
      <xdr:rowOff>93345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67314E0-EA05-F12B-A0CE-6FE9141D6E7F}"/>
            </a:ext>
          </a:extLst>
        </xdr:cNvPr>
        <xdr:cNvSpPr txBox="1"/>
      </xdr:nvSpPr>
      <xdr:spPr>
        <a:xfrm>
          <a:off x="855345" y="1777365"/>
          <a:ext cx="2628900" cy="306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Revenue</a:t>
          </a:r>
          <a:r>
            <a:rPr lang="en-US" sz="1600" b="1" baseline="0"/>
            <a:t> by </a:t>
          </a:r>
          <a:r>
            <a:rPr lang="en-US" sz="1600" b="1" baseline="0">
              <a:solidFill>
                <a:srgbClr val="006666"/>
              </a:solidFill>
            </a:rPr>
            <a:t>Product</a:t>
          </a:r>
        </a:p>
      </xdr:txBody>
    </xdr:sp>
    <xdr:clientData/>
  </xdr:twoCellAnchor>
  <xdr:twoCellAnchor>
    <xdr:from>
      <xdr:col>6</xdr:col>
      <xdr:colOff>334802</xdr:colOff>
      <xdr:row>9</xdr:row>
      <xdr:rowOff>121920</xdr:rowOff>
    </xdr:from>
    <xdr:to>
      <xdr:col>11</xdr:col>
      <xdr:colOff>474345</xdr:colOff>
      <xdr:row>11</xdr:row>
      <xdr:rowOff>66674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0C53F5-6D3C-348D-AA1F-F3514D27E976}"/>
            </a:ext>
          </a:extLst>
        </xdr:cNvPr>
        <xdr:cNvSpPr/>
      </xdr:nvSpPr>
      <xdr:spPr>
        <a:xfrm>
          <a:off x="3992402" y="1750695"/>
          <a:ext cx="3187543" cy="306704"/>
        </a:xfrm>
        <a:prstGeom prst="rect">
          <a:avLst/>
        </a:prstGeom>
        <a:solidFill>
          <a:srgbClr val="006666">
            <a:alpha val="65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Selected</a:t>
          </a:r>
          <a:r>
            <a:rPr lang="en-US" sz="1200" b="1" i="0" u="none" strike="noStrike" baseline="0">
              <a:solidFill>
                <a:schemeClr val="bg1"/>
              </a:solidFill>
              <a:latin typeface="Calibri"/>
              <a:ea typeface="+mn-ea"/>
              <a:cs typeface="Calibri"/>
            </a:rPr>
            <a:t> Year (2022) vs othere Years</a:t>
          </a:r>
          <a:endParaRPr lang="en-US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346708</xdr:colOff>
      <xdr:row>23</xdr:row>
      <xdr:rowOff>39530</xdr:rowOff>
    </xdr:from>
    <xdr:to>
      <xdr:col>11</xdr:col>
      <xdr:colOff>462438</xdr:colOff>
      <xdr:row>24</xdr:row>
      <xdr:rowOff>163354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D011254-390F-42C6-BA70-7FB0091F0725}"/>
            </a:ext>
          </a:extLst>
        </xdr:cNvPr>
        <xdr:cNvSpPr/>
      </xdr:nvSpPr>
      <xdr:spPr>
        <a:xfrm>
          <a:off x="4004308" y="4201955"/>
          <a:ext cx="3163730" cy="304799"/>
        </a:xfrm>
        <a:prstGeom prst="rect">
          <a:avLst/>
        </a:prstGeom>
        <a:solidFill>
          <a:srgbClr val="006666">
            <a:alpha val="65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Revenue</a:t>
          </a:r>
          <a:r>
            <a:rPr lang="en-US" sz="1200" b="1" i="0" u="none" strike="noStrike" baseline="0">
              <a:solidFill>
                <a:schemeClr val="bg1"/>
              </a:solidFill>
              <a:latin typeface="Calibri"/>
              <a:ea typeface="+mn-ea"/>
              <a:cs typeface="Calibri"/>
            </a:rPr>
            <a:t> by means of order</a:t>
          </a:r>
          <a:endParaRPr lang="en-US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554356</xdr:colOff>
      <xdr:row>13</xdr:row>
      <xdr:rowOff>9524</xdr:rowOff>
    </xdr:from>
    <xdr:to>
      <xdr:col>11</xdr:col>
      <xdr:colOff>478155</xdr:colOff>
      <xdr:row>18</xdr:row>
      <xdr:rowOff>112394</xdr:rowOff>
    </xdr:to>
    <xdr:sp macro="" textlink="Analysis!F17">
      <xdr:nvSpPr>
        <xdr:cNvPr id="12" name="Rectangle 11">
          <a:extLst>
            <a:ext uri="{FF2B5EF4-FFF2-40B4-BE49-F238E27FC236}">
              <a16:creationId xmlns:a16="http://schemas.microsoft.com/office/drawing/2014/main" id="{EB0E7440-24FB-1786-E8E2-1CB8C3D4C8F6}"/>
            </a:ext>
          </a:extLst>
        </xdr:cNvPr>
        <xdr:cNvSpPr/>
      </xdr:nvSpPr>
      <xdr:spPr>
        <a:xfrm>
          <a:off x="5431156" y="2362199"/>
          <a:ext cx="1752599" cy="100774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CA221E5-2527-42A1-B9F5-0D963095E0D0}" type="TxLink">
            <a:rPr lang="en-US" sz="6000" b="1" i="0" u="none" strike="noStrike">
              <a:solidFill>
                <a:srgbClr val="006666"/>
              </a:solidFill>
              <a:latin typeface="Aptos Black" panose="020F0502020204030204" pitchFamily="34" charset="0"/>
              <a:cs typeface="Calibri"/>
            </a:rPr>
            <a:pPr algn="l"/>
            <a:t>47%</a:t>
          </a:fld>
          <a:endParaRPr lang="en-US" sz="6000" b="1">
            <a:solidFill>
              <a:srgbClr val="006666"/>
            </a:solidFill>
            <a:latin typeface="Aptos Black" panose="020F0502020204030204" pitchFamily="34" charset="0"/>
          </a:endParaRPr>
        </a:p>
      </xdr:txBody>
    </xdr:sp>
    <xdr:clientData/>
  </xdr:twoCellAnchor>
  <xdr:twoCellAnchor>
    <xdr:from>
      <xdr:col>8</xdr:col>
      <xdr:colOff>542925</xdr:colOff>
      <xdr:row>17</xdr:row>
      <xdr:rowOff>62865</xdr:rowOff>
    </xdr:from>
    <xdr:to>
      <xdr:col>10</xdr:col>
      <xdr:colOff>581024</xdr:colOff>
      <xdr:row>19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845A92-3E94-46CE-9C28-37BF3560E3BB}"/>
            </a:ext>
          </a:extLst>
        </xdr:cNvPr>
        <xdr:cNvSpPr txBox="1"/>
      </xdr:nvSpPr>
      <xdr:spPr>
        <a:xfrm>
          <a:off x="5419725" y="3139440"/>
          <a:ext cx="1257299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bg1">
                  <a:lumMod val="75000"/>
                </a:schemeClr>
              </a:solidFill>
            </a:rPr>
            <a:t>Others:</a:t>
          </a:r>
          <a:endParaRPr lang="en-US" sz="2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316230</xdr:colOff>
      <xdr:row>17</xdr:row>
      <xdr:rowOff>59055</xdr:rowOff>
    </xdr:from>
    <xdr:to>
      <xdr:col>11</xdr:col>
      <xdr:colOff>392430</xdr:colOff>
      <xdr:row>19</xdr:row>
      <xdr:rowOff>55244</xdr:rowOff>
    </xdr:to>
    <xdr:sp macro="" textlink="Analysis!F18">
      <xdr:nvSpPr>
        <xdr:cNvPr id="18" name="TextBox 17">
          <a:extLst>
            <a:ext uri="{FF2B5EF4-FFF2-40B4-BE49-F238E27FC236}">
              <a16:creationId xmlns:a16="http://schemas.microsoft.com/office/drawing/2014/main" id="{DF14F0B7-4356-49A3-ABF0-2B8B9F7323AD}"/>
            </a:ext>
          </a:extLst>
        </xdr:cNvPr>
        <xdr:cNvSpPr txBox="1"/>
      </xdr:nvSpPr>
      <xdr:spPr>
        <a:xfrm>
          <a:off x="6412230" y="3135630"/>
          <a:ext cx="685800" cy="358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48B6F7F-A16E-4F4B-A79B-BC0E53031132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53%</a:t>
          </a:fld>
          <a:endParaRPr lang="en-US" sz="16600" b="1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8</xdr:col>
      <xdr:colOff>592456</xdr:colOff>
      <xdr:row>26</xdr:row>
      <xdr:rowOff>106682</xdr:rowOff>
    </xdr:from>
    <xdr:to>
      <xdr:col>11</xdr:col>
      <xdr:colOff>466726</xdr:colOff>
      <xdr:row>29</xdr:row>
      <xdr:rowOff>102871</xdr:rowOff>
    </xdr:to>
    <xdr:sp macro="" textlink="Analysis!R9">
      <xdr:nvSpPr>
        <xdr:cNvPr id="20" name="TextBox 19">
          <a:extLst>
            <a:ext uri="{FF2B5EF4-FFF2-40B4-BE49-F238E27FC236}">
              <a16:creationId xmlns:a16="http://schemas.microsoft.com/office/drawing/2014/main" id="{1569ACDA-D1D9-4428-B62A-722EC00B2FCA}"/>
            </a:ext>
          </a:extLst>
        </xdr:cNvPr>
        <xdr:cNvSpPr txBox="1"/>
      </xdr:nvSpPr>
      <xdr:spPr>
        <a:xfrm>
          <a:off x="5469256" y="4812032"/>
          <a:ext cx="1703070" cy="539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46324D3-B011-4B23-A39E-AF339541A923}" type="TxLink">
            <a:rPr lang="en-US" sz="3600" b="0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rPr>
            <a:pPr marL="0" indent="0" algn="ctr"/>
            <a:t>36%</a:t>
          </a:fld>
          <a:endParaRPr lang="en-US" sz="3600" b="0" i="0" u="none" strike="noStrike">
            <a:solidFill>
              <a:srgbClr val="006666"/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577216</xdr:colOff>
      <xdr:row>31</xdr:row>
      <xdr:rowOff>30482</xdr:rowOff>
    </xdr:from>
    <xdr:to>
      <xdr:col>11</xdr:col>
      <xdr:colOff>440056</xdr:colOff>
      <xdr:row>34</xdr:row>
      <xdr:rowOff>5716</xdr:rowOff>
    </xdr:to>
    <xdr:sp macro="" textlink="Analysis!R10">
      <xdr:nvSpPr>
        <xdr:cNvPr id="22" name="TextBox 21">
          <a:extLst>
            <a:ext uri="{FF2B5EF4-FFF2-40B4-BE49-F238E27FC236}">
              <a16:creationId xmlns:a16="http://schemas.microsoft.com/office/drawing/2014/main" id="{4919A117-0EF9-4F3A-952D-B9B9F991DF14}"/>
            </a:ext>
          </a:extLst>
        </xdr:cNvPr>
        <xdr:cNvSpPr txBox="1"/>
      </xdr:nvSpPr>
      <xdr:spPr>
        <a:xfrm>
          <a:off x="5454016" y="5640707"/>
          <a:ext cx="1691640" cy="518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2A58995-7A92-40CC-B564-D472A0E431BA}" type="TxLink">
            <a:rPr lang="en-US" sz="3600" b="0" i="0" u="none" strike="noStrike">
              <a:solidFill>
                <a:schemeClr val="bg1">
                  <a:lumMod val="75000"/>
                </a:schemeClr>
              </a:solidFill>
              <a:latin typeface="Arial Black" panose="020B0A04020102020204" pitchFamily="34" charset="0"/>
              <a:ea typeface="+mn-ea"/>
              <a:cs typeface="Calibri"/>
            </a:rPr>
            <a:pPr marL="0" indent="0" algn="ctr"/>
            <a:t>64%</a:t>
          </a:fld>
          <a:endParaRPr lang="en-US" sz="3600" b="0" i="0" u="none" strike="noStrike">
            <a:solidFill>
              <a:schemeClr val="bg1">
                <a:lumMod val="75000"/>
              </a:schemeClr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466725</xdr:colOff>
      <xdr:row>30</xdr:row>
      <xdr:rowOff>36195</xdr:rowOff>
    </xdr:from>
    <xdr:to>
      <xdr:col>12</xdr:col>
      <xdr:colOff>20955</xdr:colOff>
      <xdr:row>31</xdr:row>
      <xdr:rowOff>179070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BB6F471-C544-4FD9-9A77-C04275B91167}"/>
            </a:ext>
          </a:extLst>
        </xdr:cNvPr>
        <xdr:cNvSpPr txBox="1"/>
      </xdr:nvSpPr>
      <xdr:spPr>
        <a:xfrm>
          <a:off x="5343525" y="5465445"/>
          <a:ext cx="199263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>
                  <a:lumMod val="75000"/>
                </a:schemeClr>
              </a:solidFill>
            </a:rPr>
            <a:t>In-Store Revenue:</a:t>
          </a:r>
          <a:endParaRPr lang="en-US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478155</xdr:colOff>
      <xdr:row>25</xdr:row>
      <xdr:rowOff>68580</xdr:rowOff>
    </xdr:from>
    <xdr:to>
      <xdr:col>11</xdr:col>
      <xdr:colOff>554355</xdr:colOff>
      <xdr:row>27</xdr:row>
      <xdr:rowOff>43815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E13BECC-8F72-4208-A3BD-2E2B7EA72F5B}"/>
            </a:ext>
          </a:extLst>
        </xdr:cNvPr>
        <xdr:cNvSpPr txBox="1"/>
      </xdr:nvSpPr>
      <xdr:spPr>
        <a:xfrm>
          <a:off x="5354955" y="4592955"/>
          <a:ext cx="1905000" cy="337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006666">
                  <a:alpha val="66000"/>
                </a:srgbClr>
              </a:solidFill>
            </a:rPr>
            <a:t>Online Revenue:</a:t>
          </a:r>
          <a:endParaRPr lang="en-US" sz="1400">
            <a:solidFill>
              <a:srgbClr val="006666">
                <a:alpha val="66000"/>
              </a:srgbClr>
            </a:solidFill>
          </a:endParaRPr>
        </a:p>
      </xdr:txBody>
    </xdr:sp>
    <xdr:clientData/>
  </xdr:twoCellAnchor>
  <xdr:twoCellAnchor>
    <xdr:from>
      <xdr:col>6</xdr:col>
      <xdr:colOff>344327</xdr:colOff>
      <xdr:row>19</xdr:row>
      <xdr:rowOff>123825</xdr:rowOff>
    </xdr:from>
    <xdr:to>
      <xdr:col>11</xdr:col>
      <xdr:colOff>466725</xdr:colOff>
      <xdr:row>22</xdr:row>
      <xdr:rowOff>140970</xdr:rowOff>
    </xdr:to>
    <xdr:sp macro="" textlink="Analysis!E6">
      <xdr:nvSpPr>
        <xdr:cNvPr id="29" name="Rectangle 28">
          <a:extLst>
            <a:ext uri="{FF2B5EF4-FFF2-40B4-BE49-F238E27FC236}">
              <a16:creationId xmlns:a16="http://schemas.microsoft.com/office/drawing/2014/main" id="{AF0E3196-E795-4FA9-B3C2-A1F326803B91}"/>
            </a:ext>
          </a:extLst>
        </xdr:cNvPr>
        <xdr:cNvSpPr/>
      </xdr:nvSpPr>
      <xdr:spPr>
        <a:xfrm>
          <a:off x="4001927" y="3562350"/>
          <a:ext cx="3170398" cy="560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E5301B42-DC85-48C2-9019-7C5EE5702BFF}" type="TxLink">
            <a:rPr lang="en-US" sz="1100" b="1" i="1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pPr marL="0" indent="0" algn="ctr"/>
            <a:t> </a:t>
          </a:fld>
          <a:endParaRPr lang="en-US" sz="1200" b="1" i="1" u="none" strike="noStrike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10</xdr:row>
          <xdr:rowOff>152400</xdr:rowOff>
        </xdr:from>
        <xdr:to>
          <xdr:col>14</xdr:col>
          <xdr:colOff>457200</xdr:colOff>
          <xdr:row>12</xdr:row>
          <xdr:rowOff>7620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419100</xdr:colOff>
          <xdr:row>10</xdr:row>
          <xdr:rowOff>152400</xdr:rowOff>
        </xdr:from>
        <xdr:to>
          <xdr:col>18</xdr:col>
          <xdr:colOff>190500</xdr:colOff>
          <xdr:row>12</xdr:row>
          <xdr:rowOff>7620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135255</xdr:colOff>
      <xdr:row>10</xdr:row>
      <xdr:rowOff>114300</xdr:rowOff>
    </xdr:from>
    <xdr:to>
      <xdr:col>15</xdr:col>
      <xdr:colOff>262890</xdr:colOff>
      <xdr:row>12</xdr:row>
      <xdr:rowOff>41909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6E79A70-40F0-4CC9-85FA-929E0C7389D3}"/>
            </a:ext>
          </a:extLst>
        </xdr:cNvPr>
        <xdr:cNvSpPr/>
      </xdr:nvSpPr>
      <xdr:spPr>
        <a:xfrm>
          <a:off x="8060055" y="1924050"/>
          <a:ext cx="1346835" cy="289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Total</a:t>
          </a:r>
          <a:r>
            <a:rPr lang="en-US" sz="14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 </a:t>
          </a:r>
          <a:r>
            <a:rPr lang="en-US" sz="1400" b="1" i="0" u="none" strike="noStrike">
              <a:solidFill>
                <a:srgbClr val="006666"/>
              </a:solidFill>
              <a:latin typeface="Calibri"/>
              <a:ea typeface="+mn-ea"/>
              <a:cs typeface="Calibri"/>
            </a:rPr>
            <a:t>Revenue</a:t>
          </a:r>
        </a:p>
      </xdr:txBody>
    </xdr:sp>
    <xdr:clientData/>
  </xdr:twoCellAnchor>
  <xdr:twoCellAnchor>
    <xdr:from>
      <xdr:col>16</xdr:col>
      <xdr:colOff>533400</xdr:colOff>
      <xdr:row>10</xdr:row>
      <xdr:rowOff>110490</xdr:rowOff>
    </xdr:from>
    <xdr:to>
      <xdr:col>19</xdr:col>
      <xdr:colOff>0</xdr:colOff>
      <xdr:row>12</xdr:row>
      <xdr:rowOff>47624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EFEBB98-5662-4DD4-9C6F-EDA6209D61A0}"/>
            </a:ext>
          </a:extLst>
        </xdr:cNvPr>
        <xdr:cNvSpPr/>
      </xdr:nvSpPr>
      <xdr:spPr>
        <a:xfrm>
          <a:off x="10287000" y="1920240"/>
          <a:ext cx="1295400" cy="2990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Total</a:t>
          </a:r>
          <a:r>
            <a:rPr lang="en-US" sz="14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 </a:t>
          </a:r>
          <a:r>
            <a:rPr 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Qty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Sold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567690</xdr:colOff>
      <xdr:row>11</xdr:row>
      <xdr:rowOff>167640</xdr:rowOff>
    </xdr:from>
    <xdr:to>
      <xdr:col>20</xdr:col>
      <xdr:colOff>150495</xdr:colOff>
      <xdr:row>30</xdr:row>
      <xdr:rowOff>17145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654D9A7-9426-3D93-1F45-DD0CA8B5887A}"/>
            </a:ext>
          </a:extLst>
        </xdr:cNvPr>
        <xdr:cNvGrpSpPr/>
      </xdr:nvGrpSpPr>
      <xdr:grpSpPr>
        <a:xfrm>
          <a:off x="7309733" y="2175841"/>
          <a:ext cx="5099023" cy="3311636"/>
          <a:chOff x="7505700" y="1758315"/>
          <a:chExt cx="5053965" cy="3729990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397FCD38-B48F-497C-8952-23891B5863A7}"/>
                  </a:ext>
                </a:extLst>
              </xdr:cNvPr>
              <xdr:cNvGraphicFramePr/>
            </xdr:nvGraphicFramePr>
            <xdr:xfrm>
              <a:off x="7505700" y="1758315"/>
              <a:ext cx="5053965" cy="372808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6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505700" y="1758315"/>
                <a:ext cx="5053965" cy="372808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C87F247-512A-D5E5-7010-20AEC5765EF4}"/>
              </a:ext>
            </a:extLst>
          </xdr:cNvPr>
          <xdr:cNvSpPr/>
        </xdr:nvSpPr>
        <xdr:spPr>
          <a:xfrm>
            <a:off x="11197590" y="5053965"/>
            <a:ext cx="1306830" cy="43434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12</xdr:col>
      <xdr:colOff>141090</xdr:colOff>
      <xdr:row>32</xdr:row>
      <xdr:rowOff>15240</xdr:rowOff>
    </xdr:from>
    <xdr:to>
      <xdr:col>13</xdr:col>
      <xdr:colOff>15304</xdr:colOff>
      <xdr:row>34</xdr:row>
      <xdr:rowOff>137104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FE0C143-2B62-457D-B893-921960483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6290" y="5806440"/>
          <a:ext cx="487624" cy="480004"/>
        </a:xfrm>
        <a:prstGeom prst="rect">
          <a:avLst/>
        </a:prstGeom>
      </xdr:spPr>
    </xdr:pic>
    <xdr:clientData/>
  </xdr:twoCellAnchor>
  <xdr:twoCellAnchor>
    <xdr:from>
      <xdr:col>11</xdr:col>
      <xdr:colOff>443865</xdr:colOff>
      <xdr:row>29</xdr:row>
      <xdr:rowOff>81915</xdr:rowOff>
    </xdr:from>
    <xdr:to>
      <xdr:col>14</xdr:col>
      <xdr:colOff>520065</xdr:colOff>
      <xdr:row>31</xdr:row>
      <xdr:rowOff>49530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C9CA1C7-7250-420F-BCF1-8C9F9899B0A6}"/>
            </a:ext>
          </a:extLst>
        </xdr:cNvPr>
        <xdr:cNvSpPr txBox="1"/>
      </xdr:nvSpPr>
      <xdr:spPr>
        <a:xfrm>
          <a:off x="7149465" y="5330190"/>
          <a:ext cx="1905000" cy="329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006666">
                  <a:alpha val="66000"/>
                </a:srgbClr>
              </a:solidFill>
            </a:rPr>
            <a:t>Recommendations</a:t>
          </a:r>
          <a:endParaRPr lang="en-US" sz="1400">
            <a:solidFill>
              <a:srgbClr val="006666">
                <a:alpha val="66000"/>
              </a:srgbClr>
            </a:solidFill>
          </a:endParaRPr>
        </a:p>
      </xdr:txBody>
    </xdr:sp>
    <xdr:clientData/>
  </xdr:twoCellAnchor>
  <xdr:twoCellAnchor>
    <xdr:from>
      <xdr:col>13</xdr:col>
      <xdr:colOff>291465</xdr:colOff>
      <xdr:row>31</xdr:row>
      <xdr:rowOff>62865</xdr:rowOff>
    </xdr:from>
    <xdr:to>
      <xdr:col>19</xdr:col>
      <xdr:colOff>457200</xdr:colOff>
      <xdr:row>32</xdr:row>
      <xdr:rowOff>163830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FEB4DB8-99D5-441C-95A9-D3A4A4332C8A}"/>
            </a:ext>
          </a:extLst>
        </xdr:cNvPr>
        <xdr:cNvSpPr txBox="1"/>
      </xdr:nvSpPr>
      <xdr:spPr>
        <a:xfrm>
          <a:off x="8216265" y="5673090"/>
          <a:ext cx="382333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Invest</a:t>
          </a:r>
          <a:r>
            <a:rPr lang="en-U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 more on </a:t>
          </a:r>
          <a:r>
            <a:rPr 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ads</a:t>
          </a:r>
          <a:r>
            <a:rPr lang="en-U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 to trigger more sales from </a:t>
          </a:r>
          <a:r>
            <a:rPr lang="en-US" sz="1200" b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Online</a:t>
          </a:r>
          <a:endParaRPr lang="en-US" sz="1200" b="1">
            <a:solidFill>
              <a:schemeClr val="tx1">
                <a:lumMod val="75000"/>
                <a:lumOff val="25000"/>
              </a:schemeClr>
            </a:solidFill>
            <a:latin typeface="+mn-lt"/>
          </a:endParaRPr>
        </a:p>
      </xdr:txBody>
    </xdr:sp>
    <xdr:clientData/>
  </xdr:twoCellAnchor>
  <xdr:twoCellAnchor>
    <xdr:from>
      <xdr:col>13</xdr:col>
      <xdr:colOff>291465</xdr:colOff>
      <xdr:row>33</xdr:row>
      <xdr:rowOff>30480</xdr:rowOff>
    </xdr:from>
    <xdr:to>
      <xdr:col>19</xdr:col>
      <xdr:colOff>457200</xdr:colOff>
      <xdr:row>35</xdr:row>
      <xdr:rowOff>142875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0C17B20-ADB2-4581-8C35-9A55FDD0F556}"/>
            </a:ext>
          </a:extLst>
        </xdr:cNvPr>
        <xdr:cNvSpPr txBox="1"/>
      </xdr:nvSpPr>
      <xdr:spPr>
        <a:xfrm>
          <a:off x="8216265" y="6002655"/>
          <a:ext cx="3823335" cy="474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California, Texas, Florida, &amp; New York should be the main target as they are the </a:t>
          </a:r>
          <a:r>
            <a:rPr lang="en-US" sz="12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top-populated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 states in the US</a:t>
          </a:r>
        </a:p>
      </xdr:txBody>
    </xdr:sp>
    <xdr:clientData/>
  </xdr:twoCellAnchor>
  <xdr:twoCellAnchor>
    <xdr:from>
      <xdr:col>13</xdr:col>
      <xdr:colOff>125731</xdr:colOff>
      <xdr:row>31</xdr:row>
      <xdr:rowOff>100966</xdr:rowOff>
    </xdr:from>
    <xdr:to>
      <xdr:col>13</xdr:col>
      <xdr:colOff>278131</xdr:colOff>
      <xdr:row>32</xdr:row>
      <xdr:rowOff>74296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08A3670-02DC-42DA-AE1E-40CDE7034FE4}"/>
            </a:ext>
          </a:extLst>
        </xdr:cNvPr>
        <xdr:cNvSpPr/>
      </xdr:nvSpPr>
      <xdr:spPr>
        <a:xfrm>
          <a:off x="8050531" y="5711191"/>
          <a:ext cx="152400" cy="154305"/>
        </a:xfrm>
        <a:prstGeom prst="ellipse">
          <a:avLst/>
        </a:prstGeom>
        <a:solidFill>
          <a:srgbClr val="FFC000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125730</xdr:colOff>
      <xdr:row>33</xdr:row>
      <xdr:rowOff>100965</xdr:rowOff>
    </xdr:from>
    <xdr:to>
      <xdr:col>13</xdr:col>
      <xdr:colOff>278130</xdr:colOff>
      <xdr:row>34</xdr:row>
      <xdr:rowOff>62865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1D7BE92D-8D00-4ED0-AD23-71F834CBD9A9}"/>
            </a:ext>
          </a:extLst>
        </xdr:cNvPr>
        <xdr:cNvSpPr/>
      </xdr:nvSpPr>
      <xdr:spPr>
        <a:xfrm>
          <a:off x="8050530" y="6073140"/>
          <a:ext cx="152400" cy="142875"/>
        </a:xfrm>
        <a:prstGeom prst="ellipse">
          <a:avLst/>
        </a:prstGeom>
        <a:solidFill>
          <a:srgbClr val="FFC000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325755</xdr:colOff>
      <xdr:row>9</xdr:row>
      <xdr:rowOff>133350</xdr:rowOff>
    </xdr:from>
    <xdr:to>
      <xdr:col>6</xdr:col>
      <xdr:colOff>329565</xdr:colOff>
      <xdr:row>36</xdr:row>
      <xdr:rowOff>131445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54BC40D-D6F2-4E0D-8ABE-FE96D41969D4}"/>
            </a:ext>
          </a:extLst>
        </xdr:cNvPr>
        <xdr:cNvCxnSpPr/>
      </xdr:nvCxnSpPr>
      <xdr:spPr>
        <a:xfrm flipH="1">
          <a:off x="3983355" y="1762125"/>
          <a:ext cx="3810" cy="488442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  <a:alpha val="88000"/>
                </a:schemeClr>
              </a:gs>
              <a:gs pos="100000">
                <a:schemeClr val="bg1">
                  <a:lumMod val="75000"/>
                  <a:alpha val="25000"/>
                </a:schemeClr>
              </a:gs>
            </a:gsLst>
            <a:lin ang="5400000" scaled="0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245745</xdr:colOff>
      <xdr:row>36</xdr:row>
      <xdr:rowOff>114300</xdr:rowOff>
    </xdr:from>
    <xdr:to>
      <xdr:col>20</xdr:col>
      <xdr:colOff>428625</xdr:colOff>
      <xdr:row>36</xdr:row>
      <xdr:rowOff>129540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9A4DC80-42D4-4A4A-890A-8335F2470432}"/>
            </a:ext>
          </a:extLst>
        </xdr:cNvPr>
        <xdr:cNvCxnSpPr/>
      </xdr:nvCxnSpPr>
      <xdr:spPr>
        <a:xfrm flipV="1">
          <a:off x="245745" y="6629400"/>
          <a:ext cx="12374880" cy="15240"/>
        </a:xfrm>
        <a:prstGeom prst="line">
          <a:avLst/>
        </a:prstGeom>
        <a:ln w="38100">
          <a:gradFill>
            <a:gsLst>
              <a:gs pos="0">
                <a:schemeClr val="bg1">
                  <a:lumMod val="75000"/>
                </a:schemeClr>
              </a:gs>
              <a:gs pos="46000">
                <a:schemeClr val="bg1">
                  <a:lumMod val="75000"/>
                  <a:alpha val="88000"/>
                </a:schemeClr>
              </a:gs>
              <a:gs pos="100000">
                <a:schemeClr val="bg1">
                  <a:lumMod val="75000"/>
                  <a:alpha val="25000"/>
                </a:schemeClr>
              </a:gs>
            </a:gsLst>
            <a:lin ang="5400000" scaled="0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9</xdr:row>
      <xdr:rowOff>85725</xdr:rowOff>
    </xdr:from>
    <xdr:to>
      <xdr:col>11</xdr:col>
      <xdr:colOff>485775</xdr:colOff>
      <xdr:row>36</xdr:row>
      <xdr:rowOff>102870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E1FBCC0-775A-403D-BEF4-0638D19AE65A}"/>
            </a:ext>
          </a:extLst>
        </xdr:cNvPr>
        <xdr:cNvCxnSpPr/>
      </xdr:nvCxnSpPr>
      <xdr:spPr>
        <a:xfrm flipH="1">
          <a:off x="7172325" y="1714500"/>
          <a:ext cx="19050" cy="490347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  <a:alpha val="88000"/>
                </a:schemeClr>
              </a:gs>
              <a:gs pos="100000">
                <a:schemeClr val="bg1">
                  <a:lumMod val="75000"/>
                  <a:alpha val="25000"/>
                </a:schemeClr>
              </a:gs>
            </a:gsLst>
            <a:lin ang="5400000" scaled="0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29</xdr:row>
      <xdr:rowOff>68580</xdr:rowOff>
    </xdr:from>
    <xdr:to>
      <xdr:col>20</xdr:col>
      <xdr:colOff>192405</xdr:colOff>
      <xdr:row>29</xdr:row>
      <xdr:rowOff>68580</xdr:rowOff>
    </xdr:to>
    <xdr:cxnSp macro="">
      <xdr:nvCxnSpPr>
        <xdr:cNvPr id="1031" name="Straight Connector 1030">
          <a:extLst>
            <a:ext uri="{FF2B5EF4-FFF2-40B4-BE49-F238E27FC236}">
              <a16:creationId xmlns:a16="http://schemas.microsoft.com/office/drawing/2014/main" id="{D9E46392-5451-4B4D-AF2E-28FD9715C018}"/>
            </a:ext>
          </a:extLst>
        </xdr:cNvPr>
        <xdr:cNvCxnSpPr/>
      </xdr:nvCxnSpPr>
      <xdr:spPr>
        <a:xfrm>
          <a:off x="7419975" y="5316855"/>
          <a:ext cx="4964430" cy="0"/>
        </a:xfrm>
        <a:prstGeom prst="line">
          <a:avLst/>
        </a:prstGeom>
        <a:ln w="38100">
          <a:gradFill flip="none" rotWithShape="1">
            <a:gsLst>
              <a:gs pos="600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</a:schemeClr>
              </a:gs>
              <a:gs pos="83000">
                <a:schemeClr val="bg1">
                  <a:lumMod val="95000"/>
                  <a:alpha val="76000"/>
                </a:schemeClr>
              </a:gs>
            </a:gsLst>
            <a:lin ang="0" scaled="1"/>
            <a:tileRect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245745</xdr:colOff>
      <xdr:row>0</xdr:row>
      <xdr:rowOff>123825</xdr:rowOff>
    </xdr:from>
    <xdr:to>
      <xdr:col>0</xdr:col>
      <xdr:colOff>245745</xdr:colOff>
      <xdr:row>36</xdr:row>
      <xdr:rowOff>161925</xdr:rowOff>
    </xdr:to>
    <xdr:cxnSp macro="">
      <xdr:nvCxnSpPr>
        <xdr:cNvPr id="1033" name="Straight Connector 1032">
          <a:extLst>
            <a:ext uri="{FF2B5EF4-FFF2-40B4-BE49-F238E27FC236}">
              <a16:creationId xmlns:a16="http://schemas.microsoft.com/office/drawing/2014/main" id="{3E85120C-308C-4041-8700-9A7AA60322B1}"/>
            </a:ext>
          </a:extLst>
        </xdr:cNvPr>
        <xdr:cNvCxnSpPr/>
      </xdr:nvCxnSpPr>
      <xdr:spPr>
        <a:xfrm>
          <a:off x="245745" y="123825"/>
          <a:ext cx="0" cy="655320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8000">
                <a:schemeClr val="bg1">
                  <a:lumMod val="85000"/>
                </a:schemeClr>
              </a:gs>
              <a:gs pos="61000">
                <a:schemeClr val="bg1">
                  <a:lumMod val="75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426720</xdr:colOff>
      <xdr:row>0</xdr:row>
      <xdr:rowOff>106680</xdr:rowOff>
    </xdr:from>
    <xdr:to>
      <xdr:col>20</xdr:col>
      <xdr:colOff>426720</xdr:colOff>
      <xdr:row>36</xdr:row>
      <xdr:rowOff>148590</xdr:rowOff>
    </xdr:to>
    <xdr:cxnSp macro="">
      <xdr:nvCxnSpPr>
        <xdr:cNvPr id="1034" name="Straight Connector 1033">
          <a:extLst>
            <a:ext uri="{FF2B5EF4-FFF2-40B4-BE49-F238E27FC236}">
              <a16:creationId xmlns:a16="http://schemas.microsoft.com/office/drawing/2014/main" id="{2F72BC3E-C1A6-4A34-8F34-3B7239011895}"/>
            </a:ext>
          </a:extLst>
        </xdr:cNvPr>
        <xdr:cNvCxnSpPr/>
      </xdr:nvCxnSpPr>
      <xdr:spPr>
        <a:xfrm>
          <a:off x="12618720" y="106680"/>
          <a:ext cx="0" cy="655701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8000">
                <a:schemeClr val="bg1">
                  <a:lumMod val="85000"/>
                </a:schemeClr>
              </a:gs>
              <a:gs pos="61000">
                <a:schemeClr val="bg1">
                  <a:lumMod val="75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9</xdr:row>
      <xdr:rowOff>114300</xdr:rowOff>
    </xdr:from>
    <xdr:to>
      <xdr:col>20</xdr:col>
      <xdr:colOff>457200</xdr:colOff>
      <xdr:row>9</xdr:row>
      <xdr:rowOff>114300</xdr:rowOff>
    </xdr:to>
    <xdr:cxnSp macro="">
      <xdr:nvCxnSpPr>
        <xdr:cNvPr id="1035" name="Straight Connector 1034">
          <a:extLst>
            <a:ext uri="{FF2B5EF4-FFF2-40B4-BE49-F238E27FC236}">
              <a16:creationId xmlns:a16="http://schemas.microsoft.com/office/drawing/2014/main" id="{72A4A14D-135C-4328-9A5C-8E0DD7ACB38C}"/>
            </a:ext>
          </a:extLst>
        </xdr:cNvPr>
        <xdr:cNvCxnSpPr/>
      </xdr:nvCxnSpPr>
      <xdr:spPr>
        <a:xfrm>
          <a:off x="342900" y="1743075"/>
          <a:ext cx="12306300" cy="0"/>
        </a:xfrm>
        <a:prstGeom prst="line">
          <a:avLst/>
        </a:prstGeom>
        <a:ln w="38100">
          <a:gradFill flip="none" rotWithShape="1">
            <a:gsLst>
              <a:gs pos="600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</a:schemeClr>
              </a:gs>
              <a:gs pos="83000">
                <a:schemeClr val="bg1">
                  <a:lumMod val="95000"/>
                  <a:alpha val="76000"/>
                </a:schemeClr>
              </a:gs>
            </a:gsLst>
            <a:lin ang="0" scaled="1"/>
            <a:tileRect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249554</xdr:colOff>
      <xdr:row>36</xdr:row>
      <xdr:rowOff>38100</xdr:rowOff>
    </xdr:from>
    <xdr:to>
      <xdr:col>20</xdr:col>
      <xdr:colOff>441554</xdr:colOff>
      <xdr:row>37</xdr:row>
      <xdr:rowOff>101505</xdr:rowOff>
    </xdr:to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id="{4357835E-046F-453C-9030-F39E93C06022}"/>
            </a:ext>
          </a:extLst>
        </xdr:cNvPr>
        <xdr:cNvSpPr/>
      </xdr:nvSpPr>
      <xdr:spPr>
        <a:xfrm>
          <a:off x="249554" y="6553200"/>
          <a:ext cx="12384000" cy="24438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428293</xdr:colOff>
      <xdr:row>2</xdr:row>
      <xdr:rowOff>37106</xdr:rowOff>
    </xdr:from>
    <xdr:to>
      <xdr:col>0</xdr:col>
      <xdr:colOff>605790</xdr:colOff>
      <xdr:row>3</xdr:row>
      <xdr:rowOff>43815</xdr:rowOff>
    </xdr:to>
    <xdr:sp macro="" textlink="">
      <xdr:nvSpPr>
        <xdr:cNvPr id="1037" name="Oval 1036">
          <a:extLst>
            <a:ext uri="{FF2B5EF4-FFF2-40B4-BE49-F238E27FC236}">
              <a16:creationId xmlns:a16="http://schemas.microsoft.com/office/drawing/2014/main" id="{07C5386A-7A0A-4C31-9A39-CDC112AFE1C4}"/>
            </a:ext>
          </a:extLst>
        </xdr:cNvPr>
        <xdr:cNvSpPr/>
      </xdr:nvSpPr>
      <xdr:spPr>
        <a:xfrm>
          <a:off x="428293" y="399056"/>
          <a:ext cx="177497" cy="187684"/>
        </a:xfrm>
        <a:prstGeom prst="ellipse">
          <a:avLst/>
        </a:prstGeom>
        <a:solidFill>
          <a:srgbClr val="006666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314325</xdr:colOff>
      <xdr:row>25</xdr:row>
      <xdr:rowOff>9525</xdr:rowOff>
    </xdr:from>
    <xdr:to>
      <xdr:col>15</xdr:col>
      <xdr:colOff>43815</xdr:colOff>
      <xdr:row>29</xdr:row>
      <xdr:rowOff>112395</xdr:rowOff>
    </xdr:to>
    <xdr:grpSp>
      <xdr:nvGrpSpPr>
        <xdr:cNvPr id="1061" name="Group 1060">
          <a:extLst>
            <a:ext uri="{FF2B5EF4-FFF2-40B4-BE49-F238E27FC236}">
              <a16:creationId xmlns:a16="http://schemas.microsoft.com/office/drawing/2014/main" id="{A7A14F97-7B1B-40AC-B74F-E5151A3823E1}"/>
            </a:ext>
          </a:extLst>
        </xdr:cNvPr>
        <xdr:cNvGrpSpPr/>
      </xdr:nvGrpSpPr>
      <xdr:grpSpPr>
        <a:xfrm>
          <a:off x="7058273" y="4566865"/>
          <a:ext cx="2181143" cy="829834"/>
          <a:chOff x="7381875" y="4514850"/>
          <a:chExt cx="2152650" cy="885825"/>
        </a:xfrm>
      </xdr:grpSpPr>
      <xdr:sp macro="" textlink="[1]Analysis!AU36">
        <xdr:nvSpPr>
          <xdr:cNvPr id="1062" name="TextBox 1061">
            <a:extLst>
              <a:ext uri="{FF2B5EF4-FFF2-40B4-BE49-F238E27FC236}">
                <a16:creationId xmlns:a16="http://schemas.microsoft.com/office/drawing/2014/main" id="{5987E70A-66FD-3775-7495-BD4931E32593}"/>
              </a:ext>
            </a:extLst>
          </xdr:cNvPr>
          <xdr:cNvSpPr txBox="1"/>
        </xdr:nvSpPr>
        <xdr:spPr>
          <a:xfrm>
            <a:off x="7524750" y="4514850"/>
            <a:ext cx="190500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C5584872-9C66-4482-9EE2-2C7C665CA1F7}" type="TxLink">
              <a:rPr lang="en-US" sz="1200" b="1">
                <a:solidFill>
                  <a:schemeClr val="tx1">
                    <a:lumMod val="85000"/>
                    <a:lumOff val="15000"/>
                    <a:alpha val="66000"/>
                  </a:schemeClr>
                </a:solidFill>
                <a:latin typeface="+mn-lt"/>
                <a:ea typeface="+mn-ea"/>
                <a:cs typeface="+mn-cs"/>
              </a:rPr>
              <a:pPr marL="0" indent="0" algn="ctr"/>
              <a:t> </a:t>
            </a:fld>
            <a:endParaRPr lang="en-US" sz="1200" b="1">
              <a:solidFill>
                <a:schemeClr val="tx1">
                  <a:lumMod val="85000"/>
                  <a:lumOff val="15000"/>
                  <a:alpha val="66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[1]Analysis!AT36">
        <xdr:nvSpPr>
          <xdr:cNvPr id="1063" name="TextBox 1062">
            <a:extLst>
              <a:ext uri="{FF2B5EF4-FFF2-40B4-BE49-F238E27FC236}">
                <a16:creationId xmlns:a16="http://schemas.microsoft.com/office/drawing/2014/main" id="{2747FC18-9207-C0AD-6291-16E93C068F71}"/>
              </a:ext>
            </a:extLst>
          </xdr:cNvPr>
          <xdr:cNvSpPr txBox="1"/>
        </xdr:nvSpPr>
        <xdr:spPr>
          <a:xfrm>
            <a:off x="7381875" y="4686300"/>
            <a:ext cx="2152650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091FD9C0-DFE5-439C-B7B6-DA76EFA38BAE}" type="TxLink">
              <a:rPr lang="en-US" sz="24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Calibri"/>
              </a:rPr>
              <a:pPr marL="0" indent="0" algn="ctr"/>
              <a:t> </a:t>
            </a:fld>
            <a:endParaRPr lang="en-US" sz="2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Calibri"/>
            </a:endParaRPr>
          </a:p>
        </xdr:txBody>
      </xdr:sp>
      <xdr:sp macro="" textlink="Analysis!AD8">
        <xdr:nvSpPr>
          <xdr:cNvPr id="1064" name="TextBox 1063">
            <a:extLst>
              <a:ext uri="{FF2B5EF4-FFF2-40B4-BE49-F238E27FC236}">
                <a16:creationId xmlns:a16="http://schemas.microsoft.com/office/drawing/2014/main" id="{E5B09B12-7294-FAFE-1442-E160A2F173D4}"/>
              </a:ext>
            </a:extLst>
          </xdr:cNvPr>
          <xdr:cNvSpPr txBox="1"/>
        </xdr:nvSpPr>
        <xdr:spPr>
          <a:xfrm>
            <a:off x="7524750" y="4514850"/>
            <a:ext cx="190500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C499113C-8314-43A5-8949-544C0D605C1A}" type="TxLink">
              <a:rPr lang="en-US" sz="1200" b="1">
                <a:solidFill>
                  <a:srgbClr val="006666">
                    <a:alpha val="66000"/>
                  </a:srgbClr>
                </a:solidFill>
                <a:latin typeface="+mn-lt"/>
                <a:ea typeface="+mn-ea"/>
                <a:cs typeface="+mn-cs"/>
              </a:rPr>
              <a:pPr marL="0" indent="0" algn="ctr"/>
              <a:t>Revenue till date</a:t>
            </a:fld>
            <a:endParaRPr lang="en-US" sz="1200" b="1">
              <a:solidFill>
                <a:srgbClr val="006666">
                  <a:alpha val="66000"/>
                </a:srgbClr>
              </a:solidFill>
              <a:latin typeface="+mn-lt"/>
              <a:ea typeface="+mn-ea"/>
              <a:cs typeface="+mn-cs"/>
            </a:endParaRPr>
          </a:p>
        </xdr:txBody>
      </xdr:sp>
      <xdr:sp macro="" textlink="Analysis!AD10">
        <xdr:nvSpPr>
          <xdr:cNvPr id="1065" name="TextBox 1064">
            <a:extLst>
              <a:ext uri="{FF2B5EF4-FFF2-40B4-BE49-F238E27FC236}">
                <a16:creationId xmlns:a16="http://schemas.microsoft.com/office/drawing/2014/main" id="{F1F294DF-0CBA-9560-6D18-E3B46C6E1F79}"/>
              </a:ext>
            </a:extLst>
          </xdr:cNvPr>
          <xdr:cNvSpPr txBox="1"/>
        </xdr:nvSpPr>
        <xdr:spPr>
          <a:xfrm>
            <a:off x="7381875" y="4686300"/>
            <a:ext cx="2152650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28A4D680-88F5-4CDA-88D6-D3A6DE62A63F}" type="TxLink">
              <a:rPr lang="en-US" sz="2400" b="0" i="0" u="none" strike="noStrike">
                <a:solidFill>
                  <a:srgbClr val="006666"/>
                </a:solidFill>
                <a:latin typeface="Arial Black" panose="020B0A04020102020204" pitchFamily="34" charset="0"/>
                <a:ea typeface="+mn-ea"/>
                <a:cs typeface="Calibri"/>
              </a:rPr>
              <a:pPr marL="0" indent="0" algn="ctr"/>
              <a:t>$159.38M</a:t>
            </a:fld>
            <a:endParaRPr lang="en-US" sz="2400" b="0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endParaRPr>
          </a:p>
        </xdr:txBody>
      </xdr:sp>
      <xdr:sp macro="" textlink="[1]Analysis!AX37">
        <xdr:nvSpPr>
          <xdr:cNvPr id="1066" name="TextBox 1065">
            <a:extLst>
              <a:ext uri="{FF2B5EF4-FFF2-40B4-BE49-F238E27FC236}">
                <a16:creationId xmlns:a16="http://schemas.microsoft.com/office/drawing/2014/main" id="{14A3ECFF-9693-F548-8872-3DF833978838}"/>
              </a:ext>
            </a:extLst>
          </xdr:cNvPr>
          <xdr:cNvSpPr txBox="1"/>
        </xdr:nvSpPr>
        <xdr:spPr>
          <a:xfrm>
            <a:off x="7591425" y="5057775"/>
            <a:ext cx="12668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2DD08136-ADEE-4550-8E93-C38CC0AB75C9}" type="TxLink">
              <a:rPr lang="en-US" sz="1100" b="1">
                <a:solidFill>
                  <a:srgbClr val="006666">
                    <a:alpha val="66000"/>
                  </a:srgbClr>
                </a:solidFill>
                <a:latin typeface="+mn-lt"/>
                <a:ea typeface="+mn-ea"/>
                <a:cs typeface="+mn-cs"/>
              </a:rPr>
              <a:pPr marL="0" indent="0" algn="l"/>
              <a:t> </a:t>
            </a:fld>
            <a:endParaRPr lang="en-US" sz="1100" b="1">
              <a:solidFill>
                <a:srgbClr val="006666">
                  <a:alpha val="66000"/>
                </a:srgbClr>
              </a:solidFill>
              <a:latin typeface="+mn-lt"/>
              <a:ea typeface="+mn-ea"/>
              <a:cs typeface="+mn-cs"/>
            </a:endParaRPr>
          </a:p>
        </xdr:txBody>
      </xdr:sp>
      <xdr:sp macro="" textlink="[1]Analysis!AW36">
        <xdr:nvSpPr>
          <xdr:cNvPr id="1067" name="TextBox 1066">
            <a:extLst>
              <a:ext uri="{FF2B5EF4-FFF2-40B4-BE49-F238E27FC236}">
                <a16:creationId xmlns:a16="http://schemas.microsoft.com/office/drawing/2014/main" id="{22E03E29-5A26-EDEF-0C42-FAF512D7D81C}"/>
              </a:ext>
            </a:extLst>
          </xdr:cNvPr>
          <xdr:cNvSpPr txBox="1"/>
        </xdr:nvSpPr>
        <xdr:spPr>
          <a:xfrm>
            <a:off x="8686800" y="5057775"/>
            <a:ext cx="7143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27D86E2A-E55D-4610-B872-F8E5523947A9}" type="TxLink">
              <a:rPr lang="en-US" sz="1200" b="1" i="0" u="none" strike="noStrike">
                <a:solidFill>
                  <a:srgbClr val="006666"/>
                </a:solidFill>
                <a:latin typeface="Calibri"/>
                <a:ea typeface="+mn-ea"/>
                <a:cs typeface="Calibri"/>
              </a:rPr>
              <a:pPr marL="0" indent="0" algn="l"/>
              <a:t> </a:t>
            </a:fld>
            <a:endParaRPr lang="en-US" sz="1400" b="1">
              <a:solidFill>
                <a:srgbClr val="006666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316230</xdr:colOff>
      <xdr:row>24</xdr:row>
      <xdr:rowOff>81915</xdr:rowOff>
    </xdr:from>
    <xdr:to>
      <xdr:col>14</xdr:col>
      <xdr:colOff>399983</xdr:colOff>
      <xdr:row>26</xdr:row>
      <xdr:rowOff>37240</xdr:rowOff>
    </xdr:to>
    <xdr:sp macro="" textlink="Analysis!AD4">
      <xdr:nvSpPr>
        <xdr:cNvPr id="1079" name="TextBox 1078">
          <a:extLst>
            <a:ext uri="{FF2B5EF4-FFF2-40B4-BE49-F238E27FC236}">
              <a16:creationId xmlns:a16="http://schemas.microsoft.com/office/drawing/2014/main" id="{F75481A6-E861-4F42-8631-57B80CAE9F94}"/>
            </a:ext>
          </a:extLst>
        </xdr:cNvPr>
        <xdr:cNvSpPr txBox="1"/>
      </xdr:nvSpPr>
      <xdr:spPr>
        <a:xfrm>
          <a:off x="7021830" y="4425315"/>
          <a:ext cx="1912553" cy="317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636BEF5-2904-4069-B4C6-79F9CE69D0F1}" type="TxLink">
            <a:rPr lang="en-US" sz="1300" b="1">
              <a:solidFill>
                <a:schemeClr val="tx1">
                  <a:lumMod val="75000"/>
                  <a:lumOff val="25000"/>
                  <a:alpha val="66000"/>
                </a:schemeClr>
              </a:solidFill>
              <a:latin typeface="+mn-lt"/>
              <a:ea typeface="+mn-ea"/>
              <a:cs typeface="+mn-cs"/>
            </a:rPr>
            <a:pPr marL="0" indent="0" algn="ctr"/>
            <a:t> </a:t>
          </a:fld>
          <a:endParaRPr lang="en-US" sz="1300" b="1">
            <a:solidFill>
              <a:schemeClr val="tx1">
                <a:lumMod val="75000"/>
                <a:lumOff val="25000"/>
                <a:alpha val="66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297180</xdr:colOff>
      <xdr:row>25</xdr:row>
      <xdr:rowOff>53340</xdr:rowOff>
    </xdr:from>
    <xdr:to>
      <xdr:col>15</xdr:col>
      <xdr:colOff>28575</xdr:colOff>
      <xdr:row>28</xdr:row>
      <xdr:rowOff>40312</xdr:rowOff>
    </xdr:to>
    <xdr:sp macro="" textlink="Analysis!AD6">
      <xdr:nvSpPr>
        <xdr:cNvPr id="1080" name="TextBox 1079">
          <a:extLst>
            <a:ext uri="{FF2B5EF4-FFF2-40B4-BE49-F238E27FC236}">
              <a16:creationId xmlns:a16="http://schemas.microsoft.com/office/drawing/2014/main" id="{14AE2EAC-13DD-4AA3-814A-3132B14779D1}"/>
            </a:ext>
          </a:extLst>
        </xdr:cNvPr>
        <xdr:cNvSpPr txBox="1"/>
      </xdr:nvSpPr>
      <xdr:spPr>
        <a:xfrm>
          <a:off x="7002780" y="4577715"/>
          <a:ext cx="2169795" cy="529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13A420E-BC80-4C4B-B053-A4D01F0CC1C8}" type="TxLink">
            <a:rPr lang="en-US" sz="2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Calibri"/>
            </a:rPr>
            <a:pPr marL="0" indent="0" algn="ctr"/>
            <a:t> </a:t>
          </a:fld>
          <a:endParaRPr lang="en-US" sz="2400" b="0" i="0" u="none" strike="noStrike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590550</xdr:colOff>
      <xdr:row>27</xdr:row>
      <xdr:rowOff>78105</xdr:rowOff>
    </xdr:from>
    <xdr:to>
      <xdr:col>14</xdr:col>
      <xdr:colOff>209550</xdr:colOff>
      <xdr:row>29</xdr:row>
      <xdr:rowOff>37240</xdr:rowOff>
    </xdr:to>
    <xdr:sp macro="" textlink="Analysis!AF4">
      <xdr:nvSpPr>
        <xdr:cNvPr id="1081" name="TextBox 1080">
          <a:extLst>
            <a:ext uri="{FF2B5EF4-FFF2-40B4-BE49-F238E27FC236}">
              <a16:creationId xmlns:a16="http://schemas.microsoft.com/office/drawing/2014/main" id="{0888ABE9-53A0-41D6-AD35-B602DF8CA9D5}"/>
            </a:ext>
          </a:extLst>
        </xdr:cNvPr>
        <xdr:cNvSpPr txBox="1"/>
      </xdr:nvSpPr>
      <xdr:spPr>
        <a:xfrm>
          <a:off x="7296150" y="4964430"/>
          <a:ext cx="1447800" cy="321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B6DF73E-537B-497F-AF85-253BBE698A95}" type="TxLink">
            <a:rPr lang="en-US" sz="1200" b="1">
              <a:solidFill>
                <a:srgbClr val="006666">
                  <a:alpha val="66000"/>
                </a:srgbClr>
              </a:solidFill>
              <a:latin typeface="+mn-lt"/>
              <a:ea typeface="+mn-ea"/>
              <a:cs typeface="+mn-cs"/>
            </a:rPr>
            <a:pPr marL="0" indent="0" algn="l"/>
            <a:t> </a:t>
          </a:fld>
          <a:endParaRPr lang="en-US" sz="1200" b="1">
            <a:solidFill>
              <a:srgbClr val="006666">
                <a:alpha val="66000"/>
              </a:srgb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468630</xdr:colOff>
      <xdr:row>27</xdr:row>
      <xdr:rowOff>64770</xdr:rowOff>
    </xdr:from>
    <xdr:to>
      <xdr:col>14</xdr:col>
      <xdr:colOff>584810</xdr:colOff>
      <xdr:row>29</xdr:row>
      <xdr:rowOff>22000</xdr:rowOff>
    </xdr:to>
    <xdr:sp macro="" textlink="Analysis!AG6">
      <xdr:nvSpPr>
        <xdr:cNvPr id="1082" name="TextBox 1081">
          <a:extLst>
            <a:ext uri="{FF2B5EF4-FFF2-40B4-BE49-F238E27FC236}">
              <a16:creationId xmlns:a16="http://schemas.microsoft.com/office/drawing/2014/main" id="{B45FF9AD-0A8B-4DDE-80BF-603EC2E11D06}"/>
            </a:ext>
          </a:extLst>
        </xdr:cNvPr>
        <xdr:cNvSpPr txBox="1"/>
      </xdr:nvSpPr>
      <xdr:spPr>
        <a:xfrm>
          <a:off x="8393430" y="4951095"/>
          <a:ext cx="725780" cy="319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C9B87B92-F643-4FD1-830F-0612B21D30CF}" type="TxLink">
            <a:rPr lang="en-US" sz="1400" b="1" i="0" u="none" strike="noStrike">
              <a:solidFill>
                <a:srgbClr val="006666"/>
              </a:solidFill>
              <a:latin typeface="Calibri"/>
              <a:ea typeface="+mn-ea"/>
              <a:cs typeface="Calibri"/>
            </a:rPr>
            <a:pPr marL="0" indent="0" algn="l"/>
            <a:t> </a:t>
          </a:fld>
          <a:endParaRPr lang="en-US" sz="1400" b="1" i="0" u="none" strike="noStrike">
            <a:solidFill>
              <a:srgbClr val="006666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0.33241</cdr:x>
      <cdr:y>0.31039</cdr:y>
    </cdr:from>
    <cdr:to>
      <cdr:x>0.67551</cdr:x>
      <cdr:y>0.70425</cdr:y>
    </cdr:to>
    <cdr:pic>
      <cdr:nvPicPr>
        <cdr:cNvPr id="2" name="Graphic 25" descr="Shopping cart">
          <a:extLst xmlns:a="http://schemas.openxmlformats.org/drawingml/2006/main">
            <a:ext uri="{FF2B5EF4-FFF2-40B4-BE49-F238E27FC236}">
              <a16:creationId xmlns:a16="http://schemas.microsoft.com/office/drawing/2014/main" id="{00000000-0008-0000-0200-00001A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12775" y="469900"/>
          <a:ext cx="632460" cy="59626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0.32861</cdr:x>
      <cdr:y>0.29373</cdr:y>
    </cdr:from>
    <cdr:to>
      <cdr:x>0.6752</cdr:x>
      <cdr:y>0.69693</cdr:y>
    </cdr:to>
    <cdr:pic>
      <cdr:nvPicPr>
        <cdr:cNvPr id="2" name="Graphic 10" descr="Bar graph with upward trend">
          <a:extLst xmlns:a="http://schemas.openxmlformats.org/drawingml/2006/main">
            <a:ext uri="{FF2B5EF4-FFF2-40B4-BE49-F238E27FC236}">
              <a16:creationId xmlns:a16="http://schemas.microsoft.com/office/drawing/2014/main" id="{00000000-0008-0000-0200-00000B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03250" y="441325"/>
          <a:ext cx="636270" cy="605790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elga\Desktop\My%20Projects\Excel%20Projects\1-Kitchen%20Equipment%20Revenue%20Dashboard\Sales%20Dashboard.xlsx" TargetMode="External"/><Relationship Id="rId1" Type="http://schemas.openxmlformats.org/officeDocument/2006/relationships/externalLinkPath" Target="Sales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New Data"/>
      <sheetName val="Analysis"/>
      <sheetName val="Dashboard"/>
      <sheetName val="Population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san" refreshedDate="45958.969751851851" createdVersion="8" refreshedVersion="8" minRefreshableVersion="3" recordCount="2614" xr:uid="{B5E62106-5DC3-45FB-9FAB-E380E0AC5A58}">
  <cacheSource type="worksheet">
    <worksheetSource name="Main_T"/>
  </cacheSource>
  <cacheFields count="6">
    <cacheField name="Year" numFmtId="0">
      <sharedItems containsSemiMixedTypes="0" containsString="0" containsNumber="1" containsInteger="1" minValue="2019" maxValue="2022" count="4">
        <n v="2022"/>
        <n v="2021"/>
        <n v="2020"/>
        <n v="2019"/>
      </sharedItems>
    </cacheField>
    <cacheField name="Products" numFmtId="0">
      <sharedItems count="11">
        <s v="Kettle "/>
        <s v="Toaster "/>
        <s v="Microwave oven "/>
        <s v="Dishwasher "/>
        <s v="Blender "/>
        <s v="Breadbox "/>
        <s v="Egg slicer"/>
        <s v="Teapot "/>
        <s v="Frying pan"/>
        <s v="Mixing bowl"/>
        <s v=" Kettle " u="1"/>
      </sharedItems>
    </cacheField>
    <cacheField name="State" numFmtId="0">
      <sharedItems/>
    </cacheField>
    <cacheField name="Quantity" numFmtId="0">
      <sharedItems containsSemiMixedTypes="0" containsString="0" containsNumber="1" containsInteger="1" minValue="177" maxValue="656765"/>
    </cacheField>
    <cacheField name="Revenue" numFmtId="0">
      <sharedItems containsSemiMixedTypes="0" containsString="0" containsNumber="1" containsInteger="1" minValue="22181" maxValue="248273"/>
    </cacheField>
    <cacheField name="Sales Chann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4">
  <r>
    <x v="0"/>
    <x v="0"/>
    <s v="Alabama"/>
    <n v="1829"/>
    <n v="64872"/>
    <s v="Online "/>
  </r>
  <r>
    <x v="0"/>
    <x v="0"/>
    <s v="Arizona"/>
    <n v="1354"/>
    <n v="61216"/>
    <s v="In Store"/>
  </r>
  <r>
    <x v="0"/>
    <x v="0"/>
    <s v="Arkansas"/>
    <n v="2565"/>
    <n v="55909"/>
    <s v="Online "/>
  </r>
  <r>
    <x v="0"/>
    <x v="0"/>
    <s v="California"/>
    <n v="17651"/>
    <n v="48534"/>
    <s v="Online "/>
  </r>
  <r>
    <x v="0"/>
    <x v="0"/>
    <s v="Colorado"/>
    <n v="3312"/>
    <n v="97879"/>
    <s v="In Store"/>
  </r>
  <r>
    <x v="0"/>
    <x v="0"/>
    <s v="Connecticut"/>
    <n v="467"/>
    <n v="49142"/>
    <s v="In Store"/>
  </r>
  <r>
    <x v="0"/>
    <x v="0"/>
    <s v="Delaware"/>
    <n v="186"/>
    <n v="49290"/>
    <s v="Online "/>
  </r>
  <r>
    <x v="0"/>
    <x v="0"/>
    <s v="Florida"/>
    <n v="5394"/>
    <n v="43717"/>
    <s v="Online "/>
  </r>
  <r>
    <x v="0"/>
    <x v="0"/>
    <s v="Georgia"/>
    <n v="2794"/>
    <n v="51978"/>
    <s v="In Store"/>
  </r>
  <r>
    <x v="0"/>
    <x v="0"/>
    <s v="Idaho"/>
    <n v="2531"/>
    <n v="48820"/>
    <s v="In Store"/>
  </r>
  <r>
    <x v="0"/>
    <x v="0"/>
    <s v="Illinois"/>
    <n v="2818"/>
    <n v="58259"/>
    <s v="In Store"/>
  </r>
  <r>
    <x v="0"/>
    <x v="0"/>
    <s v="Indiana"/>
    <n v="2302"/>
    <n v="56732"/>
    <s v="In Store"/>
  </r>
  <r>
    <x v="0"/>
    <x v="0"/>
    <s v="Iowa"/>
    <n v="2911"/>
    <n v="51588"/>
    <s v="In Store"/>
  </r>
  <r>
    <x v="0"/>
    <x v="0"/>
    <s v="Kansas"/>
    <n v="2613"/>
    <n v="53721"/>
    <s v="In Store"/>
  </r>
  <r>
    <x v="0"/>
    <x v="0"/>
    <s v="Kentucky"/>
    <n v="1632"/>
    <n v="60605"/>
    <s v="In Store"/>
  </r>
  <r>
    <x v="0"/>
    <x v="0"/>
    <s v="Louisiana"/>
    <n v="3143"/>
    <n v="92727"/>
    <s v="In Store"/>
  </r>
  <r>
    <x v="0"/>
    <x v="0"/>
    <s v="Maine"/>
    <n v="1581"/>
    <n v="47422"/>
    <s v="In Store"/>
  </r>
  <r>
    <x v="0"/>
    <x v="0"/>
    <s v="Maryland"/>
    <n v="720"/>
    <n v="52887"/>
    <s v="In Store"/>
  </r>
  <r>
    <x v="0"/>
    <x v="0"/>
    <s v="Massachusetts"/>
    <n v="999"/>
    <n v="70628"/>
    <s v="In Store"/>
  </r>
  <r>
    <x v="0"/>
    <x v="0"/>
    <s v="Michigan"/>
    <n v="3574"/>
    <n v="49309"/>
    <s v="In Store"/>
  </r>
  <r>
    <x v="0"/>
    <x v="0"/>
    <s v="Minnesota"/>
    <n v="3175"/>
    <n v="57276"/>
    <s v="In Store"/>
  </r>
  <r>
    <x v="0"/>
    <x v="0"/>
    <s v="Mississippi"/>
    <n v="2070"/>
    <n v="56525"/>
    <s v="In Store"/>
  </r>
  <r>
    <x v="0"/>
    <x v="0"/>
    <s v="Missouri"/>
    <n v="2123"/>
    <n v="52677"/>
    <s v="Online "/>
  </r>
  <r>
    <x v="0"/>
    <x v="0"/>
    <s v="Montana"/>
    <n v="1847"/>
    <n v="71945"/>
    <s v="Online "/>
  </r>
  <r>
    <x v="0"/>
    <x v="0"/>
    <s v="Nebraska"/>
    <n v="2469"/>
    <n v="50449"/>
    <s v="In Store"/>
  </r>
  <r>
    <x v="0"/>
    <x v="0"/>
    <s v="Nevada"/>
    <n v="598"/>
    <n v="94060"/>
    <s v="Online "/>
  </r>
  <r>
    <x v="0"/>
    <x v="0"/>
    <s v="New Hampshire"/>
    <n v="350"/>
    <n v="54051"/>
    <s v="Online "/>
  </r>
  <r>
    <x v="0"/>
    <x v="0"/>
    <s v="New Jersey"/>
    <n v="999"/>
    <n v="50634"/>
    <s v="In Store"/>
  </r>
  <r>
    <x v="0"/>
    <x v="0"/>
    <s v="New Mexico"/>
    <n v="2064"/>
    <n v="71885"/>
    <s v="In Store"/>
  </r>
  <r>
    <x v="0"/>
    <x v="0"/>
    <s v="New York"/>
    <n v="3335"/>
    <n v="50384"/>
    <s v="Online "/>
  </r>
  <r>
    <x v="0"/>
    <x v="0"/>
    <s v="North Carolina"/>
    <n v="3428"/>
    <n v="48720"/>
    <s v="Online "/>
  </r>
  <r>
    <x v="0"/>
    <x v="0"/>
    <s v="North Dakota"/>
    <n v="1830"/>
    <n v="98355"/>
    <s v="In Store"/>
  </r>
  <r>
    <x v="0"/>
    <x v="0"/>
    <s v="Ohio"/>
    <n v="2541"/>
    <n v="57404"/>
    <s v="Online "/>
  </r>
  <r>
    <x v="0"/>
    <x v="0"/>
    <s v="Oklahoma"/>
    <n v="4355"/>
    <n v="96660"/>
    <s v="In Store"/>
  </r>
  <r>
    <x v="0"/>
    <x v="0"/>
    <s v="Oregon"/>
    <n v="4739"/>
    <n v="46689"/>
    <s v="Online "/>
  </r>
  <r>
    <x v="0"/>
    <x v="0"/>
    <s v="Pennsylvania"/>
    <n v="3629"/>
    <n v="67949"/>
    <s v="Online "/>
  </r>
  <r>
    <x v="0"/>
    <x v="0"/>
    <s v="Rhode Island"/>
    <n v="205"/>
    <n v="48071"/>
    <s v="In Store"/>
  </r>
  <r>
    <x v="0"/>
    <x v="0"/>
    <s v="South Carolina"/>
    <n v="1375"/>
    <n v="50990"/>
    <s v="In Store"/>
  </r>
  <r>
    <x v="0"/>
    <x v="0"/>
    <s v="South Dakota"/>
    <n v="1099"/>
    <n v="51582"/>
    <s v="Online "/>
  </r>
  <r>
    <x v="0"/>
    <x v="0"/>
    <s v="Tennessee"/>
    <n v="1130"/>
    <n v="54930"/>
    <s v="Online "/>
  </r>
  <r>
    <x v="0"/>
    <x v="0"/>
    <s v="Texas"/>
    <n v="19698"/>
    <n v="123086"/>
    <s v="In Store"/>
  </r>
  <r>
    <x v="0"/>
    <x v="0"/>
    <s v="Utah"/>
    <n v="1066"/>
    <n v="71747"/>
    <s v="In Store"/>
  </r>
  <r>
    <x v="0"/>
    <x v="0"/>
    <s v="Vermont"/>
    <n v="571"/>
    <n v="47096"/>
    <s v="In Store"/>
  </r>
  <r>
    <x v="0"/>
    <x v="0"/>
    <s v="Virginia"/>
    <n v="2073"/>
    <n v="54671"/>
    <s v="In Store"/>
  </r>
  <r>
    <x v="0"/>
    <x v="0"/>
    <s v="Washington"/>
    <n v="6971"/>
    <n v="42964"/>
    <s v="In Store"/>
  </r>
  <r>
    <x v="0"/>
    <x v="0"/>
    <s v="West Virginia"/>
    <n v="1117"/>
    <n v="84059"/>
    <s v="Online "/>
  </r>
  <r>
    <x v="0"/>
    <x v="0"/>
    <s v="Wisconsin"/>
    <n v="2872"/>
    <n v="47928"/>
    <s v="Online "/>
  </r>
  <r>
    <x v="0"/>
    <x v="0"/>
    <s v="Wyoming"/>
    <n v="1440"/>
    <n v="89063"/>
    <s v="In Store"/>
  </r>
  <r>
    <x v="0"/>
    <x v="1"/>
    <s v="Alabama"/>
    <n v="10335"/>
    <n v="65279"/>
    <s v="Online "/>
  </r>
  <r>
    <x v="0"/>
    <x v="1"/>
    <s v="Arizona"/>
    <n v="14006"/>
    <n v="69056"/>
    <s v="Online "/>
  </r>
  <r>
    <x v="0"/>
    <x v="1"/>
    <s v="Arkansas"/>
    <n v="7277"/>
    <n v="58247"/>
    <s v="In Store"/>
  </r>
  <r>
    <x v="0"/>
    <x v="1"/>
    <s v="California"/>
    <n v="86322"/>
    <n v="82740"/>
    <s v="In Store"/>
  </r>
  <r>
    <x v="0"/>
    <x v="1"/>
    <s v="Colorado"/>
    <n v="21025"/>
    <n v="74209"/>
    <s v="Online "/>
  </r>
  <r>
    <x v="0"/>
    <x v="1"/>
    <s v="Connecticut"/>
    <n v="9415"/>
    <n v="81591"/>
    <s v="Online "/>
  </r>
  <r>
    <x v="0"/>
    <x v="1"/>
    <s v="Delaware"/>
    <n v="3106"/>
    <n v="70977"/>
    <s v="In Store"/>
  </r>
  <r>
    <x v="0"/>
    <x v="1"/>
    <s v="Florida"/>
    <n v="76308"/>
    <n v="61910"/>
    <s v="Online "/>
  </r>
  <r>
    <x v="0"/>
    <x v="1"/>
    <s v="Georgia"/>
    <n v="22906"/>
    <n v="72214"/>
    <s v="In Store"/>
  </r>
  <r>
    <x v="0"/>
    <x v="1"/>
    <s v="Idaho"/>
    <n v="9159"/>
    <n v="54649"/>
    <s v="Online "/>
  </r>
  <r>
    <x v="0"/>
    <x v="1"/>
    <s v="Illinois"/>
    <n v="32538"/>
    <n v="82581"/>
    <s v="Online "/>
  </r>
  <r>
    <x v="0"/>
    <x v="1"/>
    <s v="Indiana"/>
    <n v="15617"/>
    <n v="68619"/>
    <s v="In Store"/>
  </r>
  <r>
    <x v="0"/>
    <x v="1"/>
    <s v="Iowa"/>
    <n v="9434"/>
    <n v="67831"/>
    <s v="In Store"/>
  </r>
  <r>
    <x v="0"/>
    <x v="1"/>
    <s v="Kansas"/>
    <n v="7355"/>
    <n v="65126"/>
    <s v="Online "/>
  </r>
  <r>
    <x v="0"/>
    <x v="1"/>
    <s v="Kentucky"/>
    <n v="9832"/>
    <n v="64484"/>
    <s v="Online "/>
  </r>
  <r>
    <x v="0"/>
    <x v="1"/>
    <s v="Louisiana"/>
    <n v="11349"/>
    <n v="71354"/>
    <s v="In Store"/>
  </r>
  <r>
    <x v="0"/>
    <x v="1"/>
    <s v="Maine"/>
    <n v="5732"/>
    <n v="61607"/>
    <s v="In Store"/>
  </r>
  <r>
    <x v="0"/>
    <x v="1"/>
    <s v="Maryland"/>
    <n v="16346"/>
    <n v="76642"/>
    <s v="In Store"/>
  </r>
  <r>
    <x v="0"/>
    <x v="1"/>
    <s v="Massachusetts"/>
    <n v="21102"/>
    <n v="90958"/>
    <s v="In Store"/>
  </r>
  <r>
    <x v="0"/>
    <x v="1"/>
    <s v="Michigan"/>
    <n v="21646"/>
    <n v="73631"/>
    <s v="In Store"/>
  </r>
  <r>
    <x v="0"/>
    <x v="1"/>
    <s v="Minnesota"/>
    <n v="16952"/>
    <n v="78942"/>
    <s v="Online "/>
  </r>
  <r>
    <x v="0"/>
    <x v="1"/>
    <s v="Mississippi"/>
    <n v="5839"/>
    <n v="59779"/>
    <s v="Online "/>
  </r>
  <r>
    <x v="0"/>
    <x v="1"/>
    <s v="Missouri"/>
    <n v="15735"/>
    <n v="70664"/>
    <s v="In Store"/>
  </r>
  <r>
    <x v="0"/>
    <x v="1"/>
    <s v="Montana"/>
    <n v="6813"/>
    <n v="61897"/>
    <s v="Online "/>
  </r>
  <r>
    <x v="0"/>
    <x v="1"/>
    <s v="Nebraska"/>
    <n v="7000"/>
    <n v="62548"/>
    <s v="Online "/>
  </r>
  <r>
    <x v="0"/>
    <x v="1"/>
    <s v="Nevada"/>
    <n v="5757"/>
    <n v="73902"/>
    <s v="In Store"/>
  </r>
  <r>
    <x v="0"/>
    <x v="1"/>
    <s v="New Hampshire"/>
    <n v="4901"/>
    <n v="74870"/>
    <s v="In Store"/>
  </r>
  <r>
    <x v="0"/>
    <x v="1"/>
    <s v="New Jersey"/>
    <n v="22711"/>
    <n v="83924"/>
    <s v="Online "/>
  </r>
  <r>
    <x v="0"/>
    <x v="1"/>
    <s v="New Mexico"/>
    <n v="5485"/>
    <n v="59439"/>
    <s v="Online "/>
  </r>
  <r>
    <x v="0"/>
    <x v="1"/>
    <s v="New York"/>
    <n v="50929"/>
    <n v="84199"/>
    <s v="In Store"/>
  </r>
  <r>
    <x v="0"/>
    <x v="1"/>
    <s v="North Carolina"/>
    <n v="29231"/>
    <n v="65177"/>
    <s v="Online "/>
  </r>
  <r>
    <x v="0"/>
    <x v="1"/>
    <s v="North Dakota"/>
    <n v="3669"/>
    <n v="72729"/>
    <s v="In Store"/>
  </r>
  <r>
    <x v="0"/>
    <x v="1"/>
    <s v="Ohio"/>
    <n v="23650"/>
    <n v="71104"/>
    <s v="Online "/>
  </r>
  <r>
    <x v="0"/>
    <x v="1"/>
    <s v="Oklahoma"/>
    <n v="9855"/>
    <n v="61099"/>
    <s v="Online "/>
  </r>
  <r>
    <x v="0"/>
    <x v="1"/>
    <s v="Oregon"/>
    <n v="14899"/>
    <n v="72876"/>
    <s v="In Store"/>
  </r>
  <r>
    <x v="0"/>
    <x v="1"/>
    <s v="Pennsylvania"/>
    <n v="29345"/>
    <n v="76639"/>
    <s v="In Store"/>
  </r>
  <r>
    <x v="0"/>
    <x v="1"/>
    <s v="Rhode Island"/>
    <n v="3878"/>
    <n v="72955"/>
    <s v="Online "/>
  </r>
  <r>
    <x v="0"/>
    <x v="1"/>
    <s v="South Carolina"/>
    <n v="13348"/>
    <n v="63906"/>
    <s v="Online "/>
  </r>
  <r>
    <x v="0"/>
    <x v="1"/>
    <s v="South Dakota"/>
    <n v="3954"/>
    <n v="60005"/>
    <s v="In Store"/>
  </r>
  <r>
    <x v="0"/>
    <x v="1"/>
    <s v="Tennessee"/>
    <n v="12894"/>
    <n v="68259"/>
    <s v="In Store"/>
  </r>
  <r>
    <x v="0"/>
    <x v="1"/>
    <s v="Texas"/>
    <n v="55014"/>
    <n v="74929"/>
    <s v="In Store"/>
  </r>
  <r>
    <x v="0"/>
    <x v="1"/>
    <s v="Utah"/>
    <n v="12932"/>
    <n v="63474"/>
    <s v="In Store"/>
  </r>
  <r>
    <x v="0"/>
    <x v="1"/>
    <s v="Vermont"/>
    <n v="2839"/>
    <n v="61130"/>
    <s v="In Store"/>
  </r>
  <r>
    <x v="0"/>
    <x v="1"/>
    <s v="Virginia"/>
    <n v="21412"/>
    <n v="69521"/>
    <s v="Online "/>
  </r>
  <r>
    <x v="0"/>
    <x v="1"/>
    <s v="Washington"/>
    <n v="27072"/>
    <n v="75827"/>
    <s v="In Store"/>
  </r>
  <r>
    <x v="0"/>
    <x v="1"/>
    <s v="West Virginia"/>
    <n v="4300"/>
    <n v="66489"/>
    <s v="In Store"/>
  </r>
  <r>
    <x v="0"/>
    <x v="1"/>
    <s v="Wisconsin"/>
    <n v="14760"/>
    <n v="72423"/>
    <s v="In Store"/>
  </r>
  <r>
    <x v="0"/>
    <x v="1"/>
    <s v="Wyoming"/>
    <n v="3478"/>
    <n v="62640"/>
    <s v="In Store"/>
  </r>
  <r>
    <x v="0"/>
    <x v="2"/>
    <s v="Alabama"/>
    <n v="5773"/>
    <n v="66387"/>
    <s v="Online "/>
  </r>
  <r>
    <x v="0"/>
    <x v="2"/>
    <s v="Arizona"/>
    <n v="5213"/>
    <n v="88375"/>
    <s v="In Store"/>
  </r>
  <r>
    <x v="0"/>
    <x v="2"/>
    <s v="Arkansas"/>
    <n v="2961"/>
    <n v="57570"/>
    <s v="In Store"/>
  </r>
  <r>
    <x v="0"/>
    <x v="2"/>
    <s v="California"/>
    <n v="44156"/>
    <n v="115888"/>
    <s v="In Store"/>
  </r>
  <r>
    <x v="0"/>
    <x v="2"/>
    <s v="Colorado"/>
    <n v="5888"/>
    <n v="83207"/>
    <s v="In Store"/>
  </r>
  <r>
    <x v="0"/>
    <x v="2"/>
    <s v="Connecticut"/>
    <n v="4386"/>
    <n v="93706"/>
    <s v="Online "/>
  </r>
  <r>
    <x v="0"/>
    <x v="2"/>
    <s v="Delaware"/>
    <n v="678"/>
    <n v="74049"/>
    <s v="In Store"/>
  </r>
  <r>
    <x v="0"/>
    <x v="2"/>
    <s v="Florida"/>
    <n v="21275"/>
    <n v="72758"/>
    <s v="In Store"/>
  </r>
  <r>
    <x v="0"/>
    <x v="2"/>
    <s v="Georgia"/>
    <n v="10646"/>
    <n v="66184"/>
    <s v="In Store"/>
  </r>
  <r>
    <x v="0"/>
    <x v="2"/>
    <s v="Idaho"/>
    <n v="2886"/>
    <n v="71603"/>
    <s v="In Store"/>
  </r>
  <r>
    <x v="0"/>
    <x v="2"/>
    <s v="Illinois"/>
    <n v="18033"/>
    <n v="80855"/>
    <s v="Online "/>
  </r>
  <r>
    <x v="0"/>
    <x v="2"/>
    <s v="Indiana"/>
    <n v="9255"/>
    <n v="71092"/>
    <s v="In Store"/>
  </r>
  <r>
    <x v="0"/>
    <x v="2"/>
    <s v="Iowa"/>
    <n v="4099"/>
    <n v="69103"/>
    <s v="In Store"/>
  </r>
  <r>
    <x v="0"/>
    <x v="2"/>
    <s v="Kansas"/>
    <n v="3109"/>
    <n v="68958"/>
    <s v="In Store"/>
  </r>
  <r>
    <x v="0"/>
    <x v="2"/>
    <s v="Kentucky"/>
    <n v="4978"/>
    <n v="68902"/>
    <s v="In Store"/>
  </r>
  <r>
    <x v="0"/>
    <x v="2"/>
    <s v="Louisiana"/>
    <n v="4501"/>
    <n v="84183"/>
    <s v="In Store"/>
  </r>
  <r>
    <x v="0"/>
    <x v="2"/>
    <s v="Maine"/>
    <n v="1863"/>
    <n v="67682"/>
    <s v="In Store"/>
  </r>
  <r>
    <x v="0"/>
    <x v="2"/>
    <s v="Maryland"/>
    <n v="4168"/>
    <n v="91426"/>
    <s v="In Store"/>
  </r>
  <r>
    <x v="0"/>
    <x v="2"/>
    <s v="Massachusetts"/>
    <n v="6616"/>
    <n v="102190"/>
    <s v="Online "/>
  </r>
  <r>
    <x v="0"/>
    <x v="2"/>
    <s v="Michigan"/>
    <n v="17437"/>
    <n v="76769"/>
    <s v="Online "/>
  </r>
  <r>
    <x v="0"/>
    <x v="2"/>
    <s v="Minnesota"/>
    <n v="8284"/>
    <n v="76870"/>
    <s v="In Store"/>
  </r>
  <r>
    <x v="0"/>
    <x v="2"/>
    <s v="Mississippi"/>
    <n v="2375"/>
    <n v="57918"/>
    <s v="Online "/>
  </r>
  <r>
    <x v="0"/>
    <x v="2"/>
    <s v="Missouri"/>
    <n v="6859"/>
    <n v="67836"/>
    <s v="Online "/>
  </r>
  <r>
    <x v="0"/>
    <x v="2"/>
    <s v="Montana"/>
    <n v="1672"/>
    <n v="60178"/>
    <s v="In Store"/>
  </r>
  <r>
    <x v="0"/>
    <x v="2"/>
    <s v="Nebraska"/>
    <n v="1949"/>
    <n v="62492"/>
    <s v="In Store"/>
  </r>
  <r>
    <x v="0"/>
    <x v="2"/>
    <s v="Nevada"/>
    <n v="2054"/>
    <n v="72821"/>
    <s v="Online "/>
  </r>
  <r>
    <x v="0"/>
    <x v="2"/>
    <s v="New Hampshire"/>
    <n v="2001"/>
    <n v="83769"/>
    <s v="Online "/>
  </r>
  <r>
    <x v="0"/>
    <x v="2"/>
    <s v="New Jersey"/>
    <n v="8964"/>
    <n v="92277"/>
    <s v="In Store"/>
  </r>
  <r>
    <x v="0"/>
    <x v="2"/>
    <s v="New Mexico"/>
    <n v="1776"/>
    <n v="64794"/>
    <s v="Online "/>
  </r>
  <r>
    <x v="0"/>
    <x v="2"/>
    <s v="New York"/>
    <n v="16292"/>
    <n v="79103"/>
    <s v="In Store"/>
  </r>
  <r>
    <x v="0"/>
    <x v="2"/>
    <s v="North Carolina"/>
    <n v="10303"/>
    <n v="69281"/>
    <s v="Online "/>
  </r>
  <r>
    <x v="0"/>
    <x v="2"/>
    <s v="North Dakota"/>
    <n v="799"/>
    <n v="63695"/>
    <s v="Online "/>
  </r>
  <r>
    <x v="0"/>
    <x v="2"/>
    <s v="Ohio"/>
    <n v="15453"/>
    <n v="70995"/>
    <s v="In Store"/>
  </r>
  <r>
    <x v="0"/>
    <x v="2"/>
    <s v="Oklahoma"/>
    <n v="4178"/>
    <n v="66915"/>
    <s v="In Store"/>
  </r>
  <r>
    <x v="0"/>
    <x v="2"/>
    <s v="Oregon"/>
    <n v="6354"/>
    <n v="80927"/>
    <s v="Online "/>
  </r>
  <r>
    <x v="0"/>
    <x v="2"/>
    <s v="Pennsylvania"/>
    <n v="14363"/>
    <n v="72931"/>
    <s v="Online "/>
  </r>
  <r>
    <x v="0"/>
    <x v="2"/>
    <s v="Rhode Island"/>
    <n v="1516"/>
    <n v="69645"/>
    <s v="In Store"/>
  </r>
  <r>
    <x v="0"/>
    <x v="2"/>
    <s v="South Carolina"/>
    <n v="6655"/>
    <n v="67779"/>
    <s v="In Store"/>
  </r>
  <r>
    <x v="0"/>
    <x v="2"/>
    <s v="South Dakota"/>
    <n v="1072"/>
    <n v="59285"/>
    <s v="In Store"/>
  </r>
  <r>
    <x v="0"/>
    <x v="2"/>
    <s v="Tennessee"/>
    <n v="7620"/>
    <n v="69122"/>
    <s v="In Store"/>
  </r>
  <r>
    <x v="0"/>
    <x v="2"/>
    <s v="Texas"/>
    <n v="26257"/>
    <n v="87206"/>
    <s v="In Store"/>
  </r>
  <r>
    <x v="0"/>
    <x v="2"/>
    <s v="Utah"/>
    <n v="4616"/>
    <n v="67796"/>
    <s v="Online "/>
  </r>
  <r>
    <x v="0"/>
    <x v="2"/>
    <s v="Vermont"/>
    <n v="1107"/>
    <n v="68352"/>
    <s v="Online "/>
  </r>
  <r>
    <x v="0"/>
    <x v="2"/>
    <s v="Virginia"/>
    <n v="7023"/>
    <n v="69958"/>
    <s v="In Store"/>
  </r>
  <r>
    <x v="0"/>
    <x v="2"/>
    <s v="Washington"/>
    <n v="7882"/>
    <n v="88000"/>
    <s v="Online "/>
  </r>
  <r>
    <x v="0"/>
    <x v="2"/>
    <s v="West Virginia"/>
    <n v="1261"/>
    <n v="68359"/>
    <s v="Online "/>
  </r>
  <r>
    <x v="0"/>
    <x v="2"/>
    <s v="Wisconsin"/>
    <n v="9214"/>
    <n v="67039"/>
    <s v="In Store"/>
  </r>
  <r>
    <x v="0"/>
    <x v="2"/>
    <s v="Wyoming"/>
    <n v="620"/>
    <n v="76308"/>
    <s v="In Store"/>
  </r>
  <r>
    <x v="0"/>
    <x v="3"/>
    <s v="Alabama"/>
    <n v="32424"/>
    <n v="51853"/>
    <s v="Online "/>
  </r>
  <r>
    <x v="0"/>
    <x v="3"/>
    <s v="Arizona"/>
    <n v="33859"/>
    <n v="57498"/>
    <s v="Online "/>
  </r>
  <r>
    <x v="0"/>
    <x v="3"/>
    <s v="Arkansas"/>
    <n v="21836"/>
    <n v="51673"/>
    <s v="In Store"/>
  </r>
  <r>
    <x v="0"/>
    <x v="3"/>
    <s v="California"/>
    <n v="200632"/>
    <n v="64800"/>
    <s v="Online "/>
  </r>
  <r>
    <x v="0"/>
    <x v="3"/>
    <s v="Colorado"/>
    <n v="36421"/>
    <n v="61719"/>
    <s v="In Store"/>
  </r>
  <r>
    <x v="0"/>
    <x v="3"/>
    <s v="Connecticut"/>
    <n v="24725"/>
    <n v="61859"/>
    <s v="Online "/>
  </r>
  <r>
    <x v="0"/>
    <x v="3"/>
    <s v="Delaware"/>
    <n v="7050"/>
    <n v="51667"/>
    <s v="Online "/>
  </r>
  <r>
    <x v="0"/>
    <x v="3"/>
    <s v="Florida"/>
    <n v="142700"/>
    <n v="55391"/>
    <s v="In Store"/>
  </r>
  <r>
    <x v="0"/>
    <x v="3"/>
    <s v="Georgia"/>
    <n v="64380"/>
    <n v="58104"/>
    <s v="In Store"/>
  </r>
  <r>
    <x v="0"/>
    <x v="3"/>
    <s v="Idaho"/>
    <n v="12742"/>
    <n v="50610"/>
    <s v="Online "/>
  </r>
  <r>
    <x v="0"/>
    <x v="3"/>
    <s v="Illinois"/>
    <n v="78196"/>
    <n v="61780"/>
    <s v="Online "/>
  </r>
  <r>
    <x v="0"/>
    <x v="3"/>
    <s v="Indiana"/>
    <n v="40846"/>
    <n v="51931"/>
    <s v="In Store"/>
  </r>
  <r>
    <x v="0"/>
    <x v="3"/>
    <s v="Iowa"/>
    <n v="23479"/>
    <n v="50146"/>
    <s v="In Store"/>
  </r>
  <r>
    <x v="0"/>
    <x v="3"/>
    <s v="Kansas"/>
    <n v="19497"/>
    <n v="52012"/>
    <s v="In Store"/>
  </r>
  <r>
    <x v="0"/>
    <x v="3"/>
    <s v="Kentucky"/>
    <n v="28266"/>
    <n v="52839"/>
    <s v="In Store"/>
  </r>
  <r>
    <x v="0"/>
    <x v="3"/>
    <s v="Louisiana"/>
    <n v="31210"/>
    <n v="52029"/>
    <s v="In Store"/>
  </r>
  <r>
    <x v="0"/>
    <x v="3"/>
    <s v="Maine"/>
    <n v="10546"/>
    <n v="49084"/>
    <s v="Online "/>
  </r>
  <r>
    <x v="0"/>
    <x v="3"/>
    <s v="Maryland"/>
    <n v="31685"/>
    <n v="56800"/>
    <s v="Online "/>
  </r>
  <r>
    <x v="0"/>
    <x v="3"/>
    <s v="Massachusetts"/>
    <n v="40751"/>
    <n v="67082"/>
    <s v="In Store"/>
  </r>
  <r>
    <x v="0"/>
    <x v="3"/>
    <s v="Michigan"/>
    <n v="55149"/>
    <n v="57869"/>
    <s v="Online "/>
  </r>
  <r>
    <x v="0"/>
    <x v="3"/>
    <s v="Minnesota"/>
    <n v="37255"/>
    <n v="59843"/>
    <s v="Online "/>
  </r>
  <r>
    <x v="0"/>
    <x v="3"/>
    <s v="Mississippi"/>
    <n v="19589"/>
    <n v="46176"/>
    <s v="In Store"/>
  </r>
  <r>
    <x v="0"/>
    <x v="3"/>
    <s v="Missouri"/>
    <n v="39646"/>
    <n v="52520"/>
    <s v="In Store"/>
  </r>
  <r>
    <x v="0"/>
    <x v="3"/>
    <s v="Montana"/>
    <n v="9323"/>
    <n v="49996"/>
    <s v="Online "/>
  </r>
  <r>
    <x v="0"/>
    <x v="3"/>
    <s v="Nebraska"/>
    <n v="14748"/>
    <n v="50095"/>
    <s v="Online "/>
  </r>
  <r>
    <x v="0"/>
    <x v="3"/>
    <s v="Nevada"/>
    <n v="15481"/>
    <n v="54334"/>
    <s v="In Store"/>
  </r>
  <r>
    <x v="0"/>
    <x v="3"/>
    <s v="New Hampshire"/>
    <n v="12460"/>
    <n v="60425"/>
    <s v="Online "/>
  </r>
  <r>
    <x v="0"/>
    <x v="3"/>
    <s v="New Jersey"/>
    <n v="54606"/>
    <n v="64675"/>
    <s v="In Store"/>
  </r>
  <r>
    <x v="0"/>
    <x v="3"/>
    <s v="New Mexico"/>
    <n v="10949"/>
    <n v="47086"/>
    <s v="Online "/>
  </r>
  <r>
    <x v="0"/>
    <x v="3"/>
    <s v="New York"/>
    <n v="118946"/>
    <n v="63939"/>
    <s v="Online "/>
  </r>
  <r>
    <x v="0"/>
    <x v="3"/>
    <s v="North Carolina"/>
    <n v="63455"/>
    <n v="53171"/>
    <s v="In Store"/>
  </r>
  <r>
    <x v="0"/>
    <x v="3"/>
    <s v="North Dakota"/>
    <n v="7745"/>
    <n v="58657"/>
    <s v="In Store"/>
  </r>
  <r>
    <x v="0"/>
    <x v="3"/>
    <s v="Ohio"/>
    <n v="68987"/>
    <n v="54088"/>
    <s v="Online "/>
  </r>
  <r>
    <x v="0"/>
    <x v="3"/>
    <s v="Oklahoma"/>
    <n v="23912"/>
    <n v="49388"/>
    <s v="Online "/>
  </r>
  <r>
    <x v="0"/>
    <x v="3"/>
    <s v="Oregon"/>
    <n v="26241"/>
    <n v="55251"/>
    <s v="In Store"/>
  </r>
  <r>
    <x v="0"/>
    <x v="3"/>
    <s v="Pennsylvania"/>
    <n v="73985"/>
    <n v="55535"/>
    <s v="In Store"/>
  </r>
  <r>
    <x v="0"/>
    <x v="3"/>
    <s v="Rhode Island"/>
    <n v="7816"/>
    <n v="55493"/>
    <s v="In Store"/>
  </r>
  <r>
    <x v="0"/>
    <x v="3"/>
    <s v="South Carolina"/>
    <n v="31674"/>
    <n v="49717"/>
    <s v="In Store"/>
  </r>
  <r>
    <x v="0"/>
    <x v="3"/>
    <s v="South Dakota"/>
    <n v="8068"/>
    <n v="50162"/>
    <s v="In Store"/>
  </r>
  <r>
    <x v="0"/>
    <x v="3"/>
    <s v="Tennessee"/>
    <n v="40806"/>
    <n v="56111"/>
    <s v="Online "/>
  </r>
  <r>
    <x v="0"/>
    <x v="3"/>
    <s v="Texas"/>
    <n v="152438"/>
    <n v="62485"/>
    <s v="Online "/>
  </r>
  <r>
    <x v="0"/>
    <x v="3"/>
    <s v="Utah"/>
    <n v="20535"/>
    <n v="55353"/>
    <s v="In Store"/>
  </r>
  <r>
    <x v="0"/>
    <x v="3"/>
    <s v="Vermont"/>
    <n v="5003"/>
    <n v="51701"/>
    <s v="Online "/>
  </r>
  <r>
    <x v="0"/>
    <x v="3"/>
    <s v="Virginia"/>
    <n v="42564"/>
    <n v="54371"/>
    <s v="Online "/>
  </r>
  <r>
    <x v="0"/>
    <x v="3"/>
    <s v="Washington"/>
    <n v="38688"/>
    <n v="80160"/>
    <s v="In Store"/>
  </r>
  <r>
    <x v="0"/>
    <x v="3"/>
    <s v="West Virginia"/>
    <n v="10611"/>
    <n v="48085"/>
    <s v="In Store"/>
  </r>
  <r>
    <x v="0"/>
    <x v="3"/>
    <s v="Wisconsin"/>
    <n v="35812"/>
    <n v="51165"/>
    <s v="Online "/>
  </r>
  <r>
    <x v="0"/>
    <x v="3"/>
    <s v="Wyoming"/>
    <n v="4840"/>
    <n v="50879"/>
    <s v="Online "/>
  </r>
  <r>
    <x v="0"/>
    <x v="4"/>
    <s v="Alabama"/>
    <n v="2566"/>
    <n v="75393"/>
    <s v="In Store"/>
  </r>
  <r>
    <x v="0"/>
    <x v="4"/>
    <s v="Arizona"/>
    <n v="4017"/>
    <n v="96871"/>
    <s v="Online "/>
  </r>
  <r>
    <x v="0"/>
    <x v="4"/>
    <s v="Arkansas"/>
    <n v="1536"/>
    <n v="75820"/>
    <s v="In Store"/>
  </r>
  <r>
    <x v="0"/>
    <x v="4"/>
    <s v="California"/>
    <n v="29491"/>
    <n v="223892"/>
    <s v="Online "/>
  </r>
  <r>
    <x v="0"/>
    <x v="4"/>
    <s v="Colorado"/>
    <n v="4548"/>
    <n v="129495"/>
    <s v="Online "/>
  </r>
  <r>
    <x v="0"/>
    <x v="4"/>
    <s v="Connecticut"/>
    <n v="2880"/>
    <n v="144917"/>
    <s v="In Store"/>
  </r>
  <r>
    <x v="0"/>
    <x v="4"/>
    <s v="Delaware"/>
    <n v="549"/>
    <n v="84966"/>
    <s v="In Store"/>
  </r>
  <r>
    <x v="0"/>
    <x v="4"/>
    <s v="Florida"/>
    <n v="12659"/>
    <n v="99350"/>
    <s v="Online "/>
  </r>
  <r>
    <x v="0"/>
    <x v="4"/>
    <s v="Georgia"/>
    <n v="6010"/>
    <n v="114735"/>
    <s v="Online "/>
  </r>
  <r>
    <x v="0"/>
    <x v="4"/>
    <s v="Idaho"/>
    <n v="1385"/>
    <n v="70408"/>
    <s v="In Store"/>
  </r>
  <r>
    <x v="0"/>
    <x v="4"/>
    <s v="Illinois"/>
    <n v="7162"/>
    <n v="116059"/>
    <s v="In Store"/>
  </r>
  <r>
    <x v="0"/>
    <x v="4"/>
    <s v="Indiana"/>
    <n v="2521"/>
    <n v="73191"/>
    <s v="In Store"/>
  </r>
  <r>
    <x v="0"/>
    <x v="4"/>
    <s v="Iowa"/>
    <n v="1811"/>
    <n v="72858"/>
    <s v="In Store"/>
  </r>
  <r>
    <x v="0"/>
    <x v="4"/>
    <s v="Kansas"/>
    <n v="1561"/>
    <n v="79749"/>
    <s v="In Store"/>
  </r>
  <r>
    <x v="0"/>
    <x v="4"/>
    <s v="Kentucky"/>
    <n v="2111"/>
    <n v="69462"/>
    <s v="Online "/>
  </r>
  <r>
    <x v="0"/>
    <x v="4"/>
    <s v="Louisiana"/>
    <n v="1935"/>
    <n v="71700"/>
    <s v="Online "/>
  </r>
  <r>
    <x v="0"/>
    <x v="4"/>
    <s v="Maine"/>
    <n v="916"/>
    <n v="70265"/>
    <s v="In Store"/>
  </r>
  <r>
    <x v="0"/>
    <x v="4"/>
    <s v="Maryland"/>
    <n v="2855"/>
    <n v="116569"/>
    <s v="Online "/>
  </r>
  <r>
    <x v="0"/>
    <x v="4"/>
    <s v="Massachusetts"/>
    <n v="6073"/>
    <n v="152746"/>
    <s v="Online "/>
  </r>
  <r>
    <x v="0"/>
    <x v="4"/>
    <s v="Michigan"/>
    <n v="7671"/>
    <n v="94745"/>
    <s v="In Store"/>
  </r>
  <r>
    <x v="0"/>
    <x v="4"/>
    <s v="Minnesota"/>
    <n v="4304"/>
    <n v="98292"/>
    <s v="In Store"/>
  </r>
  <r>
    <x v="0"/>
    <x v="4"/>
    <s v="Mississippi"/>
    <n v="964"/>
    <n v="60301"/>
    <s v="Online "/>
  </r>
  <r>
    <x v="0"/>
    <x v="4"/>
    <s v="Missouri"/>
    <n v="3562"/>
    <n v="95327"/>
    <s v="Online "/>
  </r>
  <r>
    <x v="0"/>
    <x v="4"/>
    <s v="Montana"/>
    <n v="856"/>
    <n v="71673"/>
    <s v="In Store"/>
  </r>
  <r>
    <x v="0"/>
    <x v="4"/>
    <s v="Nebraska"/>
    <n v="1071"/>
    <n v="82361"/>
    <s v="Online "/>
  </r>
  <r>
    <x v="0"/>
    <x v="4"/>
    <s v="Nevada"/>
    <n v="1609"/>
    <n v="94353"/>
    <s v="In Store"/>
  </r>
  <r>
    <x v="0"/>
    <x v="4"/>
    <s v="New Hampshire"/>
    <n v="1168"/>
    <n v="113194"/>
    <s v="Online "/>
  </r>
  <r>
    <x v="0"/>
    <x v="4"/>
    <s v="New Jersey"/>
    <n v="3965"/>
    <n v="136541"/>
    <s v="Online "/>
  </r>
  <r>
    <x v="0"/>
    <x v="4"/>
    <s v="New Mexico"/>
    <n v="1108"/>
    <n v="68393"/>
    <s v="In Store"/>
  </r>
  <r>
    <x v="0"/>
    <x v="4"/>
    <s v="New York"/>
    <n v="14380"/>
    <n v="160357"/>
    <s v="In Store"/>
  </r>
  <r>
    <x v="0"/>
    <x v="4"/>
    <s v="North Carolina"/>
    <n v="6302"/>
    <n v="102207"/>
    <s v="Online "/>
  </r>
  <r>
    <x v="0"/>
    <x v="4"/>
    <s v="North Dakota"/>
    <n v="417"/>
    <n v="85624"/>
    <s v="Online "/>
  </r>
  <r>
    <x v="0"/>
    <x v="4"/>
    <s v="Ohio"/>
    <n v="5303"/>
    <n v="86052"/>
    <s v="In Store"/>
  </r>
  <r>
    <x v="0"/>
    <x v="4"/>
    <s v="Oklahoma"/>
    <n v="1572"/>
    <n v="69710"/>
    <s v="In Store"/>
  </r>
  <r>
    <x v="0"/>
    <x v="4"/>
    <s v="Oregon"/>
    <n v="4605"/>
    <n v="107737"/>
    <s v="In Store"/>
  </r>
  <r>
    <x v="0"/>
    <x v="4"/>
    <s v="Pennsylvania"/>
    <n v="5891"/>
    <n v="113388"/>
    <s v="In Store"/>
  </r>
  <r>
    <x v="0"/>
    <x v="4"/>
    <s v="Rhode Island"/>
    <n v="762"/>
    <n v="93286"/>
    <s v="In Store"/>
  </r>
  <r>
    <x v="0"/>
    <x v="4"/>
    <s v="South Carolina"/>
    <n v="3216"/>
    <n v="79562"/>
    <s v="Online "/>
  </r>
  <r>
    <x v="0"/>
    <x v="4"/>
    <s v="South Dakota"/>
    <n v="606"/>
    <n v="64069"/>
    <s v="Online "/>
  </r>
  <r>
    <x v="0"/>
    <x v="4"/>
    <s v="Tennessee"/>
    <n v="4525"/>
    <n v="87293"/>
    <s v="In Store"/>
  </r>
  <r>
    <x v="0"/>
    <x v="4"/>
    <s v="Texas"/>
    <n v="11822"/>
    <n v="108835"/>
    <s v="Online "/>
  </r>
  <r>
    <x v="0"/>
    <x v="4"/>
    <s v="Utah"/>
    <n v="3177"/>
    <n v="102974"/>
    <s v="Online "/>
  </r>
  <r>
    <x v="0"/>
    <x v="4"/>
    <s v="Vermont"/>
    <n v="584"/>
    <n v="74605"/>
    <s v="In Store"/>
  </r>
  <r>
    <x v="0"/>
    <x v="4"/>
    <s v="Virginia"/>
    <n v="4875"/>
    <n v="123848"/>
    <s v="In Store"/>
  </r>
  <r>
    <x v="0"/>
    <x v="4"/>
    <s v="Washington"/>
    <n v="5419"/>
    <n v="248273"/>
    <s v="Online "/>
  </r>
  <r>
    <x v="0"/>
    <x v="4"/>
    <s v="West Virginia"/>
    <n v="825"/>
    <n v="64063"/>
    <s v="Online "/>
  </r>
  <r>
    <x v="0"/>
    <x v="4"/>
    <s v="Wisconsin"/>
    <n v="2400"/>
    <n v="94336"/>
    <s v="In Store"/>
  </r>
  <r>
    <x v="0"/>
    <x v="4"/>
    <s v="Wyoming"/>
    <n v="428"/>
    <n v="60299"/>
    <s v="Online "/>
  </r>
  <r>
    <x v="0"/>
    <x v="5"/>
    <s v="Alabama"/>
    <n v="13880"/>
    <n v="81982"/>
    <s v="In Store"/>
  </r>
  <r>
    <x v="0"/>
    <x v="5"/>
    <s v="Arizona"/>
    <n v="20707"/>
    <n v="88956"/>
    <s v="Online "/>
  </r>
  <r>
    <x v="0"/>
    <x v="5"/>
    <s v="Arkansas"/>
    <n v="8906"/>
    <n v="71321"/>
    <s v="Online "/>
  </r>
  <r>
    <x v="0"/>
    <x v="5"/>
    <s v="California"/>
    <n v="112775"/>
    <n v="130107"/>
    <s v="In Store"/>
  </r>
  <r>
    <x v="0"/>
    <x v="5"/>
    <s v="Colorado"/>
    <n v="25139"/>
    <n v="103276"/>
    <s v="In Store"/>
  </r>
  <r>
    <x v="0"/>
    <x v="5"/>
    <s v="Connecticut"/>
    <n v="11223"/>
    <n v="171086"/>
    <s v="Online "/>
  </r>
  <r>
    <x v="0"/>
    <x v="5"/>
    <s v="Delaware"/>
    <n v="3005"/>
    <n v="109154"/>
    <s v="Online "/>
  </r>
  <r>
    <x v="0"/>
    <x v="5"/>
    <s v="Florida"/>
    <n v="80956"/>
    <n v="90307"/>
    <s v="In Store"/>
  </r>
  <r>
    <x v="0"/>
    <x v="5"/>
    <s v="Georgia"/>
    <n v="28810"/>
    <n v="99145"/>
    <s v="In Store"/>
  </r>
  <r>
    <x v="0"/>
    <x v="5"/>
    <s v="Idaho"/>
    <n v="6508"/>
    <n v="74833"/>
    <s v="In Store"/>
  </r>
  <r>
    <x v="0"/>
    <x v="5"/>
    <s v="Illinois"/>
    <n v="33063"/>
    <n v="127634"/>
    <s v="In Store"/>
  </r>
  <r>
    <x v="0"/>
    <x v="5"/>
    <s v="Indiana"/>
    <n v="17574"/>
    <n v="78283"/>
    <s v="In Store"/>
  </r>
  <r>
    <x v="0"/>
    <x v="5"/>
    <s v="Iowa"/>
    <n v="10731"/>
    <n v="87131"/>
    <s v="Online "/>
  </r>
  <r>
    <x v="0"/>
    <x v="5"/>
    <s v="Kansas"/>
    <n v="8752"/>
    <n v="81889"/>
    <s v="Online "/>
  </r>
  <r>
    <x v="0"/>
    <x v="5"/>
    <s v="Kentucky"/>
    <n v="11729"/>
    <n v="81177"/>
    <s v="In Store"/>
  </r>
  <r>
    <x v="0"/>
    <x v="5"/>
    <s v="Louisiana"/>
    <n v="14229"/>
    <n v="75409"/>
    <s v="Online "/>
  </r>
  <r>
    <x v="0"/>
    <x v="5"/>
    <s v="Maine"/>
    <n v="3926"/>
    <n v="81870"/>
    <s v="Online "/>
  </r>
  <r>
    <x v="0"/>
    <x v="5"/>
    <s v="Maryland"/>
    <n v="15692"/>
    <n v="116159"/>
    <s v="In Store"/>
  </r>
  <r>
    <x v="0"/>
    <x v="5"/>
    <s v="Massachusetts"/>
    <n v="18137"/>
    <n v="165120"/>
    <s v="In Store"/>
  </r>
  <r>
    <x v="0"/>
    <x v="5"/>
    <s v="Michigan"/>
    <n v="20626"/>
    <n v="87720"/>
    <s v="Online "/>
  </r>
  <r>
    <x v="0"/>
    <x v="5"/>
    <s v="Minnesota"/>
    <n v="16134"/>
    <n v="110989"/>
    <s v="Online "/>
  </r>
  <r>
    <x v="0"/>
    <x v="5"/>
    <s v="Mississippi"/>
    <n v="7984"/>
    <n v="65263"/>
    <s v="In Store"/>
  </r>
  <r>
    <x v="0"/>
    <x v="5"/>
    <s v="Missouri"/>
    <n v="18815"/>
    <n v="88664"/>
    <s v="Online "/>
  </r>
  <r>
    <x v="0"/>
    <x v="5"/>
    <s v="Montana"/>
    <n v="4557"/>
    <n v="73330"/>
    <s v="In Store"/>
  </r>
  <r>
    <x v="0"/>
    <x v="5"/>
    <s v="Nebraska"/>
    <n v="7000"/>
    <n v="80942"/>
    <s v="Online "/>
  </r>
  <r>
    <x v="0"/>
    <x v="5"/>
    <s v="Nevada"/>
    <n v="9293"/>
    <n v="85236"/>
    <s v="Online "/>
  </r>
  <r>
    <x v="0"/>
    <x v="5"/>
    <s v="New Hampshire"/>
    <n v="3946"/>
    <n v="115751"/>
    <s v="In Store"/>
  </r>
  <r>
    <x v="0"/>
    <x v="5"/>
    <s v="New Jersey"/>
    <n v="20469"/>
    <n v="133870"/>
    <s v="In Store"/>
  </r>
  <r>
    <x v="0"/>
    <x v="5"/>
    <s v="New Mexico"/>
    <n v="5600"/>
    <n v="68343"/>
    <s v="Online "/>
  </r>
  <r>
    <x v="0"/>
    <x v="5"/>
    <s v="New York"/>
    <n v="63948"/>
    <n v="213014"/>
    <s v="Online "/>
  </r>
  <r>
    <x v="0"/>
    <x v="5"/>
    <s v="North Carolina"/>
    <n v="30275"/>
    <n v="103234"/>
    <s v="In Store"/>
  </r>
  <r>
    <x v="0"/>
    <x v="5"/>
    <s v="North Dakota"/>
    <n v="3042"/>
    <n v="75243"/>
    <s v="In Store"/>
  </r>
  <r>
    <x v="0"/>
    <x v="5"/>
    <s v="Ohio"/>
    <n v="29307"/>
    <n v="88336"/>
    <s v="In Store"/>
  </r>
  <r>
    <x v="0"/>
    <x v="5"/>
    <s v="Oklahoma"/>
    <n v="11701"/>
    <n v="70030"/>
    <s v="In Store"/>
  </r>
  <r>
    <x v="0"/>
    <x v="5"/>
    <s v="Oregon"/>
    <n v="13352"/>
    <n v="86727"/>
    <s v="In Store"/>
  </r>
  <r>
    <x v="0"/>
    <x v="5"/>
    <s v="Pennsylvania"/>
    <n v="29714"/>
    <n v="103231"/>
    <s v="Online "/>
  </r>
  <r>
    <x v="0"/>
    <x v="5"/>
    <s v="Rhode Island"/>
    <n v="3038"/>
    <n v="106316"/>
    <s v="Online "/>
  </r>
  <r>
    <x v="0"/>
    <x v="5"/>
    <s v="South Carolina"/>
    <n v="15078"/>
    <n v="77361"/>
    <s v="In Store"/>
  </r>
  <r>
    <x v="0"/>
    <x v="5"/>
    <s v="South Dakota"/>
    <n v="3397"/>
    <n v="75345"/>
    <s v="Online "/>
  </r>
  <r>
    <x v="0"/>
    <x v="5"/>
    <s v="Tennessee"/>
    <n v="16893"/>
    <n v="91116"/>
    <s v="Online "/>
  </r>
  <r>
    <x v="0"/>
    <x v="5"/>
    <s v="Texas"/>
    <n v="78940"/>
    <n v="98477"/>
    <s v="In Store"/>
  </r>
  <r>
    <x v="0"/>
    <x v="5"/>
    <s v="Utah"/>
    <n v="12580"/>
    <n v="85806"/>
    <s v="In Store"/>
  </r>
  <r>
    <x v="0"/>
    <x v="5"/>
    <s v="Vermont"/>
    <n v="1719"/>
    <n v="86135"/>
    <s v="Online "/>
  </r>
  <r>
    <x v="0"/>
    <x v="5"/>
    <s v="Virginia"/>
    <n v="22750"/>
    <n v="103246"/>
    <s v="Online "/>
  </r>
  <r>
    <x v="0"/>
    <x v="5"/>
    <s v="Washington"/>
    <n v="18828"/>
    <n v="101674"/>
    <s v="In Store"/>
  </r>
  <r>
    <x v="0"/>
    <x v="5"/>
    <s v="West Virginia"/>
    <n v="4042"/>
    <n v="62764"/>
    <s v="Online "/>
  </r>
  <r>
    <x v="0"/>
    <x v="5"/>
    <s v="Wisconsin"/>
    <n v="14688"/>
    <n v="86470"/>
    <s v="In Store"/>
  </r>
  <r>
    <x v="0"/>
    <x v="5"/>
    <s v="Wyoming"/>
    <n v="2353"/>
    <n v="70480"/>
    <s v="Online "/>
  </r>
  <r>
    <x v="0"/>
    <x v="6"/>
    <s v="Alabama"/>
    <n v="22875"/>
    <n v="68111"/>
    <s v="Online "/>
  </r>
  <r>
    <x v="0"/>
    <x v="6"/>
    <s v="Arizona"/>
    <n v="40867"/>
    <n v="69180"/>
    <s v="In Store"/>
  </r>
  <r>
    <x v="0"/>
    <x v="6"/>
    <s v="Arkansas"/>
    <n v="15490"/>
    <n v="74067"/>
    <s v="In Store"/>
  </r>
  <r>
    <x v="0"/>
    <x v="6"/>
    <s v="California"/>
    <n v="221985"/>
    <n v="112486"/>
    <s v="In Store"/>
  </r>
  <r>
    <x v="0"/>
    <x v="6"/>
    <s v="Colorado"/>
    <n v="58286"/>
    <n v="96744"/>
    <s v="In Store"/>
  </r>
  <r>
    <x v="0"/>
    <x v="6"/>
    <s v="Connecticut"/>
    <n v="24131"/>
    <n v="101714"/>
    <s v="In Store"/>
  </r>
  <r>
    <x v="0"/>
    <x v="6"/>
    <s v="Delaware"/>
    <n v="9766"/>
    <n v="91651"/>
    <s v="In Store"/>
  </r>
  <r>
    <x v="0"/>
    <x v="6"/>
    <s v="Florida"/>
    <n v="179893"/>
    <n v="74223"/>
    <s v="In Store"/>
  </r>
  <r>
    <x v="0"/>
    <x v="6"/>
    <s v="Georgia"/>
    <n v="60683"/>
    <n v="82331"/>
    <s v="In Store"/>
  </r>
  <r>
    <x v="0"/>
    <x v="6"/>
    <s v="Idaho"/>
    <n v="12911"/>
    <n v="65743"/>
    <s v="In Store"/>
  </r>
  <r>
    <x v="0"/>
    <x v="6"/>
    <s v="Illinois"/>
    <n v="75904"/>
    <n v="89889"/>
    <s v="In Store"/>
  </r>
  <r>
    <x v="0"/>
    <x v="6"/>
    <s v="Indiana"/>
    <n v="32143"/>
    <n v="64578"/>
    <s v="In Store"/>
  </r>
  <r>
    <x v="0"/>
    <x v="6"/>
    <s v="Iowa"/>
    <n v="16706"/>
    <n v="67793"/>
    <s v="In Store"/>
  </r>
  <r>
    <x v="0"/>
    <x v="6"/>
    <s v="Kansas"/>
    <n v="16823"/>
    <n v="75538"/>
    <s v="In Store"/>
  </r>
  <r>
    <x v="0"/>
    <x v="6"/>
    <s v="Kentucky"/>
    <n v="22329"/>
    <n v="61987"/>
    <s v="In Store"/>
  </r>
  <r>
    <x v="0"/>
    <x v="6"/>
    <s v="Louisiana"/>
    <n v="26262"/>
    <n v="66136"/>
    <s v="In Store"/>
  </r>
  <r>
    <x v="0"/>
    <x v="6"/>
    <s v="Maine"/>
    <n v="11267"/>
    <n v="72178"/>
    <s v="In Store"/>
  </r>
  <r>
    <x v="0"/>
    <x v="6"/>
    <s v="Maryland"/>
    <n v="44172"/>
    <n v="94391"/>
    <s v="In Store"/>
  </r>
  <r>
    <x v="0"/>
    <x v="6"/>
    <s v="Massachusetts"/>
    <n v="48428"/>
    <n v="130638"/>
    <s v="In Store"/>
  </r>
  <r>
    <x v="0"/>
    <x v="6"/>
    <s v="Michigan"/>
    <n v="46269"/>
    <n v="82432"/>
    <s v="In Store"/>
  </r>
  <r>
    <x v="0"/>
    <x v="6"/>
    <s v="Minnesota"/>
    <n v="33603"/>
    <n v="97033"/>
    <s v="In Store"/>
  </r>
  <r>
    <x v="0"/>
    <x v="6"/>
    <s v="Mississippi"/>
    <n v="12692"/>
    <n v="51573"/>
    <s v="In Store"/>
  </r>
  <r>
    <x v="0"/>
    <x v="6"/>
    <s v="Missouri"/>
    <n v="36089"/>
    <n v="78666"/>
    <s v="In Store"/>
  </r>
  <r>
    <x v="0"/>
    <x v="6"/>
    <s v="Montana"/>
    <n v="10331"/>
    <n v="65785"/>
    <s v="In Store"/>
  </r>
  <r>
    <x v="0"/>
    <x v="6"/>
    <s v="Nebraska"/>
    <n v="11809"/>
    <n v="71292"/>
    <s v="In Store"/>
  </r>
  <r>
    <x v="0"/>
    <x v="6"/>
    <s v="Nevada"/>
    <n v="20046"/>
    <n v="73081"/>
    <s v="In Store"/>
  </r>
  <r>
    <x v="0"/>
    <x v="6"/>
    <s v="New Hampshire"/>
    <n v="13616"/>
    <n v="94167"/>
    <s v="Online "/>
  </r>
  <r>
    <x v="0"/>
    <x v="6"/>
    <s v="New Jersey"/>
    <n v="53304"/>
    <n v="108666"/>
    <s v="Online "/>
  </r>
  <r>
    <x v="0"/>
    <x v="6"/>
    <s v="New Mexico"/>
    <n v="11550"/>
    <n v="75938"/>
    <s v="In Store"/>
  </r>
  <r>
    <x v="0"/>
    <x v="6"/>
    <s v="New York"/>
    <n v="117347"/>
    <n v="115413"/>
    <s v="In Store"/>
  </r>
  <r>
    <x v="0"/>
    <x v="6"/>
    <s v="North Carolina"/>
    <n v="64843"/>
    <n v="78078"/>
    <s v="In Store"/>
  </r>
  <r>
    <x v="0"/>
    <x v="6"/>
    <s v="North Dakota"/>
    <n v="5337"/>
    <n v="71877"/>
    <s v="In Store"/>
  </r>
  <r>
    <x v="0"/>
    <x v="6"/>
    <s v="Ohio"/>
    <n v="55987"/>
    <n v="77920"/>
    <s v="In Store"/>
  </r>
  <r>
    <x v="0"/>
    <x v="6"/>
    <s v="Oklahoma"/>
    <n v="21652"/>
    <n v="64539"/>
    <s v="Online "/>
  </r>
  <r>
    <x v="0"/>
    <x v="6"/>
    <s v="Oregon"/>
    <n v="27033"/>
    <n v="87224"/>
    <s v="Online "/>
  </r>
  <r>
    <x v="0"/>
    <x v="6"/>
    <s v="Pennsylvania"/>
    <n v="66210"/>
    <n v="92971"/>
    <s v="In Store"/>
  </r>
  <r>
    <x v="0"/>
    <x v="6"/>
    <s v="Rhode Island"/>
    <n v="9567"/>
    <n v="81829"/>
    <s v="Online "/>
  </r>
  <r>
    <x v="0"/>
    <x v="6"/>
    <s v="South Carolina"/>
    <n v="30793"/>
    <n v="62907"/>
    <s v="Online "/>
  </r>
  <r>
    <x v="0"/>
    <x v="6"/>
    <s v="South Dakota"/>
    <n v="5876"/>
    <n v="69709"/>
    <s v="In Store"/>
  </r>
  <r>
    <x v="0"/>
    <x v="6"/>
    <s v="Tennessee"/>
    <n v="32595"/>
    <n v="72460"/>
    <s v="In Store"/>
  </r>
  <r>
    <x v="0"/>
    <x v="6"/>
    <s v="Texas"/>
    <n v="146639"/>
    <n v="87123"/>
    <s v="Online "/>
  </r>
  <r>
    <x v="0"/>
    <x v="6"/>
    <s v="Utah"/>
    <n v="25941"/>
    <n v="74355"/>
    <s v="Online "/>
  </r>
  <r>
    <x v="0"/>
    <x v="6"/>
    <s v="Vermont"/>
    <n v="6346"/>
    <n v="80442"/>
    <s v="In Store"/>
  </r>
  <r>
    <x v="0"/>
    <x v="6"/>
    <s v="Virginia"/>
    <n v="60099"/>
    <n v="102046"/>
    <s v="Online "/>
  </r>
  <r>
    <x v="0"/>
    <x v="6"/>
    <s v="Washington"/>
    <n v="43094"/>
    <n v="98279"/>
    <s v="In Store"/>
  </r>
  <r>
    <x v="0"/>
    <x v="6"/>
    <s v="West Virginia"/>
    <n v="8599"/>
    <n v="59557"/>
    <s v="Online "/>
  </r>
  <r>
    <x v="0"/>
    <x v="6"/>
    <s v="Wisconsin"/>
    <n v="27048"/>
    <n v="73254"/>
    <s v="Online "/>
  </r>
  <r>
    <x v="0"/>
    <x v="6"/>
    <s v="Wyoming"/>
    <n v="4986"/>
    <n v="66233"/>
    <s v="In Store"/>
  </r>
  <r>
    <x v="0"/>
    <x v="7"/>
    <s v="Alabama"/>
    <n v="15859"/>
    <n v="57193"/>
    <s v="In Store"/>
  </r>
  <r>
    <x v="0"/>
    <x v="7"/>
    <s v="Arizona"/>
    <n v="20727"/>
    <n v="62159"/>
    <s v="Online "/>
  </r>
  <r>
    <x v="0"/>
    <x v="7"/>
    <s v="Arkansas"/>
    <n v="15656"/>
    <n v="53435"/>
    <s v="Online "/>
  </r>
  <r>
    <x v="0"/>
    <x v="7"/>
    <s v="California"/>
    <n v="656765"/>
    <n v="63668"/>
    <s v="In Store"/>
  </r>
  <r>
    <x v="0"/>
    <x v="7"/>
    <s v="Colorado"/>
    <n v="23475"/>
    <n v="61198"/>
    <s v="In Store"/>
  </r>
  <r>
    <x v="0"/>
    <x v="7"/>
    <s v="Connecticut"/>
    <n v="19964"/>
    <n v="67215"/>
    <s v="In Store"/>
  </r>
  <r>
    <x v="0"/>
    <x v="7"/>
    <s v="Delaware"/>
    <n v="5522"/>
    <n v="63470"/>
    <s v="In Store"/>
  </r>
  <r>
    <x v="0"/>
    <x v="7"/>
    <s v="Florida"/>
    <n v="85058"/>
    <n v="61114"/>
    <s v="In Store"/>
  </r>
  <r>
    <x v="0"/>
    <x v="7"/>
    <s v="Georgia"/>
    <n v="31842"/>
    <n v="63141"/>
    <s v="Online "/>
  </r>
  <r>
    <x v="0"/>
    <x v="7"/>
    <s v="Idaho"/>
    <n v="9128"/>
    <n v="51479"/>
    <s v="Online "/>
  </r>
  <r>
    <x v="0"/>
    <x v="7"/>
    <s v="Illinois"/>
    <n v="39684"/>
    <n v="61678"/>
    <s v="In Store"/>
  </r>
  <r>
    <x v="0"/>
    <x v="7"/>
    <s v="Indiana"/>
    <n v="16899"/>
    <n v="58802"/>
    <s v="Online "/>
  </r>
  <r>
    <x v="0"/>
    <x v="7"/>
    <s v="Iowa"/>
    <n v="13294"/>
    <n v="53222"/>
    <s v="Online "/>
  </r>
  <r>
    <x v="0"/>
    <x v="7"/>
    <s v="Kansas"/>
    <n v="10330"/>
    <n v="54486"/>
    <s v="In Store"/>
  </r>
  <r>
    <x v="0"/>
    <x v="7"/>
    <s v="Kentucky"/>
    <n v="20809"/>
    <n v="58098"/>
    <s v="In Store"/>
  </r>
  <r>
    <x v="0"/>
    <x v="7"/>
    <s v="Louisiana"/>
    <n v="16834"/>
    <n v="54222"/>
    <s v="Online "/>
  </r>
  <r>
    <x v="0"/>
    <x v="7"/>
    <s v="Maine"/>
    <n v="5591"/>
    <n v="59739"/>
    <s v="Online "/>
  </r>
  <r>
    <x v="0"/>
    <x v="7"/>
    <s v="Maryland"/>
    <n v="21505"/>
    <n v="65854"/>
    <s v="In Store"/>
  </r>
  <r>
    <x v="0"/>
    <x v="7"/>
    <s v="Massachusetts"/>
    <n v="71270"/>
    <n v="70556"/>
    <s v="Online "/>
  </r>
  <r>
    <x v="0"/>
    <x v="7"/>
    <s v="Michigan"/>
    <n v="32965"/>
    <n v="60163"/>
    <s v="In Store"/>
  </r>
  <r>
    <x v="0"/>
    <x v="7"/>
    <s v="Minnesota"/>
    <n v="22985"/>
    <n v="61127"/>
    <s v="Online "/>
  </r>
  <r>
    <x v="0"/>
    <x v="7"/>
    <s v="Mississippi"/>
    <n v="7693"/>
    <n v="51670"/>
    <s v="Online "/>
  </r>
  <r>
    <x v="0"/>
    <x v="7"/>
    <s v="Missouri"/>
    <n v="56134"/>
    <n v="56460"/>
    <s v="In Store"/>
  </r>
  <r>
    <x v="0"/>
    <x v="7"/>
    <s v="Montana"/>
    <n v="5112"/>
    <n v="58612"/>
    <s v="In Store"/>
  </r>
  <r>
    <x v="0"/>
    <x v="7"/>
    <s v="Nebraska"/>
    <n v="10522"/>
    <n v="57740"/>
    <s v="Online "/>
  </r>
  <r>
    <x v="0"/>
    <x v="7"/>
    <s v="Nevada"/>
    <n v="9126"/>
    <n v="64047"/>
    <s v="Online "/>
  </r>
  <r>
    <x v="0"/>
    <x v="7"/>
    <s v="New Hampshire"/>
    <n v="4900"/>
    <n v="69675"/>
    <s v="In Store"/>
  </r>
  <r>
    <x v="0"/>
    <x v="7"/>
    <s v="New Jersey"/>
    <n v="43568"/>
    <n v="66044"/>
    <s v="In Store"/>
  </r>
  <r>
    <x v="0"/>
    <x v="7"/>
    <s v="New Mexico"/>
    <n v="11448"/>
    <n v="51191"/>
    <s v="In Store"/>
  </r>
  <r>
    <x v="0"/>
    <x v="7"/>
    <s v="New York"/>
    <n v="67893"/>
    <n v="64936"/>
    <s v="In Store"/>
  </r>
  <r>
    <x v="0"/>
    <x v="7"/>
    <s v="North Carolina"/>
    <n v="29514"/>
    <n v="59252"/>
    <s v="In Store"/>
  </r>
  <r>
    <x v="0"/>
    <x v="7"/>
    <s v="North Dakota"/>
    <n v="2737"/>
    <n v="61234"/>
    <s v="Online "/>
  </r>
  <r>
    <x v="0"/>
    <x v="7"/>
    <s v="Ohio"/>
    <n v="35930"/>
    <n v="57366"/>
    <s v="Online "/>
  </r>
  <r>
    <x v="0"/>
    <x v="7"/>
    <s v="Oklahoma"/>
    <n v="13656"/>
    <n v="55095"/>
    <s v="In Store"/>
  </r>
  <r>
    <x v="0"/>
    <x v="7"/>
    <s v="Oregon"/>
    <n v="28106"/>
    <n v="60216"/>
    <s v="Online "/>
  </r>
  <r>
    <x v="0"/>
    <x v="7"/>
    <s v="Pennsylvania"/>
    <n v="57935"/>
    <n v="63087"/>
    <s v="Online "/>
  </r>
  <r>
    <x v="0"/>
    <x v="7"/>
    <s v="Rhode Island"/>
    <n v="4907"/>
    <n v="60510"/>
    <s v="In Store"/>
  </r>
  <r>
    <x v="0"/>
    <x v="7"/>
    <s v="South Carolina"/>
    <n v="15612"/>
    <n v="56055"/>
    <s v="In Store"/>
  </r>
  <r>
    <x v="0"/>
    <x v="7"/>
    <s v="South Dakota"/>
    <n v="2934"/>
    <n v="63054"/>
    <s v="Online "/>
  </r>
  <r>
    <x v="0"/>
    <x v="7"/>
    <s v="Tennessee"/>
    <n v="21213"/>
    <n v="62401"/>
    <s v="Online "/>
  </r>
  <r>
    <x v="0"/>
    <x v="7"/>
    <s v="Texas"/>
    <n v="98681"/>
    <n v="57856"/>
    <s v="In Store"/>
  </r>
  <r>
    <x v="0"/>
    <x v="7"/>
    <s v="Utah"/>
    <n v="13463"/>
    <n v="54260"/>
    <s v="Online "/>
  </r>
  <r>
    <x v="0"/>
    <x v="7"/>
    <s v="Vermont"/>
    <n v="2516"/>
    <n v="58779"/>
    <s v="In Store"/>
  </r>
  <r>
    <x v="0"/>
    <x v="7"/>
    <s v="Virginia"/>
    <n v="49705"/>
    <n v="60119"/>
    <s v="Online "/>
  </r>
  <r>
    <x v="0"/>
    <x v="7"/>
    <s v="Washington"/>
    <n v="74944"/>
    <n v="61544"/>
    <s v="Online "/>
  </r>
  <r>
    <x v="0"/>
    <x v="7"/>
    <s v="West Virginia"/>
    <n v="8500"/>
    <n v="56597"/>
    <s v="In Store"/>
  </r>
  <r>
    <x v="0"/>
    <x v="7"/>
    <s v="Wisconsin"/>
    <n v="31125"/>
    <n v="58993"/>
    <s v="In Store"/>
  </r>
  <r>
    <x v="0"/>
    <x v="7"/>
    <s v="Wyoming"/>
    <n v="3485"/>
    <n v="52334"/>
    <s v="Online "/>
  </r>
  <r>
    <x v="0"/>
    <x v="8"/>
    <s v="Alabama"/>
    <n v="11221"/>
    <n v="24554"/>
    <s v="Online "/>
  </r>
  <r>
    <x v="0"/>
    <x v="8"/>
    <s v="Arizona"/>
    <n v="14444"/>
    <n v="32810"/>
    <s v="In Store"/>
  </r>
  <r>
    <x v="0"/>
    <x v="8"/>
    <s v="Arkansas"/>
    <n v="7458"/>
    <n v="24414"/>
    <s v="In Store"/>
  </r>
  <r>
    <x v="0"/>
    <x v="8"/>
    <s v="California"/>
    <n v="117833"/>
    <n v="42090"/>
    <s v="In Store"/>
  </r>
  <r>
    <x v="0"/>
    <x v="8"/>
    <s v="Colorado"/>
    <n v="17650"/>
    <n v="34424"/>
    <s v="In Store"/>
  </r>
  <r>
    <x v="0"/>
    <x v="8"/>
    <s v="Connecticut"/>
    <n v="10916"/>
    <n v="32295"/>
    <s v="In Store"/>
  </r>
  <r>
    <x v="0"/>
    <x v="8"/>
    <s v="Delaware"/>
    <n v="2698"/>
    <n v="28228"/>
    <s v="Online "/>
  </r>
  <r>
    <x v="0"/>
    <x v="8"/>
    <s v="Florida"/>
    <n v="59645"/>
    <n v="33709"/>
    <s v="Online "/>
  </r>
  <r>
    <x v="0"/>
    <x v="8"/>
    <s v="Georgia"/>
    <n v="26741"/>
    <n v="28009"/>
    <s v="In Store"/>
  </r>
  <r>
    <x v="0"/>
    <x v="8"/>
    <s v="Idaho"/>
    <n v="5242"/>
    <n v="24637"/>
    <s v="Online "/>
  </r>
  <r>
    <x v="0"/>
    <x v="8"/>
    <s v="Illinois"/>
    <n v="32842"/>
    <n v="31054"/>
    <s v="Online "/>
  </r>
  <r>
    <x v="0"/>
    <x v="8"/>
    <s v="Indiana"/>
    <n v="16068"/>
    <n v="26493"/>
    <s v="In Store"/>
  </r>
  <r>
    <x v="0"/>
    <x v="8"/>
    <s v="Iowa"/>
    <n v="8734"/>
    <n v="24002"/>
    <s v="In Store"/>
  </r>
  <r>
    <x v="0"/>
    <x v="8"/>
    <s v="Kansas"/>
    <n v="6792"/>
    <n v="24088"/>
    <s v="Online "/>
  </r>
  <r>
    <x v="0"/>
    <x v="8"/>
    <s v="Kentucky"/>
    <n v="10331"/>
    <n v="25522"/>
    <s v="Online "/>
  </r>
  <r>
    <x v="0"/>
    <x v="8"/>
    <s v="Louisiana"/>
    <n v="13351"/>
    <n v="28216"/>
    <s v="In Store"/>
  </r>
  <r>
    <x v="0"/>
    <x v="8"/>
    <s v="Maine"/>
    <n v="5172"/>
    <n v="31112"/>
    <s v="Online "/>
  </r>
  <r>
    <x v="0"/>
    <x v="8"/>
    <s v="Maryland"/>
    <n v="14823"/>
    <n v="32383"/>
    <s v="In Store"/>
  </r>
  <r>
    <x v="0"/>
    <x v="8"/>
    <s v="Massachusetts"/>
    <n v="20158"/>
    <n v="36457"/>
    <s v="Online "/>
  </r>
  <r>
    <x v="0"/>
    <x v="8"/>
    <s v="Michigan"/>
    <n v="23032"/>
    <n v="28254"/>
    <s v="Online "/>
  </r>
  <r>
    <x v="0"/>
    <x v="8"/>
    <s v="Minnesota"/>
    <n v="15355"/>
    <n v="30167"/>
    <s v="In Store"/>
  </r>
  <r>
    <x v="0"/>
    <x v="8"/>
    <s v="Mississippi"/>
    <n v="6644"/>
    <n v="24380"/>
    <s v="In Store"/>
  </r>
  <r>
    <x v="0"/>
    <x v="8"/>
    <s v="Missouri"/>
    <n v="15398"/>
    <n v="28154"/>
    <s v="Online "/>
  </r>
  <r>
    <x v="0"/>
    <x v="8"/>
    <s v="Montana"/>
    <n v="5182"/>
    <n v="27078"/>
    <s v="Online "/>
  </r>
  <r>
    <x v="0"/>
    <x v="8"/>
    <s v="Nebraska"/>
    <n v="5552"/>
    <n v="24131"/>
    <s v="In Store"/>
  </r>
  <r>
    <x v="0"/>
    <x v="8"/>
    <s v="Nevada"/>
    <n v="8698"/>
    <n v="40061"/>
    <s v="In Store"/>
  </r>
  <r>
    <x v="0"/>
    <x v="8"/>
    <s v="New Hampshire"/>
    <n v="4677"/>
    <n v="30729"/>
    <s v="In Store"/>
  </r>
  <r>
    <x v="0"/>
    <x v="8"/>
    <s v="New Jersey"/>
    <n v="24584"/>
    <n v="34639"/>
    <s v="In Store"/>
  </r>
  <r>
    <x v="0"/>
    <x v="8"/>
    <s v="New Mexico"/>
    <n v="5276"/>
    <n v="25988"/>
    <s v="In Store"/>
  </r>
  <r>
    <x v="0"/>
    <x v="8"/>
    <s v="New York"/>
    <n v="64959"/>
    <n v="42986"/>
    <s v="Online "/>
  </r>
  <r>
    <x v="0"/>
    <x v="8"/>
    <s v="North Carolina"/>
    <n v="27015"/>
    <n v="27462"/>
    <s v="Online "/>
  </r>
  <r>
    <x v="0"/>
    <x v="8"/>
    <s v="North Dakota"/>
    <n v="2621"/>
    <n v="25193"/>
    <s v="In Store"/>
  </r>
  <r>
    <x v="0"/>
    <x v="8"/>
    <s v="Ohio"/>
    <n v="29197"/>
    <n v="27027"/>
    <s v="Online "/>
  </r>
  <r>
    <x v="0"/>
    <x v="8"/>
    <s v="Oklahoma"/>
    <n v="9364"/>
    <n v="25310"/>
    <s v="Online "/>
  </r>
  <r>
    <x v="0"/>
    <x v="8"/>
    <s v="Oregon"/>
    <n v="13993"/>
    <n v="30338"/>
    <s v="In Store"/>
  </r>
  <r>
    <x v="0"/>
    <x v="8"/>
    <s v="Pennsylvania"/>
    <n v="33532"/>
    <n v="28945"/>
    <s v="In Store"/>
  </r>
  <r>
    <x v="0"/>
    <x v="8"/>
    <s v="Rhode Island"/>
    <n v="3890"/>
    <n v="30733"/>
    <s v="Online "/>
  </r>
  <r>
    <x v="0"/>
    <x v="8"/>
    <s v="South Carolina"/>
    <n v="13676"/>
    <n v="25677"/>
    <s v="Online "/>
  </r>
  <r>
    <x v="0"/>
    <x v="8"/>
    <s v="South Dakota"/>
    <n v="3184"/>
    <n v="24829"/>
    <s v="In Store"/>
  </r>
  <r>
    <x v="0"/>
    <x v="8"/>
    <s v="Tennessee"/>
    <n v="17443"/>
    <n v="29771"/>
    <s v="Online "/>
  </r>
  <r>
    <x v="0"/>
    <x v="8"/>
    <s v="Texas"/>
    <n v="66777"/>
    <n v="29001"/>
    <s v="In Store"/>
  </r>
  <r>
    <x v="0"/>
    <x v="8"/>
    <s v="Utah"/>
    <n v="7766"/>
    <n v="27580"/>
    <s v="Online "/>
  </r>
  <r>
    <x v="0"/>
    <x v="8"/>
    <s v="Vermont"/>
    <n v="2220"/>
    <n v="32068"/>
    <s v="Online "/>
  </r>
  <r>
    <x v="0"/>
    <x v="8"/>
    <s v="Virginia"/>
    <n v="20954"/>
    <n v="28634"/>
    <s v="In Store"/>
  </r>
  <r>
    <x v="0"/>
    <x v="8"/>
    <s v="Washington"/>
    <n v="20710"/>
    <n v="32657"/>
    <s v="In Store"/>
  </r>
  <r>
    <x v="0"/>
    <x v="8"/>
    <s v="West Virginia"/>
    <n v="4602"/>
    <n v="24945"/>
    <s v="Online "/>
  </r>
  <r>
    <x v="0"/>
    <x v="8"/>
    <s v="Wisconsin"/>
    <n v="16783"/>
    <n v="25473"/>
    <s v="Online "/>
  </r>
  <r>
    <x v="0"/>
    <x v="8"/>
    <s v="Wyoming"/>
    <n v="2418"/>
    <n v="29041"/>
    <s v="In Store"/>
  </r>
  <r>
    <x v="0"/>
    <x v="9"/>
    <s v="Alabama"/>
    <n v="9048"/>
    <n v="47437"/>
    <s v="In Store"/>
  </r>
  <r>
    <x v="0"/>
    <x v="9"/>
    <s v="Arizona"/>
    <n v="10878"/>
    <n v="48482"/>
    <s v="In Store"/>
  </r>
  <r>
    <x v="0"/>
    <x v="9"/>
    <s v="Arkansas"/>
    <n v="5464"/>
    <n v="44111"/>
    <s v="In Store"/>
  </r>
  <r>
    <x v="0"/>
    <x v="9"/>
    <s v="California"/>
    <n v="97116"/>
    <n v="53080"/>
    <s v="In Store"/>
  </r>
  <r>
    <x v="0"/>
    <x v="9"/>
    <s v="Colorado"/>
    <n v="16860"/>
    <n v="51642"/>
    <s v="Online "/>
  </r>
  <r>
    <x v="0"/>
    <x v="9"/>
    <s v="Connecticut"/>
    <n v="12480"/>
    <n v="48136"/>
    <s v="Online "/>
  </r>
  <r>
    <x v="0"/>
    <x v="9"/>
    <s v="Delaware"/>
    <n v="2088"/>
    <n v="44135"/>
    <s v="In Store"/>
  </r>
  <r>
    <x v="0"/>
    <x v="9"/>
    <s v="Florida"/>
    <n v="54871"/>
    <n v="47154"/>
    <s v="Online "/>
  </r>
  <r>
    <x v="0"/>
    <x v="9"/>
    <s v="Georgia"/>
    <n v="19294"/>
    <n v="47319"/>
    <s v="Online "/>
  </r>
  <r>
    <x v="0"/>
    <x v="9"/>
    <s v="Idaho"/>
    <n v="4119"/>
    <n v="41029"/>
    <s v="In Store"/>
  </r>
  <r>
    <x v="0"/>
    <x v="9"/>
    <s v="Illinois"/>
    <n v="35477"/>
    <n v="54230"/>
    <s v="In Store"/>
  </r>
  <r>
    <x v="0"/>
    <x v="9"/>
    <s v="Indiana"/>
    <n v="13233"/>
    <n v="42636"/>
    <s v="Online "/>
  </r>
  <r>
    <x v="0"/>
    <x v="9"/>
    <s v="Iowa"/>
    <n v="7585"/>
    <n v="46163"/>
    <s v="Online "/>
  </r>
  <r>
    <x v="0"/>
    <x v="9"/>
    <s v="Kansas"/>
    <n v="5873"/>
    <n v="44965"/>
    <s v="In Store"/>
  </r>
  <r>
    <x v="0"/>
    <x v="9"/>
    <s v="Kentucky"/>
    <n v="9084"/>
    <n v="44895"/>
    <s v="Online "/>
  </r>
  <r>
    <x v="0"/>
    <x v="9"/>
    <s v="Louisiana"/>
    <n v="9437"/>
    <n v="47226"/>
    <s v="In Store"/>
  </r>
  <r>
    <x v="0"/>
    <x v="9"/>
    <s v="Maine"/>
    <n v="3830"/>
    <n v="45497"/>
    <s v="Online "/>
  </r>
  <r>
    <x v="0"/>
    <x v="9"/>
    <s v="Maryland"/>
    <n v="19028"/>
    <n v="54238"/>
    <s v="Online "/>
  </r>
  <r>
    <x v="0"/>
    <x v="9"/>
    <s v="Massachusetts"/>
    <n v="21927"/>
    <n v="52345"/>
    <s v="In Store"/>
  </r>
  <r>
    <x v="0"/>
    <x v="9"/>
    <s v="Michigan"/>
    <n v="25486"/>
    <n v="45650"/>
    <s v="In Store"/>
  </r>
  <r>
    <x v="0"/>
    <x v="9"/>
    <s v="Minnesota"/>
    <n v="17118"/>
    <n v="45485"/>
    <s v="Online "/>
  </r>
  <r>
    <x v="0"/>
    <x v="9"/>
    <s v="Mississippi"/>
    <n v="4625"/>
    <n v="44520"/>
    <s v="Online "/>
  </r>
  <r>
    <x v="0"/>
    <x v="9"/>
    <s v="Missouri"/>
    <n v="13399"/>
    <n v="44496"/>
    <s v="In Store"/>
  </r>
  <r>
    <x v="0"/>
    <x v="9"/>
    <s v="Montana"/>
    <n v="4199"/>
    <n v="40349"/>
    <s v="In Store"/>
  </r>
  <r>
    <x v="0"/>
    <x v="9"/>
    <s v="Nebraska"/>
    <n v="4602"/>
    <n v="42266"/>
    <s v="In Store"/>
  </r>
  <r>
    <x v="0"/>
    <x v="9"/>
    <s v="Nevada"/>
    <n v="5067"/>
    <n v="47698"/>
    <s v="In Store"/>
  </r>
  <r>
    <x v="0"/>
    <x v="9"/>
    <s v="New Hampshire"/>
    <n v="4109"/>
    <n v="49107"/>
    <s v="In Store"/>
  </r>
  <r>
    <x v="0"/>
    <x v="9"/>
    <s v="New Jersey"/>
    <n v="24307"/>
    <n v="47197"/>
    <s v="Online "/>
  </r>
  <r>
    <x v="0"/>
    <x v="9"/>
    <s v="New Mexico"/>
    <n v="4261"/>
    <n v="44699"/>
    <s v="Online "/>
  </r>
  <r>
    <x v="0"/>
    <x v="9"/>
    <s v="New York"/>
    <n v="70935"/>
    <n v="55001"/>
    <s v="In Store"/>
  </r>
  <r>
    <x v="0"/>
    <x v="9"/>
    <s v="North Carolina"/>
    <n v="26011"/>
    <n v="45794"/>
    <s v="Online "/>
  </r>
  <r>
    <x v="0"/>
    <x v="9"/>
    <s v="North Dakota"/>
    <n v="2141"/>
    <n v="46484"/>
    <s v="Online "/>
  </r>
  <r>
    <x v="0"/>
    <x v="9"/>
    <s v="Ohio"/>
    <n v="23929"/>
    <n v="44332"/>
    <s v="In Store"/>
  </r>
  <r>
    <x v="0"/>
    <x v="9"/>
    <s v="Oklahoma"/>
    <n v="6600"/>
    <n v="43686"/>
    <s v="In Store"/>
  </r>
  <r>
    <x v="0"/>
    <x v="9"/>
    <s v="Oregon"/>
    <n v="14853"/>
    <n v="47296"/>
    <s v="Online "/>
  </r>
  <r>
    <x v="0"/>
    <x v="9"/>
    <s v="Pennsylvania"/>
    <n v="33590"/>
    <n v="45396"/>
    <s v="Online "/>
  </r>
  <r>
    <x v="0"/>
    <x v="9"/>
    <s v="Rhode Island"/>
    <n v="3576"/>
    <n v="44763"/>
    <s v="In Store"/>
  </r>
  <r>
    <x v="0"/>
    <x v="9"/>
    <s v="South Carolina"/>
    <n v="10267"/>
    <n v="44110"/>
    <s v="Online "/>
  </r>
  <r>
    <x v="0"/>
    <x v="9"/>
    <s v="South Dakota"/>
    <n v="2313"/>
    <n v="44165"/>
    <s v="In Store"/>
  </r>
  <r>
    <x v="0"/>
    <x v="9"/>
    <s v="Tennessee"/>
    <n v="12651"/>
    <n v="46323"/>
    <s v="Online "/>
  </r>
  <r>
    <x v="0"/>
    <x v="9"/>
    <s v="Texas"/>
    <n v="57936"/>
    <n v="50055"/>
    <s v="Online "/>
  </r>
  <r>
    <x v="0"/>
    <x v="9"/>
    <s v="Utah"/>
    <n v="6849"/>
    <n v="45528"/>
    <s v="In Store"/>
  </r>
  <r>
    <x v="0"/>
    <x v="9"/>
    <s v="Vermont"/>
    <n v="1995"/>
    <n v="47304"/>
    <s v="In Store"/>
  </r>
  <r>
    <x v="0"/>
    <x v="9"/>
    <s v="Virginia"/>
    <n v="29516"/>
    <n v="56744"/>
    <s v="Online "/>
  </r>
  <r>
    <x v="0"/>
    <x v="9"/>
    <s v="Washington"/>
    <n v="20259"/>
    <n v="52691"/>
    <s v="Online "/>
  </r>
  <r>
    <x v="0"/>
    <x v="9"/>
    <s v="West Virginia"/>
    <n v="3442"/>
    <n v="41759"/>
    <s v="In Store"/>
  </r>
  <r>
    <x v="0"/>
    <x v="9"/>
    <s v="Wisconsin"/>
    <n v="13143"/>
    <n v="42058"/>
    <s v="In Store"/>
  </r>
  <r>
    <x v="0"/>
    <x v="9"/>
    <s v="Wyoming"/>
    <n v="1669"/>
    <n v="46253"/>
    <s v="In Store"/>
  </r>
  <r>
    <x v="1"/>
    <x v="0"/>
    <s v="Alabama"/>
    <n v="1846"/>
    <n v="62529"/>
    <s v="In Store"/>
  </r>
  <r>
    <x v="1"/>
    <x v="0"/>
    <s v="Arizona"/>
    <n v="1358"/>
    <n v="58262"/>
    <s v="In Store"/>
  </r>
  <r>
    <x v="1"/>
    <x v="0"/>
    <s v="Arkansas"/>
    <n v="2577"/>
    <n v="54299"/>
    <s v="Online "/>
  </r>
  <r>
    <x v="1"/>
    <x v="0"/>
    <s v="California"/>
    <n v="17663"/>
    <n v="46246"/>
    <s v="Online "/>
  </r>
  <r>
    <x v="1"/>
    <x v="0"/>
    <s v="Colorado"/>
    <n v="3279"/>
    <n v="96328"/>
    <s v="In Store"/>
  </r>
  <r>
    <x v="1"/>
    <x v="0"/>
    <s v="Connecticut"/>
    <n v="437"/>
    <n v="47449"/>
    <s v="Online "/>
  </r>
  <r>
    <x v="1"/>
    <x v="0"/>
    <s v="Delaware"/>
    <n v="180"/>
    <n v="48123"/>
    <s v="Online "/>
  </r>
  <r>
    <x v="1"/>
    <x v="0"/>
    <s v="Florida"/>
    <n v="5304"/>
    <n v="41645"/>
    <s v="In Store"/>
  </r>
  <r>
    <x v="1"/>
    <x v="0"/>
    <s v="Georgia"/>
    <n v="2662"/>
    <n v="49258"/>
    <s v="In Store"/>
  </r>
  <r>
    <x v="1"/>
    <x v="0"/>
    <s v="Idaho"/>
    <n v="2401"/>
    <n v="47105"/>
    <s v="Online "/>
  </r>
  <r>
    <x v="1"/>
    <x v="0"/>
    <s v="Illinois"/>
    <n v="2825"/>
    <n v="58197"/>
    <s v="Online "/>
  </r>
  <r>
    <x v="1"/>
    <x v="0"/>
    <s v="Indiana"/>
    <n v="2255"/>
    <n v="56243"/>
    <s v="In Store"/>
  </r>
  <r>
    <x v="1"/>
    <x v="0"/>
    <s v="Iowa"/>
    <n v="2916"/>
    <n v="50087"/>
    <s v="Online "/>
  </r>
  <r>
    <x v="1"/>
    <x v="0"/>
    <s v="Kansas"/>
    <n v="2612"/>
    <n v="53802"/>
    <s v="In Store"/>
  </r>
  <r>
    <x v="1"/>
    <x v="0"/>
    <s v="Kentucky"/>
    <n v="1561"/>
    <n v="62448"/>
    <s v="Online "/>
  </r>
  <r>
    <x v="1"/>
    <x v="0"/>
    <s v="Louisiana"/>
    <n v="3133"/>
    <n v="93820"/>
    <s v="Online "/>
  </r>
  <r>
    <x v="1"/>
    <x v="0"/>
    <s v="Maine"/>
    <n v="1447"/>
    <n v="47157"/>
    <s v="In Store"/>
  </r>
  <r>
    <x v="1"/>
    <x v="0"/>
    <s v="Maryland"/>
    <n v="723"/>
    <n v="50642"/>
    <s v="In Store"/>
  </r>
  <r>
    <x v="1"/>
    <x v="0"/>
    <s v="Massachusetts"/>
    <n v="1007"/>
    <n v="69846"/>
    <s v="Online "/>
  </r>
  <r>
    <x v="1"/>
    <x v="0"/>
    <s v="Michigan"/>
    <n v="3480"/>
    <n v="47799"/>
    <s v="Online "/>
  </r>
  <r>
    <x v="1"/>
    <x v="0"/>
    <s v="Minnesota"/>
    <n v="3094"/>
    <n v="57107"/>
    <s v="In Store"/>
  </r>
  <r>
    <x v="1"/>
    <x v="0"/>
    <s v="Mississippi"/>
    <n v="2110"/>
    <n v="55263"/>
    <s v="In Store"/>
  </r>
  <r>
    <x v="1"/>
    <x v="0"/>
    <s v="Missouri"/>
    <n v="2031"/>
    <n v="50815"/>
    <s v="In Store"/>
  </r>
  <r>
    <x v="1"/>
    <x v="0"/>
    <s v="Montana"/>
    <n v="1789"/>
    <n v="73162"/>
    <s v="In Store"/>
  </r>
  <r>
    <x v="1"/>
    <x v="0"/>
    <s v="Nebraska"/>
    <n v="2414"/>
    <n v="48685"/>
    <s v="In Store"/>
  </r>
  <r>
    <x v="1"/>
    <x v="0"/>
    <s v="Nevada"/>
    <n v="618"/>
    <n v="92362"/>
    <s v="Online "/>
  </r>
  <r>
    <x v="1"/>
    <x v="0"/>
    <s v="New Hampshire"/>
    <n v="350"/>
    <n v="50073"/>
    <s v="Online "/>
  </r>
  <r>
    <x v="1"/>
    <x v="0"/>
    <s v="New Jersey"/>
    <n v="998"/>
    <n v="47732"/>
    <s v="In Store"/>
  </r>
  <r>
    <x v="1"/>
    <x v="0"/>
    <s v="New Mexico"/>
    <n v="2100"/>
    <n v="74427"/>
    <s v="Online "/>
  </r>
  <r>
    <x v="1"/>
    <x v="0"/>
    <s v="New York"/>
    <n v="3053"/>
    <n v="48992"/>
    <s v="Online "/>
  </r>
  <r>
    <x v="1"/>
    <x v="0"/>
    <s v="North Carolina"/>
    <n v="3378"/>
    <n v="46862"/>
    <s v="In Store"/>
  </r>
  <r>
    <x v="1"/>
    <x v="0"/>
    <s v="North Dakota"/>
    <n v="1784"/>
    <n v="103355"/>
    <s v="In Store"/>
  </r>
  <r>
    <x v="1"/>
    <x v="0"/>
    <s v="Ohio"/>
    <n v="2531"/>
    <n v="57860"/>
    <s v="Online "/>
  </r>
  <r>
    <x v="1"/>
    <x v="0"/>
    <s v="Oklahoma"/>
    <n v="4402"/>
    <n v="97249"/>
    <s v="Online "/>
  </r>
  <r>
    <x v="1"/>
    <x v="0"/>
    <s v="Oregon"/>
    <n v="4633"/>
    <n v="43586"/>
    <s v="In Store"/>
  </r>
  <r>
    <x v="1"/>
    <x v="0"/>
    <s v="Pennsylvania"/>
    <n v="3616"/>
    <n v="71014"/>
    <s v="Online "/>
  </r>
  <r>
    <x v="1"/>
    <x v="0"/>
    <s v="Rhode Island"/>
    <n v="198"/>
    <n v="45917"/>
    <s v="In Store"/>
  </r>
  <r>
    <x v="1"/>
    <x v="0"/>
    <s v="South Carolina"/>
    <n v="1345"/>
    <n v="49952"/>
    <s v="Online "/>
  </r>
  <r>
    <x v="1"/>
    <x v="0"/>
    <s v="South Dakota"/>
    <n v="1063"/>
    <n v="49642"/>
    <s v="Online "/>
  </r>
  <r>
    <x v="1"/>
    <x v="0"/>
    <s v="Tennessee"/>
    <n v="1107"/>
    <n v="52865"/>
    <s v="In Store"/>
  </r>
  <r>
    <x v="1"/>
    <x v="0"/>
    <s v="Texas"/>
    <n v="19971"/>
    <n v="120918"/>
    <s v="In Store"/>
  </r>
  <r>
    <x v="1"/>
    <x v="0"/>
    <s v="Utah"/>
    <n v="1032"/>
    <n v="69604"/>
    <s v="Online "/>
  </r>
  <r>
    <x v="1"/>
    <x v="0"/>
    <s v="Vermont"/>
    <n v="564"/>
    <n v="45607"/>
    <s v="Online "/>
  </r>
  <r>
    <x v="1"/>
    <x v="0"/>
    <s v="Virginia"/>
    <n v="2095"/>
    <n v="54704"/>
    <s v="In Store"/>
  </r>
  <r>
    <x v="1"/>
    <x v="0"/>
    <s v="Washington"/>
    <n v="7117"/>
    <n v="40547"/>
    <s v="In Store"/>
  </r>
  <r>
    <x v="1"/>
    <x v="0"/>
    <s v="West Virginia"/>
    <n v="1166"/>
    <n v="86470"/>
    <s v="In Store"/>
  </r>
  <r>
    <x v="1"/>
    <x v="0"/>
    <s v="Wisconsin"/>
    <n v="2876"/>
    <n v="46225"/>
    <s v="In Store"/>
  </r>
  <r>
    <x v="1"/>
    <x v="0"/>
    <s v="Wyoming"/>
    <n v="1463"/>
    <n v="92467"/>
    <s v="In Store"/>
  </r>
  <r>
    <x v="1"/>
    <x v="1"/>
    <s v="Alabama"/>
    <n v="10069"/>
    <n v="62141"/>
    <s v="Online "/>
  </r>
  <r>
    <x v="1"/>
    <x v="1"/>
    <s v="Arizona"/>
    <n v="13677"/>
    <n v="64621"/>
    <s v="Online "/>
  </r>
  <r>
    <x v="1"/>
    <x v="1"/>
    <s v="Arkansas"/>
    <n v="7093"/>
    <n v="55541"/>
    <s v="In Store"/>
  </r>
  <r>
    <x v="1"/>
    <x v="1"/>
    <s v="California"/>
    <n v="84247"/>
    <n v="79343"/>
    <s v="Online "/>
  </r>
  <r>
    <x v="1"/>
    <x v="1"/>
    <s v="Colorado"/>
    <n v="20430"/>
    <n v="70603"/>
    <s v="Online "/>
  </r>
  <r>
    <x v="1"/>
    <x v="1"/>
    <s v="Connecticut"/>
    <n v="9496"/>
    <n v="78413"/>
    <s v="In Store"/>
  </r>
  <r>
    <x v="1"/>
    <x v="1"/>
    <s v="Delaware"/>
    <n v="3007"/>
    <n v="68481"/>
    <s v="In Store"/>
  </r>
  <r>
    <x v="1"/>
    <x v="1"/>
    <s v="Florida"/>
    <n v="74711"/>
    <n v="58893"/>
    <s v="Online "/>
  </r>
  <r>
    <x v="1"/>
    <x v="1"/>
    <s v="Georgia"/>
    <n v="21408"/>
    <n v="69683"/>
    <s v="Online "/>
  </r>
  <r>
    <x v="1"/>
    <x v="1"/>
    <s v="Idaho"/>
    <n v="8175"/>
    <n v="52258"/>
    <s v="In Store"/>
  </r>
  <r>
    <x v="1"/>
    <x v="1"/>
    <s v="Illinois"/>
    <n v="32686"/>
    <n v="79799"/>
    <s v="Online "/>
  </r>
  <r>
    <x v="1"/>
    <x v="1"/>
    <s v="Indiana"/>
    <n v="15232"/>
    <n v="66057"/>
    <s v="In Store"/>
  </r>
  <r>
    <x v="1"/>
    <x v="1"/>
    <s v="Iowa"/>
    <n v="9462"/>
    <n v="64962"/>
    <s v="Online "/>
  </r>
  <r>
    <x v="1"/>
    <x v="1"/>
    <s v="Kansas"/>
    <n v="7399"/>
    <n v="63030"/>
    <s v="Online "/>
  </r>
  <r>
    <x v="1"/>
    <x v="1"/>
    <s v="Kentucky"/>
    <n v="9517"/>
    <n v="61601"/>
    <s v="In Store"/>
  </r>
  <r>
    <x v="1"/>
    <x v="1"/>
    <s v="Louisiana"/>
    <n v="10991"/>
    <n v="70940"/>
    <s v="In Store"/>
  </r>
  <r>
    <x v="1"/>
    <x v="1"/>
    <s v="Maine"/>
    <n v="5605"/>
    <n v="57654"/>
    <s v="Online "/>
  </r>
  <r>
    <x v="1"/>
    <x v="1"/>
    <s v="Maryland"/>
    <n v="16694"/>
    <n v="73799"/>
    <s v="Online "/>
  </r>
  <r>
    <x v="1"/>
    <x v="1"/>
    <s v="Massachusetts"/>
    <n v="21309"/>
    <n v="87436"/>
    <s v="In Store"/>
  </r>
  <r>
    <x v="1"/>
    <x v="1"/>
    <s v="Michigan"/>
    <n v="21106"/>
    <n v="69588"/>
    <s v="In Store"/>
  </r>
  <r>
    <x v="1"/>
    <x v="1"/>
    <s v="Minnesota"/>
    <n v="16700"/>
    <n v="75734"/>
    <s v="In Store"/>
  </r>
  <r>
    <x v="1"/>
    <x v="1"/>
    <s v="Mississippi"/>
    <n v="5771"/>
    <n v="56925"/>
    <s v="In Store"/>
  </r>
  <r>
    <x v="1"/>
    <x v="1"/>
    <s v="Missouri"/>
    <n v="15133"/>
    <n v="67762"/>
    <s v="In Store"/>
  </r>
  <r>
    <x v="1"/>
    <x v="1"/>
    <s v="Montana"/>
    <n v="6432"/>
    <n v="59962"/>
    <s v="Online "/>
  </r>
  <r>
    <x v="1"/>
    <x v="1"/>
    <s v="Nebraska"/>
    <n v="7038"/>
    <n v="59794"/>
    <s v="Online "/>
  </r>
  <r>
    <x v="1"/>
    <x v="1"/>
    <s v="Nevada"/>
    <n v="5852"/>
    <n v="70365"/>
    <s v="In Store"/>
  </r>
  <r>
    <x v="1"/>
    <x v="1"/>
    <s v="New Hampshire"/>
    <n v="4692"/>
    <n v="70868"/>
    <s v="Online "/>
  </r>
  <r>
    <x v="1"/>
    <x v="1"/>
    <s v="New Jersey"/>
    <n v="22556"/>
    <n v="80644"/>
    <s v="Online "/>
  </r>
  <r>
    <x v="1"/>
    <x v="1"/>
    <s v="New Mexico"/>
    <n v="5571"/>
    <n v="58091"/>
    <s v="In Store"/>
  </r>
  <r>
    <x v="1"/>
    <x v="1"/>
    <s v="New York"/>
    <n v="50432"/>
    <n v="81570"/>
    <s v="In Store"/>
  </r>
  <r>
    <x v="1"/>
    <x v="1"/>
    <s v="North Carolina"/>
    <n v="27974"/>
    <n v="62974"/>
    <s v="Online "/>
  </r>
  <r>
    <x v="1"/>
    <x v="1"/>
    <s v="North Dakota"/>
    <n v="3692"/>
    <n v="74153"/>
    <s v="Online "/>
  </r>
  <r>
    <x v="1"/>
    <x v="1"/>
    <s v="Ohio"/>
    <n v="23405"/>
    <n v="68383"/>
    <s v="In Store"/>
  </r>
  <r>
    <x v="1"/>
    <x v="1"/>
    <s v="Oklahoma"/>
    <n v="9801"/>
    <n v="60435"/>
    <s v="Online "/>
  </r>
  <r>
    <x v="1"/>
    <x v="1"/>
    <s v="Oregon"/>
    <n v="14626"/>
    <n v="69148"/>
    <s v="In Store"/>
  </r>
  <r>
    <x v="1"/>
    <x v="1"/>
    <s v="Pennsylvania"/>
    <n v="29139"/>
    <n v="74612"/>
    <s v="Online "/>
  </r>
  <r>
    <x v="1"/>
    <x v="1"/>
    <s v="Rhode Island"/>
    <n v="3833"/>
    <n v="69414"/>
    <s v="Online "/>
  </r>
  <r>
    <x v="1"/>
    <x v="1"/>
    <s v="South Carolina"/>
    <n v="12956"/>
    <n v="61230"/>
    <s v="In Store"/>
  </r>
  <r>
    <x v="1"/>
    <x v="1"/>
    <s v="South Dakota"/>
    <n v="3897"/>
    <n v="56997"/>
    <s v="In Store"/>
  </r>
  <r>
    <x v="1"/>
    <x v="1"/>
    <s v="Tennessee"/>
    <n v="12487"/>
    <n v="64777"/>
    <s v="Online "/>
  </r>
  <r>
    <x v="1"/>
    <x v="1"/>
    <s v="Texas"/>
    <n v="53248"/>
    <n v="73564"/>
    <s v="Online "/>
  </r>
  <r>
    <x v="1"/>
    <x v="1"/>
    <s v="Utah"/>
    <n v="12212"/>
    <n v="59428"/>
    <s v="In Store"/>
  </r>
  <r>
    <x v="1"/>
    <x v="1"/>
    <s v="Vermont"/>
    <n v="2846"/>
    <n v="58585"/>
    <s v="In Store"/>
  </r>
  <r>
    <x v="1"/>
    <x v="1"/>
    <s v="Virginia"/>
    <n v="21468"/>
    <n v="66504"/>
    <s v="In Store"/>
  </r>
  <r>
    <x v="1"/>
    <x v="1"/>
    <s v="Washington"/>
    <n v="26472"/>
    <n v="73833"/>
    <s v="In Store"/>
  </r>
  <r>
    <x v="1"/>
    <x v="1"/>
    <s v="West Virginia"/>
    <n v="4338"/>
    <n v="70460"/>
    <s v="In Store"/>
  </r>
  <r>
    <x v="1"/>
    <x v="1"/>
    <s v="Wisconsin"/>
    <n v="14823"/>
    <n v="69874"/>
    <s v="Online "/>
  </r>
  <r>
    <x v="1"/>
    <x v="1"/>
    <s v="Wyoming"/>
    <n v="3427"/>
    <n v="63417"/>
    <s v="Online "/>
  </r>
  <r>
    <x v="1"/>
    <x v="2"/>
    <s v="Alabama"/>
    <n v="5677"/>
    <n v="64532"/>
    <s v="In Store"/>
  </r>
  <r>
    <x v="1"/>
    <x v="2"/>
    <s v="Arizona"/>
    <n v="5157"/>
    <n v="84966"/>
    <s v="Online "/>
  </r>
  <r>
    <x v="1"/>
    <x v="2"/>
    <s v="Arkansas"/>
    <n v="2930"/>
    <n v="55202"/>
    <s v="Online "/>
  </r>
  <r>
    <x v="1"/>
    <x v="2"/>
    <s v="California"/>
    <n v="44539"/>
    <n v="104222"/>
    <s v="In Store"/>
  </r>
  <r>
    <x v="1"/>
    <x v="2"/>
    <s v="Colorado"/>
    <n v="5849"/>
    <n v="79935"/>
    <s v="In Store"/>
  </r>
  <r>
    <x v="1"/>
    <x v="2"/>
    <s v="Connecticut"/>
    <n v="4405"/>
    <n v="91024"/>
    <s v="Online "/>
  </r>
  <r>
    <x v="1"/>
    <x v="2"/>
    <s v="Delaware"/>
    <n v="663"/>
    <n v="72194"/>
    <s v="Online "/>
  </r>
  <r>
    <x v="1"/>
    <x v="2"/>
    <s v="Florida"/>
    <n v="20799"/>
    <n v="69877"/>
    <s v="In Store"/>
  </r>
  <r>
    <x v="1"/>
    <x v="2"/>
    <s v="Georgia"/>
    <n v="10066"/>
    <n v="64246"/>
    <s v="Online "/>
  </r>
  <r>
    <x v="1"/>
    <x v="2"/>
    <s v="Idaho"/>
    <n v="2680"/>
    <n v="68480"/>
    <s v="In Store"/>
  </r>
  <r>
    <x v="1"/>
    <x v="2"/>
    <s v="Illinois"/>
    <n v="18066"/>
    <n v="78819"/>
    <s v="Online "/>
  </r>
  <r>
    <x v="1"/>
    <x v="2"/>
    <s v="Indiana"/>
    <n v="9083"/>
    <n v="69320"/>
    <s v="Online "/>
  </r>
  <r>
    <x v="1"/>
    <x v="2"/>
    <s v="Iowa"/>
    <n v="4132"/>
    <n v="66185"/>
    <s v="In Store"/>
  </r>
  <r>
    <x v="1"/>
    <x v="2"/>
    <s v="Kansas"/>
    <n v="3105"/>
    <n v="65652"/>
    <s v="In Store"/>
  </r>
  <r>
    <x v="1"/>
    <x v="2"/>
    <s v="Kentucky"/>
    <n v="4583"/>
    <n v="67167"/>
    <s v="Online "/>
  </r>
  <r>
    <x v="1"/>
    <x v="2"/>
    <s v="Louisiana"/>
    <n v="4453"/>
    <n v="83600"/>
    <s v="Online "/>
  </r>
  <r>
    <x v="1"/>
    <x v="2"/>
    <s v="Maine"/>
    <n v="1870"/>
    <n v="63227"/>
    <s v="In Store"/>
  </r>
  <r>
    <x v="1"/>
    <x v="2"/>
    <s v="Maryland"/>
    <n v="4145"/>
    <n v="85016"/>
    <s v="In Store"/>
  </r>
  <r>
    <x v="1"/>
    <x v="2"/>
    <s v="Massachusetts"/>
    <n v="6682"/>
    <n v="95698"/>
    <s v="In Store"/>
  </r>
  <r>
    <x v="1"/>
    <x v="2"/>
    <s v="Michigan"/>
    <n v="16948"/>
    <n v="74465"/>
    <s v="In Store"/>
  </r>
  <r>
    <x v="1"/>
    <x v="2"/>
    <s v="Minnesota"/>
    <n v="8265"/>
    <n v="74082"/>
    <s v="In Store"/>
  </r>
  <r>
    <x v="1"/>
    <x v="2"/>
    <s v="Mississippi"/>
    <n v="2396"/>
    <n v="56065"/>
    <s v="Online "/>
  </r>
  <r>
    <x v="1"/>
    <x v="2"/>
    <s v="Missouri"/>
    <n v="6681"/>
    <n v="65758"/>
    <s v="Online "/>
  </r>
  <r>
    <x v="1"/>
    <x v="2"/>
    <s v="Montana"/>
    <n v="1625"/>
    <n v="57666"/>
    <s v="In Store"/>
  </r>
  <r>
    <x v="1"/>
    <x v="2"/>
    <s v="Nebraska"/>
    <n v="1974"/>
    <n v="58716"/>
    <s v="Online "/>
  </r>
  <r>
    <x v="1"/>
    <x v="2"/>
    <s v="Nevada"/>
    <n v="2069"/>
    <n v="65498"/>
    <s v="Online "/>
  </r>
  <r>
    <x v="1"/>
    <x v="2"/>
    <s v="New Hampshire"/>
    <n v="2012"/>
    <n v="79007"/>
    <s v="In Store"/>
  </r>
  <r>
    <x v="1"/>
    <x v="2"/>
    <s v="New Jersey"/>
    <n v="8994"/>
    <n v="87649"/>
    <s v="In Store"/>
  </r>
  <r>
    <x v="1"/>
    <x v="2"/>
    <s v="New Mexico"/>
    <n v="1810"/>
    <n v="61737"/>
    <s v="Online "/>
  </r>
  <r>
    <x v="1"/>
    <x v="2"/>
    <s v="New York"/>
    <n v="16457"/>
    <n v="75154"/>
    <s v="Online "/>
  </r>
  <r>
    <x v="1"/>
    <x v="2"/>
    <s v="North Carolina"/>
    <n v="10247"/>
    <n v="67095"/>
    <s v="In Store"/>
  </r>
  <r>
    <x v="1"/>
    <x v="2"/>
    <s v="North Dakota"/>
    <n v="808"/>
    <n v="61179"/>
    <s v="Online "/>
  </r>
  <r>
    <x v="1"/>
    <x v="2"/>
    <s v="Ohio"/>
    <n v="15486"/>
    <n v="68878"/>
    <s v="In Store"/>
  </r>
  <r>
    <x v="1"/>
    <x v="2"/>
    <s v="Oklahoma"/>
    <n v="4213"/>
    <n v="65951"/>
    <s v="Online "/>
  </r>
  <r>
    <x v="1"/>
    <x v="2"/>
    <s v="Oregon"/>
    <n v="6396"/>
    <n v="77436"/>
    <s v="Online "/>
  </r>
  <r>
    <x v="1"/>
    <x v="2"/>
    <s v="Pennsylvania"/>
    <n v="14432"/>
    <n v="70231"/>
    <s v="In Store"/>
  </r>
  <r>
    <x v="1"/>
    <x v="2"/>
    <s v="Rhode Island"/>
    <n v="1636"/>
    <n v="66286"/>
    <s v="In Store"/>
  </r>
  <r>
    <x v="1"/>
    <x v="2"/>
    <s v="South Carolina"/>
    <n v="6414"/>
    <n v="66850"/>
    <s v="Online "/>
  </r>
  <r>
    <x v="1"/>
    <x v="2"/>
    <s v="South Dakota"/>
    <n v="1067"/>
    <n v="56219"/>
    <s v="Online "/>
  </r>
  <r>
    <x v="1"/>
    <x v="2"/>
    <s v="Tennessee"/>
    <n v="7272"/>
    <n v="66305"/>
    <s v="In Store"/>
  </r>
  <r>
    <x v="1"/>
    <x v="2"/>
    <s v="Texas"/>
    <n v="25577"/>
    <n v="85766"/>
    <s v="In Store"/>
  </r>
  <r>
    <x v="1"/>
    <x v="2"/>
    <s v="Utah"/>
    <n v="4547"/>
    <n v="65426"/>
    <s v="In Store"/>
  </r>
  <r>
    <x v="1"/>
    <x v="2"/>
    <s v="Vermont"/>
    <n v="1108"/>
    <n v="66807"/>
    <s v="In Store"/>
  </r>
  <r>
    <x v="1"/>
    <x v="2"/>
    <s v="Virginia"/>
    <n v="6864"/>
    <n v="67341"/>
    <s v="In Store"/>
  </r>
  <r>
    <x v="1"/>
    <x v="2"/>
    <s v="Washington"/>
    <n v="7824"/>
    <n v="87228"/>
    <s v="Online "/>
  </r>
  <r>
    <x v="1"/>
    <x v="2"/>
    <s v="West Virginia"/>
    <n v="1251"/>
    <n v="67074"/>
    <s v="Online "/>
  </r>
  <r>
    <x v="1"/>
    <x v="2"/>
    <s v="Wisconsin"/>
    <n v="9333"/>
    <n v="65083"/>
    <s v="In Store"/>
  </r>
  <r>
    <x v="1"/>
    <x v="2"/>
    <s v="Wyoming"/>
    <n v="615"/>
    <n v="74738"/>
    <s v="Online "/>
  </r>
  <r>
    <x v="1"/>
    <x v="3"/>
    <s v="Alabama"/>
    <n v="32423"/>
    <n v="49426"/>
    <s v="Online "/>
  </r>
  <r>
    <x v="1"/>
    <x v="3"/>
    <s v="Arizona"/>
    <n v="33190"/>
    <n v="54023"/>
    <s v="In Store"/>
  </r>
  <r>
    <x v="1"/>
    <x v="3"/>
    <s v="Arkansas"/>
    <n v="21821"/>
    <n v="48897"/>
    <s v="In Store"/>
  </r>
  <r>
    <x v="1"/>
    <x v="3"/>
    <s v="California"/>
    <n v="198955"/>
    <n v="60908"/>
    <s v="Online "/>
  </r>
  <r>
    <x v="1"/>
    <x v="3"/>
    <s v="Colorado"/>
    <n v="36041"/>
    <n v="58675"/>
    <s v="Online "/>
  </r>
  <r>
    <x v="1"/>
    <x v="3"/>
    <s v="Connecticut"/>
    <n v="24868"/>
    <n v="58540"/>
    <s v="In Store"/>
  </r>
  <r>
    <x v="1"/>
    <x v="3"/>
    <s v="Delaware"/>
    <n v="7005"/>
    <n v="48440"/>
    <s v="Online "/>
  </r>
  <r>
    <x v="1"/>
    <x v="3"/>
    <s v="Florida"/>
    <n v="140278"/>
    <n v="52232"/>
    <s v="In Store"/>
  </r>
  <r>
    <x v="1"/>
    <x v="3"/>
    <s v="Georgia"/>
    <n v="61774"/>
    <n v="55817"/>
    <s v="Online "/>
  </r>
  <r>
    <x v="1"/>
    <x v="3"/>
    <s v="Idaho"/>
    <n v="11892"/>
    <n v="47533"/>
    <s v="Online "/>
  </r>
  <r>
    <x v="1"/>
    <x v="3"/>
    <s v="Illinois"/>
    <n v="78822"/>
    <n v="59573"/>
    <s v="In Store"/>
  </r>
  <r>
    <x v="1"/>
    <x v="3"/>
    <s v="Indiana"/>
    <n v="40283"/>
    <n v="49345"/>
    <s v="In Store"/>
  </r>
  <r>
    <x v="1"/>
    <x v="3"/>
    <s v="Iowa"/>
    <n v="23557"/>
    <n v="47407"/>
    <s v="Online "/>
  </r>
  <r>
    <x v="1"/>
    <x v="3"/>
    <s v="Kansas"/>
    <n v="19844"/>
    <n v="49539"/>
    <s v="Online "/>
  </r>
  <r>
    <x v="1"/>
    <x v="3"/>
    <s v="Kentucky"/>
    <n v="27892"/>
    <n v="50163"/>
    <s v="In Store"/>
  </r>
  <r>
    <x v="1"/>
    <x v="3"/>
    <s v="Louisiana"/>
    <n v="30876"/>
    <n v="49579"/>
    <s v="In Store"/>
  </r>
  <r>
    <x v="1"/>
    <x v="3"/>
    <s v="Maine"/>
    <n v="10676"/>
    <n v="45115"/>
    <s v="In Store"/>
  </r>
  <r>
    <x v="1"/>
    <x v="3"/>
    <s v="Maryland"/>
    <n v="32640"/>
    <n v="53503"/>
    <s v="In Store"/>
  </r>
  <r>
    <x v="1"/>
    <x v="3"/>
    <s v="Massachusetts"/>
    <n v="41620"/>
    <n v="61423"/>
    <s v="In Store"/>
  </r>
  <r>
    <x v="1"/>
    <x v="3"/>
    <s v="Michigan"/>
    <n v="55150"/>
    <n v="54357"/>
    <s v="Online "/>
  </r>
  <r>
    <x v="1"/>
    <x v="3"/>
    <s v="Minnesota"/>
    <n v="37323"/>
    <n v="56523"/>
    <s v="Online "/>
  </r>
  <r>
    <x v="1"/>
    <x v="3"/>
    <s v="Mississippi"/>
    <n v="19568"/>
    <n v="43621"/>
    <s v="In Store"/>
  </r>
  <r>
    <x v="1"/>
    <x v="3"/>
    <s v="Missouri"/>
    <n v="39400"/>
    <n v="49646"/>
    <s v="Online "/>
  </r>
  <r>
    <x v="1"/>
    <x v="3"/>
    <s v="Montana"/>
    <n v="9112"/>
    <n v="46937"/>
    <s v="Online "/>
  </r>
  <r>
    <x v="1"/>
    <x v="3"/>
    <s v="Nebraska"/>
    <n v="14969"/>
    <n v="47557"/>
    <s v="In Store"/>
  </r>
  <r>
    <x v="1"/>
    <x v="3"/>
    <s v="Nevada"/>
    <n v="15866"/>
    <n v="51452"/>
    <s v="In Store"/>
  </r>
  <r>
    <x v="1"/>
    <x v="3"/>
    <s v="New Hampshire"/>
    <n v="12448"/>
    <n v="55409"/>
    <s v="Online "/>
  </r>
  <r>
    <x v="1"/>
    <x v="3"/>
    <s v="New Jersey"/>
    <n v="54227"/>
    <n v="61204"/>
    <s v="Online "/>
  </r>
  <r>
    <x v="1"/>
    <x v="3"/>
    <s v="New Mexico"/>
    <n v="10974"/>
    <n v="45275"/>
    <s v="In Store"/>
  </r>
  <r>
    <x v="1"/>
    <x v="3"/>
    <s v="New York"/>
    <n v="120950"/>
    <n v="59710"/>
    <s v="Online "/>
  </r>
  <r>
    <x v="1"/>
    <x v="3"/>
    <s v="North Carolina"/>
    <n v="62397"/>
    <n v="50579"/>
    <s v="In Store"/>
  </r>
  <r>
    <x v="1"/>
    <x v="3"/>
    <s v="North Dakota"/>
    <n v="7738"/>
    <n v="57925"/>
    <s v="Online "/>
  </r>
  <r>
    <x v="1"/>
    <x v="3"/>
    <s v="Ohio"/>
    <n v="68958"/>
    <n v="51569"/>
    <s v="Online "/>
  </r>
  <r>
    <x v="1"/>
    <x v="3"/>
    <s v="Oklahoma"/>
    <n v="23883"/>
    <n v="49049"/>
    <s v="In Store"/>
  </r>
  <r>
    <x v="1"/>
    <x v="3"/>
    <s v="Oregon"/>
    <n v="26460"/>
    <n v="51879"/>
    <s v="In Store"/>
  </r>
  <r>
    <x v="1"/>
    <x v="3"/>
    <s v="Pennsylvania"/>
    <n v="74684"/>
    <n v="52296"/>
    <s v="Online "/>
  </r>
  <r>
    <x v="1"/>
    <x v="3"/>
    <s v="Rhode Island"/>
    <n v="7648"/>
    <n v="51232"/>
    <s v="Online "/>
  </r>
  <r>
    <x v="1"/>
    <x v="3"/>
    <s v="South Carolina"/>
    <n v="31073"/>
    <n v="47048"/>
    <s v="In Store"/>
  </r>
  <r>
    <x v="1"/>
    <x v="3"/>
    <s v="South Dakota"/>
    <n v="8027"/>
    <n v="46980"/>
    <s v="In Store"/>
  </r>
  <r>
    <x v="1"/>
    <x v="3"/>
    <s v="Tennessee"/>
    <n v="40380"/>
    <n v="52991"/>
    <s v="In Store"/>
  </r>
  <r>
    <x v="1"/>
    <x v="3"/>
    <s v="Texas"/>
    <n v="150310"/>
    <n v="60323"/>
    <s v="In Store"/>
  </r>
  <r>
    <x v="1"/>
    <x v="3"/>
    <s v="Utah"/>
    <n v="20066"/>
    <n v="51785"/>
    <s v="In Store"/>
  </r>
  <r>
    <x v="1"/>
    <x v="3"/>
    <s v="Vermont"/>
    <n v="5040"/>
    <n v="47456"/>
    <s v="Online "/>
  </r>
  <r>
    <x v="1"/>
    <x v="3"/>
    <s v="Virginia"/>
    <n v="42839"/>
    <n v="51486"/>
    <s v="Online "/>
  </r>
  <r>
    <x v="1"/>
    <x v="3"/>
    <s v="Washington"/>
    <n v="38692"/>
    <n v="73312"/>
    <s v="In Store"/>
  </r>
  <r>
    <x v="1"/>
    <x v="3"/>
    <s v="West Virginia"/>
    <n v="10709"/>
    <n v="46148"/>
    <s v="Online "/>
  </r>
  <r>
    <x v="1"/>
    <x v="3"/>
    <s v="Wisconsin"/>
    <n v="36253"/>
    <n v="48647"/>
    <s v="Online "/>
  </r>
  <r>
    <x v="1"/>
    <x v="3"/>
    <s v="Wyoming"/>
    <n v="4819"/>
    <n v="50408"/>
    <s v="In Store"/>
  </r>
  <r>
    <x v="1"/>
    <x v="4"/>
    <s v="Alabama"/>
    <n v="2309"/>
    <n v="68845"/>
    <s v="In Store"/>
  </r>
  <r>
    <x v="1"/>
    <x v="4"/>
    <s v="Arizona"/>
    <n v="3691"/>
    <n v="83822"/>
    <s v="Online "/>
  </r>
  <r>
    <x v="1"/>
    <x v="4"/>
    <s v="Arkansas"/>
    <n v="1303"/>
    <n v="63981"/>
    <s v="Online "/>
  </r>
  <r>
    <x v="1"/>
    <x v="4"/>
    <s v="California"/>
    <n v="28529"/>
    <n v="197278"/>
    <s v="In Store"/>
  </r>
  <r>
    <x v="1"/>
    <x v="4"/>
    <s v="Colorado"/>
    <n v="4330"/>
    <n v="115380"/>
    <s v="Online "/>
  </r>
  <r>
    <x v="1"/>
    <x v="4"/>
    <s v="Connecticut"/>
    <n v="2551"/>
    <n v="126406"/>
    <s v="In Store"/>
  </r>
  <r>
    <x v="1"/>
    <x v="4"/>
    <s v="Delaware"/>
    <n v="497"/>
    <n v="76031"/>
    <s v="Online "/>
  </r>
  <r>
    <x v="1"/>
    <x v="4"/>
    <s v="Florida"/>
    <n v="11744"/>
    <n v="92153"/>
    <s v="Online "/>
  </r>
  <r>
    <x v="1"/>
    <x v="4"/>
    <s v="Georgia"/>
    <n v="5380"/>
    <n v="106462"/>
    <s v="In Store"/>
  </r>
  <r>
    <x v="1"/>
    <x v="4"/>
    <s v="Idaho"/>
    <n v="1231"/>
    <n v="62211"/>
    <s v="In Store"/>
  </r>
  <r>
    <x v="1"/>
    <x v="4"/>
    <s v="Illinois"/>
    <n v="6998"/>
    <n v="102732"/>
    <s v="Online "/>
  </r>
  <r>
    <x v="1"/>
    <x v="4"/>
    <s v="Indiana"/>
    <n v="2278"/>
    <n v="68444"/>
    <s v="Online "/>
  </r>
  <r>
    <x v="1"/>
    <x v="4"/>
    <s v="Iowa"/>
    <n v="1778"/>
    <n v="66664"/>
    <s v="In Store"/>
  </r>
  <r>
    <x v="1"/>
    <x v="4"/>
    <s v="Kansas"/>
    <n v="1386"/>
    <n v="72434"/>
    <s v="In Store"/>
  </r>
  <r>
    <x v="1"/>
    <x v="4"/>
    <s v="Kentucky"/>
    <n v="1924"/>
    <n v="64590"/>
    <s v="In Store"/>
  </r>
  <r>
    <x v="1"/>
    <x v="4"/>
    <s v="Louisiana"/>
    <n v="1801"/>
    <n v="66638"/>
    <s v="In Store"/>
  </r>
  <r>
    <x v="1"/>
    <x v="4"/>
    <s v="Maine"/>
    <n v="869"/>
    <n v="63442"/>
    <s v="In Store"/>
  </r>
  <r>
    <x v="1"/>
    <x v="4"/>
    <s v="Maryland"/>
    <n v="2846"/>
    <n v="104834"/>
    <s v="Online "/>
  </r>
  <r>
    <x v="1"/>
    <x v="4"/>
    <s v="Massachusetts"/>
    <n v="5717"/>
    <n v="134022"/>
    <s v="Online "/>
  </r>
  <r>
    <x v="1"/>
    <x v="4"/>
    <s v="Michigan"/>
    <n v="7146"/>
    <n v="83504"/>
    <s v="In Store"/>
  </r>
  <r>
    <x v="1"/>
    <x v="4"/>
    <s v="Minnesota"/>
    <n v="4133"/>
    <n v="89846"/>
    <s v="Online "/>
  </r>
  <r>
    <x v="1"/>
    <x v="4"/>
    <s v="Mississippi"/>
    <n v="944"/>
    <n v="55438"/>
    <s v="Online "/>
  </r>
  <r>
    <x v="1"/>
    <x v="4"/>
    <s v="Missouri"/>
    <n v="3310"/>
    <n v="91960"/>
    <s v="In Store"/>
  </r>
  <r>
    <x v="1"/>
    <x v="4"/>
    <s v="Montana"/>
    <n v="799"/>
    <n v="62592"/>
    <s v="In Store"/>
  </r>
  <r>
    <x v="1"/>
    <x v="4"/>
    <s v="Nebraska"/>
    <n v="1015"/>
    <n v="72732"/>
    <s v="Online "/>
  </r>
  <r>
    <x v="1"/>
    <x v="4"/>
    <s v="Nevada"/>
    <n v="1664"/>
    <n v="79213"/>
    <s v="Online "/>
  </r>
  <r>
    <x v="1"/>
    <x v="4"/>
    <s v="New Hampshire"/>
    <n v="1037"/>
    <n v="103212"/>
    <s v="In Store"/>
  </r>
  <r>
    <x v="1"/>
    <x v="4"/>
    <s v="New Jersey"/>
    <n v="3724"/>
    <n v="123433"/>
    <s v="Online "/>
  </r>
  <r>
    <x v="1"/>
    <x v="4"/>
    <s v="New Mexico"/>
    <n v="1074"/>
    <n v="63554"/>
    <s v="In Store"/>
  </r>
  <r>
    <x v="1"/>
    <x v="4"/>
    <s v="New York"/>
    <n v="12812"/>
    <n v="141959"/>
    <s v="Online "/>
  </r>
  <r>
    <x v="1"/>
    <x v="4"/>
    <s v="North Carolina"/>
    <n v="5669"/>
    <n v="93039"/>
    <s v="Online "/>
  </r>
  <r>
    <x v="1"/>
    <x v="4"/>
    <s v="North Dakota"/>
    <n v="402"/>
    <n v="77543"/>
    <s v="In Store"/>
  </r>
  <r>
    <x v="1"/>
    <x v="4"/>
    <s v="Ohio"/>
    <n v="4915"/>
    <n v="78613"/>
    <s v="In Store"/>
  </r>
  <r>
    <x v="1"/>
    <x v="4"/>
    <s v="Oklahoma"/>
    <n v="1550"/>
    <n v="66407"/>
    <s v="Online "/>
  </r>
  <r>
    <x v="1"/>
    <x v="4"/>
    <s v="Oregon"/>
    <n v="4135"/>
    <n v="95633"/>
    <s v="Online "/>
  </r>
  <r>
    <x v="1"/>
    <x v="4"/>
    <s v="Pennsylvania"/>
    <n v="5348"/>
    <n v="100900"/>
    <s v="In Store"/>
  </r>
  <r>
    <x v="1"/>
    <x v="4"/>
    <s v="Rhode Island"/>
    <n v="714"/>
    <n v="82409"/>
    <s v="In Store"/>
  </r>
  <r>
    <x v="1"/>
    <x v="4"/>
    <s v="South Carolina"/>
    <n v="2883"/>
    <n v="72032"/>
    <s v="In Store"/>
  </r>
  <r>
    <x v="1"/>
    <x v="4"/>
    <s v="South Dakota"/>
    <n v="589"/>
    <n v="57535"/>
    <s v="In Store"/>
  </r>
  <r>
    <x v="1"/>
    <x v="4"/>
    <s v="Tennessee"/>
    <n v="3981"/>
    <n v="81375"/>
    <s v="In Store"/>
  </r>
  <r>
    <x v="1"/>
    <x v="4"/>
    <s v="Texas"/>
    <n v="10627"/>
    <n v="96857"/>
    <s v="Online "/>
  </r>
  <r>
    <x v="1"/>
    <x v="4"/>
    <s v="Utah"/>
    <n v="2776"/>
    <n v="90735"/>
    <s v="Online "/>
  </r>
  <r>
    <x v="1"/>
    <x v="4"/>
    <s v="Vermont"/>
    <n v="527"/>
    <n v="68861"/>
    <s v="In Store"/>
  </r>
  <r>
    <x v="1"/>
    <x v="4"/>
    <s v="Virginia"/>
    <n v="4600"/>
    <n v="113966"/>
    <s v="Online "/>
  </r>
  <r>
    <x v="1"/>
    <x v="4"/>
    <s v="Washington"/>
    <n v="5007"/>
    <n v="213135"/>
    <s v="Online "/>
  </r>
  <r>
    <x v="1"/>
    <x v="4"/>
    <s v="West Virginia"/>
    <n v="818"/>
    <n v="59281"/>
    <s v="In Store"/>
  </r>
  <r>
    <x v="1"/>
    <x v="4"/>
    <s v="Wisconsin"/>
    <n v="2335"/>
    <n v="88512"/>
    <s v="In Store"/>
  </r>
  <r>
    <x v="1"/>
    <x v="4"/>
    <s v="Wyoming"/>
    <n v="417"/>
    <n v="55035"/>
    <s v="Online "/>
  </r>
  <r>
    <x v="1"/>
    <x v="5"/>
    <s v="Alabama"/>
    <n v="13590"/>
    <n v="77076"/>
    <s v="Online "/>
  </r>
  <r>
    <x v="1"/>
    <x v="5"/>
    <s v="Arizona"/>
    <n v="19357"/>
    <n v="80627"/>
    <s v="In Store"/>
  </r>
  <r>
    <x v="1"/>
    <x v="5"/>
    <s v="Arkansas"/>
    <n v="8591"/>
    <n v="66198"/>
    <s v="Online "/>
  </r>
  <r>
    <x v="1"/>
    <x v="5"/>
    <s v="California"/>
    <n v="109980"/>
    <n v="118757"/>
    <s v="In Store"/>
  </r>
  <r>
    <x v="1"/>
    <x v="5"/>
    <s v="Colorado"/>
    <n v="24028"/>
    <n v="94613"/>
    <s v="Online "/>
  </r>
  <r>
    <x v="1"/>
    <x v="5"/>
    <s v="Connecticut"/>
    <n v="11028"/>
    <n v="163629"/>
    <s v="Online "/>
  </r>
  <r>
    <x v="1"/>
    <x v="5"/>
    <s v="Delaware"/>
    <n v="2907"/>
    <n v="103426"/>
    <s v="In Store"/>
  </r>
  <r>
    <x v="1"/>
    <x v="5"/>
    <s v="Florida"/>
    <n v="76648"/>
    <n v="83025"/>
    <s v="In Store"/>
  </r>
  <r>
    <x v="1"/>
    <x v="5"/>
    <s v="Georgia"/>
    <n v="26961"/>
    <n v="92701"/>
    <s v="Online "/>
  </r>
  <r>
    <x v="1"/>
    <x v="5"/>
    <s v="Idaho"/>
    <n v="5859"/>
    <n v="65504"/>
    <s v="Online "/>
  </r>
  <r>
    <x v="1"/>
    <x v="5"/>
    <s v="Illinois"/>
    <n v="32792"/>
    <n v="119091"/>
    <s v="In Store"/>
  </r>
  <r>
    <x v="1"/>
    <x v="5"/>
    <s v="Indiana"/>
    <n v="16940"/>
    <n v="73469"/>
    <s v="In Store"/>
  </r>
  <r>
    <x v="1"/>
    <x v="5"/>
    <s v="Iowa"/>
    <n v="10414"/>
    <n v="82212"/>
    <s v="In Store"/>
  </r>
  <r>
    <x v="1"/>
    <x v="5"/>
    <s v="Kansas"/>
    <n v="8744"/>
    <n v="74950"/>
    <s v="In Store"/>
  </r>
  <r>
    <x v="1"/>
    <x v="5"/>
    <s v="Kentucky"/>
    <n v="11201"/>
    <n v="75885"/>
    <s v="In Store"/>
  </r>
  <r>
    <x v="1"/>
    <x v="5"/>
    <s v="Louisiana"/>
    <n v="13852"/>
    <n v="69590"/>
    <s v="Online "/>
  </r>
  <r>
    <x v="1"/>
    <x v="5"/>
    <s v="Maine"/>
    <n v="3854"/>
    <n v="76030"/>
    <s v="Online "/>
  </r>
  <r>
    <x v="1"/>
    <x v="5"/>
    <s v="Maryland"/>
    <n v="15512"/>
    <n v="104024"/>
    <s v="In Store"/>
  </r>
  <r>
    <x v="1"/>
    <x v="5"/>
    <s v="Massachusetts"/>
    <n v="17883"/>
    <n v="153565"/>
    <s v="Online "/>
  </r>
  <r>
    <x v="1"/>
    <x v="5"/>
    <s v="Michigan"/>
    <n v="19641"/>
    <n v="79691"/>
    <s v="Online "/>
  </r>
  <r>
    <x v="1"/>
    <x v="5"/>
    <s v="Minnesota"/>
    <n v="15855"/>
    <n v="103673"/>
    <s v="In Store"/>
  </r>
  <r>
    <x v="1"/>
    <x v="5"/>
    <s v="Mississippi"/>
    <n v="7944"/>
    <n v="60672"/>
    <s v="In Store"/>
  </r>
  <r>
    <x v="1"/>
    <x v="5"/>
    <s v="Missouri"/>
    <n v="17951"/>
    <n v="81387"/>
    <s v="Online "/>
  </r>
  <r>
    <x v="1"/>
    <x v="5"/>
    <s v="Montana"/>
    <n v="4314"/>
    <n v="66907"/>
    <s v="Online "/>
  </r>
  <r>
    <x v="1"/>
    <x v="5"/>
    <s v="Nebraska"/>
    <n v="6842"/>
    <n v="75072"/>
    <s v="In Store"/>
  </r>
  <r>
    <x v="1"/>
    <x v="5"/>
    <s v="Nevada"/>
    <n v="9324"/>
    <n v="76204"/>
    <s v="Online "/>
  </r>
  <r>
    <x v="1"/>
    <x v="5"/>
    <s v="New Hampshire"/>
    <n v="3881"/>
    <n v="106104"/>
    <s v="In Store"/>
  </r>
  <r>
    <x v="1"/>
    <x v="5"/>
    <s v="New Jersey"/>
    <n v="20037"/>
    <n v="123277"/>
    <s v="Online "/>
  </r>
  <r>
    <x v="1"/>
    <x v="5"/>
    <s v="New Mexico"/>
    <n v="5460"/>
    <n v="63768"/>
    <s v="Online "/>
  </r>
  <r>
    <x v="1"/>
    <x v="5"/>
    <s v="New York"/>
    <n v="63310"/>
    <n v="197494"/>
    <s v="In Store"/>
  </r>
  <r>
    <x v="1"/>
    <x v="5"/>
    <s v="North Carolina"/>
    <n v="28672"/>
    <n v="95886"/>
    <s v="In Store"/>
  </r>
  <r>
    <x v="1"/>
    <x v="5"/>
    <s v="North Dakota"/>
    <n v="2985"/>
    <n v="71784"/>
    <s v="Online "/>
  </r>
  <r>
    <x v="1"/>
    <x v="5"/>
    <s v="Ohio"/>
    <n v="29119"/>
    <n v="81683"/>
    <s v="Online "/>
  </r>
  <r>
    <x v="1"/>
    <x v="5"/>
    <s v="Oklahoma"/>
    <n v="11672"/>
    <n v="65814"/>
    <s v="In Store"/>
  </r>
  <r>
    <x v="1"/>
    <x v="5"/>
    <s v="Oregon"/>
    <n v="13190"/>
    <n v="79291"/>
    <s v="In Store"/>
  </r>
  <r>
    <x v="1"/>
    <x v="5"/>
    <s v="Pennsylvania"/>
    <n v="29264"/>
    <n v="96778"/>
    <s v="In Store"/>
  </r>
  <r>
    <x v="1"/>
    <x v="5"/>
    <s v="Rhode Island"/>
    <n v="2934"/>
    <n v="97537"/>
    <s v="In Store"/>
  </r>
  <r>
    <x v="1"/>
    <x v="5"/>
    <s v="South Carolina"/>
    <n v="14196"/>
    <n v="70481"/>
    <s v="In Store"/>
  </r>
  <r>
    <x v="1"/>
    <x v="5"/>
    <s v="South Dakota"/>
    <n v="3315"/>
    <n v="69499"/>
    <s v="Online "/>
  </r>
  <r>
    <x v="1"/>
    <x v="5"/>
    <s v="Tennessee"/>
    <n v="16270"/>
    <n v="83805"/>
    <s v="Online "/>
  </r>
  <r>
    <x v="1"/>
    <x v="5"/>
    <s v="Texas"/>
    <n v="76169"/>
    <n v="92718"/>
    <s v="In Store"/>
  </r>
  <r>
    <x v="1"/>
    <x v="5"/>
    <s v="Utah"/>
    <n v="11885"/>
    <n v="76967"/>
    <s v="Online "/>
  </r>
  <r>
    <x v="1"/>
    <x v="5"/>
    <s v="Vermont"/>
    <n v="1709"/>
    <n v="80642"/>
    <s v="Online "/>
  </r>
  <r>
    <x v="1"/>
    <x v="5"/>
    <s v="Virginia"/>
    <n v="22249"/>
    <n v="94029"/>
    <s v="In Store"/>
  </r>
  <r>
    <x v="1"/>
    <x v="5"/>
    <s v="Washington"/>
    <n v="17624"/>
    <n v="91242"/>
    <s v="In Store"/>
  </r>
  <r>
    <x v="1"/>
    <x v="5"/>
    <s v="West Virginia"/>
    <n v="4003"/>
    <n v="60528"/>
    <s v="Online "/>
  </r>
  <r>
    <x v="1"/>
    <x v="5"/>
    <s v="Wisconsin"/>
    <n v="14066"/>
    <n v="80040"/>
    <s v="Online "/>
  </r>
  <r>
    <x v="1"/>
    <x v="5"/>
    <s v="Wyoming"/>
    <n v="2306"/>
    <n v="66849"/>
    <s v="In Store"/>
  </r>
  <r>
    <x v="1"/>
    <x v="6"/>
    <s v="Alabama"/>
    <n v="22186"/>
    <n v="63061"/>
    <s v="Online "/>
  </r>
  <r>
    <x v="1"/>
    <x v="6"/>
    <s v="Arizona"/>
    <n v="38940"/>
    <n v="64892"/>
    <s v="In Store"/>
  </r>
  <r>
    <x v="1"/>
    <x v="6"/>
    <s v="Arkansas"/>
    <n v="14911"/>
    <n v="69354"/>
    <s v="Online "/>
  </r>
  <r>
    <x v="1"/>
    <x v="6"/>
    <s v="California"/>
    <n v="215691"/>
    <n v="101348"/>
    <s v="Online "/>
  </r>
  <r>
    <x v="1"/>
    <x v="6"/>
    <s v="Colorado"/>
    <n v="55003"/>
    <n v="92477"/>
    <s v="In Store"/>
  </r>
  <r>
    <x v="1"/>
    <x v="6"/>
    <s v="Connecticut"/>
    <n v="23755"/>
    <n v="98139"/>
    <s v="In Store"/>
  </r>
  <r>
    <x v="1"/>
    <x v="6"/>
    <s v="Delaware"/>
    <n v="9421"/>
    <n v="88658"/>
    <s v="Online "/>
  </r>
  <r>
    <x v="1"/>
    <x v="6"/>
    <s v="Florida"/>
    <n v="170397"/>
    <n v="69740"/>
    <s v="Online "/>
  </r>
  <r>
    <x v="1"/>
    <x v="6"/>
    <s v="Georgia"/>
    <n v="56304"/>
    <n v="77861"/>
    <s v="In Store"/>
  </r>
  <r>
    <x v="1"/>
    <x v="6"/>
    <s v="Idaho"/>
    <n v="11359"/>
    <n v="61072"/>
    <s v="In Store"/>
  </r>
  <r>
    <x v="1"/>
    <x v="6"/>
    <s v="Illinois"/>
    <n v="75870"/>
    <n v="84228"/>
    <s v="In Store"/>
  </r>
  <r>
    <x v="1"/>
    <x v="6"/>
    <s v="Indiana"/>
    <n v="30165"/>
    <n v="59817"/>
    <s v="In Store"/>
  </r>
  <r>
    <x v="1"/>
    <x v="6"/>
    <s v="Iowa"/>
    <n v="16421"/>
    <n v="62755"/>
    <s v="In Store"/>
  </r>
  <r>
    <x v="1"/>
    <x v="6"/>
    <s v="Kansas"/>
    <n v="16598"/>
    <n v="70554"/>
    <s v="Online "/>
  </r>
  <r>
    <x v="1"/>
    <x v="6"/>
    <s v="Kentucky"/>
    <n v="20866"/>
    <n v="58511"/>
    <s v="Online "/>
  </r>
  <r>
    <x v="1"/>
    <x v="6"/>
    <s v="Louisiana"/>
    <n v="25304"/>
    <n v="63624"/>
    <s v="In Store"/>
  </r>
  <r>
    <x v="1"/>
    <x v="6"/>
    <s v="Maine"/>
    <n v="10504"/>
    <n v="66893"/>
    <s v="Online "/>
  </r>
  <r>
    <x v="1"/>
    <x v="6"/>
    <s v="Maryland"/>
    <n v="44172"/>
    <n v="88573"/>
    <s v="Online "/>
  </r>
  <r>
    <x v="1"/>
    <x v="6"/>
    <s v="Massachusetts"/>
    <n v="47892"/>
    <n v="119872"/>
    <s v="In Store"/>
  </r>
  <r>
    <x v="1"/>
    <x v="6"/>
    <s v="Michigan"/>
    <n v="44483"/>
    <n v="76805"/>
    <s v="In Store"/>
  </r>
  <r>
    <x v="1"/>
    <x v="6"/>
    <s v="Minnesota"/>
    <n v="32903"/>
    <n v="91736"/>
    <s v="Online "/>
  </r>
  <r>
    <x v="1"/>
    <x v="6"/>
    <s v="Mississippi"/>
    <n v="12421"/>
    <n v="49023"/>
    <s v="Online "/>
  </r>
  <r>
    <x v="1"/>
    <x v="6"/>
    <s v="Missouri"/>
    <n v="34349"/>
    <n v="74700"/>
    <s v="In Store"/>
  </r>
  <r>
    <x v="1"/>
    <x v="6"/>
    <s v="Montana"/>
    <n v="9482"/>
    <n v="60553"/>
    <s v="Online "/>
  </r>
  <r>
    <x v="1"/>
    <x v="6"/>
    <s v="Nebraska"/>
    <n v="11737"/>
    <n v="66603"/>
    <s v="In Store"/>
  </r>
  <r>
    <x v="1"/>
    <x v="6"/>
    <s v="Nevada"/>
    <n v="20106"/>
    <n v="68008"/>
    <s v="Online "/>
  </r>
  <r>
    <x v="1"/>
    <x v="6"/>
    <s v="New Hampshire"/>
    <n v="12808"/>
    <n v="86647"/>
    <s v="Online "/>
  </r>
  <r>
    <x v="1"/>
    <x v="6"/>
    <s v="New Jersey"/>
    <n v="52040"/>
    <n v="100022"/>
    <s v="In Store"/>
  </r>
  <r>
    <x v="1"/>
    <x v="6"/>
    <s v="New Mexico"/>
    <n v="11347"/>
    <n v="70156"/>
    <s v="In Store"/>
  </r>
  <r>
    <x v="1"/>
    <x v="6"/>
    <s v="New York"/>
    <n v="112890"/>
    <n v="105615"/>
    <s v="Online "/>
  </r>
  <r>
    <x v="1"/>
    <x v="6"/>
    <s v="North Carolina"/>
    <n v="61321"/>
    <n v="73705"/>
    <s v="Online "/>
  </r>
  <r>
    <x v="1"/>
    <x v="6"/>
    <s v="North Dakota"/>
    <n v="5198"/>
    <n v="69897"/>
    <s v="In Store"/>
  </r>
  <r>
    <x v="1"/>
    <x v="6"/>
    <s v="Ohio"/>
    <n v="54330"/>
    <n v="72752"/>
    <s v="In Store"/>
  </r>
  <r>
    <x v="1"/>
    <x v="6"/>
    <s v="Oklahoma"/>
    <n v="21148"/>
    <n v="60841"/>
    <s v="In Store"/>
  </r>
  <r>
    <x v="1"/>
    <x v="6"/>
    <s v="Oregon"/>
    <n v="26161"/>
    <n v="79460"/>
    <s v="In Store"/>
  </r>
  <r>
    <x v="1"/>
    <x v="6"/>
    <s v="Pennsylvania"/>
    <n v="64541"/>
    <n v="87681"/>
    <s v="In Store"/>
  </r>
  <r>
    <x v="1"/>
    <x v="6"/>
    <s v="Rhode Island"/>
    <n v="9043"/>
    <n v="74454"/>
    <s v="Online "/>
  </r>
  <r>
    <x v="1"/>
    <x v="6"/>
    <s v="South Carolina"/>
    <n v="29329"/>
    <n v="58492"/>
    <s v="Online "/>
  </r>
  <r>
    <x v="1"/>
    <x v="6"/>
    <s v="South Dakota"/>
    <n v="5498"/>
    <n v="64619"/>
    <s v="In Store"/>
  </r>
  <r>
    <x v="1"/>
    <x v="6"/>
    <s v="Tennessee"/>
    <n v="30774"/>
    <n v="68990"/>
    <s v="Online "/>
  </r>
  <r>
    <x v="0"/>
    <x v="6"/>
    <s v="Texas"/>
    <n v="139953"/>
    <n v="83197"/>
    <s v="Online "/>
  </r>
  <r>
    <x v="0"/>
    <x v="6"/>
    <s v="Utah"/>
    <n v="24485"/>
    <n v="70641"/>
    <s v="In Store"/>
  </r>
  <r>
    <x v="0"/>
    <x v="6"/>
    <s v="Vermont"/>
    <n v="5970"/>
    <n v="74986"/>
    <s v="In Store"/>
  </r>
  <r>
    <x v="0"/>
    <x v="6"/>
    <s v="Virginia"/>
    <n v="59342"/>
    <n v="96327"/>
    <s v="Online "/>
  </r>
  <r>
    <x v="0"/>
    <x v="6"/>
    <s v="Washington"/>
    <n v="41249"/>
    <n v="91460"/>
    <s v="Online "/>
  </r>
  <r>
    <x v="0"/>
    <x v="6"/>
    <s v="West Virginia"/>
    <n v="8381"/>
    <n v="58180"/>
    <s v="In Store"/>
  </r>
  <r>
    <x v="0"/>
    <x v="6"/>
    <s v="Wisconsin"/>
    <n v="26927"/>
    <n v="69192"/>
    <s v="Online "/>
  </r>
  <r>
    <x v="0"/>
    <x v="6"/>
    <s v="Wyoming"/>
    <n v="4728"/>
    <n v="62253"/>
    <s v="In Store"/>
  </r>
  <r>
    <x v="0"/>
    <x v="7"/>
    <s v="Alabama"/>
    <n v="13692"/>
    <n v="53785"/>
    <s v="Online "/>
  </r>
  <r>
    <x v="0"/>
    <x v="7"/>
    <s v="Arizona"/>
    <n v="19924"/>
    <n v="58632"/>
    <s v="Online "/>
  </r>
  <r>
    <x v="0"/>
    <x v="7"/>
    <s v="Arkansas"/>
    <n v="15780"/>
    <n v="49983"/>
    <s v="In Store"/>
  </r>
  <r>
    <x v="0"/>
    <x v="7"/>
    <s v="California"/>
    <n v="639529"/>
    <n v="59909"/>
    <s v="In Store"/>
  </r>
  <r>
    <x v="0"/>
    <x v="7"/>
    <s v="Colorado"/>
    <n v="21747"/>
    <n v="57600"/>
    <s v="Online "/>
  </r>
  <r>
    <x v="0"/>
    <x v="7"/>
    <s v="Connecticut"/>
    <n v="13478"/>
    <n v="63419"/>
    <s v="Online "/>
  </r>
  <r>
    <x v="0"/>
    <x v="7"/>
    <s v="Delaware"/>
    <n v="5386"/>
    <n v="61284"/>
    <s v="In Store"/>
  </r>
  <r>
    <x v="0"/>
    <x v="7"/>
    <s v="Florida"/>
    <n v="76615"/>
    <n v="58039"/>
    <s v="In Store"/>
  </r>
  <r>
    <x v="0"/>
    <x v="7"/>
    <s v="Georgia"/>
    <n v="29998"/>
    <n v="59810"/>
    <s v="In Store"/>
  </r>
  <r>
    <x v="0"/>
    <x v="7"/>
    <s v="Idaho"/>
    <n v="8163"/>
    <n v="49475"/>
    <s v="In Store"/>
  </r>
  <r>
    <x v="0"/>
    <x v="7"/>
    <s v="Illinois"/>
    <n v="35102"/>
    <n v="58038"/>
    <s v="In Store"/>
  </r>
  <r>
    <x v="0"/>
    <x v="7"/>
    <s v="Indiana"/>
    <n v="16247"/>
    <n v="55107"/>
    <s v="Online "/>
  </r>
  <r>
    <x v="0"/>
    <x v="7"/>
    <s v="Iowa"/>
    <n v="11966"/>
    <n v="50392"/>
    <s v="Online "/>
  </r>
  <r>
    <x v="0"/>
    <x v="7"/>
    <s v="Kansas"/>
    <n v="10085"/>
    <n v="49909"/>
    <s v="In Store"/>
  </r>
  <r>
    <x v="0"/>
    <x v="7"/>
    <s v="Kentucky"/>
    <n v="18442"/>
    <n v="55141"/>
    <s v="Online "/>
  </r>
  <r>
    <x v="0"/>
    <x v="7"/>
    <s v="Louisiana"/>
    <n v="16110"/>
    <n v="50832"/>
    <s v="Online "/>
  </r>
  <r>
    <x v="0"/>
    <x v="7"/>
    <s v="Maine"/>
    <n v="5474"/>
    <n v="55342"/>
    <s v="In Store"/>
  </r>
  <r>
    <x v="0"/>
    <x v="7"/>
    <s v="Maryland"/>
    <n v="21419"/>
    <n v="61476"/>
    <s v="In Store"/>
  </r>
  <r>
    <x v="0"/>
    <x v="7"/>
    <s v="Massachusetts"/>
    <n v="68761"/>
    <n v="65886"/>
    <s v="Online "/>
  </r>
  <r>
    <x v="0"/>
    <x v="7"/>
    <s v="Michigan"/>
    <n v="25357"/>
    <n v="56845"/>
    <s v="Online "/>
  </r>
  <r>
    <x v="0"/>
    <x v="7"/>
    <s v="Minnesota"/>
    <n v="20728"/>
    <n v="58656"/>
    <s v="In Store"/>
  </r>
  <r>
    <x v="0"/>
    <x v="7"/>
    <s v="Mississippi"/>
    <n v="7557"/>
    <n v="48620"/>
    <s v="Online "/>
  </r>
  <r>
    <x v="0"/>
    <x v="7"/>
    <s v="Missouri"/>
    <n v="52078"/>
    <n v="53562"/>
    <s v="In Store"/>
  </r>
  <r>
    <x v="0"/>
    <x v="7"/>
    <s v="Montana"/>
    <n v="4834"/>
    <n v="55258"/>
    <s v="Online "/>
  </r>
  <r>
    <x v="0"/>
    <x v="7"/>
    <s v="Nebraska"/>
    <n v="11559"/>
    <n v="54735"/>
    <s v="Online "/>
  </r>
  <r>
    <x v="0"/>
    <x v="7"/>
    <s v="Nevada"/>
    <n v="8934"/>
    <n v="60808"/>
    <s v="In Store"/>
  </r>
  <r>
    <x v="0"/>
    <x v="7"/>
    <s v="New Hampshire"/>
    <n v="4773"/>
    <n v="64363"/>
    <s v="In Store"/>
  </r>
  <r>
    <x v="0"/>
    <x v="7"/>
    <s v="New Jersey"/>
    <n v="40687"/>
    <n v="61124"/>
    <s v="Online "/>
  </r>
  <r>
    <x v="0"/>
    <x v="7"/>
    <s v="New Mexico"/>
    <n v="10974"/>
    <n v="48852"/>
    <s v="Online "/>
  </r>
  <r>
    <x v="0"/>
    <x v="7"/>
    <s v="New York"/>
    <n v="67202"/>
    <n v="60638"/>
    <s v="In Store"/>
  </r>
  <r>
    <x v="0"/>
    <x v="7"/>
    <s v="North Carolina"/>
    <n v="28199"/>
    <n v="56123"/>
    <s v="In Store"/>
  </r>
  <r>
    <x v="0"/>
    <x v="7"/>
    <s v="North Dakota"/>
    <n v="2581"/>
    <n v="58585"/>
    <s v="In Store"/>
  </r>
  <r>
    <x v="0"/>
    <x v="7"/>
    <s v="Ohio"/>
    <n v="35525"/>
    <n v="53891"/>
    <s v="In Store"/>
  </r>
  <r>
    <x v="0"/>
    <x v="7"/>
    <s v="Oklahoma"/>
    <n v="13345"/>
    <n v="52841"/>
    <s v="In Store"/>
  </r>
  <r>
    <x v="0"/>
    <x v="7"/>
    <s v="Oregon"/>
    <n v="16113"/>
    <n v="57842"/>
    <s v="Online "/>
  </r>
  <r>
    <x v="0"/>
    <x v="7"/>
    <s v="Pennsylvania"/>
    <n v="57945"/>
    <n v="59416"/>
    <s v="Online "/>
  </r>
  <r>
    <x v="0"/>
    <x v="7"/>
    <s v="Rhode Island"/>
    <n v="4664"/>
    <n v="56458"/>
    <s v="In Store"/>
  </r>
  <r>
    <x v="0"/>
    <x v="7"/>
    <s v="South Carolina"/>
    <n v="12757"/>
    <n v="53296"/>
    <s v="Online "/>
  </r>
  <r>
    <x v="0"/>
    <x v="7"/>
    <s v="South Dakota"/>
    <n v="2904"/>
    <n v="58412"/>
    <s v="Online "/>
  </r>
  <r>
    <x v="0"/>
    <x v="7"/>
    <s v="Tennessee"/>
    <n v="16563"/>
    <n v="59183"/>
    <s v="In Store"/>
  </r>
  <r>
    <x v="0"/>
    <x v="7"/>
    <s v="Texas"/>
    <n v="94237"/>
    <n v="55322"/>
    <s v="In Store"/>
  </r>
  <r>
    <x v="0"/>
    <x v="7"/>
    <s v="Utah"/>
    <n v="12857"/>
    <n v="50983"/>
    <s v="Online "/>
  </r>
  <r>
    <x v="0"/>
    <x v="7"/>
    <s v="Vermont"/>
    <n v="2503"/>
    <n v="54501"/>
    <s v="Online "/>
  </r>
  <r>
    <x v="0"/>
    <x v="7"/>
    <s v="Virginia"/>
    <n v="50144"/>
    <n v="56876"/>
    <s v="In Store"/>
  </r>
  <r>
    <x v="0"/>
    <x v="7"/>
    <s v="Washington"/>
    <n v="64023"/>
    <n v="59267"/>
    <s v="Online "/>
  </r>
  <r>
    <x v="0"/>
    <x v="7"/>
    <s v="West Virginia"/>
    <n v="5755"/>
    <n v="53876"/>
    <s v="In Store"/>
  </r>
  <r>
    <x v="0"/>
    <x v="7"/>
    <s v="Wisconsin"/>
    <n v="29257"/>
    <n v="56951"/>
    <s v="Online "/>
  </r>
  <r>
    <x v="0"/>
    <x v="7"/>
    <s v="Wyoming"/>
    <n v="3384"/>
    <n v="50083"/>
    <s v="Online "/>
  </r>
  <r>
    <x v="0"/>
    <x v="8"/>
    <s v="Alabama"/>
    <n v="11180"/>
    <n v="23618"/>
    <s v="In Store"/>
  </r>
  <r>
    <x v="0"/>
    <x v="8"/>
    <s v="Arizona"/>
    <n v="14256"/>
    <n v="31557"/>
    <s v="In Store"/>
  </r>
  <r>
    <x v="0"/>
    <x v="8"/>
    <s v="Arkansas"/>
    <n v="7315"/>
    <n v="23299"/>
    <s v="Online "/>
  </r>
  <r>
    <x v="0"/>
    <x v="8"/>
    <s v="California"/>
    <n v="116191"/>
    <n v="38379"/>
    <s v="Online "/>
  </r>
  <r>
    <x v="0"/>
    <x v="8"/>
    <s v="Colorado"/>
    <n v="17317"/>
    <n v="33131"/>
    <s v="In Store"/>
  </r>
  <r>
    <x v="0"/>
    <x v="8"/>
    <s v="Connecticut"/>
    <n v="10917"/>
    <n v="30451"/>
    <s v="In Store"/>
  </r>
  <r>
    <x v="0"/>
    <x v="8"/>
    <s v="Delaware"/>
    <n v="2710"/>
    <n v="27264"/>
    <s v="In Store"/>
  </r>
  <r>
    <x v="0"/>
    <x v="8"/>
    <s v="Florida"/>
    <n v="58596"/>
    <n v="32675"/>
    <s v="In Store"/>
  </r>
  <r>
    <x v="0"/>
    <x v="8"/>
    <s v="Georgia"/>
    <n v="25254"/>
    <n v="27342"/>
    <s v="In Store"/>
  </r>
  <r>
    <x v="0"/>
    <x v="8"/>
    <s v="Idaho"/>
    <n v="5038"/>
    <n v="23770"/>
    <s v="Online "/>
  </r>
  <r>
    <x v="0"/>
    <x v="8"/>
    <s v="Illinois"/>
    <n v="33183"/>
    <n v="30703"/>
    <s v="Online "/>
  </r>
  <r>
    <x v="0"/>
    <x v="8"/>
    <s v="Indiana"/>
    <n v="15776"/>
    <n v="25660"/>
    <s v="In Store"/>
  </r>
  <r>
    <x v="0"/>
    <x v="8"/>
    <s v="Iowa"/>
    <n v="8796"/>
    <n v="23261"/>
    <s v="Online "/>
  </r>
  <r>
    <x v="0"/>
    <x v="8"/>
    <s v="Kansas"/>
    <n v="6871"/>
    <n v="23333"/>
    <s v="Online "/>
  </r>
  <r>
    <x v="0"/>
    <x v="8"/>
    <s v="Kentucky"/>
    <n v="10118"/>
    <n v="24350"/>
    <s v="In Store"/>
  </r>
  <r>
    <x v="0"/>
    <x v="8"/>
    <s v="Louisiana"/>
    <n v="12912"/>
    <n v="27789"/>
    <s v="In Store"/>
  </r>
  <r>
    <x v="0"/>
    <x v="8"/>
    <s v="Maine"/>
    <n v="5132"/>
    <n v="29169"/>
    <s v="Online "/>
  </r>
  <r>
    <x v="0"/>
    <x v="8"/>
    <s v="Maryland"/>
    <n v="15043"/>
    <n v="30758"/>
    <s v="Online "/>
  </r>
  <r>
    <x v="0"/>
    <x v="8"/>
    <s v="Massachusetts"/>
    <n v="20740"/>
    <n v="35500"/>
    <s v="In Store"/>
  </r>
  <r>
    <x v="0"/>
    <x v="8"/>
    <s v="Michigan"/>
    <n v="23113"/>
    <n v="27121"/>
    <s v="Online "/>
  </r>
  <r>
    <x v="0"/>
    <x v="8"/>
    <s v="Minnesota"/>
    <n v="15325"/>
    <n v="29261"/>
    <s v="In Store"/>
  </r>
  <r>
    <x v="0"/>
    <x v="8"/>
    <s v="Mississippi"/>
    <n v="6514"/>
    <n v="23817"/>
    <s v="Online "/>
  </r>
  <r>
    <x v="0"/>
    <x v="8"/>
    <s v="Missouri"/>
    <n v="15195"/>
    <n v="27614"/>
    <s v="Online "/>
  </r>
  <r>
    <x v="0"/>
    <x v="8"/>
    <s v="Montana"/>
    <n v="5052"/>
    <n v="25955"/>
    <s v="In Store"/>
  </r>
  <r>
    <x v="0"/>
    <x v="8"/>
    <s v="Nebraska"/>
    <n v="5609"/>
    <n v="23213"/>
    <s v="In Store"/>
  </r>
  <r>
    <x v="0"/>
    <x v="8"/>
    <s v="Nevada"/>
    <n v="8716"/>
    <n v="40432"/>
    <s v="Online "/>
  </r>
  <r>
    <x v="0"/>
    <x v="8"/>
    <s v="New Hampshire"/>
    <n v="4675"/>
    <n v="28783"/>
    <s v="Online "/>
  </r>
  <r>
    <x v="0"/>
    <x v="8"/>
    <s v="New Jersey"/>
    <n v="24526"/>
    <n v="32347"/>
    <s v="In Store"/>
  </r>
  <r>
    <x v="0"/>
    <x v="8"/>
    <s v="New Mexico"/>
    <n v="5277"/>
    <n v="25571"/>
    <s v="In Store"/>
  </r>
  <r>
    <x v="0"/>
    <x v="8"/>
    <s v="New York"/>
    <n v="65868"/>
    <n v="41828"/>
    <s v="In Store"/>
  </r>
  <r>
    <x v="0"/>
    <x v="8"/>
    <s v="North Carolina"/>
    <n v="26474"/>
    <n v="26460"/>
    <s v="In Store"/>
  </r>
  <r>
    <x v="0"/>
    <x v="8"/>
    <s v="North Dakota"/>
    <n v="2610"/>
    <n v="24573"/>
    <s v="In Store"/>
  </r>
  <r>
    <x v="0"/>
    <x v="8"/>
    <s v="Ohio"/>
    <n v="29035"/>
    <n v="26197"/>
    <s v="Online "/>
  </r>
  <r>
    <x v="0"/>
    <x v="8"/>
    <s v="Oklahoma"/>
    <n v="9209"/>
    <n v="24600"/>
    <s v="Online "/>
  </r>
  <r>
    <x v="0"/>
    <x v="8"/>
    <s v="Oregon"/>
    <n v="14116"/>
    <n v="29818"/>
    <s v="In Store"/>
  </r>
  <r>
    <x v="0"/>
    <x v="8"/>
    <s v="Pennsylvania"/>
    <n v="33729"/>
    <n v="28011"/>
    <s v="Online "/>
  </r>
  <r>
    <x v="0"/>
    <x v="8"/>
    <s v="Rhode Island"/>
    <n v="3873"/>
    <n v="29680"/>
    <s v="Online "/>
  </r>
  <r>
    <x v="0"/>
    <x v="8"/>
    <s v="South Carolina"/>
    <n v="13400"/>
    <n v="24816"/>
    <s v="In Store"/>
  </r>
  <r>
    <x v="0"/>
    <x v="8"/>
    <s v="South Dakota"/>
    <n v="3191"/>
    <n v="23519"/>
    <s v="In Store"/>
  </r>
  <r>
    <x v="0"/>
    <x v="8"/>
    <s v="Tennessee"/>
    <n v="16924"/>
    <n v="29878"/>
    <s v="Online "/>
  </r>
  <r>
    <x v="0"/>
    <x v="8"/>
    <s v="Texas"/>
    <n v="65057"/>
    <n v="28762"/>
    <s v="Online "/>
  </r>
  <r>
    <x v="0"/>
    <x v="8"/>
    <s v="Utah"/>
    <n v="7570"/>
    <n v="26955"/>
    <s v="In Store"/>
  </r>
  <r>
    <x v="0"/>
    <x v="8"/>
    <s v="Vermont"/>
    <n v="2268"/>
    <n v="29863"/>
    <s v="Online "/>
  </r>
  <r>
    <x v="0"/>
    <x v="8"/>
    <s v="Virginia"/>
    <n v="20743"/>
    <n v="27582"/>
    <s v="In Store"/>
  </r>
  <r>
    <x v="0"/>
    <x v="8"/>
    <s v="Washington"/>
    <n v="20637"/>
    <n v="32566"/>
    <s v="Online "/>
  </r>
  <r>
    <x v="0"/>
    <x v="8"/>
    <s v="West Virginia"/>
    <n v="4658"/>
    <n v="24256"/>
    <s v="Online "/>
  </r>
  <r>
    <x v="0"/>
    <x v="8"/>
    <s v="Wisconsin"/>
    <n v="17015"/>
    <n v="24758"/>
    <s v="In Store"/>
  </r>
  <r>
    <x v="0"/>
    <x v="8"/>
    <s v="Wyoming"/>
    <n v="2398"/>
    <n v="27994"/>
    <s v="In Store"/>
  </r>
  <r>
    <x v="0"/>
    <x v="9"/>
    <s v="Alabama"/>
    <n v="10189"/>
    <n v="44607"/>
    <s v="Online "/>
  </r>
  <r>
    <x v="0"/>
    <x v="9"/>
    <s v="Arizona"/>
    <n v="10674"/>
    <n v="45965"/>
    <s v="Online "/>
  </r>
  <r>
    <x v="0"/>
    <x v="9"/>
    <s v="Arkansas"/>
    <n v="5359"/>
    <n v="42115"/>
    <s v="In Store"/>
  </r>
  <r>
    <x v="0"/>
    <x v="9"/>
    <s v="California"/>
    <n v="97442"/>
    <n v="48293"/>
    <s v="In Store"/>
  </r>
  <r>
    <x v="0"/>
    <x v="9"/>
    <s v="Colorado"/>
    <n v="17008"/>
    <n v="48381"/>
    <s v="In Store"/>
  </r>
  <r>
    <x v="0"/>
    <x v="9"/>
    <s v="Connecticut"/>
    <n v="18146"/>
    <n v="40861"/>
    <s v="In Store"/>
  </r>
  <r>
    <x v="0"/>
    <x v="9"/>
    <s v="Delaware"/>
    <n v="2052"/>
    <n v="41636"/>
    <s v="In Store"/>
  </r>
  <r>
    <x v="0"/>
    <x v="9"/>
    <s v="Florida"/>
    <n v="56765"/>
    <n v="43969"/>
    <s v="Online "/>
  </r>
  <r>
    <x v="0"/>
    <x v="9"/>
    <s v="Georgia"/>
    <n v="18227"/>
    <n v="43971"/>
    <s v="Online "/>
  </r>
  <r>
    <x v="0"/>
    <x v="9"/>
    <s v="Idaho"/>
    <n v="3845"/>
    <n v="38615"/>
    <s v="In Store"/>
  </r>
  <r>
    <x v="0"/>
    <x v="9"/>
    <s v="Illinois"/>
    <n v="39884"/>
    <n v="49714"/>
    <s v="Online "/>
  </r>
  <r>
    <x v="0"/>
    <x v="9"/>
    <s v="Indiana"/>
    <n v="12916"/>
    <n v="39759"/>
    <s v="Online "/>
  </r>
  <r>
    <x v="0"/>
    <x v="9"/>
    <s v="Iowa"/>
    <n v="8547"/>
    <n v="42534"/>
    <s v="In Store"/>
  </r>
  <r>
    <x v="0"/>
    <x v="9"/>
    <s v="Kansas"/>
    <n v="5938"/>
    <n v="41624"/>
    <s v="In Store"/>
  </r>
  <r>
    <x v="0"/>
    <x v="9"/>
    <s v="Kentucky"/>
    <n v="10404"/>
    <n v="40846"/>
    <s v="Online "/>
  </r>
  <r>
    <x v="1"/>
    <x v="9"/>
    <s v="Louisiana"/>
    <n v="9280"/>
    <n v="44963"/>
    <s v="Online "/>
  </r>
  <r>
    <x v="1"/>
    <x v="9"/>
    <s v="Maine"/>
    <n v="3777"/>
    <n v="41322"/>
    <s v="In Store"/>
  </r>
  <r>
    <x v="1"/>
    <x v="9"/>
    <s v="Maryland"/>
    <n v="19358"/>
    <n v="50150"/>
    <s v="Online "/>
  </r>
  <r>
    <x v="1"/>
    <x v="9"/>
    <s v="Massachusetts"/>
    <n v="22046"/>
    <n v="46421"/>
    <s v="In Store"/>
  </r>
  <r>
    <x v="1"/>
    <x v="9"/>
    <s v="Michigan"/>
    <n v="32480"/>
    <n v="40330"/>
    <s v="Online "/>
  </r>
  <r>
    <x v="1"/>
    <x v="9"/>
    <s v="Minnesota"/>
    <n v="17266"/>
    <n v="41478"/>
    <s v="Online "/>
  </r>
  <r>
    <x v="1"/>
    <x v="9"/>
    <s v="Mississippi"/>
    <n v="4589"/>
    <n v="42243"/>
    <s v="In Store"/>
  </r>
  <r>
    <x v="1"/>
    <x v="9"/>
    <s v="Missouri"/>
    <n v="13240"/>
    <n v="41224"/>
    <s v="In Store"/>
  </r>
  <r>
    <x v="1"/>
    <x v="9"/>
    <s v="Montana"/>
    <n v="4153"/>
    <n v="37791"/>
    <s v="Online "/>
  </r>
  <r>
    <x v="1"/>
    <x v="9"/>
    <s v="Nebraska"/>
    <n v="4572"/>
    <n v="39587"/>
    <s v="Online "/>
  </r>
  <r>
    <x v="1"/>
    <x v="9"/>
    <s v="Nevada"/>
    <n v="5140"/>
    <n v="44479"/>
    <s v="In Store"/>
  </r>
  <r>
    <x v="1"/>
    <x v="9"/>
    <s v="New Hampshire"/>
    <n v="4011"/>
    <n v="45236"/>
    <s v="In Store"/>
  </r>
  <r>
    <x v="1"/>
    <x v="9"/>
    <s v="New Jersey"/>
    <n v="24469"/>
    <n v="43373"/>
    <s v="In Store"/>
  </r>
  <r>
    <x v="1"/>
    <x v="9"/>
    <s v="New Mexico"/>
    <n v="4216"/>
    <n v="41417"/>
    <s v="In Store"/>
  </r>
  <r>
    <x v="1"/>
    <x v="9"/>
    <s v="New York"/>
    <n v="72430"/>
    <n v="49410"/>
    <s v="In Store"/>
  </r>
  <r>
    <x v="1"/>
    <x v="9"/>
    <s v="North Carolina"/>
    <n v="24457"/>
    <n v="42624"/>
    <s v="Online "/>
  </r>
  <r>
    <x v="1"/>
    <x v="9"/>
    <s v="North Dakota"/>
    <n v="2047"/>
    <n v="44696"/>
    <s v="Online "/>
  </r>
  <r>
    <x v="1"/>
    <x v="9"/>
    <s v="Ohio"/>
    <n v="23639"/>
    <n v="41006"/>
    <s v="In Store"/>
  </r>
  <r>
    <x v="1"/>
    <x v="9"/>
    <s v="Oklahoma"/>
    <n v="6589"/>
    <n v="42151"/>
    <s v="Online "/>
  </r>
  <r>
    <x v="1"/>
    <x v="9"/>
    <s v="Oregon"/>
    <n v="25468"/>
    <n v="41467"/>
    <s v="Online "/>
  </r>
  <r>
    <x v="1"/>
    <x v="9"/>
    <s v="Pennsylvania"/>
    <n v="33082"/>
    <n v="41131"/>
    <s v="In Store"/>
  </r>
  <r>
    <x v="1"/>
    <x v="9"/>
    <s v="Rhode Island"/>
    <n v="3537"/>
    <n v="40466"/>
    <s v="In Store"/>
  </r>
  <r>
    <x v="1"/>
    <x v="9"/>
    <s v="South Carolina"/>
    <n v="12142"/>
    <n v="40386"/>
    <s v="Online "/>
  </r>
  <r>
    <x v="1"/>
    <x v="9"/>
    <s v="South Dakota"/>
    <n v="2223"/>
    <n v="40233"/>
    <s v="Online "/>
  </r>
  <r>
    <x v="1"/>
    <x v="9"/>
    <s v="Tennessee"/>
    <n v="15931"/>
    <n v="42227"/>
    <s v="In Store"/>
  </r>
  <r>
    <x v="1"/>
    <x v="9"/>
    <s v="Texas"/>
    <n v="57504"/>
    <n v="47110"/>
    <s v="Online "/>
  </r>
  <r>
    <x v="1"/>
    <x v="9"/>
    <s v="Utah"/>
    <n v="6492"/>
    <n v="43389"/>
    <s v="In Store"/>
  </r>
  <r>
    <x v="1"/>
    <x v="9"/>
    <s v="Vermont"/>
    <n v="1990"/>
    <n v="43394"/>
    <s v="Online "/>
  </r>
  <r>
    <x v="1"/>
    <x v="9"/>
    <s v="Virginia"/>
    <n v="29777"/>
    <n v="51136"/>
    <s v="Online "/>
  </r>
  <r>
    <x v="1"/>
    <x v="9"/>
    <s v="Washington"/>
    <n v="19915"/>
    <n v="48585"/>
    <s v="In Store"/>
  </r>
  <r>
    <x v="1"/>
    <x v="9"/>
    <s v="West Virginia"/>
    <n v="5797"/>
    <n v="38080"/>
    <s v="In Store"/>
  </r>
  <r>
    <x v="1"/>
    <x v="9"/>
    <s v="Wisconsin"/>
    <n v="13757"/>
    <n v="37908"/>
    <s v="Online "/>
  </r>
  <r>
    <x v="1"/>
    <x v="9"/>
    <s v="Wyoming"/>
    <n v="1655"/>
    <n v="45255"/>
    <s v="Online "/>
  </r>
  <r>
    <x v="2"/>
    <x v="0"/>
    <s v="Alabama"/>
    <n v="1843"/>
    <n v="62388"/>
    <s v="In Store"/>
  </r>
  <r>
    <x v="2"/>
    <x v="0"/>
    <s v="Arizona"/>
    <n v="1328"/>
    <n v="56854"/>
    <s v="In Store"/>
  </r>
  <r>
    <x v="2"/>
    <x v="0"/>
    <s v="Arkansas"/>
    <n v="2525"/>
    <n v="53616"/>
    <s v="In Store"/>
  </r>
  <r>
    <x v="2"/>
    <x v="0"/>
    <s v="California"/>
    <n v="17605"/>
    <n v="44595"/>
    <s v="In Store"/>
  </r>
  <r>
    <x v="2"/>
    <x v="0"/>
    <s v="Colorado"/>
    <n v="3256"/>
    <n v="94489"/>
    <s v="In Store"/>
  </r>
  <r>
    <x v="2"/>
    <x v="0"/>
    <s v="Connecticut"/>
    <n v="441"/>
    <n v="46054"/>
    <s v="Online "/>
  </r>
  <r>
    <x v="2"/>
    <x v="0"/>
    <s v="Delaware"/>
    <n v="177"/>
    <n v="45987"/>
    <s v="Online "/>
  </r>
  <r>
    <x v="2"/>
    <x v="0"/>
    <s v="Florida"/>
    <n v="5289"/>
    <n v="40681"/>
    <s v="In Store"/>
  </r>
  <r>
    <x v="2"/>
    <x v="0"/>
    <s v="Georgia"/>
    <n v="2630"/>
    <n v="48010"/>
    <s v="Online "/>
  </r>
  <r>
    <x v="2"/>
    <x v="0"/>
    <s v="Idaho"/>
    <n v="2500"/>
    <n v="45998"/>
    <s v="Online "/>
  </r>
  <r>
    <x v="2"/>
    <x v="0"/>
    <s v="Illinois"/>
    <n v="2785"/>
    <n v="56101"/>
    <s v="In Store"/>
  </r>
  <r>
    <x v="2"/>
    <x v="0"/>
    <s v="Indiana"/>
    <n v="2217"/>
    <n v="54605"/>
    <s v="In Store"/>
  </r>
  <r>
    <x v="2"/>
    <x v="0"/>
    <s v="Iowa"/>
    <n v="2830"/>
    <n v="48989"/>
    <s v="Online "/>
  </r>
  <r>
    <x v="2"/>
    <x v="0"/>
    <s v="Kansas"/>
    <n v="2658"/>
    <n v="53004"/>
    <s v="Online "/>
  </r>
  <r>
    <x v="2"/>
    <x v="0"/>
    <s v="Kentucky"/>
    <n v="1559"/>
    <n v="62223"/>
    <s v="In Store"/>
  </r>
  <r>
    <x v="2"/>
    <x v="0"/>
    <s v="Louisiana"/>
    <n v="3089"/>
    <n v="90277"/>
    <s v="Online "/>
  </r>
  <r>
    <x v="2"/>
    <x v="0"/>
    <s v="Maine"/>
    <n v="1372"/>
    <n v="47187"/>
    <s v="In Store"/>
  </r>
  <r>
    <x v="2"/>
    <x v="0"/>
    <s v="Maryland"/>
    <n v="723"/>
    <n v="49100"/>
    <s v="Online "/>
  </r>
  <r>
    <x v="2"/>
    <x v="0"/>
    <s v="Massachusetts"/>
    <n v="985"/>
    <n v="67244"/>
    <s v="Online "/>
  </r>
  <r>
    <x v="2"/>
    <x v="0"/>
    <s v="Michigan"/>
    <n v="3282"/>
    <n v="46516"/>
    <s v="In Store"/>
  </r>
  <r>
    <x v="2"/>
    <x v="0"/>
    <s v="Minnesota"/>
    <n v="3071"/>
    <n v="56521"/>
    <s v="In Store"/>
  </r>
  <r>
    <x v="2"/>
    <x v="0"/>
    <s v="Mississippi"/>
    <n v="2153"/>
    <n v="53028"/>
    <s v="Online "/>
  </r>
  <r>
    <x v="2"/>
    <x v="0"/>
    <s v="Missouri"/>
    <n v="1935"/>
    <n v="49331"/>
    <s v="Online "/>
  </r>
  <r>
    <x v="2"/>
    <x v="0"/>
    <s v="Montana"/>
    <n v="1771"/>
    <n v="73090"/>
    <s v="In Store"/>
  </r>
  <r>
    <x v="2"/>
    <x v="0"/>
    <s v="Nebraska"/>
    <n v="2378"/>
    <n v="47084"/>
    <s v="In Store"/>
  </r>
  <r>
    <x v="2"/>
    <x v="0"/>
    <s v="Nevada"/>
    <n v="641"/>
    <n v="88872"/>
    <s v="In Store"/>
  </r>
  <r>
    <x v="2"/>
    <x v="0"/>
    <s v="New Hampshire"/>
    <n v="344"/>
    <n v="48081"/>
    <s v="In Store"/>
  </r>
  <r>
    <x v="2"/>
    <x v="0"/>
    <s v="New Jersey"/>
    <n v="1003"/>
    <n v="45981"/>
    <s v="In Store"/>
  </r>
  <r>
    <x v="2"/>
    <x v="0"/>
    <s v="New Mexico"/>
    <n v="2007"/>
    <n v="70393"/>
    <s v="Online "/>
  </r>
  <r>
    <x v="2"/>
    <x v="0"/>
    <s v="New York"/>
    <n v="3062"/>
    <n v="47230"/>
    <s v="Online "/>
  </r>
  <r>
    <x v="2"/>
    <x v="0"/>
    <s v="North Carolina"/>
    <n v="3330"/>
    <n v="45062"/>
    <s v="In Store"/>
  </r>
  <r>
    <x v="2"/>
    <x v="0"/>
    <s v="North Dakota"/>
    <n v="1766"/>
    <n v="101073"/>
    <s v="Online "/>
  </r>
  <r>
    <x v="2"/>
    <x v="0"/>
    <s v="Ohio"/>
    <n v="2470"/>
    <n v="57145"/>
    <s v="Online "/>
  </r>
  <r>
    <x v="2"/>
    <x v="0"/>
    <s v="Oklahoma"/>
    <n v="4348"/>
    <n v="97135"/>
    <s v="In Store"/>
  </r>
  <r>
    <x v="2"/>
    <x v="0"/>
    <s v="Oregon"/>
    <n v="4560"/>
    <n v="43495"/>
    <s v="In Store"/>
  </r>
  <r>
    <x v="2"/>
    <x v="0"/>
    <s v="Pennsylvania"/>
    <n v="3585"/>
    <n v="68951"/>
    <s v="Online "/>
  </r>
  <r>
    <x v="2"/>
    <x v="0"/>
    <s v="Rhode Island"/>
    <n v="194"/>
    <n v="45071"/>
    <s v="Online "/>
  </r>
  <r>
    <x v="2"/>
    <x v="0"/>
    <s v="South Carolina"/>
    <n v="1286"/>
    <n v="46536"/>
    <s v="In Store"/>
  </r>
  <r>
    <x v="2"/>
    <x v="0"/>
    <s v="South Dakota"/>
    <n v="1047"/>
    <n v="48904"/>
    <s v="Online "/>
  </r>
  <r>
    <x v="2"/>
    <x v="0"/>
    <s v="Tennessee"/>
    <n v="1099"/>
    <n v="52634"/>
    <s v="In Store"/>
  </r>
  <r>
    <x v="2"/>
    <x v="0"/>
    <s v="Texas"/>
    <n v="19761"/>
    <n v="115449"/>
    <s v="Online "/>
  </r>
  <r>
    <x v="2"/>
    <x v="0"/>
    <s v="Utah"/>
    <n v="1002"/>
    <n v="67171"/>
    <s v="Online "/>
  </r>
  <r>
    <x v="2"/>
    <x v="0"/>
    <s v="Vermont"/>
    <n v="548"/>
    <n v="44605"/>
    <s v="In Store"/>
  </r>
  <r>
    <x v="2"/>
    <x v="0"/>
    <s v="Virginia"/>
    <n v="2101"/>
    <n v="53043"/>
    <s v="In Store"/>
  </r>
  <r>
    <x v="2"/>
    <x v="0"/>
    <s v="Washington"/>
    <n v="7317"/>
    <n v="39346"/>
    <s v="Online "/>
  </r>
  <r>
    <x v="2"/>
    <x v="0"/>
    <s v="West Virginia"/>
    <n v="1199"/>
    <n v="86012"/>
    <s v="Online "/>
  </r>
  <r>
    <x v="2"/>
    <x v="0"/>
    <s v="Wisconsin"/>
    <n v="2926"/>
    <n v="45437"/>
    <s v="In Store"/>
  </r>
  <r>
    <x v="2"/>
    <x v="0"/>
    <s v="Wyoming"/>
    <n v="1438"/>
    <n v="89751"/>
    <s v="In Store"/>
  </r>
  <r>
    <x v="2"/>
    <x v="1"/>
    <s v="Alabama"/>
    <n v="9897"/>
    <n v="59957"/>
    <s v="In Store"/>
  </r>
  <r>
    <x v="2"/>
    <x v="1"/>
    <s v="Arizona"/>
    <n v="12867"/>
    <n v="61989"/>
    <s v="In Store"/>
  </r>
  <r>
    <x v="2"/>
    <x v="1"/>
    <s v="Arkansas"/>
    <n v="6945"/>
    <n v="53988"/>
    <s v="In Store"/>
  </r>
  <r>
    <x v="2"/>
    <x v="1"/>
    <s v="California"/>
    <n v="80657"/>
    <n v="76084"/>
    <s v="Online "/>
  </r>
  <r>
    <x v="2"/>
    <x v="1"/>
    <s v="Colorado"/>
    <n v="19884"/>
    <n v="68414"/>
    <s v="Online "/>
  </r>
  <r>
    <x v="2"/>
    <x v="1"/>
    <s v="Connecticut"/>
    <n v="9399"/>
    <n v="75727"/>
    <s v="In Store"/>
  </r>
  <r>
    <x v="2"/>
    <x v="1"/>
    <s v="Delaware"/>
    <n v="2871"/>
    <n v="65797"/>
    <s v="Online "/>
  </r>
  <r>
    <x v="2"/>
    <x v="1"/>
    <s v="Florida"/>
    <n v="70819"/>
    <n v="57286"/>
    <s v="Online "/>
  </r>
  <r>
    <x v="2"/>
    <x v="1"/>
    <s v="Georgia"/>
    <n v="20577"/>
    <n v="67018"/>
    <s v="In Store"/>
  </r>
  <r>
    <x v="2"/>
    <x v="1"/>
    <s v="Idaho"/>
    <n v="8174"/>
    <n v="50285"/>
    <s v="In Store"/>
  </r>
  <r>
    <x v="2"/>
    <x v="1"/>
    <s v="Illinois"/>
    <n v="32305"/>
    <n v="77957"/>
    <s v="Online "/>
  </r>
  <r>
    <x v="2"/>
    <x v="1"/>
    <s v="Indiana"/>
    <n v="15176"/>
    <n v="64404"/>
    <s v="Online "/>
  </r>
  <r>
    <x v="2"/>
    <x v="1"/>
    <s v="Iowa"/>
    <n v="9447"/>
    <n v="63435"/>
    <s v="In Store"/>
  </r>
  <r>
    <x v="2"/>
    <x v="1"/>
    <s v="Kansas"/>
    <n v="7555"/>
    <n v="60735"/>
    <s v="Online "/>
  </r>
  <r>
    <x v="2"/>
    <x v="1"/>
    <s v="Kentucky"/>
    <n v="9466"/>
    <n v="59957"/>
    <s v="In Store"/>
  </r>
  <r>
    <x v="2"/>
    <x v="1"/>
    <s v="Louisiana"/>
    <n v="10844"/>
    <n v="69892"/>
    <s v="Online "/>
  </r>
  <r>
    <x v="2"/>
    <x v="1"/>
    <s v="Maine"/>
    <n v="5475"/>
    <n v="55575"/>
    <s v="Online "/>
  </r>
  <r>
    <x v="2"/>
    <x v="1"/>
    <s v="Maryland"/>
    <n v="16487"/>
    <n v="71971"/>
    <s v="In Store"/>
  </r>
  <r>
    <x v="2"/>
    <x v="1"/>
    <s v="Massachusetts"/>
    <n v="21120"/>
    <n v="84802"/>
    <s v="In Store"/>
  </r>
  <r>
    <x v="2"/>
    <x v="1"/>
    <s v="Michigan"/>
    <n v="19952"/>
    <n v="68378"/>
    <s v="Online "/>
  </r>
  <r>
    <x v="2"/>
    <x v="1"/>
    <s v="Minnesota"/>
    <n v="16480"/>
    <n v="73248"/>
    <s v="Online "/>
  </r>
  <r>
    <x v="2"/>
    <x v="1"/>
    <s v="Mississippi"/>
    <n v="5760"/>
    <n v="56325"/>
    <s v="In Store"/>
  </r>
  <r>
    <x v="2"/>
    <x v="1"/>
    <s v="Missouri"/>
    <n v="14591"/>
    <n v="65442"/>
    <s v="In Store"/>
  </r>
  <r>
    <x v="2"/>
    <x v="1"/>
    <s v="Montana"/>
    <n v="6514"/>
    <n v="58969"/>
    <s v="In Store"/>
  </r>
  <r>
    <x v="2"/>
    <x v="1"/>
    <s v="Nebraska"/>
    <n v="7068"/>
    <n v="57657"/>
    <s v="In Store"/>
  </r>
  <r>
    <x v="2"/>
    <x v="1"/>
    <s v="Nevada"/>
    <n v="5898"/>
    <n v="67123"/>
    <s v="In Store"/>
  </r>
  <r>
    <x v="2"/>
    <x v="1"/>
    <s v="New Hampshire"/>
    <n v="4498"/>
    <n v="68661"/>
    <s v="Online "/>
  </r>
  <r>
    <x v="2"/>
    <x v="1"/>
    <s v="New Jersey"/>
    <n v="22416"/>
    <n v="78658"/>
    <s v="Online "/>
  </r>
  <r>
    <x v="2"/>
    <x v="1"/>
    <s v="New Mexico"/>
    <n v="5337"/>
    <n v="55350"/>
    <s v="In Store"/>
  </r>
  <r>
    <x v="2"/>
    <x v="1"/>
    <s v="New York"/>
    <n v="50281"/>
    <n v="79248"/>
    <s v="Online "/>
  </r>
  <r>
    <x v="2"/>
    <x v="1"/>
    <s v="North Carolina"/>
    <n v="26741"/>
    <n v="60587"/>
    <s v="Online "/>
  </r>
  <r>
    <x v="2"/>
    <x v="1"/>
    <s v="North Dakota"/>
    <n v="3798"/>
    <n v="70586"/>
    <s v="In Store"/>
  </r>
  <r>
    <x v="2"/>
    <x v="1"/>
    <s v="Ohio"/>
    <n v="23076"/>
    <n v="67194"/>
    <s v="In Store"/>
  </r>
  <r>
    <x v="2"/>
    <x v="1"/>
    <s v="Oklahoma"/>
    <n v="9765"/>
    <n v="58777"/>
    <s v="Online "/>
  </r>
  <r>
    <x v="2"/>
    <x v="1"/>
    <s v="Oregon"/>
    <n v="14244"/>
    <n v="66523"/>
    <s v="Online "/>
  </r>
  <r>
    <x v="2"/>
    <x v="1"/>
    <s v="Pennsylvania"/>
    <n v="28749"/>
    <n v="72852"/>
    <s v="In Store"/>
  </r>
  <r>
    <x v="2"/>
    <x v="1"/>
    <s v="Rhode Island"/>
    <n v="3743"/>
    <n v="67579"/>
    <s v="Online "/>
  </r>
  <r>
    <x v="2"/>
    <x v="1"/>
    <s v="South Carolina"/>
    <n v="12124"/>
    <n v="58634"/>
    <s v="In Store"/>
  </r>
  <r>
    <x v="2"/>
    <x v="1"/>
    <s v="South Dakota"/>
    <n v="3884"/>
    <n v="54981"/>
    <s v="Online "/>
  </r>
  <r>
    <x v="2"/>
    <x v="1"/>
    <s v="Tennessee"/>
    <n v="12110"/>
    <n v="63033"/>
    <s v="Online "/>
  </r>
  <r>
    <x v="2"/>
    <x v="1"/>
    <s v="Texas"/>
    <n v="51405"/>
    <n v="71554"/>
    <s v="In Store"/>
  </r>
  <r>
    <x v="2"/>
    <x v="1"/>
    <s v="Utah"/>
    <n v="11572"/>
    <n v="57052"/>
    <s v="In Store"/>
  </r>
  <r>
    <x v="2"/>
    <x v="1"/>
    <s v="Vermont"/>
    <n v="2878"/>
    <n v="57025"/>
    <s v="Online "/>
  </r>
  <r>
    <x v="2"/>
    <x v="1"/>
    <s v="Virginia"/>
    <n v="21508"/>
    <n v="64050"/>
    <s v="Online "/>
  </r>
  <r>
    <x v="2"/>
    <x v="1"/>
    <s v="Washington"/>
    <n v="26015"/>
    <n v="70432"/>
    <s v="In Store"/>
  </r>
  <r>
    <x v="2"/>
    <x v="1"/>
    <s v="West Virginia"/>
    <n v="4435"/>
    <n v="78255"/>
    <s v="In Store"/>
  </r>
  <r>
    <x v="2"/>
    <x v="1"/>
    <s v="Wisconsin"/>
    <n v="14814"/>
    <n v="68063"/>
    <s v="In Store"/>
  </r>
  <r>
    <x v="2"/>
    <x v="1"/>
    <s v="Wyoming"/>
    <n v="3375"/>
    <n v="59554"/>
    <s v="In Store"/>
  </r>
  <r>
    <x v="2"/>
    <x v="2"/>
    <s v="Alabama"/>
    <n v="5566"/>
    <n v="63068"/>
    <s v="In Store"/>
  </r>
  <r>
    <x v="2"/>
    <x v="2"/>
    <s v="Arizona"/>
    <n v="4926"/>
    <n v="82139"/>
    <s v="Online "/>
  </r>
  <r>
    <x v="2"/>
    <x v="2"/>
    <s v="Arkansas"/>
    <n v="2918"/>
    <n v="53984"/>
    <s v="Online "/>
  </r>
  <r>
    <x v="2"/>
    <x v="2"/>
    <s v="California"/>
    <n v="44706"/>
    <n v="101627"/>
    <s v="In Store"/>
  </r>
  <r>
    <x v="2"/>
    <x v="2"/>
    <s v="Colorado"/>
    <n v="5804"/>
    <n v="76677"/>
    <s v="Online "/>
  </r>
  <r>
    <x v="2"/>
    <x v="2"/>
    <s v="Connecticut"/>
    <n v="4408"/>
    <n v="88569"/>
    <s v="Online "/>
  </r>
  <r>
    <x v="2"/>
    <x v="2"/>
    <s v="Delaware"/>
    <n v="661"/>
    <n v="70153"/>
    <s v="In Store"/>
  </r>
  <r>
    <x v="2"/>
    <x v="2"/>
    <s v="Florida"/>
    <n v="20548"/>
    <n v="67740"/>
    <s v="In Store"/>
  </r>
  <r>
    <x v="2"/>
    <x v="2"/>
    <s v="Georgia"/>
    <n v="9884"/>
    <n v="65168"/>
    <s v="Online "/>
  </r>
  <r>
    <x v="2"/>
    <x v="2"/>
    <s v="Idaho"/>
    <n v="2807"/>
    <n v="69932"/>
    <s v="Online "/>
  </r>
  <r>
    <x v="2"/>
    <x v="2"/>
    <s v="Illinois"/>
    <n v="17883"/>
    <n v="77895"/>
    <s v="In Store"/>
  </r>
  <r>
    <x v="2"/>
    <x v="2"/>
    <s v="Indiana"/>
    <n v="8825"/>
    <n v="68680"/>
    <s v="Online "/>
  </r>
  <r>
    <x v="2"/>
    <x v="2"/>
    <s v="Iowa"/>
    <n v="4142"/>
    <n v="66257"/>
    <s v="In Store"/>
  </r>
  <r>
    <x v="2"/>
    <x v="2"/>
    <s v="Kansas"/>
    <n v="3143"/>
    <n v="65206"/>
    <s v="Online "/>
  </r>
  <r>
    <x v="2"/>
    <x v="2"/>
    <s v="Kentucky"/>
    <n v="4443"/>
    <n v="65208"/>
    <s v="Online "/>
  </r>
  <r>
    <x v="2"/>
    <x v="2"/>
    <s v="Louisiana"/>
    <n v="4428"/>
    <n v="81881"/>
    <s v="In Store"/>
  </r>
  <r>
    <x v="2"/>
    <x v="2"/>
    <s v="Maine"/>
    <n v="1856"/>
    <n v="61894"/>
    <s v="In Store"/>
  </r>
  <r>
    <x v="2"/>
    <x v="2"/>
    <s v="Maryland"/>
    <n v="4035"/>
    <n v="84350"/>
    <s v="Online "/>
  </r>
  <r>
    <x v="2"/>
    <x v="2"/>
    <s v="Massachusetts"/>
    <n v="6711"/>
    <n v="94576"/>
    <s v="Online "/>
  </r>
  <r>
    <x v="2"/>
    <x v="2"/>
    <s v="Michigan"/>
    <n v="16070"/>
    <n v="73537"/>
    <s v="In Store"/>
  </r>
  <r>
    <x v="2"/>
    <x v="2"/>
    <s v="Minnesota"/>
    <n v="8487"/>
    <n v="73096"/>
    <s v="In Store"/>
  </r>
  <r>
    <x v="2"/>
    <x v="2"/>
    <s v="Mississippi"/>
    <n v="2421"/>
    <n v="55254"/>
    <s v="In Store"/>
  </r>
  <r>
    <x v="2"/>
    <x v="2"/>
    <s v="Missouri"/>
    <n v="6476"/>
    <n v="64359"/>
    <s v="In Store"/>
  </r>
  <r>
    <x v="2"/>
    <x v="2"/>
    <s v="Montana"/>
    <n v="1634"/>
    <n v="56194"/>
    <s v="In Store"/>
  </r>
  <r>
    <x v="2"/>
    <x v="2"/>
    <s v="Nebraska"/>
    <n v="1988"/>
    <n v="57566"/>
    <s v="Online "/>
  </r>
  <r>
    <x v="2"/>
    <x v="2"/>
    <s v="Nevada"/>
    <n v="2066"/>
    <n v="64543"/>
    <s v="Online "/>
  </r>
  <r>
    <x v="2"/>
    <x v="2"/>
    <s v="New Hampshire"/>
    <n v="2032"/>
    <n v="77722"/>
    <s v="In Store"/>
  </r>
  <r>
    <x v="2"/>
    <x v="2"/>
    <s v="New Jersey"/>
    <n v="8976"/>
    <n v="86088"/>
    <s v="Online "/>
  </r>
  <r>
    <x v="2"/>
    <x v="2"/>
    <s v="New Mexico"/>
    <n v="1768"/>
    <n v="59139"/>
    <s v="Online "/>
  </r>
  <r>
    <x v="2"/>
    <x v="2"/>
    <s v="New York"/>
    <n v="16910"/>
    <n v="73614"/>
    <s v="In Store"/>
  </r>
  <r>
    <x v="2"/>
    <x v="2"/>
    <s v="North Carolina"/>
    <n v="10219"/>
    <n v="65827"/>
    <s v="In Store"/>
  </r>
  <r>
    <x v="2"/>
    <x v="2"/>
    <s v="North Dakota"/>
    <n v="807"/>
    <n v="59882"/>
    <s v="Online "/>
  </r>
  <r>
    <x v="2"/>
    <x v="2"/>
    <s v="Ohio"/>
    <n v="15409"/>
    <n v="67487"/>
    <s v="Online "/>
  </r>
  <r>
    <x v="2"/>
    <x v="2"/>
    <s v="Oklahoma"/>
    <n v="4164"/>
    <n v="64770"/>
    <s v="In Store"/>
  </r>
  <r>
    <x v="2"/>
    <x v="2"/>
    <s v="Oregon"/>
    <n v="6240"/>
    <n v="76641"/>
    <s v="Online "/>
  </r>
  <r>
    <x v="2"/>
    <x v="2"/>
    <s v="Pennsylvania"/>
    <n v="14407"/>
    <n v="68561"/>
    <s v="In Store"/>
  </r>
  <r>
    <x v="2"/>
    <x v="2"/>
    <s v="Rhode Island"/>
    <n v="1572"/>
    <n v="64468"/>
    <s v="Online "/>
  </r>
  <r>
    <x v="2"/>
    <x v="2"/>
    <s v="South Carolina"/>
    <n v="6087"/>
    <n v="65522"/>
    <s v="Online "/>
  </r>
  <r>
    <x v="2"/>
    <x v="2"/>
    <s v="South Dakota"/>
    <n v="1084"/>
    <n v="55320"/>
    <s v="In Store"/>
  </r>
  <r>
    <x v="2"/>
    <x v="2"/>
    <s v="Tennessee"/>
    <n v="7051"/>
    <n v="65495"/>
    <s v="In Store"/>
  </r>
  <r>
    <x v="2"/>
    <x v="2"/>
    <s v="Texas"/>
    <n v="24758"/>
    <n v="83648"/>
    <s v="Online "/>
  </r>
  <r>
    <x v="2"/>
    <x v="2"/>
    <s v="Utah"/>
    <n v="4386"/>
    <n v="64006"/>
    <s v="Online "/>
  </r>
  <r>
    <x v="2"/>
    <x v="2"/>
    <s v="Vermont"/>
    <n v="1108"/>
    <n v="65390"/>
    <s v="In Store"/>
  </r>
  <r>
    <x v="2"/>
    <x v="2"/>
    <s v="Virginia"/>
    <n v="6750"/>
    <n v="65974"/>
    <s v="In Store"/>
  </r>
  <r>
    <x v="2"/>
    <x v="2"/>
    <s v="Washington"/>
    <n v="7798"/>
    <n v="85321"/>
    <s v="In Store"/>
  </r>
  <r>
    <x v="2"/>
    <x v="2"/>
    <s v="West Virginia"/>
    <n v="1268"/>
    <n v="66459"/>
    <s v="In Store"/>
  </r>
  <r>
    <x v="2"/>
    <x v="2"/>
    <s v="Wisconsin"/>
    <n v="9432"/>
    <n v="64047"/>
    <s v="In Store"/>
  </r>
  <r>
    <x v="2"/>
    <x v="2"/>
    <s v="Wyoming"/>
    <n v="600"/>
    <n v="73060"/>
    <s v="Online "/>
  </r>
  <r>
    <x v="2"/>
    <x v="3"/>
    <s v="Alabama"/>
    <n v="32481"/>
    <n v="47970"/>
    <s v="Online "/>
  </r>
  <r>
    <x v="2"/>
    <x v="3"/>
    <s v="Arizona"/>
    <n v="31775"/>
    <n v="52734"/>
    <s v="In Store"/>
  </r>
  <r>
    <x v="2"/>
    <x v="3"/>
    <s v="Arkansas"/>
    <n v="21642"/>
    <n v="47450"/>
    <s v="Online "/>
  </r>
  <r>
    <x v="2"/>
    <x v="3"/>
    <s v="California"/>
    <n v="196511"/>
    <n v="58020"/>
    <s v="Online "/>
  </r>
  <r>
    <x v="2"/>
    <x v="3"/>
    <s v="Colorado"/>
    <n v="35891"/>
    <n v="56043"/>
    <s v="In Store"/>
  </r>
  <r>
    <x v="2"/>
    <x v="3"/>
    <s v="Connecticut"/>
    <n v="24902"/>
    <n v="57041"/>
    <s v="In Store"/>
  </r>
  <r>
    <x v="2"/>
    <x v="3"/>
    <s v="Delaware"/>
    <n v="6850"/>
    <n v="46843"/>
    <s v="Online "/>
  </r>
  <r>
    <x v="2"/>
    <x v="3"/>
    <s v="Florida"/>
    <n v="139486"/>
    <n v="50766"/>
    <s v="Online "/>
  </r>
  <r>
    <x v="2"/>
    <x v="3"/>
    <s v="Georgia"/>
    <n v="60996"/>
    <n v="55352"/>
    <s v="In Store"/>
  </r>
  <r>
    <x v="2"/>
    <x v="3"/>
    <s v="Idaho"/>
    <n v="11969"/>
    <n v="45972"/>
    <s v="Online "/>
  </r>
  <r>
    <x v="2"/>
    <x v="3"/>
    <s v="Illinois"/>
    <n v="78063"/>
    <n v="57570"/>
    <s v="In Store"/>
  </r>
  <r>
    <x v="2"/>
    <x v="3"/>
    <s v="Indiana"/>
    <n v="40681"/>
    <n v="48092"/>
    <s v="Online "/>
  </r>
  <r>
    <x v="2"/>
    <x v="3"/>
    <s v="Iowa"/>
    <n v="23521"/>
    <n v="46539"/>
    <s v="Online "/>
  </r>
  <r>
    <x v="2"/>
    <x v="3"/>
    <s v="Kansas"/>
    <n v="20370"/>
    <n v="48235"/>
    <s v="In Store"/>
  </r>
  <r>
    <x v="2"/>
    <x v="3"/>
    <s v="Kentucky"/>
    <n v="28056"/>
    <n v="48623"/>
    <s v="In Store"/>
  </r>
  <r>
    <x v="2"/>
    <x v="3"/>
    <s v="Louisiana"/>
    <n v="30545"/>
    <n v="48196"/>
    <s v="Online "/>
  </r>
  <r>
    <x v="2"/>
    <x v="3"/>
    <s v="Maine"/>
    <n v="10761"/>
    <n v="43589"/>
    <s v="Online "/>
  </r>
  <r>
    <x v="2"/>
    <x v="3"/>
    <s v="Maryland"/>
    <n v="32767"/>
    <n v="52648"/>
    <s v="In Store"/>
  </r>
  <r>
    <x v="2"/>
    <x v="3"/>
    <s v="Massachusetts"/>
    <n v="42171"/>
    <n v="58937"/>
    <s v="In Store"/>
  </r>
  <r>
    <x v="2"/>
    <x v="3"/>
    <s v="Michigan"/>
    <n v="52459"/>
    <n v="53200"/>
    <s v="In Store"/>
  </r>
  <r>
    <x v="2"/>
    <x v="3"/>
    <s v="Minnesota"/>
    <n v="37272"/>
    <n v="55570"/>
    <s v="In Store"/>
  </r>
  <r>
    <x v="2"/>
    <x v="3"/>
    <s v="Mississippi"/>
    <n v="19763"/>
    <n v="42497"/>
    <s v="In Store"/>
  </r>
  <r>
    <x v="2"/>
    <x v="3"/>
    <s v="Missouri"/>
    <n v="38808"/>
    <n v="48469"/>
    <s v="Online "/>
  </r>
  <r>
    <x v="2"/>
    <x v="3"/>
    <s v="Montana"/>
    <n v="9250"/>
    <n v="45170"/>
    <s v="Online "/>
  </r>
  <r>
    <x v="2"/>
    <x v="3"/>
    <s v="Nebraska"/>
    <n v="14923"/>
    <n v="45891"/>
    <s v="In Store"/>
  </r>
  <r>
    <x v="2"/>
    <x v="3"/>
    <s v="Nevada"/>
    <n v="15829"/>
    <n v="50190"/>
    <s v="Online "/>
  </r>
  <r>
    <x v="2"/>
    <x v="3"/>
    <s v="New Hampshire"/>
    <n v="12509"/>
    <n v="53777"/>
    <s v="Online "/>
  </r>
  <r>
    <x v="2"/>
    <x v="3"/>
    <s v="New Jersey"/>
    <n v="54238"/>
    <n v="59723"/>
    <s v="In Store"/>
  </r>
  <r>
    <x v="2"/>
    <x v="3"/>
    <s v="New Mexico"/>
    <n v="10758"/>
    <n v="44078"/>
    <s v="In Store"/>
  </r>
  <r>
    <x v="2"/>
    <x v="3"/>
    <s v="New York"/>
    <n v="123741"/>
    <n v="57832"/>
    <s v="Online "/>
  </r>
  <r>
    <x v="2"/>
    <x v="3"/>
    <s v="North Carolina"/>
    <n v="61525"/>
    <n v="49092"/>
    <s v="Online "/>
  </r>
  <r>
    <x v="2"/>
    <x v="3"/>
    <s v="North Dakota"/>
    <n v="7753"/>
    <n v="55819"/>
    <s v="In Store"/>
  </r>
  <r>
    <x v="2"/>
    <x v="3"/>
    <s v="Ohio"/>
    <n v="68615"/>
    <n v="50247"/>
    <s v="Online "/>
  </r>
  <r>
    <x v="2"/>
    <x v="3"/>
    <s v="Oklahoma"/>
    <n v="23748"/>
    <n v="47554"/>
    <s v="In Store"/>
  </r>
  <r>
    <x v="2"/>
    <x v="3"/>
    <s v="Oregon"/>
    <n v="26503"/>
    <n v="50347"/>
    <s v="Online "/>
  </r>
  <r>
    <x v="2"/>
    <x v="3"/>
    <s v="Pennsylvania"/>
    <n v="74845"/>
    <n v="51000"/>
    <s v="Online "/>
  </r>
  <r>
    <x v="2"/>
    <x v="3"/>
    <s v="Rhode Island"/>
    <n v="7658"/>
    <n v="49902"/>
    <s v="In Store"/>
  </r>
  <r>
    <x v="2"/>
    <x v="3"/>
    <s v="South Carolina"/>
    <n v="30013"/>
    <n v="45429"/>
    <s v="In Store"/>
  </r>
  <r>
    <x v="2"/>
    <x v="3"/>
    <s v="South Dakota"/>
    <n v="8059"/>
    <n v="45650"/>
    <s v="Online "/>
  </r>
  <r>
    <x v="2"/>
    <x v="3"/>
    <s v="Tennessee"/>
    <n v="40040"/>
    <n v="52137"/>
    <s v="Online "/>
  </r>
  <r>
    <x v="2"/>
    <x v="3"/>
    <s v="Texas"/>
    <n v="147447"/>
    <n v="58337"/>
    <s v="In Store"/>
  </r>
  <r>
    <x v="2"/>
    <x v="3"/>
    <s v="Utah"/>
    <n v="19531"/>
    <n v="50163"/>
    <s v="Online "/>
  </r>
  <r>
    <x v="2"/>
    <x v="3"/>
    <s v="Vermont"/>
    <n v="5084"/>
    <n v="46351"/>
    <s v="Online "/>
  </r>
  <r>
    <x v="2"/>
    <x v="3"/>
    <s v="Virginia"/>
    <n v="43180"/>
    <n v="49886"/>
    <s v="In Store"/>
  </r>
  <r>
    <x v="2"/>
    <x v="3"/>
    <s v="Washington"/>
    <n v="39324"/>
    <n v="69994"/>
    <s v="Online "/>
  </r>
  <r>
    <x v="2"/>
    <x v="3"/>
    <s v="West Virginia"/>
    <n v="10925"/>
    <n v="44698"/>
    <s v="Online "/>
  </r>
  <r>
    <x v="2"/>
    <x v="3"/>
    <s v="Wisconsin"/>
    <n v="36496"/>
    <n v="47512"/>
    <s v="In Store"/>
  </r>
  <r>
    <x v="2"/>
    <x v="3"/>
    <s v="Wyoming"/>
    <n v="4830"/>
    <n v="48737"/>
    <s v="Online "/>
  </r>
  <r>
    <x v="2"/>
    <x v="4"/>
    <s v="Alabama"/>
    <n v="2168"/>
    <n v="66025"/>
    <s v="Online "/>
  </r>
  <r>
    <x v="2"/>
    <x v="4"/>
    <s v="Arizona"/>
    <n v="3113"/>
    <n v="81499"/>
    <s v="In Store"/>
  </r>
  <r>
    <x v="2"/>
    <x v="4"/>
    <s v="Arkansas"/>
    <n v="1210"/>
    <n v="59828"/>
    <s v="Online "/>
  </r>
  <r>
    <x v="2"/>
    <x v="4"/>
    <s v="California"/>
    <n v="26592"/>
    <n v="194173"/>
    <s v="Online "/>
  </r>
  <r>
    <x v="2"/>
    <x v="4"/>
    <s v="Colorado"/>
    <n v="4173"/>
    <n v="106735"/>
    <s v="In Store"/>
  </r>
  <r>
    <x v="2"/>
    <x v="4"/>
    <s v="Connecticut"/>
    <n v="2306"/>
    <n v="116642"/>
    <s v="Online "/>
  </r>
  <r>
    <x v="2"/>
    <x v="4"/>
    <s v="Delaware"/>
    <n v="433"/>
    <n v="71782"/>
    <s v="Online "/>
  </r>
  <r>
    <x v="2"/>
    <x v="4"/>
    <s v="Florida"/>
    <n v="11205"/>
    <n v="87168"/>
    <s v="In Store"/>
  </r>
  <r>
    <x v="2"/>
    <x v="4"/>
    <s v="Georgia"/>
    <n v="5113"/>
    <n v="102613"/>
    <s v="Online "/>
  </r>
  <r>
    <x v="2"/>
    <x v="4"/>
    <s v="Idaho"/>
    <n v="1223"/>
    <n v="58761"/>
    <s v="Online "/>
  </r>
  <r>
    <x v="2"/>
    <x v="4"/>
    <s v="Illinois"/>
    <n v="6688"/>
    <n v="97164"/>
    <s v="In Store"/>
  </r>
  <r>
    <x v="2"/>
    <x v="4"/>
    <s v="Indiana"/>
    <n v="2123"/>
    <n v="66371"/>
    <s v="Online "/>
  </r>
  <r>
    <x v="2"/>
    <x v="4"/>
    <s v="Iowa"/>
    <n v="1742"/>
    <n v="64519"/>
    <s v="Online "/>
  </r>
  <r>
    <x v="2"/>
    <x v="4"/>
    <s v="Kansas"/>
    <n v="1308"/>
    <n v="69399"/>
    <s v="In Store"/>
  </r>
  <r>
    <x v="2"/>
    <x v="4"/>
    <s v="Kentucky"/>
    <n v="1785"/>
    <n v="60629"/>
    <s v="Online "/>
  </r>
  <r>
    <x v="2"/>
    <x v="4"/>
    <s v="Louisiana"/>
    <n v="1716"/>
    <n v="64223"/>
    <s v="Online "/>
  </r>
  <r>
    <x v="2"/>
    <x v="4"/>
    <s v="Maine"/>
    <n v="849"/>
    <n v="60502"/>
    <s v="In Store"/>
  </r>
  <r>
    <x v="2"/>
    <x v="4"/>
    <s v="Maryland"/>
    <n v="2737"/>
    <n v="98844"/>
    <s v="Online "/>
  </r>
  <r>
    <x v="2"/>
    <x v="4"/>
    <s v="Massachusetts"/>
    <n v="5379"/>
    <n v="129118"/>
    <s v="Online "/>
  </r>
  <r>
    <x v="2"/>
    <x v="4"/>
    <s v="Michigan"/>
    <n v="6287"/>
    <n v="79556"/>
    <s v="In Store"/>
  </r>
  <r>
    <x v="2"/>
    <x v="4"/>
    <s v="Minnesota"/>
    <n v="3977"/>
    <n v="84903"/>
    <s v="Online "/>
  </r>
  <r>
    <x v="2"/>
    <x v="4"/>
    <s v="Mississippi"/>
    <n v="940"/>
    <n v="55173"/>
    <s v="Online "/>
  </r>
  <r>
    <x v="2"/>
    <x v="4"/>
    <s v="Missouri"/>
    <n v="3049"/>
    <n v="87842"/>
    <s v="In Store"/>
  </r>
  <r>
    <x v="2"/>
    <x v="4"/>
    <s v="Montana"/>
    <n v="801"/>
    <n v="60475"/>
    <s v="Online "/>
  </r>
  <r>
    <x v="2"/>
    <x v="4"/>
    <s v="Nebraska"/>
    <n v="973"/>
    <n v="70407"/>
    <s v="Online "/>
  </r>
  <r>
    <x v="2"/>
    <x v="4"/>
    <s v="Nevada"/>
    <n v="1541"/>
    <n v="76292"/>
    <s v="In Store"/>
  </r>
  <r>
    <x v="2"/>
    <x v="4"/>
    <s v="New Hampshire"/>
    <n v="892"/>
    <n v="99599"/>
    <s v="In Store"/>
  </r>
  <r>
    <x v="2"/>
    <x v="4"/>
    <s v="New Jersey"/>
    <n v="3722"/>
    <n v="120630"/>
    <s v="Online "/>
  </r>
  <r>
    <x v="2"/>
    <x v="4"/>
    <s v="New Mexico"/>
    <n v="987"/>
    <n v="59204"/>
    <s v="Online "/>
  </r>
  <r>
    <x v="2"/>
    <x v="4"/>
    <s v="New York"/>
    <n v="12672"/>
    <n v="135853"/>
    <s v="In Store"/>
  </r>
  <r>
    <x v="2"/>
    <x v="4"/>
    <s v="North Carolina"/>
    <n v="5238"/>
    <n v="89920"/>
    <s v="Online "/>
  </r>
  <r>
    <x v="2"/>
    <x v="4"/>
    <s v="North Dakota"/>
    <n v="395"/>
    <n v="76208"/>
    <s v="In Store"/>
  </r>
  <r>
    <x v="2"/>
    <x v="4"/>
    <s v="Ohio"/>
    <n v="4616"/>
    <n v="76006"/>
    <s v="Online "/>
  </r>
  <r>
    <x v="2"/>
    <x v="4"/>
    <s v="Oklahoma"/>
    <n v="1469"/>
    <n v="64997"/>
    <s v="Online "/>
  </r>
  <r>
    <x v="2"/>
    <x v="4"/>
    <s v="Oregon"/>
    <n v="3768"/>
    <n v="93733"/>
    <s v="In Store"/>
  </r>
  <r>
    <x v="2"/>
    <x v="4"/>
    <s v="Pennsylvania"/>
    <n v="4896"/>
    <n v="93091"/>
    <s v="In Store"/>
  </r>
  <r>
    <x v="2"/>
    <x v="4"/>
    <s v="Rhode Island"/>
    <n v="715"/>
    <n v="80327"/>
    <s v="Online "/>
  </r>
  <r>
    <x v="2"/>
    <x v="4"/>
    <s v="South Carolina"/>
    <n v="2548"/>
    <n v="67977"/>
    <s v="Online "/>
  </r>
  <r>
    <x v="2"/>
    <x v="4"/>
    <s v="South Dakota"/>
    <n v="561"/>
    <n v="55334"/>
    <s v="In Store"/>
  </r>
  <r>
    <x v="2"/>
    <x v="4"/>
    <s v="Tennessee"/>
    <n v="3519"/>
    <n v="79821"/>
    <s v="In Store"/>
  </r>
  <r>
    <x v="2"/>
    <x v="4"/>
    <s v="Texas"/>
    <n v="9828"/>
    <n v="93085"/>
    <s v="In Store"/>
  </r>
  <r>
    <x v="2"/>
    <x v="4"/>
    <s v="Utah"/>
    <n v="2489"/>
    <n v="84404"/>
    <s v="In Store"/>
  </r>
  <r>
    <x v="2"/>
    <x v="4"/>
    <s v="Vermont"/>
    <n v="505"/>
    <n v="65800"/>
    <s v="In Store"/>
  </r>
  <r>
    <x v="2"/>
    <x v="4"/>
    <s v="Virginia"/>
    <n v="4379"/>
    <n v="106731"/>
    <s v="Online "/>
  </r>
  <r>
    <x v="2"/>
    <x v="4"/>
    <s v="Washington"/>
    <n v="4629"/>
    <n v="200631"/>
    <s v="Online "/>
  </r>
  <r>
    <x v="2"/>
    <x v="4"/>
    <s v="West Virginia"/>
    <n v="789"/>
    <n v="58508"/>
    <s v="In Store"/>
  </r>
  <r>
    <x v="2"/>
    <x v="4"/>
    <s v="Wisconsin"/>
    <n v="2298"/>
    <n v="81414"/>
    <s v="Online "/>
  </r>
  <r>
    <x v="2"/>
    <x v="4"/>
    <s v="Wyoming"/>
    <n v="398"/>
    <n v="53401"/>
    <s v="Online "/>
  </r>
  <r>
    <x v="2"/>
    <x v="5"/>
    <s v="Alabama"/>
    <n v="13364"/>
    <n v="75240"/>
    <s v="In Store"/>
  </r>
  <r>
    <x v="2"/>
    <x v="5"/>
    <s v="Arizona"/>
    <n v="17978"/>
    <n v="76877"/>
    <s v="In Store"/>
  </r>
  <r>
    <x v="2"/>
    <x v="5"/>
    <s v="Arkansas"/>
    <n v="8418"/>
    <n v="64119"/>
    <s v="Online "/>
  </r>
  <r>
    <x v="2"/>
    <x v="5"/>
    <s v="California"/>
    <n v="106953"/>
    <n v="113228"/>
    <s v="Online "/>
  </r>
  <r>
    <x v="2"/>
    <x v="5"/>
    <s v="Colorado"/>
    <n v="23326"/>
    <n v="90615"/>
    <s v="In Store"/>
  </r>
  <r>
    <x v="2"/>
    <x v="5"/>
    <s v="Connecticut"/>
    <n v="10879"/>
    <n v="161433"/>
    <s v="Online "/>
  </r>
  <r>
    <x v="2"/>
    <x v="5"/>
    <s v="Delaware"/>
    <n v="2859"/>
    <n v="101574"/>
    <s v="In Store"/>
  </r>
  <r>
    <x v="2"/>
    <x v="5"/>
    <s v="Florida"/>
    <n v="73412"/>
    <n v="81337"/>
    <s v="Online "/>
  </r>
  <r>
    <x v="2"/>
    <x v="5"/>
    <s v="Georgia"/>
    <n v="26225"/>
    <n v="90587"/>
    <s v="Online "/>
  </r>
  <r>
    <x v="2"/>
    <x v="5"/>
    <s v="Idaho"/>
    <n v="5824"/>
    <n v="62024"/>
    <s v="In Store"/>
  </r>
  <r>
    <x v="2"/>
    <x v="5"/>
    <s v="Illinois"/>
    <n v="32448"/>
    <n v="115598"/>
    <s v="In Store"/>
  </r>
  <r>
    <x v="2"/>
    <x v="5"/>
    <s v="Indiana"/>
    <n v="16542"/>
    <n v="71167"/>
    <s v="Online "/>
  </r>
  <r>
    <x v="2"/>
    <x v="5"/>
    <s v="Iowa"/>
    <n v="10213"/>
    <n v="79894"/>
    <s v="Online "/>
  </r>
  <r>
    <x v="2"/>
    <x v="5"/>
    <s v="Kansas"/>
    <n v="8870"/>
    <n v="73710"/>
    <s v="In Store"/>
  </r>
  <r>
    <x v="2"/>
    <x v="5"/>
    <s v="Kentucky"/>
    <n v="11035"/>
    <n v="73733"/>
    <s v="In Store"/>
  </r>
  <r>
    <x v="2"/>
    <x v="5"/>
    <s v="Louisiana"/>
    <n v="13754"/>
    <n v="68731"/>
    <s v="In Store"/>
  </r>
  <r>
    <x v="2"/>
    <x v="5"/>
    <s v="Maine"/>
    <n v="3804"/>
    <n v="74174"/>
    <s v="In Store"/>
  </r>
  <r>
    <x v="2"/>
    <x v="5"/>
    <s v="Maryland"/>
    <n v="15277"/>
    <n v="100201"/>
    <s v="In Store"/>
  </r>
  <r>
    <x v="2"/>
    <x v="5"/>
    <s v="Massachusetts"/>
    <n v="17504"/>
    <n v="150514"/>
    <s v="Online "/>
  </r>
  <r>
    <x v="2"/>
    <x v="5"/>
    <s v="Michigan"/>
    <n v="19082"/>
    <n v="77568"/>
    <s v="Online "/>
  </r>
  <r>
    <x v="2"/>
    <x v="5"/>
    <s v="Minnesota"/>
    <n v="15877"/>
    <n v="101604"/>
    <s v="In Store"/>
  </r>
  <r>
    <x v="2"/>
    <x v="5"/>
    <s v="Mississippi"/>
    <n v="7959"/>
    <n v="59281"/>
    <s v="Online "/>
  </r>
  <r>
    <x v="2"/>
    <x v="5"/>
    <s v="Missouri"/>
    <n v="17251"/>
    <n v="78947"/>
    <s v="Online "/>
  </r>
  <r>
    <x v="2"/>
    <x v="5"/>
    <s v="Montana"/>
    <n v="4297"/>
    <n v="65315"/>
    <s v="In Store"/>
  </r>
  <r>
    <x v="2"/>
    <x v="5"/>
    <s v="Nebraska"/>
    <n v="6683"/>
    <n v="72817"/>
    <s v="In Store"/>
  </r>
  <r>
    <x v="2"/>
    <x v="5"/>
    <s v="Nevada"/>
    <n v="9082"/>
    <n v="72612"/>
    <s v="Online "/>
  </r>
  <r>
    <x v="2"/>
    <x v="5"/>
    <s v="New Hampshire"/>
    <n v="3838"/>
    <n v="100889"/>
    <s v="Online "/>
  </r>
  <r>
    <x v="2"/>
    <x v="5"/>
    <s v="New Jersey"/>
    <n v="19963"/>
    <n v="121066"/>
    <s v="In Store"/>
  </r>
  <r>
    <x v="2"/>
    <x v="5"/>
    <s v="New Mexico"/>
    <n v="5293"/>
    <n v="62048"/>
    <s v="Online "/>
  </r>
  <r>
    <x v="2"/>
    <x v="5"/>
    <s v="New York"/>
    <n v="64317"/>
    <n v="192871"/>
    <s v="In Store"/>
  </r>
  <r>
    <x v="2"/>
    <x v="5"/>
    <s v="North Carolina"/>
    <n v="27776"/>
    <n v="93311"/>
    <s v="Online "/>
  </r>
  <r>
    <x v="2"/>
    <x v="5"/>
    <s v="North Dakota"/>
    <n v="2995"/>
    <n v="69251"/>
    <s v="Online "/>
  </r>
  <r>
    <x v="2"/>
    <x v="5"/>
    <s v="Ohio"/>
    <n v="28783"/>
    <n v="78736"/>
    <s v="In Store"/>
  </r>
  <r>
    <x v="2"/>
    <x v="5"/>
    <s v="Oklahoma"/>
    <n v="11458"/>
    <n v="64044"/>
    <s v="In Store"/>
  </r>
  <r>
    <x v="2"/>
    <x v="5"/>
    <s v="Oregon"/>
    <n v="13030"/>
    <n v="75649"/>
    <s v="Online "/>
  </r>
  <r>
    <x v="2"/>
    <x v="5"/>
    <s v="Pennsylvania"/>
    <n v="28823"/>
    <n v="94831"/>
    <s v="Online "/>
  </r>
  <r>
    <x v="2"/>
    <x v="5"/>
    <s v="Rhode Island"/>
    <n v="2869"/>
    <n v="94061"/>
    <s v="In Store"/>
  </r>
  <r>
    <x v="2"/>
    <x v="5"/>
    <s v="South Carolina"/>
    <n v="13166"/>
    <n v="67713"/>
    <s v="In Store"/>
  </r>
  <r>
    <x v="2"/>
    <x v="5"/>
    <s v="South Dakota"/>
    <n v="3259"/>
    <n v="66160"/>
    <s v="In Store"/>
  </r>
  <r>
    <x v="2"/>
    <x v="5"/>
    <s v="Tennessee"/>
    <n v="15698"/>
    <n v="82718"/>
    <s v="In Store"/>
  </r>
  <r>
    <x v="2"/>
    <x v="5"/>
    <s v="Texas"/>
    <n v="73679"/>
    <n v="89356"/>
    <s v="In Store"/>
  </r>
  <r>
    <x v="2"/>
    <x v="5"/>
    <s v="Utah"/>
    <n v="11520"/>
    <n v="73933"/>
    <s v="Online "/>
  </r>
  <r>
    <x v="2"/>
    <x v="5"/>
    <s v="Vermont"/>
    <n v="1694"/>
    <n v="78078"/>
    <s v="Online "/>
  </r>
  <r>
    <x v="2"/>
    <x v="5"/>
    <s v="Virginia"/>
    <n v="21938"/>
    <n v="91723"/>
    <s v="In Store"/>
  </r>
  <r>
    <x v="2"/>
    <x v="5"/>
    <s v="Washington"/>
    <n v="17577"/>
    <n v="86466"/>
    <s v="Online "/>
  </r>
  <r>
    <x v="2"/>
    <x v="5"/>
    <s v="West Virginia"/>
    <n v="4029"/>
    <n v="59206"/>
    <s v="Online "/>
  </r>
  <r>
    <x v="2"/>
    <x v="5"/>
    <s v="Wisconsin"/>
    <n v="13917"/>
    <n v="77561"/>
    <s v="In Store"/>
  </r>
  <r>
    <x v="2"/>
    <x v="5"/>
    <s v="Wyoming"/>
    <n v="2283"/>
    <n v="63486"/>
    <s v="In Store"/>
  </r>
  <r>
    <x v="2"/>
    <x v="6"/>
    <s v="Alabama"/>
    <n v="21888"/>
    <n v="61653"/>
    <s v="Online "/>
  </r>
  <r>
    <x v="2"/>
    <x v="6"/>
    <s v="Arizona"/>
    <n v="35993"/>
    <n v="62745"/>
    <s v="Online "/>
  </r>
  <r>
    <x v="2"/>
    <x v="6"/>
    <s v="Arkansas"/>
    <n v="14308"/>
    <n v="66316"/>
    <s v="In Store"/>
  </r>
  <r>
    <x v="2"/>
    <x v="6"/>
    <s v="California"/>
    <n v="208425"/>
    <n v="97070"/>
    <s v="Online "/>
  </r>
  <r>
    <x v="2"/>
    <x v="6"/>
    <s v="Colorado"/>
    <n v="52525"/>
    <n v="87401"/>
    <s v="In Store"/>
  </r>
  <r>
    <x v="2"/>
    <x v="6"/>
    <s v="Connecticut"/>
    <n v="23279"/>
    <n v="93958"/>
    <s v="Online "/>
  </r>
  <r>
    <x v="2"/>
    <x v="6"/>
    <s v="Delaware"/>
    <n v="8956"/>
    <n v="86066"/>
    <s v="Online "/>
  </r>
  <r>
    <x v="2"/>
    <x v="6"/>
    <s v="Florida"/>
    <n v="161890"/>
    <n v="66914"/>
    <s v="In Store"/>
  </r>
  <r>
    <x v="2"/>
    <x v="6"/>
    <s v="Georgia"/>
    <n v="54714"/>
    <n v="72989"/>
    <s v="In Store"/>
  </r>
  <r>
    <x v="2"/>
    <x v="6"/>
    <s v="Idaho"/>
    <n v="11562"/>
    <n v="57695"/>
    <s v="Online "/>
  </r>
  <r>
    <x v="2"/>
    <x v="6"/>
    <s v="Illinois"/>
    <n v="74587"/>
    <n v="82586"/>
    <s v="Online "/>
  </r>
  <r>
    <x v="2"/>
    <x v="6"/>
    <s v="Indiana"/>
    <n v="29755"/>
    <n v="58468"/>
    <s v="In Store"/>
  </r>
  <r>
    <x v="2"/>
    <x v="6"/>
    <s v="Iowa"/>
    <n v="15839"/>
    <n v="60071"/>
    <s v="In Store"/>
  </r>
  <r>
    <x v="2"/>
    <x v="6"/>
    <s v="Kansas"/>
    <n v="16731"/>
    <n v="67288"/>
    <s v="In Store"/>
  </r>
  <r>
    <x v="2"/>
    <x v="6"/>
    <s v="Kentucky"/>
    <n v="20542"/>
    <n v="56087"/>
    <s v="In Store"/>
  </r>
  <r>
    <x v="2"/>
    <x v="6"/>
    <s v="Louisiana"/>
    <n v="24537"/>
    <n v="62446"/>
    <s v="In Store"/>
  </r>
  <r>
    <x v="2"/>
    <x v="6"/>
    <s v="Maine"/>
    <n v="9940"/>
    <n v="63328"/>
    <s v="Online "/>
  </r>
  <r>
    <x v="2"/>
    <x v="6"/>
    <s v="Maryland"/>
    <n v="42809"/>
    <n v="85500"/>
    <s v="Online "/>
  </r>
  <r>
    <x v="2"/>
    <x v="6"/>
    <s v="Massachusetts"/>
    <n v="47416"/>
    <n v="113875"/>
    <s v="In Store"/>
  </r>
  <r>
    <x v="2"/>
    <x v="6"/>
    <s v="Michigan"/>
    <n v="42545"/>
    <n v="75377"/>
    <s v="Online "/>
  </r>
  <r>
    <x v="2"/>
    <x v="6"/>
    <s v="Minnesota"/>
    <n v="32020"/>
    <n v="88535"/>
    <s v="Online "/>
  </r>
  <r>
    <x v="2"/>
    <x v="6"/>
    <s v="Mississippi"/>
    <n v="12259"/>
    <n v="48132"/>
    <s v="In Store"/>
  </r>
  <r>
    <x v="2"/>
    <x v="6"/>
    <s v="Missouri"/>
    <n v="32577"/>
    <n v="72429"/>
    <s v="In Store"/>
  </r>
  <r>
    <x v="2"/>
    <x v="6"/>
    <s v="Montana"/>
    <n v="9359"/>
    <n v="58271"/>
    <s v="Online "/>
  </r>
  <r>
    <x v="2"/>
    <x v="6"/>
    <s v="Nebraska"/>
    <n v="11582"/>
    <n v="64836"/>
    <s v="Online "/>
  </r>
  <r>
    <x v="2"/>
    <x v="6"/>
    <s v="Nevada"/>
    <n v="19970"/>
    <n v="67821"/>
    <s v="In Store"/>
  </r>
  <r>
    <x v="2"/>
    <x v="6"/>
    <s v="New Hampshire"/>
    <n v="12323"/>
    <n v="83486"/>
    <s v="Online "/>
  </r>
  <r>
    <x v="2"/>
    <x v="6"/>
    <s v="New Jersey"/>
    <n v="51837"/>
    <n v="96784"/>
    <s v="In Store"/>
  </r>
  <r>
    <x v="2"/>
    <x v="6"/>
    <s v="New Mexico"/>
    <n v="10669"/>
    <n v="67899"/>
    <s v="Online "/>
  </r>
  <r>
    <x v="2"/>
    <x v="6"/>
    <s v="New York"/>
    <n v="112471"/>
    <n v="101057"/>
    <s v="Online "/>
  </r>
  <r>
    <x v="2"/>
    <x v="6"/>
    <s v="North Carolina"/>
    <n v="58892"/>
    <n v="71609"/>
    <s v="In Store"/>
  </r>
  <r>
    <x v="2"/>
    <x v="6"/>
    <s v="North Dakota"/>
    <n v="5130"/>
    <n v="67774"/>
    <s v="In Store"/>
  </r>
  <r>
    <x v="2"/>
    <x v="6"/>
    <s v="Ohio"/>
    <n v="53280"/>
    <n v="70006"/>
    <s v="Online "/>
  </r>
  <r>
    <x v="2"/>
    <x v="6"/>
    <s v="Oklahoma"/>
    <n v="20594"/>
    <n v="58227"/>
    <s v="Online "/>
  </r>
  <r>
    <x v="2"/>
    <x v="6"/>
    <s v="Oregon"/>
    <n v="25462"/>
    <n v="75806"/>
    <s v="In Store"/>
  </r>
  <r>
    <x v="2"/>
    <x v="6"/>
    <s v="Pennsylvania"/>
    <n v="63415"/>
    <n v="84092"/>
    <s v="In Store"/>
  </r>
  <r>
    <x v="2"/>
    <x v="6"/>
    <s v="Rhode Island"/>
    <n v="8651"/>
    <n v="74957"/>
    <s v="In Store"/>
  </r>
  <r>
    <x v="2"/>
    <x v="6"/>
    <s v="South Carolina"/>
    <n v="26993"/>
    <n v="56391"/>
    <s v="In Store"/>
  </r>
  <r>
    <x v="2"/>
    <x v="6"/>
    <s v="South Dakota"/>
    <n v="5205"/>
    <n v="62384"/>
    <s v="In Store"/>
  </r>
  <r>
    <x v="2"/>
    <x v="6"/>
    <s v="Tennessee"/>
    <n v="29519"/>
    <n v="65851"/>
    <s v="Online "/>
  </r>
  <r>
    <x v="2"/>
    <x v="6"/>
    <s v="Texas"/>
    <n v="134025"/>
    <n v="80443"/>
    <s v="Online "/>
  </r>
  <r>
    <x v="2"/>
    <x v="6"/>
    <s v="Utah"/>
    <n v="23036"/>
    <n v="65543"/>
    <s v="In Store"/>
  </r>
  <r>
    <x v="2"/>
    <x v="6"/>
    <s v="Vermont"/>
    <n v="5661"/>
    <n v="70917"/>
    <s v="Online "/>
  </r>
  <r>
    <x v="2"/>
    <x v="6"/>
    <s v="Virginia"/>
    <n v="58849"/>
    <n v="93511"/>
    <s v="Online "/>
  </r>
  <r>
    <x v="2"/>
    <x v="6"/>
    <s v="Washington"/>
    <n v="40209"/>
    <n v="88245"/>
    <s v="In Store"/>
  </r>
  <r>
    <x v="2"/>
    <x v="6"/>
    <s v="West Virginia"/>
    <n v="8323"/>
    <n v="57745"/>
    <s v="In Store"/>
  </r>
  <r>
    <x v="2"/>
    <x v="6"/>
    <s v="Wisconsin"/>
    <n v="25856"/>
    <n v="66773"/>
    <s v="Online "/>
  </r>
  <r>
    <x v="2"/>
    <x v="6"/>
    <s v="Wyoming"/>
    <n v="4559"/>
    <n v="58783"/>
    <s v="Online "/>
  </r>
  <r>
    <x v="2"/>
    <x v="7"/>
    <s v="Alabama"/>
    <n v="12678"/>
    <n v="52432"/>
    <s v="In Store"/>
  </r>
  <r>
    <x v="2"/>
    <x v="7"/>
    <s v="Arizona"/>
    <n v="18037"/>
    <n v="57125"/>
    <s v="Online "/>
  </r>
  <r>
    <x v="2"/>
    <x v="7"/>
    <s v="Arkansas"/>
    <n v="15788"/>
    <n v="48468"/>
    <s v="In Store"/>
  </r>
  <r>
    <x v="2"/>
    <x v="7"/>
    <s v="California"/>
    <n v="618901"/>
    <n v="58187"/>
    <s v="Online "/>
  </r>
  <r>
    <x v="2"/>
    <x v="7"/>
    <s v="Colorado"/>
    <n v="21666"/>
    <n v="56156"/>
    <s v="Online "/>
  </r>
  <r>
    <x v="2"/>
    <x v="7"/>
    <s v="Connecticut"/>
    <n v="13090"/>
    <n v="61369"/>
    <s v="In Store"/>
  </r>
  <r>
    <x v="2"/>
    <x v="7"/>
    <s v="Delaware"/>
    <n v="5063"/>
    <n v="59795"/>
    <s v="In Store"/>
  </r>
  <r>
    <x v="2"/>
    <x v="7"/>
    <s v="Florida"/>
    <n v="73761"/>
    <n v="56781"/>
    <s v="Online "/>
  </r>
  <r>
    <x v="2"/>
    <x v="7"/>
    <s v="Georgia"/>
    <n v="28952"/>
    <n v="58062"/>
    <s v="Online "/>
  </r>
  <r>
    <x v="2"/>
    <x v="7"/>
    <s v="Idaho"/>
    <n v="7824"/>
    <n v="48047"/>
    <s v="In Store"/>
  </r>
  <r>
    <x v="2"/>
    <x v="7"/>
    <s v="Illinois"/>
    <n v="34720"/>
    <n v="56959"/>
    <s v="In Store"/>
  </r>
  <r>
    <x v="2"/>
    <x v="7"/>
    <s v="Indiana"/>
    <n v="15692"/>
    <n v="53681"/>
    <s v="In Store"/>
  </r>
  <r>
    <x v="2"/>
    <x v="7"/>
    <s v="Iowa"/>
    <n v="11589"/>
    <n v="49022"/>
    <s v="In Store"/>
  </r>
  <r>
    <x v="2"/>
    <x v="7"/>
    <s v="Kansas"/>
    <n v="10277"/>
    <n v="48586"/>
    <s v="In Store"/>
  </r>
  <r>
    <x v="2"/>
    <x v="7"/>
    <s v="Kentucky"/>
    <n v="18161"/>
    <n v="54210"/>
    <s v="Online "/>
  </r>
  <r>
    <x v="2"/>
    <x v="7"/>
    <s v="Louisiana"/>
    <n v="15480"/>
    <n v="49339"/>
    <s v="Online "/>
  </r>
  <r>
    <x v="2"/>
    <x v="7"/>
    <s v="Maine"/>
    <n v="5483"/>
    <n v="53535"/>
    <s v="In Store"/>
  </r>
  <r>
    <x v="2"/>
    <x v="7"/>
    <s v="Maryland"/>
    <n v="20856"/>
    <n v="60310"/>
    <s v="Online "/>
  </r>
  <r>
    <x v="2"/>
    <x v="7"/>
    <s v="Massachusetts"/>
    <n v="66364"/>
    <n v="64448"/>
    <s v="Online "/>
  </r>
  <r>
    <x v="2"/>
    <x v="7"/>
    <s v="Michigan"/>
    <n v="24822"/>
    <n v="55739"/>
    <s v="In Store"/>
  </r>
  <r>
    <x v="2"/>
    <x v="7"/>
    <s v="Minnesota"/>
    <n v="19210"/>
    <n v="57469"/>
    <s v="In Store"/>
  </r>
  <r>
    <x v="2"/>
    <x v="7"/>
    <s v="Mississippi"/>
    <n v="7531"/>
    <n v="47620"/>
    <s v="Online "/>
  </r>
  <r>
    <x v="2"/>
    <x v="7"/>
    <s v="Missouri"/>
    <n v="48555"/>
    <n v="52127"/>
    <s v="Online "/>
  </r>
  <r>
    <x v="2"/>
    <x v="7"/>
    <s v="Montana"/>
    <n v="4637"/>
    <n v="53539"/>
    <s v="In Store"/>
  </r>
  <r>
    <x v="2"/>
    <x v="7"/>
    <s v="Nebraska"/>
    <n v="12205"/>
    <n v="52678"/>
    <s v="Online "/>
  </r>
  <r>
    <x v="2"/>
    <x v="7"/>
    <s v="Nevada"/>
    <n v="8913"/>
    <n v="60167"/>
    <s v="In Store"/>
  </r>
  <r>
    <x v="2"/>
    <x v="7"/>
    <s v="New Hampshire"/>
    <n v="4700"/>
    <n v="62317"/>
    <s v="Online "/>
  </r>
  <r>
    <x v="2"/>
    <x v="7"/>
    <s v="New Jersey"/>
    <n v="37328"/>
    <n v="59402"/>
    <s v="Online "/>
  </r>
  <r>
    <x v="2"/>
    <x v="7"/>
    <s v="New Mexico"/>
    <n v="10221"/>
    <n v="47645"/>
    <s v="In Store"/>
  </r>
  <r>
    <x v="2"/>
    <x v="7"/>
    <s v="New York"/>
    <n v="67399"/>
    <n v="59467"/>
    <s v="In Store"/>
  </r>
  <r>
    <x v="2"/>
    <x v="7"/>
    <s v="North Carolina"/>
    <n v="27210"/>
    <n v="54381"/>
    <s v="Online "/>
  </r>
  <r>
    <x v="2"/>
    <x v="7"/>
    <s v="North Dakota"/>
    <n v="2558"/>
    <n v="57404"/>
    <s v="Online "/>
  </r>
  <r>
    <x v="2"/>
    <x v="7"/>
    <s v="Ohio"/>
    <n v="34508"/>
    <n v="52408"/>
    <s v="In Store"/>
  </r>
  <r>
    <x v="2"/>
    <x v="7"/>
    <s v="Oklahoma"/>
    <n v="13563"/>
    <n v="51570"/>
    <s v="In Store"/>
  </r>
  <r>
    <x v="2"/>
    <x v="7"/>
    <s v="Oregon"/>
    <n v="15708"/>
    <n v="56107"/>
    <s v="In Store"/>
  </r>
  <r>
    <x v="2"/>
    <x v="7"/>
    <s v="Pennsylvania"/>
    <n v="57768"/>
    <n v="57808"/>
    <s v="In Store"/>
  </r>
  <r>
    <x v="2"/>
    <x v="7"/>
    <s v="Rhode Island"/>
    <n v="4545"/>
    <n v="54716"/>
    <s v="In Store"/>
  </r>
  <r>
    <x v="2"/>
    <x v="7"/>
    <s v="South Carolina"/>
    <n v="11971"/>
    <n v="51993"/>
    <s v="Online "/>
  </r>
  <r>
    <x v="2"/>
    <x v="7"/>
    <s v="South Dakota"/>
    <n v="2839"/>
    <n v="56399"/>
    <s v="Online "/>
  </r>
  <r>
    <x v="2"/>
    <x v="7"/>
    <s v="Tennessee"/>
    <n v="16127"/>
    <n v="58099"/>
    <s v="In Store"/>
  </r>
  <r>
    <x v="2"/>
    <x v="7"/>
    <s v="Texas"/>
    <n v="90552"/>
    <n v="54036"/>
    <s v="Online "/>
  </r>
  <r>
    <x v="2"/>
    <x v="7"/>
    <s v="Utah"/>
    <n v="12264"/>
    <n v="49696"/>
    <s v="Online "/>
  </r>
  <r>
    <x v="2"/>
    <x v="7"/>
    <s v="Vermont"/>
    <n v="2463"/>
    <n v="52699"/>
    <s v="In Store"/>
  </r>
  <r>
    <x v="2"/>
    <x v="7"/>
    <s v="Virginia"/>
    <n v="43566"/>
    <n v="55627"/>
    <s v="In Store"/>
  </r>
  <r>
    <x v="2"/>
    <x v="7"/>
    <s v="Washington"/>
    <n v="61026"/>
    <n v="57354"/>
    <s v="Online "/>
  </r>
  <r>
    <x v="2"/>
    <x v="7"/>
    <s v="West Virginia"/>
    <n v="5765"/>
    <n v="52182"/>
    <s v="Online "/>
  </r>
  <r>
    <x v="2"/>
    <x v="7"/>
    <s v="Wisconsin"/>
    <n v="28013"/>
    <n v="55195"/>
    <s v="In Store"/>
  </r>
  <r>
    <x v="2"/>
    <x v="7"/>
    <s v="Wyoming"/>
    <n v="3338"/>
    <n v="48906"/>
    <s v="Online "/>
  </r>
  <r>
    <x v="2"/>
    <x v="8"/>
    <s v="Alabama"/>
    <n v="10993"/>
    <n v="22798"/>
    <s v="In Store"/>
  </r>
  <r>
    <x v="2"/>
    <x v="8"/>
    <s v="Arizona"/>
    <n v="13627"/>
    <n v="30580"/>
    <s v="Online "/>
  </r>
  <r>
    <x v="2"/>
    <x v="8"/>
    <s v="Arkansas"/>
    <n v="7168"/>
    <n v="22536"/>
    <s v="Online "/>
  </r>
  <r>
    <x v="2"/>
    <x v="8"/>
    <s v="California"/>
    <n v="111455"/>
    <n v="36527"/>
    <s v="In Store"/>
  </r>
  <r>
    <x v="2"/>
    <x v="8"/>
    <s v="Colorado"/>
    <n v="16939"/>
    <n v="31878"/>
    <s v="In Store"/>
  </r>
  <r>
    <x v="2"/>
    <x v="8"/>
    <s v="Connecticut"/>
    <n v="10668"/>
    <n v="29705"/>
    <s v="Online "/>
  </r>
  <r>
    <x v="2"/>
    <x v="8"/>
    <s v="Delaware"/>
    <n v="2637"/>
    <n v="26414"/>
    <s v="Online "/>
  </r>
  <r>
    <x v="2"/>
    <x v="8"/>
    <s v="Florida"/>
    <n v="56587"/>
    <n v="31881"/>
    <s v="In Store"/>
  </r>
  <r>
    <x v="2"/>
    <x v="8"/>
    <s v="Georgia"/>
    <n v="24275"/>
    <n v="26604"/>
    <s v="In Store"/>
  </r>
  <r>
    <x v="2"/>
    <x v="8"/>
    <s v="Idaho"/>
    <n v="5008"/>
    <n v="23141"/>
    <s v="In Store"/>
  </r>
  <r>
    <x v="2"/>
    <x v="8"/>
    <s v="Illinois"/>
    <n v="32619"/>
    <n v="29765"/>
    <s v="In Store"/>
  </r>
  <r>
    <x v="2"/>
    <x v="8"/>
    <s v="Indiana"/>
    <n v="15564"/>
    <n v="24981"/>
    <s v="In Store"/>
  </r>
  <r>
    <x v="2"/>
    <x v="8"/>
    <s v="Iowa"/>
    <n v="8670"/>
    <n v="22799"/>
    <s v="Online "/>
  </r>
  <r>
    <x v="2"/>
    <x v="8"/>
    <s v="Kansas"/>
    <n v="6895"/>
    <n v="22764"/>
    <s v="Online "/>
  </r>
  <r>
    <x v="2"/>
    <x v="8"/>
    <s v="Kentucky"/>
    <n v="10080"/>
    <n v="23719"/>
    <s v="In Store"/>
  </r>
  <r>
    <x v="2"/>
    <x v="8"/>
    <s v="Louisiana"/>
    <n v="12415"/>
    <n v="27264"/>
    <s v="Online "/>
  </r>
  <r>
    <x v="2"/>
    <x v="8"/>
    <s v="Maine"/>
    <n v="5047"/>
    <n v="28087"/>
    <s v="Online "/>
  </r>
  <r>
    <x v="2"/>
    <x v="8"/>
    <s v="Maryland"/>
    <n v="14772"/>
    <n v="30012"/>
    <s v="In Store"/>
  </r>
  <r>
    <x v="2"/>
    <x v="8"/>
    <s v="Massachusetts"/>
    <n v="20642"/>
    <n v="33758"/>
    <s v="In Store"/>
  </r>
  <r>
    <x v="2"/>
    <x v="8"/>
    <s v="Michigan"/>
    <n v="22025"/>
    <n v="26566"/>
    <s v="Online "/>
  </r>
  <r>
    <x v="2"/>
    <x v="8"/>
    <s v="Minnesota"/>
    <n v="15294"/>
    <n v="28507"/>
    <s v="Online "/>
  </r>
  <r>
    <x v="2"/>
    <x v="8"/>
    <s v="Mississippi"/>
    <n v="6464"/>
    <n v="23523"/>
    <s v="In Store"/>
  </r>
  <r>
    <x v="2"/>
    <x v="8"/>
    <s v="Missouri"/>
    <n v="14797"/>
    <n v="26892"/>
    <s v="Online "/>
  </r>
  <r>
    <x v="2"/>
    <x v="8"/>
    <s v="Montana"/>
    <n v="5071"/>
    <n v="25150"/>
    <s v="In Store"/>
  </r>
  <r>
    <x v="2"/>
    <x v="8"/>
    <s v="Nebraska"/>
    <n v="5561"/>
    <n v="22715"/>
    <s v="Online "/>
  </r>
  <r>
    <x v="2"/>
    <x v="8"/>
    <s v="Nevada"/>
    <n v="8499"/>
    <n v="39688"/>
    <s v="Online "/>
  </r>
  <r>
    <x v="2"/>
    <x v="8"/>
    <s v="New Hampshire"/>
    <n v="4595"/>
    <n v="27945"/>
    <s v="In Store"/>
  </r>
  <r>
    <x v="2"/>
    <x v="8"/>
    <s v="New Jersey"/>
    <n v="24132"/>
    <n v="32316"/>
    <s v="In Store"/>
  </r>
  <r>
    <x v="2"/>
    <x v="8"/>
    <s v="New Mexico"/>
    <n v="5107"/>
    <n v="24651"/>
    <s v="Online "/>
  </r>
  <r>
    <x v="2"/>
    <x v="8"/>
    <s v="New York"/>
    <n v="66285"/>
    <n v="39850"/>
    <s v="Online "/>
  </r>
  <r>
    <x v="2"/>
    <x v="8"/>
    <s v="North Carolina"/>
    <n v="25859"/>
    <n v="25767"/>
    <s v="In Store"/>
  </r>
  <r>
    <x v="2"/>
    <x v="8"/>
    <s v="North Dakota"/>
    <n v="2627"/>
    <n v="23889"/>
    <s v="In Store"/>
  </r>
  <r>
    <x v="2"/>
    <x v="8"/>
    <s v="Ohio"/>
    <n v="28523"/>
    <n v="25459"/>
    <s v="In Store"/>
  </r>
  <r>
    <x v="2"/>
    <x v="8"/>
    <s v="Oklahoma"/>
    <n v="9140"/>
    <n v="24204"/>
    <s v="In Store"/>
  </r>
  <r>
    <x v="2"/>
    <x v="8"/>
    <s v="Oregon"/>
    <n v="13794"/>
    <n v="28754"/>
    <s v="In Store"/>
  </r>
  <r>
    <x v="2"/>
    <x v="8"/>
    <s v="Pennsylvania"/>
    <n v="33471"/>
    <n v="27102"/>
    <s v="Online "/>
  </r>
  <r>
    <x v="2"/>
    <x v="8"/>
    <s v="Rhode Island"/>
    <n v="3748"/>
    <n v="28818"/>
    <s v="Online "/>
  </r>
  <r>
    <x v="2"/>
    <x v="8"/>
    <s v="South Carolina"/>
    <n v="12841"/>
    <n v="23991"/>
    <s v="In Store"/>
  </r>
  <r>
    <x v="2"/>
    <x v="8"/>
    <s v="South Dakota"/>
    <n v="3149"/>
    <n v="22954"/>
    <s v="Online "/>
  </r>
  <r>
    <x v="2"/>
    <x v="8"/>
    <s v="Tennessee"/>
    <n v="16427"/>
    <n v="29524"/>
    <s v="Online "/>
  </r>
  <r>
    <x v="2"/>
    <x v="8"/>
    <s v="Texas"/>
    <n v="62760"/>
    <n v="27861"/>
    <s v="In Store"/>
  </r>
  <r>
    <x v="2"/>
    <x v="8"/>
    <s v="Utah"/>
    <n v="7374"/>
    <n v="26121"/>
    <s v="In Store"/>
  </r>
  <r>
    <x v="2"/>
    <x v="8"/>
    <s v="Vermont"/>
    <n v="2279"/>
    <n v="29107"/>
    <s v="Online "/>
  </r>
  <r>
    <x v="2"/>
    <x v="8"/>
    <s v="Virginia"/>
    <n v="20479"/>
    <n v="26678"/>
    <s v="Online "/>
  </r>
  <r>
    <x v="2"/>
    <x v="8"/>
    <s v="Washington"/>
    <n v="20431"/>
    <n v="31357"/>
    <s v="In Store"/>
  </r>
  <r>
    <x v="2"/>
    <x v="8"/>
    <s v="West Virginia"/>
    <n v="4722"/>
    <n v="23916"/>
    <s v="Online "/>
  </r>
  <r>
    <x v="2"/>
    <x v="8"/>
    <s v="Wisconsin"/>
    <n v="16931"/>
    <n v="24305"/>
    <s v="In Store"/>
  </r>
  <r>
    <x v="2"/>
    <x v="8"/>
    <s v="Wyoming"/>
    <n v="2383"/>
    <n v="27270"/>
    <s v="Online "/>
  </r>
  <r>
    <x v="2"/>
    <x v="9"/>
    <s v="Alabama"/>
    <n v="10102"/>
    <n v="43839"/>
    <s v="Online "/>
  </r>
  <r>
    <x v="2"/>
    <x v="9"/>
    <s v="Arizona"/>
    <n v="11119"/>
    <n v="43697"/>
    <s v="In Store"/>
  </r>
  <r>
    <x v="2"/>
    <x v="9"/>
    <s v="Arkansas"/>
    <n v="5345"/>
    <n v="40843"/>
    <s v="In Store"/>
  </r>
  <r>
    <x v="2"/>
    <x v="9"/>
    <s v="California"/>
    <n v="95398"/>
    <n v="46668"/>
    <s v="Online "/>
  </r>
  <r>
    <x v="2"/>
    <x v="9"/>
    <s v="Colorado"/>
    <n v="16405"/>
    <n v="46987"/>
    <s v="Online "/>
  </r>
  <r>
    <x v="2"/>
    <x v="9"/>
    <s v="Connecticut"/>
    <n v="17517"/>
    <n v="39615"/>
    <s v="In Store"/>
  </r>
  <r>
    <x v="2"/>
    <x v="9"/>
    <s v="Delaware"/>
    <n v="2054"/>
    <n v="40259"/>
    <s v="In Store"/>
  </r>
  <r>
    <x v="2"/>
    <x v="9"/>
    <s v="Florida"/>
    <n v="55687"/>
    <n v="42402"/>
    <s v="In Store"/>
  </r>
  <r>
    <x v="2"/>
    <x v="9"/>
    <s v="Georgia"/>
    <n v="17999"/>
    <n v="42377"/>
    <s v="In Store"/>
  </r>
  <r>
    <x v="2"/>
    <x v="9"/>
    <s v="Idaho"/>
    <n v="3985"/>
    <n v="37284"/>
    <s v="In Store"/>
  </r>
  <r>
    <x v="2"/>
    <x v="9"/>
    <s v="Illinois"/>
    <n v="39449"/>
    <n v="48392"/>
    <s v="Online "/>
  </r>
  <r>
    <x v="2"/>
    <x v="9"/>
    <s v="Indiana"/>
    <n v="13122"/>
    <n v="38900"/>
    <s v="Online "/>
  </r>
  <r>
    <x v="2"/>
    <x v="9"/>
    <s v="Iowa"/>
    <n v="8669"/>
    <n v="40313"/>
    <s v="In Store"/>
  </r>
  <r>
    <x v="2"/>
    <x v="9"/>
    <s v="Kansas"/>
    <n v="5983"/>
    <n v="40478"/>
    <s v="Online "/>
  </r>
  <r>
    <x v="2"/>
    <x v="9"/>
    <s v="Kentucky"/>
    <n v="10697"/>
    <n v="39616"/>
    <s v="Online "/>
  </r>
  <r>
    <x v="2"/>
    <x v="9"/>
    <s v="Louisiana"/>
    <n v="9230"/>
    <n v="43854"/>
    <s v="In Store"/>
  </r>
  <r>
    <x v="2"/>
    <x v="9"/>
    <s v="Maine"/>
    <n v="3832"/>
    <n v="39967"/>
    <s v="In Store"/>
  </r>
  <r>
    <x v="2"/>
    <x v="9"/>
    <s v="Maryland"/>
    <n v="19354"/>
    <n v="49222"/>
    <s v="Online "/>
  </r>
  <r>
    <x v="2"/>
    <x v="9"/>
    <s v="Massachusetts"/>
    <n v="21621"/>
    <n v="44569"/>
    <s v="Online "/>
  </r>
  <r>
    <x v="2"/>
    <x v="9"/>
    <s v="Michigan"/>
    <n v="31024"/>
    <n v="39275"/>
    <s v="In Store"/>
  </r>
  <r>
    <x v="2"/>
    <x v="9"/>
    <s v="Minnesota"/>
    <n v="17099"/>
    <n v="40221"/>
    <s v="Online "/>
  </r>
  <r>
    <x v="2"/>
    <x v="9"/>
    <s v="Mississippi"/>
    <n v="4645"/>
    <n v="40491"/>
    <s v="In Store"/>
  </r>
  <r>
    <x v="2"/>
    <x v="9"/>
    <s v="Missouri"/>
    <n v="12996"/>
    <n v="40075"/>
    <s v="Online "/>
  </r>
  <r>
    <x v="2"/>
    <x v="9"/>
    <s v="Montana"/>
    <n v="4285"/>
    <n v="36293"/>
    <s v="Online "/>
  </r>
  <r>
    <x v="2"/>
    <x v="9"/>
    <s v="Nebraska"/>
    <n v="4614"/>
    <n v="38212"/>
    <s v="In Store"/>
  </r>
  <r>
    <x v="2"/>
    <x v="9"/>
    <s v="Nevada"/>
    <n v="5080"/>
    <n v="43484"/>
    <s v="In Store"/>
  </r>
  <r>
    <x v="2"/>
    <x v="9"/>
    <s v="New Hampshire"/>
    <n v="3934"/>
    <n v="43927"/>
    <s v="Online "/>
  </r>
  <r>
    <x v="2"/>
    <x v="9"/>
    <s v="New Jersey"/>
    <n v="24105"/>
    <n v="42518"/>
    <s v="Online "/>
  </r>
  <r>
    <x v="2"/>
    <x v="9"/>
    <s v="New Mexico"/>
    <n v="4073"/>
    <n v="40365"/>
    <s v="In Store"/>
  </r>
  <r>
    <x v="2"/>
    <x v="9"/>
    <s v="New York"/>
    <n v="73275"/>
    <n v="47910"/>
    <s v="In Store"/>
  </r>
  <r>
    <x v="2"/>
    <x v="9"/>
    <s v="North Carolina"/>
    <n v="23444"/>
    <n v="41102"/>
    <s v="In Store"/>
  </r>
  <r>
    <x v="2"/>
    <x v="9"/>
    <s v="North Dakota"/>
    <n v="2051"/>
    <n v="43216"/>
    <s v="In Store"/>
  </r>
  <r>
    <x v="2"/>
    <x v="9"/>
    <s v="Ohio"/>
    <n v="23542"/>
    <n v="40001"/>
    <s v="In Store"/>
  </r>
  <r>
    <x v="2"/>
    <x v="9"/>
    <s v="Oklahoma"/>
    <n v="6640"/>
    <n v="41221"/>
    <s v="Online "/>
  </r>
  <r>
    <x v="2"/>
    <x v="9"/>
    <s v="Oregon"/>
    <n v="24302"/>
    <n v="40031"/>
    <s v="Online "/>
  </r>
  <r>
    <x v="2"/>
    <x v="9"/>
    <s v="Pennsylvania"/>
    <n v="32530"/>
    <n v="39988"/>
    <s v="In Store"/>
  </r>
  <r>
    <x v="2"/>
    <x v="9"/>
    <s v="Rhode Island"/>
    <n v="3459"/>
    <n v="39322"/>
    <s v="Online "/>
  </r>
  <r>
    <x v="2"/>
    <x v="9"/>
    <s v="South Carolina"/>
    <n v="11329"/>
    <n v="38985"/>
    <s v="Online "/>
  </r>
  <r>
    <x v="2"/>
    <x v="9"/>
    <s v="South Dakota"/>
    <n v="2201"/>
    <n v="38874"/>
    <s v="In Store"/>
  </r>
  <r>
    <x v="2"/>
    <x v="9"/>
    <s v="Tennessee"/>
    <n v="15494"/>
    <n v="41137"/>
    <s v="In Store"/>
  </r>
  <r>
    <x v="2"/>
    <x v="9"/>
    <s v="Texas"/>
    <n v="56598"/>
    <n v="45429"/>
    <s v="Online "/>
  </r>
  <r>
    <x v="2"/>
    <x v="9"/>
    <s v="Utah"/>
    <n v="6320"/>
    <n v="41627"/>
    <s v="Online "/>
  </r>
  <r>
    <x v="2"/>
    <x v="9"/>
    <s v="Vermont"/>
    <n v="1954"/>
    <n v="42288"/>
    <s v="In Store"/>
  </r>
  <r>
    <x v="2"/>
    <x v="9"/>
    <s v="Virginia"/>
    <n v="36204"/>
    <n v="48804"/>
    <s v="Online "/>
  </r>
  <r>
    <x v="2"/>
    <x v="9"/>
    <s v="Washington"/>
    <n v="19893"/>
    <n v="46310"/>
    <s v="In Store"/>
  </r>
  <r>
    <x v="2"/>
    <x v="9"/>
    <s v="West Virginia"/>
    <n v="5536"/>
    <n v="37425"/>
    <s v="Online "/>
  </r>
  <r>
    <x v="2"/>
    <x v="9"/>
    <s v="Wisconsin"/>
    <n v="14009"/>
    <n v="36593"/>
    <s v="Online "/>
  </r>
  <r>
    <x v="2"/>
    <x v="9"/>
    <s v="Wyoming"/>
    <n v="1664"/>
    <n v="43155"/>
    <s v="In Store"/>
  </r>
  <r>
    <x v="3"/>
    <x v="0"/>
    <s v="Alabama"/>
    <n v="1815"/>
    <n v="58748"/>
    <s v="In Store"/>
  </r>
  <r>
    <x v="3"/>
    <x v="0"/>
    <s v="Arizona"/>
    <n v="1257"/>
    <n v="53116"/>
    <s v="Online "/>
  </r>
  <r>
    <x v="3"/>
    <x v="0"/>
    <s v="Arkansas"/>
    <n v="2551"/>
    <n v="52191"/>
    <s v="Online "/>
  </r>
  <r>
    <x v="3"/>
    <x v="0"/>
    <s v="California"/>
    <n v="17021"/>
    <n v="43249"/>
    <s v="In Store"/>
  </r>
  <r>
    <x v="3"/>
    <x v="0"/>
    <s v="Colorado"/>
    <n v="3202"/>
    <n v="90161"/>
    <s v="In Store"/>
  </r>
  <r>
    <x v="3"/>
    <x v="0"/>
    <s v="Connecticut"/>
    <n v="433"/>
    <n v="46017"/>
    <s v="In Store"/>
  </r>
  <r>
    <x v="3"/>
    <x v="0"/>
    <s v="Delaware"/>
    <n v="177"/>
    <n v="45651"/>
    <s v="In Store"/>
  </r>
  <r>
    <x v="3"/>
    <x v="0"/>
    <s v="Florida"/>
    <n v="5285"/>
    <n v="38773"/>
    <s v="In Store"/>
  </r>
  <r>
    <x v="3"/>
    <x v="0"/>
    <s v="Georgia"/>
    <n v="2594"/>
    <n v="47048"/>
    <s v="Online "/>
  </r>
  <r>
    <x v="3"/>
    <x v="0"/>
    <s v="Idaho"/>
    <n v="2448"/>
    <n v="44417"/>
    <s v="Online "/>
  </r>
  <r>
    <x v="3"/>
    <x v="0"/>
    <s v="Illinois"/>
    <n v="2730"/>
    <n v="54549"/>
    <s v="In Store"/>
  </r>
  <r>
    <x v="3"/>
    <x v="0"/>
    <s v="Indiana"/>
    <n v="2183"/>
    <n v="53269"/>
    <s v="Online "/>
  </r>
  <r>
    <x v="3"/>
    <x v="0"/>
    <s v="Iowa"/>
    <n v="2766"/>
    <n v="47388"/>
    <s v="Online "/>
  </r>
  <r>
    <x v="3"/>
    <x v="0"/>
    <s v="Kansas"/>
    <n v="2686"/>
    <n v="51105"/>
    <s v="In Store"/>
  </r>
  <r>
    <x v="3"/>
    <x v="0"/>
    <s v="Kentucky"/>
    <n v="1584"/>
    <n v="60943"/>
    <s v="In Store"/>
  </r>
  <r>
    <x v="3"/>
    <x v="0"/>
    <s v="Louisiana"/>
    <n v="3082"/>
    <n v="86128"/>
    <s v="Online "/>
  </r>
  <r>
    <x v="3"/>
    <x v="0"/>
    <s v="Maine"/>
    <n v="1370"/>
    <n v="46118"/>
    <s v="Online "/>
  </r>
  <r>
    <x v="3"/>
    <x v="0"/>
    <s v="Maryland"/>
    <n v="723"/>
    <n v="48478"/>
    <s v="In Store"/>
  </r>
  <r>
    <x v="3"/>
    <x v="0"/>
    <s v="Massachusetts"/>
    <n v="1030"/>
    <n v="67286"/>
    <s v="Online "/>
  </r>
  <r>
    <x v="3"/>
    <x v="0"/>
    <s v="Michigan"/>
    <n v="3203"/>
    <n v="44160"/>
    <s v="In Store"/>
  </r>
  <r>
    <x v="3"/>
    <x v="0"/>
    <s v="Minnesota"/>
    <n v="2992"/>
    <n v="53599"/>
    <s v="Online "/>
  </r>
  <r>
    <x v="3"/>
    <x v="0"/>
    <s v="Mississippi"/>
    <n v="2168"/>
    <n v="51681"/>
    <s v="Online "/>
  </r>
  <r>
    <x v="3"/>
    <x v="0"/>
    <s v="Missouri"/>
    <n v="1950"/>
    <n v="48894"/>
    <s v="In Store"/>
  </r>
  <r>
    <x v="3"/>
    <x v="0"/>
    <s v="Montana"/>
    <n v="1753"/>
    <n v="70781"/>
    <s v="In Store"/>
  </r>
  <r>
    <x v="3"/>
    <x v="0"/>
    <s v="Nebraska"/>
    <n v="2337"/>
    <n v="45544"/>
    <s v="Online "/>
  </r>
  <r>
    <x v="3"/>
    <x v="0"/>
    <s v="Nevada"/>
    <n v="612"/>
    <n v="88999"/>
    <s v="Online "/>
  </r>
  <r>
    <x v="3"/>
    <x v="0"/>
    <s v="New Hampshire"/>
    <n v="350"/>
    <n v="47972"/>
    <s v="In Store"/>
  </r>
  <r>
    <x v="3"/>
    <x v="0"/>
    <s v="New Jersey"/>
    <n v="1018"/>
    <n v="43279"/>
    <s v="In Store"/>
  </r>
  <r>
    <x v="3"/>
    <x v="0"/>
    <s v="New Mexico"/>
    <n v="1991"/>
    <n v="65989"/>
    <s v="In Store"/>
  </r>
  <r>
    <x v="3"/>
    <x v="0"/>
    <s v="New York"/>
    <n v="3023"/>
    <n v="45487"/>
    <s v="In Store"/>
  </r>
  <r>
    <x v="3"/>
    <x v="0"/>
    <s v="North Carolina"/>
    <n v="3306"/>
    <n v="43636"/>
    <s v="In Store"/>
  </r>
  <r>
    <x v="3"/>
    <x v="0"/>
    <s v="North Dakota"/>
    <n v="1771"/>
    <n v="95578"/>
    <s v="Online "/>
  </r>
  <r>
    <x v="3"/>
    <x v="0"/>
    <s v="Ohio"/>
    <n v="2483"/>
    <n v="54849"/>
    <s v="Online "/>
  </r>
  <r>
    <x v="3"/>
    <x v="0"/>
    <s v="Oklahoma"/>
    <n v="4333"/>
    <n v="94899"/>
    <s v="In Store"/>
  </r>
  <r>
    <x v="3"/>
    <x v="0"/>
    <s v="Oregon"/>
    <n v="4453"/>
    <n v="41362"/>
    <s v="Online "/>
  </r>
  <r>
    <x v="3"/>
    <x v="0"/>
    <s v="Pennsylvania"/>
    <n v="3498"/>
    <n v="69021"/>
    <s v="Online "/>
  </r>
  <r>
    <x v="3"/>
    <x v="0"/>
    <s v="South Carolina"/>
    <n v="1230"/>
    <n v="46520"/>
    <s v="In Store"/>
  </r>
  <r>
    <x v="3"/>
    <x v="0"/>
    <s v="South Dakota"/>
    <n v="1026"/>
    <n v="47459"/>
    <s v="In Store"/>
  </r>
  <r>
    <x v="3"/>
    <x v="0"/>
    <s v="Tennessee"/>
    <n v="1071"/>
    <n v="49908"/>
    <s v="Online "/>
  </r>
  <r>
    <x v="3"/>
    <x v="0"/>
    <s v="Texas"/>
    <n v="19580"/>
    <n v="113415"/>
    <s v="Online "/>
  </r>
  <r>
    <x v="3"/>
    <x v="0"/>
    <s v="Utah"/>
    <n v="1034"/>
    <n v="65120"/>
    <s v="In Store"/>
  </r>
  <r>
    <x v="3"/>
    <x v="0"/>
    <s v="Vermont"/>
    <n v="551"/>
    <n v="43223"/>
    <s v="Online "/>
  </r>
  <r>
    <x v="3"/>
    <x v="0"/>
    <s v="Virginia"/>
    <n v="2061"/>
    <n v="50371"/>
    <s v="In Store"/>
  </r>
  <r>
    <x v="3"/>
    <x v="0"/>
    <s v="Washington"/>
    <n v="7493"/>
    <n v="38082"/>
    <s v="Online "/>
  </r>
  <r>
    <x v="3"/>
    <x v="0"/>
    <s v="West Virginia"/>
    <n v="1221"/>
    <n v="82848"/>
    <s v="Online "/>
  </r>
  <r>
    <x v="3"/>
    <x v="0"/>
    <s v="Wisconsin"/>
    <n v="2865"/>
    <n v="43981"/>
    <s v="In Store"/>
  </r>
  <r>
    <x v="3"/>
    <x v="0"/>
    <s v="Wyoming"/>
    <n v="1442"/>
    <n v="87163"/>
    <s v="In Store"/>
  </r>
  <r>
    <x v="3"/>
    <x v="1"/>
    <s v="Alabama"/>
    <n v="9645"/>
    <n v="58230"/>
    <s v="Online "/>
  </r>
  <r>
    <x v="3"/>
    <x v="1"/>
    <s v="Arizona"/>
    <n v="11368"/>
    <n v="59440"/>
    <s v="Online "/>
  </r>
  <r>
    <x v="3"/>
    <x v="1"/>
    <s v="Arkansas"/>
    <n v="6817"/>
    <n v="53283"/>
    <s v="In Store"/>
  </r>
  <r>
    <x v="3"/>
    <x v="1"/>
    <s v="California"/>
    <n v="72972"/>
    <n v="73561"/>
    <s v="In Store"/>
  </r>
  <r>
    <x v="3"/>
    <x v="1"/>
    <s v="Colorado"/>
    <n v="19243"/>
    <n v="65444"/>
    <s v="In Store"/>
  </r>
  <r>
    <x v="3"/>
    <x v="1"/>
    <s v="Connecticut"/>
    <n v="9351"/>
    <n v="74641"/>
    <s v="In Store"/>
  </r>
  <r>
    <x v="3"/>
    <x v="1"/>
    <s v="Delaware"/>
    <n v="2777"/>
    <n v="65040"/>
    <s v="In Store"/>
  </r>
  <r>
    <x v="3"/>
    <x v="1"/>
    <s v="Florida"/>
    <n v="67384"/>
    <n v="55256"/>
    <s v="Online "/>
  </r>
  <r>
    <x v="3"/>
    <x v="1"/>
    <s v="Georgia"/>
    <n v="20135"/>
    <n v="64213"/>
    <s v="Online "/>
  </r>
  <r>
    <x v="3"/>
    <x v="1"/>
    <s v="Idaho"/>
    <n v="7660"/>
    <n v="48865"/>
    <s v="In Store"/>
  </r>
  <r>
    <x v="3"/>
    <x v="1"/>
    <s v="Illinois"/>
    <n v="31422"/>
    <n v="76893"/>
    <s v="Online "/>
  </r>
  <r>
    <x v="3"/>
    <x v="1"/>
    <s v="Indiana"/>
    <n v="14839"/>
    <n v="63099"/>
    <s v="Online "/>
  </r>
  <r>
    <x v="3"/>
    <x v="1"/>
    <s v="Iowa"/>
    <n v="9417"/>
    <n v="61415"/>
    <s v="In Store"/>
  </r>
  <r>
    <x v="3"/>
    <x v="1"/>
    <s v="Kansas"/>
    <n v="7584"/>
    <n v="58807"/>
    <s v="In Store"/>
  </r>
  <r>
    <x v="3"/>
    <x v="1"/>
    <s v="Kentucky"/>
    <n v="9339"/>
    <n v="59194"/>
    <s v="Online "/>
  </r>
  <r>
    <x v="3"/>
    <x v="1"/>
    <s v="Louisiana"/>
    <n v="10825"/>
    <n v="67781"/>
    <s v="Online "/>
  </r>
  <r>
    <x v="3"/>
    <x v="1"/>
    <s v="Maine"/>
    <n v="5502"/>
    <n v="53930"/>
    <s v="In Store"/>
  </r>
  <r>
    <x v="3"/>
    <x v="1"/>
    <s v="Maryland"/>
    <n v="16463"/>
    <n v="71027"/>
    <s v="Online "/>
  </r>
  <r>
    <x v="3"/>
    <x v="1"/>
    <s v="Massachusetts"/>
    <n v="21055"/>
    <n v="81405"/>
    <s v="In Store"/>
  </r>
  <r>
    <x v="3"/>
    <x v="1"/>
    <s v="Michigan"/>
    <n v="19544"/>
    <n v="67511"/>
    <s v="Online "/>
  </r>
  <r>
    <x v="3"/>
    <x v="1"/>
    <s v="Minnesota"/>
    <n v="15746"/>
    <n v="71464"/>
    <s v="Online "/>
  </r>
  <r>
    <x v="3"/>
    <x v="1"/>
    <s v="Mississippi"/>
    <n v="5670"/>
    <n v="54782"/>
    <s v="In Store"/>
  </r>
  <r>
    <x v="3"/>
    <x v="1"/>
    <s v="Missouri"/>
    <n v="15141"/>
    <n v="63823"/>
    <s v="In Store"/>
  </r>
  <r>
    <x v="3"/>
    <x v="1"/>
    <s v="Montana"/>
    <n v="6287"/>
    <n v="56369"/>
    <s v="Online "/>
  </r>
  <r>
    <x v="3"/>
    <x v="1"/>
    <s v="Nebraska"/>
    <n v="7053"/>
    <n v="55634"/>
    <s v="Online "/>
  </r>
  <r>
    <x v="3"/>
    <x v="1"/>
    <s v="Nevada"/>
    <n v="5859"/>
    <n v="64071"/>
    <s v="In Store"/>
  </r>
  <r>
    <x v="3"/>
    <x v="1"/>
    <s v="New Hampshire"/>
    <n v="4363"/>
    <n v="67497"/>
    <s v="In Store"/>
  </r>
  <r>
    <x v="3"/>
    <x v="1"/>
    <s v="New Jersey"/>
    <n v="21672"/>
    <n v="77145"/>
    <s v="In Store"/>
  </r>
  <r>
    <x v="3"/>
    <x v="1"/>
    <s v="New Mexico"/>
    <n v="5141"/>
    <n v="52369"/>
    <s v="In Store"/>
  </r>
  <r>
    <x v="3"/>
    <x v="1"/>
    <s v="New York"/>
    <n v="50064"/>
    <n v="77408"/>
    <s v="In Store"/>
  </r>
  <r>
    <x v="3"/>
    <x v="1"/>
    <s v="North Carolina"/>
    <n v="26057"/>
    <n v="58372"/>
    <s v="Online "/>
  </r>
  <r>
    <x v="3"/>
    <x v="1"/>
    <s v="North Dakota"/>
    <n v="4035"/>
    <n v="69029"/>
    <s v="Online "/>
  </r>
  <r>
    <x v="3"/>
    <x v="1"/>
    <s v="Ohio"/>
    <n v="23022"/>
    <n v="66831"/>
    <s v="In Store"/>
  </r>
  <r>
    <x v="3"/>
    <x v="1"/>
    <s v="Oklahoma"/>
    <n v="9823"/>
    <n v="56585"/>
    <s v="Online "/>
  </r>
  <r>
    <x v="3"/>
    <x v="1"/>
    <s v="Oregon"/>
    <n v="13468"/>
    <n v="63987"/>
    <s v="Online "/>
  </r>
  <r>
    <x v="3"/>
    <x v="1"/>
    <s v="Pennsylvania"/>
    <n v="28397"/>
    <n v="70769"/>
    <s v="In Store"/>
  </r>
  <r>
    <x v="3"/>
    <x v="1"/>
    <s v="South Carolina"/>
    <n v="11635"/>
    <n v="59542"/>
    <s v="In Store"/>
  </r>
  <r>
    <x v="3"/>
    <x v="1"/>
    <s v="South Dakota"/>
    <n v="3883"/>
    <n v="53385"/>
    <s v="Online "/>
  </r>
  <r>
    <x v="3"/>
    <x v="1"/>
    <s v="Tennessee"/>
    <n v="11745"/>
    <n v="62642"/>
    <s v="Online "/>
  </r>
  <r>
    <x v="3"/>
    <x v="1"/>
    <s v="Texas"/>
    <n v="49310"/>
    <n v="69219"/>
    <s v="In Store"/>
  </r>
  <r>
    <x v="3"/>
    <x v="1"/>
    <s v="Utah"/>
    <n v="10886"/>
    <n v="55132"/>
    <s v="Online "/>
  </r>
  <r>
    <x v="3"/>
    <x v="1"/>
    <s v="Vermont"/>
    <n v="2865"/>
    <n v="56125"/>
    <s v="In Store"/>
  </r>
  <r>
    <x v="3"/>
    <x v="1"/>
    <s v="Virginia"/>
    <n v="21256"/>
    <n v="62166"/>
    <s v="Online "/>
  </r>
  <r>
    <x v="3"/>
    <x v="1"/>
    <s v="Washington"/>
    <n v="25279"/>
    <n v="67249"/>
    <s v="Online "/>
  </r>
  <r>
    <x v="3"/>
    <x v="1"/>
    <s v="West Virginia"/>
    <n v="4402"/>
    <n v="63987"/>
    <s v="In Store"/>
  </r>
  <r>
    <x v="3"/>
    <x v="1"/>
    <s v="Wisconsin"/>
    <n v="14158"/>
    <n v="66136"/>
    <s v="In Store"/>
  </r>
  <r>
    <x v="3"/>
    <x v="1"/>
    <s v="Wyoming"/>
    <n v="3427"/>
    <n v="56877"/>
    <s v="Online "/>
  </r>
  <r>
    <x v="3"/>
    <x v="2"/>
    <s v="Alabama"/>
    <n v="5447"/>
    <n v="61197"/>
    <s v="Online "/>
  </r>
  <r>
    <x v="3"/>
    <x v="2"/>
    <s v="Arizona"/>
    <n v="4657"/>
    <n v="79528"/>
    <s v="In Store"/>
  </r>
  <r>
    <x v="3"/>
    <x v="2"/>
    <s v="Arkansas"/>
    <n v="2928"/>
    <n v="52766"/>
    <s v="In Store"/>
  </r>
  <r>
    <x v="3"/>
    <x v="2"/>
    <s v="California"/>
    <n v="42215"/>
    <n v="98246"/>
    <s v="In Store"/>
  </r>
  <r>
    <x v="3"/>
    <x v="2"/>
    <s v="Colorado"/>
    <n v="5750"/>
    <n v="75446"/>
    <s v="In Store"/>
  </r>
  <r>
    <x v="3"/>
    <x v="2"/>
    <s v="Connecticut"/>
    <n v="4460"/>
    <n v="87864"/>
    <s v="In Store"/>
  </r>
  <r>
    <x v="3"/>
    <x v="2"/>
    <s v="Delaware"/>
    <n v="688"/>
    <n v="68417"/>
    <s v="Online "/>
  </r>
  <r>
    <x v="3"/>
    <x v="2"/>
    <s v="Florida"/>
    <n v="20513"/>
    <n v="65389"/>
    <s v="Online "/>
  </r>
  <r>
    <x v="3"/>
    <x v="2"/>
    <s v="Georgia"/>
    <n v="9745"/>
    <n v="63889"/>
    <s v="In Store"/>
  </r>
  <r>
    <x v="3"/>
    <x v="2"/>
    <s v="Idaho"/>
    <n v="2750"/>
    <n v="67543"/>
    <s v="Online "/>
  </r>
  <r>
    <x v="3"/>
    <x v="2"/>
    <s v="Illinois"/>
    <n v="17979"/>
    <n v="76174"/>
    <s v="Online "/>
  </r>
  <r>
    <x v="3"/>
    <x v="2"/>
    <s v="Indiana"/>
    <n v="8554"/>
    <n v="67118"/>
    <s v="In Store"/>
  </r>
  <r>
    <x v="3"/>
    <x v="2"/>
    <s v="Iowa"/>
    <n v="4125"/>
    <n v="64617"/>
    <s v="In Store"/>
  </r>
  <r>
    <x v="3"/>
    <x v="2"/>
    <s v="Kansas"/>
    <n v="3164"/>
    <n v="63532"/>
    <s v="Online "/>
  </r>
  <r>
    <x v="3"/>
    <x v="2"/>
    <s v="Kentucky"/>
    <n v="4368"/>
    <n v="64143"/>
    <s v="Online "/>
  </r>
  <r>
    <x v="3"/>
    <x v="2"/>
    <s v="Louisiana"/>
    <n v="4464"/>
    <n v="78604"/>
    <s v="In Store"/>
  </r>
  <r>
    <x v="3"/>
    <x v="2"/>
    <s v="Maine"/>
    <n v="1877"/>
    <n v="61458"/>
    <s v="Online "/>
  </r>
  <r>
    <x v="3"/>
    <x v="2"/>
    <s v="Maryland"/>
    <n v="3901"/>
    <n v="83289"/>
    <s v="In Store"/>
  </r>
  <r>
    <x v="3"/>
    <x v="2"/>
    <s v="Massachusetts"/>
    <n v="6850"/>
    <n v="94132"/>
    <s v="Online "/>
  </r>
  <r>
    <x v="3"/>
    <x v="2"/>
    <s v="Michigan"/>
    <n v="15721"/>
    <n v="72395"/>
    <s v="Online "/>
  </r>
  <r>
    <x v="3"/>
    <x v="2"/>
    <s v="Minnesota"/>
    <n v="8369"/>
    <n v="71734"/>
    <s v="In Store"/>
  </r>
  <r>
    <x v="3"/>
    <x v="2"/>
    <s v="Mississippi"/>
    <n v="2441"/>
    <n v="54199"/>
    <s v="In Store"/>
  </r>
  <r>
    <x v="3"/>
    <x v="2"/>
    <s v="Missouri"/>
    <n v="6636"/>
    <n v="63139"/>
    <s v="Online "/>
  </r>
  <r>
    <x v="3"/>
    <x v="2"/>
    <s v="Montana"/>
    <n v="1572"/>
    <n v="54758"/>
    <s v="Online "/>
  </r>
  <r>
    <x v="3"/>
    <x v="2"/>
    <s v="Nebraska"/>
    <n v="1977"/>
    <n v="55568"/>
    <s v="In Store"/>
  </r>
  <r>
    <x v="3"/>
    <x v="2"/>
    <s v="Nevada"/>
    <n v="2043"/>
    <n v="62486"/>
    <s v="In Store"/>
  </r>
  <r>
    <x v="3"/>
    <x v="2"/>
    <s v="New Hampshire"/>
    <n v="2011"/>
    <n v="76482"/>
    <s v="In Store"/>
  </r>
  <r>
    <x v="3"/>
    <x v="2"/>
    <s v="New Jersey"/>
    <n v="8962"/>
    <n v="84813"/>
    <s v="In Store"/>
  </r>
  <r>
    <x v="3"/>
    <x v="2"/>
    <s v="New Mexico"/>
    <n v="1724"/>
    <n v="59328"/>
    <s v="In Store"/>
  </r>
  <r>
    <x v="3"/>
    <x v="2"/>
    <s v="New York"/>
    <n v="17319"/>
    <n v="71899"/>
    <s v="Online "/>
  </r>
  <r>
    <x v="3"/>
    <x v="2"/>
    <s v="North Carolina"/>
    <n v="10287"/>
    <n v="64368"/>
    <s v="Online "/>
  </r>
  <r>
    <x v="3"/>
    <x v="2"/>
    <s v="North Dakota"/>
    <n v="810"/>
    <n v="58594"/>
    <s v="In Store"/>
  </r>
  <r>
    <x v="3"/>
    <x v="2"/>
    <s v="Ohio"/>
    <n v="15430"/>
    <n v="66002"/>
    <s v="Online "/>
  </r>
  <r>
    <x v="3"/>
    <x v="2"/>
    <s v="Oklahoma"/>
    <n v="4230"/>
    <n v="61496"/>
    <s v="Online "/>
  </r>
  <r>
    <x v="3"/>
    <x v="2"/>
    <s v="Oregon"/>
    <n v="6175"/>
    <n v="74161"/>
    <s v="In Store"/>
  </r>
  <r>
    <x v="3"/>
    <x v="2"/>
    <s v="Pennsylvania"/>
    <n v="14414"/>
    <n v="67111"/>
    <s v="In Store"/>
  </r>
  <r>
    <x v="3"/>
    <x v="2"/>
    <s v="Rhode Island"/>
    <n v="1567"/>
    <n v="63616"/>
    <s v="Online "/>
  </r>
  <r>
    <x v="3"/>
    <x v="2"/>
    <s v="South Carolina"/>
    <n v="5906"/>
    <n v="64927"/>
    <s v="Online "/>
  </r>
  <r>
    <x v="3"/>
    <x v="2"/>
    <s v="South Dakota"/>
    <n v="1091"/>
    <n v="53877"/>
    <s v="In Store"/>
  </r>
  <r>
    <x v="3"/>
    <x v="2"/>
    <s v="Tennessee"/>
    <n v="6835"/>
    <n v="65526"/>
    <s v="Online "/>
  </r>
  <r>
    <x v="3"/>
    <x v="2"/>
    <s v="Texas"/>
    <n v="24275"/>
    <n v="81813"/>
    <s v="In Store"/>
  </r>
  <r>
    <x v="3"/>
    <x v="2"/>
    <s v="Utah"/>
    <n v="4248"/>
    <n v="62723"/>
    <s v="Online "/>
  </r>
  <r>
    <x v="3"/>
    <x v="2"/>
    <s v="Vermont"/>
    <n v="1105"/>
    <n v="64004"/>
    <s v="Online "/>
  </r>
  <r>
    <x v="3"/>
    <x v="2"/>
    <s v="Virginia"/>
    <n v="6475"/>
    <n v="63894"/>
    <s v="In Store"/>
  </r>
  <r>
    <x v="3"/>
    <x v="2"/>
    <s v="Washington"/>
    <n v="7671"/>
    <n v="82290"/>
    <s v="In Store"/>
  </r>
  <r>
    <x v="3"/>
    <x v="2"/>
    <s v="West Virginia"/>
    <n v="1272"/>
    <n v="64624"/>
    <s v="Online "/>
  </r>
  <r>
    <x v="3"/>
    <x v="2"/>
    <s v="Wisconsin"/>
    <n v="9356"/>
    <n v="63001"/>
    <s v="Online "/>
  </r>
  <r>
    <x v="3"/>
    <x v="2"/>
    <s v="Wyoming"/>
    <n v="598"/>
    <n v="71834"/>
    <s v="In Store"/>
  </r>
  <r>
    <x v="3"/>
    <x v="3"/>
    <s v="Alabama"/>
    <n v="32410"/>
    <n v="46518"/>
    <s v="In Store"/>
  </r>
  <r>
    <x v="3"/>
    <x v="3"/>
    <s v="Arizona"/>
    <n v="29489"/>
    <n v="51126"/>
    <s v="In Store"/>
  </r>
  <r>
    <x v="3"/>
    <x v="3"/>
    <s v="Arkansas"/>
    <n v="21486"/>
    <n v="46275"/>
    <s v="In Store"/>
  </r>
  <r>
    <x v="3"/>
    <x v="3"/>
    <s v="California"/>
    <n v="185826"/>
    <n v="57095"/>
    <s v="In Store"/>
  </r>
  <r>
    <x v="3"/>
    <x v="3"/>
    <s v="Colorado"/>
    <n v="35715"/>
    <n v="54601"/>
    <s v="Online "/>
  </r>
  <r>
    <x v="3"/>
    <x v="3"/>
    <s v="Connecticut"/>
    <n v="25027"/>
    <n v="56064"/>
    <s v="Online "/>
  </r>
  <r>
    <x v="3"/>
    <x v="3"/>
    <s v="Delaware"/>
    <n v="6681"/>
    <n v="45700"/>
    <s v="In Store"/>
  </r>
  <r>
    <x v="3"/>
    <x v="3"/>
    <s v="Florida"/>
    <n v="139501"/>
    <n v="49229"/>
    <s v="Online "/>
  </r>
  <r>
    <x v="3"/>
    <x v="3"/>
    <s v="Georgia"/>
    <n v="60382"/>
    <n v="54763"/>
    <s v="Online "/>
  </r>
  <r>
    <x v="3"/>
    <x v="3"/>
    <s v="Idaho"/>
    <n v="11706"/>
    <n v="44856"/>
    <s v="In Store"/>
  </r>
  <r>
    <x v="3"/>
    <x v="3"/>
    <s v="Illinois"/>
    <n v="77273"/>
    <n v="56025"/>
    <s v="In Store"/>
  </r>
  <r>
    <x v="3"/>
    <x v="3"/>
    <s v="Indiana"/>
    <n v="40630"/>
    <n v="46479"/>
    <s v="Online "/>
  </r>
  <r>
    <x v="3"/>
    <x v="3"/>
    <s v="Iowa"/>
    <n v="23446"/>
    <n v="45025"/>
    <s v="Online "/>
  </r>
  <r>
    <x v="3"/>
    <x v="3"/>
    <s v="Kansas"/>
    <n v="20676"/>
    <n v="46705"/>
    <s v="In Store"/>
  </r>
  <r>
    <x v="3"/>
    <x v="3"/>
    <s v="Kentucky"/>
    <n v="27941"/>
    <n v="47261"/>
    <s v="Online "/>
  </r>
  <r>
    <x v="3"/>
    <x v="3"/>
    <s v="Louisiana"/>
    <n v="30444"/>
    <n v="46938"/>
    <s v="In Store"/>
  </r>
  <r>
    <x v="3"/>
    <x v="3"/>
    <s v="Maine"/>
    <n v="11060"/>
    <n v="42287"/>
    <s v="Online "/>
  </r>
  <r>
    <x v="3"/>
    <x v="3"/>
    <s v="Maryland"/>
    <n v="33064"/>
    <n v="51367"/>
    <s v="Online "/>
  </r>
  <r>
    <x v="3"/>
    <x v="3"/>
    <s v="Massachusetts"/>
    <n v="42906"/>
    <n v="57500"/>
    <s v="In Store"/>
  </r>
  <r>
    <x v="3"/>
    <x v="3"/>
    <s v="Michigan"/>
    <n v="52149"/>
    <n v="51628"/>
    <s v="In Store"/>
  </r>
  <r>
    <x v="3"/>
    <x v="3"/>
    <s v="Minnesota"/>
    <n v="36334"/>
    <n v="54273"/>
    <s v="Online "/>
  </r>
  <r>
    <x v="3"/>
    <x v="3"/>
    <s v="Mississippi"/>
    <n v="19589"/>
    <n v="41324"/>
    <s v="Online "/>
  </r>
  <r>
    <x v="3"/>
    <x v="3"/>
    <s v="Missouri"/>
    <n v="40324"/>
    <n v="47095"/>
    <s v="In Store"/>
  </r>
  <r>
    <x v="3"/>
    <x v="3"/>
    <s v="Montana"/>
    <n v="9270"/>
    <n v="44067"/>
    <s v="In Store"/>
  </r>
  <r>
    <x v="3"/>
    <x v="3"/>
    <s v="Nebraska"/>
    <n v="15024"/>
    <n v="44493"/>
    <s v="In Store"/>
  </r>
  <r>
    <x v="3"/>
    <x v="3"/>
    <s v="Nevada"/>
    <n v="15910"/>
    <n v="48847"/>
    <s v="In Store"/>
  </r>
  <r>
    <x v="3"/>
    <x v="3"/>
    <s v="New Hampshire"/>
    <n v="12612"/>
    <n v="52101"/>
    <s v="In Store"/>
  </r>
  <r>
    <x v="3"/>
    <x v="3"/>
    <s v="New Jersey"/>
    <n v="53977"/>
    <n v="58631"/>
    <s v="Online "/>
  </r>
  <r>
    <x v="3"/>
    <x v="3"/>
    <s v="New Mexico"/>
    <n v="10538"/>
    <n v="42519"/>
    <s v="Online "/>
  </r>
  <r>
    <x v="3"/>
    <x v="3"/>
    <s v="New York"/>
    <n v="126549"/>
    <n v="56389"/>
    <s v="In Store"/>
  </r>
  <r>
    <x v="3"/>
    <x v="3"/>
    <s v="North Carolina"/>
    <n v="61042"/>
    <n v="47845"/>
    <s v="Online "/>
  </r>
  <r>
    <x v="3"/>
    <x v="3"/>
    <s v="North Dakota"/>
    <n v="7819"/>
    <n v="53910"/>
    <s v="Online "/>
  </r>
  <r>
    <x v="3"/>
    <x v="3"/>
    <s v="Ohio"/>
    <n v="68763"/>
    <n v="48564"/>
    <s v="In Store"/>
  </r>
  <r>
    <x v="3"/>
    <x v="3"/>
    <s v="Oklahoma"/>
    <n v="23838"/>
    <n v="47040"/>
    <s v="In Store"/>
  </r>
  <r>
    <x v="3"/>
    <x v="3"/>
    <s v="Oregon"/>
    <n v="26684"/>
    <n v="48870"/>
    <s v="Online "/>
  </r>
  <r>
    <x v="3"/>
    <x v="3"/>
    <s v="Pennsylvania"/>
    <n v="75374"/>
    <n v="49972"/>
    <s v="Online "/>
  </r>
  <r>
    <x v="3"/>
    <x v="3"/>
    <s v="Rhode Island"/>
    <n v="7674"/>
    <n v="48503"/>
    <s v="In Store"/>
  </r>
  <r>
    <x v="3"/>
    <x v="3"/>
    <s v="South Carolina"/>
    <n v="29784"/>
    <n v="44973"/>
    <s v="Online "/>
  </r>
  <r>
    <x v="3"/>
    <x v="3"/>
    <s v="South Dakota"/>
    <n v="8036"/>
    <n v="44278"/>
    <s v="In Store"/>
  </r>
  <r>
    <x v="3"/>
    <x v="3"/>
    <s v="Tennessee"/>
    <n v="39250"/>
    <n v="50773"/>
    <s v="Online "/>
  </r>
  <r>
    <x v="3"/>
    <x v="3"/>
    <s v="Texas"/>
    <n v="145842"/>
    <n v="56316"/>
    <s v="Online "/>
  </r>
  <r>
    <x v="3"/>
    <x v="3"/>
    <s v="Utah"/>
    <n v="19048"/>
    <n v="48378"/>
    <s v="In Store"/>
  </r>
  <r>
    <x v="3"/>
    <x v="3"/>
    <s v="Vermont"/>
    <n v="5138"/>
    <n v="44650"/>
    <s v="In Store"/>
  </r>
  <r>
    <x v="3"/>
    <x v="3"/>
    <s v="Virginia"/>
    <n v="42996"/>
    <n v="48291"/>
    <s v="Online "/>
  </r>
  <r>
    <x v="3"/>
    <x v="3"/>
    <s v="Washington"/>
    <n v="39715"/>
    <n v="64924"/>
    <s v="Online "/>
  </r>
  <r>
    <x v="3"/>
    <x v="3"/>
    <s v="West Virginia"/>
    <n v="10925"/>
    <n v="43489"/>
    <s v="In Store"/>
  </r>
  <r>
    <x v="3"/>
    <x v="3"/>
    <s v="Wisconsin"/>
    <n v="35433"/>
    <n v="45831"/>
    <s v="In Store"/>
  </r>
  <r>
    <x v="3"/>
    <x v="3"/>
    <s v="Wyoming"/>
    <n v="4822"/>
    <n v="46999"/>
    <s v="In Store"/>
  </r>
  <r>
    <x v="3"/>
    <x v="4"/>
    <s v="Alabama"/>
    <n v="1969"/>
    <n v="64932"/>
    <s v="In Store"/>
  </r>
  <r>
    <x v="3"/>
    <x v="4"/>
    <s v="Arizona"/>
    <n v="2461"/>
    <n v="77171"/>
    <s v="In Store"/>
  </r>
  <r>
    <x v="3"/>
    <x v="4"/>
    <s v="Arkansas"/>
    <n v="1123"/>
    <n v="62682"/>
    <s v="Online "/>
  </r>
  <r>
    <x v="3"/>
    <x v="4"/>
    <s v="California"/>
    <n v="22519"/>
    <n v="178309"/>
    <s v="Online "/>
  </r>
  <r>
    <x v="3"/>
    <x v="4"/>
    <s v="Colorado"/>
    <n v="3891"/>
    <n v="106781"/>
    <s v="In Store"/>
  </r>
  <r>
    <x v="3"/>
    <x v="4"/>
    <s v="Connecticut"/>
    <n v="2146"/>
    <n v="109094"/>
    <s v="Online "/>
  </r>
  <r>
    <x v="3"/>
    <x v="4"/>
    <s v="Delaware"/>
    <n v="409"/>
    <n v="70686"/>
    <s v="Online "/>
  </r>
  <r>
    <x v="3"/>
    <x v="4"/>
    <s v="Florida"/>
    <n v="10983"/>
    <n v="86305"/>
    <s v="In Store"/>
  </r>
  <r>
    <x v="3"/>
    <x v="4"/>
    <s v="Georgia"/>
    <n v="4911"/>
    <n v="102306"/>
    <s v="In Store"/>
  </r>
  <r>
    <x v="3"/>
    <x v="4"/>
    <s v="Idaho"/>
    <n v="1175"/>
    <n v="57032"/>
    <s v="Online "/>
  </r>
  <r>
    <x v="3"/>
    <x v="4"/>
    <s v="Illinois"/>
    <n v="6534"/>
    <n v="91328"/>
    <s v="Online "/>
  </r>
  <r>
    <x v="3"/>
    <x v="4"/>
    <s v="Indiana"/>
    <n v="2019"/>
    <n v="65391"/>
    <s v="In Store"/>
  </r>
  <r>
    <x v="3"/>
    <x v="4"/>
    <s v="Iowa"/>
    <n v="1698"/>
    <n v="61957"/>
    <s v="Online "/>
  </r>
  <r>
    <x v="3"/>
    <x v="4"/>
    <s v="Kansas"/>
    <n v="1260"/>
    <n v="67084"/>
    <s v="In Store"/>
  </r>
  <r>
    <x v="3"/>
    <x v="4"/>
    <s v="Kentucky"/>
    <n v="1697"/>
    <n v="60857"/>
    <s v="Online "/>
  </r>
  <r>
    <x v="3"/>
    <x v="4"/>
    <s v="Louisiana"/>
    <n v="1650"/>
    <n v="61038"/>
    <s v="Online "/>
  </r>
  <r>
    <x v="3"/>
    <x v="4"/>
    <s v="Maine"/>
    <n v="843"/>
    <n v="58561"/>
    <s v="In Store"/>
  </r>
  <r>
    <x v="3"/>
    <x v="4"/>
    <s v="Maryland"/>
    <n v="2719"/>
    <n v="94009"/>
    <s v="In Store"/>
  </r>
  <r>
    <x v="3"/>
    <x v="4"/>
    <s v="Massachusetts"/>
    <n v="5143"/>
    <n v="120166"/>
    <s v="Online "/>
  </r>
  <r>
    <x v="3"/>
    <x v="4"/>
    <s v="Michigan"/>
    <n v="5934"/>
    <n v="76884"/>
    <s v="Online "/>
  </r>
  <r>
    <x v="3"/>
    <x v="4"/>
    <s v="Minnesota"/>
    <n v="3663"/>
    <n v="81459"/>
    <s v="In Store"/>
  </r>
  <r>
    <x v="3"/>
    <x v="4"/>
    <s v="Mississippi"/>
    <n v="962"/>
    <n v="54002"/>
    <s v="In Store"/>
  </r>
  <r>
    <x v="3"/>
    <x v="4"/>
    <s v="Missouri"/>
    <n v="3051"/>
    <n v="79665"/>
    <s v="In Store"/>
  </r>
  <r>
    <x v="3"/>
    <x v="4"/>
    <s v="Montana"/>
    <n v="759"/>
    <n v="57903"/>
    <s v="In Store"/>
  </r>
  <r>
    <x v="3"/>
    <x v="4"/>
    <s v="Nebraska"/>
    <n v="964"/>
    <n v="67365"/>
    <s v="In Store"/>
  </r>
  <r>
    <x v="3"/>
    <x v="4"/>
    <s v="Nevada"/>
    <n v="1440"/>
    <n v="71866"/>
    <s v="Online "/>
  </r>
  <r>
    <x v="3"/>
    <x v="4"/>
    <s v="New Hampshire"/>
    <n v="843"/>
    <n v="94119"/>
    <s v="Online "/>
  </r>
  <r>
    <x v="3"/>
    <x v="4"/>
    <s v="New Jersey"/>
    <n v="3595"/>
    <n v="114638"/>
    <s v="In Store"/>
  </r>
  <r>
    <x v="3"/>
    <x v="4"/>
    <s v="New Mexico"/>
    <n v="929"/>
    <n v="57009"/>
    <s v="Online "/>
  </r>
  <r>
    <x v="3"/>
    <x v="4"/>
    <s v="New York"/>
    <n v="12397"/>
    <n v="125508"/>
    <s v="Online "/>
  </r>
  <r>
    <x v="3"/>
    <x v="4"/>
    <s v="North Carolina"/>
    <n v="5042"/>
    <n v="86496"/>
    <s v="In Store"/>
  </r>
  <r>
    <x v="3"/>
    <x v="4"/>
    <s v="North Dakota"/>
    <n v="396"/>
    <n v="71114"/>
    <s v="In Store"/>
  </r>
  <r>
    <x v="3"/>
    <x v="4"/>
    <s v="Ohio"/>
    <n v="4456"/>
    <n v="73912"/>
    <s v="Online "/>
  </r>
  <r>
    <x v="3"/>
    <x v="4"/>
    <s v="Oklahoma"/>
    <n v="1491"/>
    <n v="63922"/>
    <s v="Online "/>
  </r>
  <r>
    <x v="3"/>
    <x v="4"/>
    <s v="Oregon"/>
    <n v="3521"/>
    <n v="86210"/>
    <s v="In Store"/>
  </r>
  <r>
    <x v="3"/>
    <x v="4"/>
    <s v="Pennsylvania"/>
    <n v="4664"/>
    <n v="84987"/>
    <s v="Online "/>
  </r>
  <r>
    <x v="3"/>
    <x v="4"/>
    <s v="Rhode Island"/>
    <n v="745"/>
    <n v="76660"/>
    <s v="In Store"/>
  </r>
  <r>
    <x v="3"/>
    <x v="4"/>
    <s v="South Carolina"/>
    <n v="2430"/>
    <n v="67428"/>
    <s v="Online "/>
  </r>
  <r>
    <x v="3"/>
    <x v="4"/>
    <s v="South Dakota"/>
    <n v="561"/>
    <n v="53231"/>
    <s v="Online "/>
  </r>
  <r>
    <x v="3"/>
    <x v="4"/>
    <s v="Tennessee"/>
    <n v="3260"/>
    <n v="74381"/>
    <s v="In Store"/>
  </r>
  <r>
    <x v="3"/>
    <x v="4"/>
    <s v="Texas"/>
    <n v="9521"/>
    <n v="90394"/>
    <s v="In Store"/>
  </r>
  <r>
    <x v="3"/>
    <x v="4"/>
    <s v="Utah"/>
    <n v="2347"/>
    <n v="77167"/>
    <s v="Online "/>
  </r>
  <r>
    <x v="3"/>
    <x v="4"/>
    <s v="Vermont"/>
    <n v="503"/>
    <n v="64372"/>
    <s v="Online "/>
  </r>
  <r>
    <x v="3"/>
    <x v="4"/>
    <s v="Virginia"/>
    <n v="4222"/>
    <n v="104219"/>
    <s v="In Store"/>
  </r>
  <r>
    <x v="3"/>
    <x v="4"/>
    <s v="Washington"/>
    <n v="4271"/>
    <n v="178513"/>
    <s v="In Store"/>
  </r>
  <r>
    <x v="3"/>
    <x v="4"/>
    <s v="West Virginia"/>
    <n v="764"/>
    <n v="56474"/>
    <s v="In Store"/>
  </r>
  <r>
    <x v="3"/>
    <x v="4"/>
    <s v="Wisconsin"/>
    <n v="2126"/>
    <n v="77912"/>
    <s v="In Store"/>
  </r>
  <r>
    <x v="3"/>
    <x v="4"/>
    <s v="Wyoming"/>
    <n v="389"/>
    <n v="52375"/>
    <s v="In Store"/>
  </r>
  <r>
    <x v="3"/>
    <x v="5"/>
    <s v="Alabama"/>
    <n v="13089"/>
    <n v="72324"/>
    <s v="Online "/>
  </r>
  <r>
    <x v="3"/>
    <x v="5"/>
    <s v="Arizona"/>
    <n v="15754"/>
    <n v="74059"/>
    <s v="Online "/>
  </r>
  <r>
    <x v="3"/>
    <x v="5"/>
    <s v="Arkansas"/>
    <n v="8251"/>
    <n v="61939"/>
    <s v="In Store"/>
  </r>
  <r>
    <x v="3"/>
    <x v="5"/>
    <s v="California"/>
    <n v="98024"/>
    <n v="110466"/>
    <s v="Online "/>
  </r>
  <r>
    <x v="3"/>
    <x v="5"/>
    <s v="Colorado"/>
    <n v="22552"/>
    <n v="87536"/>
    <s v="Online "/>
  </r>
  <r>
    <x v="3"/>
    <x v="5"/>
    <s v="Connecticut"/>
    <n v="10779"/>
    <n v="158598"/>
    <s v="In Store"/>
  </r>
  <r>
    <x v="3"/>
    <x v="5"/>
    <s v="Delaware"/>
    <n v="2800"/>
    <n v="98267"/>
    <s v="In Store"/>
  </r>
  <r>
    <x v="3"/>
    <x v="5"/>
    <s v="Florida"/>
    <n v="71616"/>
    <n v="78708"/>
    <s v="Online "/>
  </r>
  <r>
    <x v="3"/>
    <x v="5"/>
    <s v="Georgia"/>
    <n v="25978"/>
    <n v="87197"/>
    <s v="Online "/>
  </r>
  <r>
    <x v="3"/>
    <x v="5"/>
    <s v="Idaho"/>
    <n v="5522"/>
    <n v="59820"/>
    <s v="In Store"/>
  </r>
  <r>
    <x v="3"/>
    <x v="5"/>
    <s v="Illinois"/>
    <n v="32114"/>
    <n v="110689"/>
    <s v="Online "/>
  </r>
  <r>
    <x v="3"/>
    <x v="5"/>
    <s v="Indiana"/>
    <n v="16124"/>
    <n v="68518"/>
    <s v="In Store"/>
  </r>
  <r>
    <x v="3"/>
    <x v="5"/>
    <s v="Iowa"/>
    <n v="9983"/>
    <n v="77597"/>
    <s v="Online "/>
  </r>
  <r>
    <x v="3"/>
    <x v="5"/>
    <s v="Kansas"/>
    <n v="8858"/>
    <n v="71845"/>
    <s v="Online "/>
  </r>
  <r>
    <x v="3"/>
    <x v="5"/>
    <s v="Kentucky"/>
    <n v="10845"/>
    <n v="70967"/>
    <s v="In Store"/>
  </r>
  <r>
    <x v="3"/>
    <x v="5"/>
    <s v="Louisiana"/>
    <n v="13618"/>
    <n v="65758"/>
    <s v="In Store"/>
  </r>
  <r>
    <x v="3"/>
    <x v="5"/>
    <s v="Maine"/>
    <n v="3827"/>
    <n v="71934"/>
    <s v="Online "/>
  </r>
  <r>
    <x v="3"/>
    <x v="5"/>
    <s v="Maryland"/>
    <n v="15099"/>
    <n v="96791"/>
    <s v="Online "/>
  </r>
  <r>
    <x v="3"/>
    <x v="5"/>
    <s v="Massachusetts"/>
    <n v="17270"/>
    <n v="142040"/>
    <s v="In Store"/>
  </r>
  <r>
    <x v="3"/>
    <x v="5"/>
    <s v="Michigan"/>
    <n v="18942"/>
    <n v="75275"/>
    <s v="In Store"/>
  </r>
  <r>
    <x v="3"/>
    <x v="5"/>
    <s v="Minnesota"/>
    <n v="15467"/>
    <n v="97036"/>
    <s v="In Store"/>
  </r>
  <r>
    <x v="3"/>
    <x v="5"/>
    <s v="Mississippi"/>
    <n v="7854"/>
    <n v="57222"/>
    <s v="In Store"/>
  </r>
  <r>
    <x v="3"/>
    <x v="5"/>
    <s v="Missouri"/>
    <n v="17661"/>
    <n v="74974"/>
    <s v="In Store"/>
  </r>
  <r>
    <x v="3"/>
    <x v="5"/>
    <s v="Montana"/>
    <n v="4178"/>
    <n v="62708"/>
    <s v="Online "/>
  </r>
  <r>
    <x v="3"/>
    <x v="5"/>
    <s v="Nebraska"/>
    <n v="6481"/>
    <n v="69484"/>
    <s v="Online "/>
  </r>
  <r>
    <x v="3"/>
    <x v="5"/>
    <s v="Nevada"/>
    <n v="8856"/>
    <n v="69979"/>
    <s v="In Store"/>
  </r>
  <r>
    <x v="3"/>
    <x v="5"/>
    <s v="New Hampshire"/>
    <n v="3835"/>
    <n v="97139"/>
    <s v="Online "/>
  </r>
  <r>
    <x v="3"/>
    <x v="5"/>
    <s v="New Jersey"/>
    <n v="19625"/>
    <n v="117862"/>
    <s v="Online "/>
  </r>
  <r>
    <x v="3"/>
    <x v="5"/>
    <s v="New Mexico"/>
    <n v="5092"/>
    <n v="59932"/>
    <s v="In Store"/>
  </r>
  <r>
    <x v="3"/>
    <x v="5"/>
    <s v="New York"/>
    <n v="65326"/>
    <n v="195559"/>
    <s v="In Store"/>
  </r>
  <r>
    <x v="3"/>
    <x v="5"/>
    <s v="North Carolina"/>
    <n v="27332"/>
    <n v="88975"/>
    <s v="Online "/>
  </r>
  <r>
    <x v="3"/>
    <x v="5"/>
    <s v="North Dakota"/>
    <n v="2979"/>
    <n v="66044"/>
    <s v="Online "/>
  </r>
  <r>
    <x v="3"/>
    <x v="5"/>
    <s v="Ohio"/>
    <n v="28537"/>
    <n v="75967"/>
    <s v="In Store"/>
  </r>
  <r>
    <x v="3"/>
    <x v="5"/>
    <s v="Oklahoma"/>
    <n v="11379"/>
    <n v="62323"/>
    <s v="Online "/>
  </r>
  <r>
    <x v="3"/>
    <x v="5"/>
    <s v="Oregon"/>
    <n v="12686"/>
    <n v="73638"/>
    <s v="In Store"/>
  </r>
  <r>
    <x v="3"/>
    <x v="5"/>
    <s v="Pennsylvania"/>
    <n v="28479"/>
    <n v="91405"/>
    <s v="Online "/>
  </r>
  <r>
    <x v="3"/>
    <x v="5"/>
    <s v="Rhode Island"/>
    <n v="2802"/>
    <n v="95570"/>
    <s v="Online "/>
  </r>
  <r>
    <x v="3"/>
    <x v="5"/>
    <s v="South Carolina"/>
    <n v="12653"/>
    <n v="65859"/>
    <s v="In Store"/>
  </r>
  <r>
    <x v="3"/>
    <x v="5"/>
    <s v="South Dakota"/>
    <n v="3221"/>
    <n v="63506"/>
    <s v="In Store"/>
  </r>
  <r>
    <x v="3"/>
    <x v="5"/>
    <s v="Tennessee"/>
    <n v="15531"/>
    <n v="77601"/>
    <s v="Online "/>
  </r>
  <r>
    <x v="3"/>
    <x v="5"/>
    <s v="Texas"/>
    <n v="71279"/>
    <n v="86242"/>
    <s v="Online "/>
  </r>
  <r>
    <x v="3"/>
    <x v="5"/>
    <s v="Utah"/>
    <n v="11066"/>
    <n v="70760"/>
    <s v="In Store"/>
  </r>
  <r>
    <x v="3"/>
    <x v="5"/>
    <s v="Vermont"/>
    <n v="1700"/>
    <n v="76768"/>
    <s v="In Store"/>
  </r>
  <r>
    <x v="3"/>
    <x v="5"/>
    <s v="Virginia"/>
    <n v="21609"/>
    <n v="88201"/>
    <s v="In Store"/>
  </r>
  <r>
    <x v="3"/>
    <x v="5"/>
    <s v="Washington"/>
    <n v="17184"/>
    <n v="82957"/>
    <s v="In Store"/>
  </r>
  <r>
    <x v="3"/>
    <x v="5"/>
    <s v="West Virginia"/>
    <n v="3992"/>
    <n v="56354"/>
    <s v="In Store"/>
  </r>
  <r>
    <x v="3"/>
    <x v="5"/>
    <s v="Wisconsin"/>
    <n v="13244"/>
    <n v="74759"/>
    <s v="Online "/>
  </r>
  <r>
    <x v="3"/>
    <x v="5"/>
    <s v="Wyoming"/>
    <n v="2248"/>
    <n v="60692"/>
    <s v="Online "/>
  </r>
  <r>
    <x v="3"/>
    <x v="6"/>
    <s v="Alabama"/>
    <n v="21426"/>
    <n v="59774"/>
    <s v="In Store"/>
  </r>
  <r>
    <x v="3"/>
    <x v="6"/>
    <s v="Arizona"/>
    <n v="31059"/>
    <n v="61334"/>
    <s v="Online "/>
  </r>
  <r>
    <x v="3"/>
    <x v="6"/>
    <s v="Arkansas"/>
    <n v="13845"/>
    <n v="65263"/>
    <s v="Online "/>
  </r>
  <r>
    <x v="3"/>
    <x v="6"/>
    <s v="California"/>
    <n v="188712"/>
    <n v="92955"/>
    <s v="In Store"/>
  </r>
  <r>
    <x v="3"/>
    <x v="6"/>
    <s v="Colorado"/>
    <n v="50576"/>
    <n v="84698"/>
    <s v="In Store"/>
  </r>
  <r>
    <x v="3"/>
    <x v="6"/>
    <s v="Connecticut"/>
    <n v="22807"/>
    <n v="93307"/>
    <s v="Online "/>
  </r>
  <r>
    <x v="3"/>
    <x v="6"/>
    <s v="Delaware"/>
    <n v="8644"/>
    <n v="86600"/>
    <s v="Online "/>
  </r>
  <r>
    <x v="3"/>
    <x v="6"/>
    <s v="Florida"/>
    <n v="156978"/>
    <n v="64653"/>
    <s v="In Store"/>
  </r>
  <r>
    <x v="3"/>
    <x v="6"/>
    <s v="Georgia"/>
    <n v="54102"/>
    <n v="70724"/>
    <s v="Online "/>
  </r>
  <r>
    <x v="3"/>
    <x v="6"/>
    <s v="Idaho"/>
    <n v="11075"/>
    <n v="54653"/>
    <s v="In Store"/>
  </r>
  <r>
    <x v="3"/>
    <x v="6"/>
    <s v="Illinois"/>
    <n v="73447"/>
    <n v="79829"/>
    <s v="Online "/>
  </r>
  <r>
    <x v="3"/>
    <x v="6"/>
    <s v="Indiana"/>
    <n v="29045"/>
    <n v="56796"/>
    <s v="Online "/>
  </r>
  <r>
    <x v="3"/>
    <x v="6"/>
    <s v="Iowa"/>
    <n v="15401"/>
    <n v="58293"/>
    <s v="In Store"/>
  </r>
  <r>
    <x v="3"/>
    <x v="6"/>
    <s v="Kansas"/>
    <n v="16569"/>
    <n v="65048"/>
    <s v="In Store"/>
  </r>
  <r>
    <x v="3"/>
    <x v="6"/>
    <s v="Kentucky"/>
    <n v="20206"/>
    <n v="54829"/>
    <s v="Online "/>
  </r>
  <r>
    <x v="3"/>
    <x v="6"/>
    <s v="Louisiana"/>
    <n v="24001"/>
    <n v="61218"/>
    <s v="Online "/>
  </r>
  <r>
    <x v="3"/>
    <x v="6"/>
    <s v="Maine"/>
    <n v="9912"/>
    <n v="61405"/>
    <s v="In Store"/>
  </r>
  <r>
    <x v="3"/>
    <x v="6"/>
    <s v="Maryland"/>
    <n v="42175"/>
    <n v="83259"/>
    <s v="In Store"/>
  </r>
  <r>
    <x v="3"/>
    <x v="6"/>
    <s v="Massachusetts"/>
    <n v="47186"/>
    <n v="108580"/>
    <s v="In Store"/>
  </r>
  <r>
    <x v="3"/>
    <x v="6"/>
    <s v="Michigan"/>
    <n v="42271"/>
    <n v="74677"/>
    <s v="In Store"/>
  </r>
  <r>
    <x v="3"/>
    <x v="6"/>
    <s v="Minnesota"/>
    <n v="29916"/>
    <n v="86794"/>
    <s v="In Store"/>
  </r>
  <r>
    <x v="3"/>
    <x v="6"/>
    <s v="Mississippi"/>
    <n v="11953"/>
    <n v="47461"/>
    <s v="Online "/>
  </r>
  <r>
    <x v="3"/>
    <x v="6"/>
    <s v="Missouri"/>
    <n v="33699"/>
    <n v="69932"/>
    <s v="Online "/>
  </r>
  <r>
    <x v="3"/>
    <x v="6"/>
    <s v="Montana"/>
    <n v="8994"/>
    <n v="56921"/>
    <s v="In Store"/>
  </r>
  <r>
    <x v="3"/>
    <x v="6"/>
    <s v="Nebraska"/>
    <n v="11395"/>
    <n v="65204"/>
    <s v="Online "/>
  </r>
  <r>
    <x v="3"/>
    <x v="6"/>
    <s v="Nevada"/>
    <n v="19521"/>
    <n v="64283"/>
    <s v="Online "/>
  </r>
  <r>
    <x v="3"/>
    <x v="6"/>
    <s v="New Hampshire"/>
    <n v="11938"/>
    <n v="81584"/>
    <s v="In Store"/>
  </r>
  <r>
    <x v="3"/>
    <x v="6"/>
    <s v="New Jersey"/>
    <n v="50907"/>
    <n v="94404"/>
    <s v="In Store"/>
  </r>
  <r>
    <x v="3"/>
    <x v="6"/>
    <s v="New Mexico"/>
    <n v="10062"/>
    <n v="66086"/>
    <s v="Online "/>
  </r>
  <r>
    <x v="3"/>
    <x v="6"/>
    <s v="New York"/>
    <n v="111646"/>
    <n v="98549"/>
    <s v="Online "/>
  </r>
  <r>
    <x v="3"/>
    <x v="6"/>
    <s v="North Carolina"/>
    <n v="57179"/>
    <n v="68617"/>
    <s v="In Store"/>
  </r>
  <r>
    <x v="3"/>
    <x v="6"/>
    <s v="North Dakota"/>
    <n v="4917"/>
    <n v="65438"/>
    <s v="Online "/>
  </r>
  <r>
    <x v="3"/>
    <x v="6"/>
    <s v="Ohio"/>
    <n v="52650"/>
    <n v="68445"/>
    <s v="In Store"/>
  </r>
  <r>
    <x v="3"/>
    <x v="6"/>
    <s v="Oklahoma"/>
    <n v="20434"/>
    <n v="56640"/>
    <s v="Online "/>
  </r>
  <r>
    <x v="3"/>
    <x v="6"/>
    <s v="Oregon"/>
    <n v="24942"/>
    <n v="73873"/>
    <s v="Online "/>
  </r>
  <r>
    <x v="3"/>
    <x v="6"/>
    <s v="Pennsylvania"/>
    <n v="61779"/>
    <n v="82029"/>
    <s v="In Store"/>
  </r>
  <r>
    <x v="3"/>
    <x v="6"/>
    <s v="Rhode Island"/>
    <n v="8350"/>
    <n v="73763"/>
    <s v="In Store"/>
  </r>
  <r>
    <x v="3"/>
    <x v="6"/>
    <s v="South Carolina"/>
    <n v="25902"/>
    <n v="55505"/>
    <s v="Online "/>
  </r>
  <r>
    <x v="3"/>
    <x v="6"/>
    <s v="South Dakota"/>
    <n v="5030"/>
    <n v="61293"/>
    <s v="Online "/>
  </r>
  <r>
    <x v="3"/>
    <x v="6"/>
    <s v="Tennessee"/>
    <n v="28315"/>
    <n v="62172"/>
    <s v="In Store"/>
  </r>
  <r>
    <x v="3"/>
    <x v="6"/>
    <s v="Texas"/>
    <n v="129242"/>
    <n v="77507"/>
    <s v="In Store"/>
  </r>
  <r>
    <x v="3"/>
    <x v="6"/>
    <s v="Utah"/>
    <n v="21911"/>
    <n v="62815"/>
    <s v="In Store"/>
  </r>
  <r>
    <x v="3"/>
    <x v="6"/>
    <s v="Vermont"/>
    <n v="5488"/>
    <n v="69457"/>
    <s v="In Store"/>
  </r>
  <r>
    <x v="3"/>
    <x v="6"/>
    <s v="Virginia"/>
    <n v="57146"/>
    <n v="90971"/>
    <s v="In Store"/>
  </r>
  <r>
    <x v="3"/>
    <x v="6"/>
    <s v="Washington"/>
    <n v="39177"/>
    <n v="82348"/>
    <s v="Online "/>
  </r>
  <r>
    <x v="3"/>
    <x v="6"/>
    <s v="West Virginia"/>
    <n v="8077"/>
    <n v="54213"/>
    <s v="Online "/>
  </r>
  <r>
    <x v="3"/>
    <x v="6"/>
    <s v="Wisconsin"/>
    <n v="23769"/>
    <n v="63868"/>
    <s v="In Store"/>
  </r>
  <r>
    <x v="3"/>
    <x v="6"/>
    <s v="Wyoming"/>
    <n v="4417"/>
    <n v="56226"/>
    <s v="Online "/>
  </r>
  <r>
    <x v="3"/>
    <x v="7"/>
    <s v="Alabama"/>
    <n v="12429"/>
    <n v="51641"/>
    <s v="Online "/>
  </r>
  <r>
    <x v="3"/>
    <x v="7"/>
    <s v="Arizona"/>
    <n v="16509"/>
    <n v="56240"/>
    <s v="In Store"/>
  </r>
  <r>
    <x v="3"/>
    <x v="7"/>
    <s v="Arkansas"/>
    <n v="15762"/>
    <n v="47521"/>
    <s v="In Store"/>
  </r>
  <r>
    <x v="3"/>
    <x v="7"/>
    <s v="California"/>
    <n v="593987"/>
    <n v="56766"/>
    <s v="Online "/>
  </r>
  <r>
    <x v="3"/>
    <x v="7"/>
    <s v="Colorado"/>
    <n v="21356"/>
    <n v="54754"/>
    <s v="Online "/>
  </r>
  <r>
    <x v="3"/>
    <x v="7"/>
    <s v="Connecticut"/>
    <n v="12701"/>
    <n v="59993"/>
    <s v="In Store"/>
  </r>
  <r>
    <x v="3"/>
    <x v="7"/>
    <s v="Delaware"/>
    <n v="4626"/>
    <n v="59083"/>
    <s v="Online "/>
  </r>
  <r>
    <x v="3"/>
    <x v="7"/>
    <s v="Florida"/>
    <n v="71929"/>
    <n v="55450"/>
    <s v="In Store"/>
  </r>
  <r>
    <x v="3"/>
    <x v="7"/>
    <s v="Georgia"/>
    <n v="28426"/>
    <n v="56819"/>
    <s v="Online "/>
  </r>
  <r>
    <x v="3"/>
    <x v="7"/>
    <s v="Idaho"/>
    <n v="7292"/>
    <n v="46927"/>
    <s v="Online "/>
  </r>
  <r>
    <x v="3"/>
    <x v="7"/>
    <s v="Illinois"/>
    <n v="34414"/>
    <n v="55347"/>
    <s v="In Store"/>
  </r>
  <r>
    <x v="3"/>
    <x v="7"/>
    <s v="Indiana"/>
    <n v="15254"/>
    <n v="52791"/>
    <s v="In Store"/>
  </r>
  <r>
    <x v="3"/>
    <x v="7"/>
    <s v="Iowa"/>
    <n v="11324"/>
    <n v="48092"/>
    <s v="Online "/>
  </r>
  <r>
    <x v="3"/>
    <x v="7"/>
    <s v="Kansas"/>
    <n v="10129"/>
    <n v="47465"/>
    <s v="Online "/>
  </r>
  <r>
    <x v="3"/>
    <x v="7"/>
    <s v="Kentucky"/>
    <n v="17849"/>
    <n v="53340"/>
    <s v="In Store"/>
  </r>
  <r>
    <x v="3"/>
    <x v="7"/>
    <s v="Louisiana"/>
    <n v="15003"/>
    <n v="48305"/>
    <s v="In Store"/>
  </r>
  <r>
    <x v="3"/>
    <x v="7"/>
    <s v="Maine"/>
    <n v="6292"/>
    <n v="51937"/>
    <s v="In Store"/>
  </r>
  <r>
    <x v="3"/>
    <x v="7"/>
    <s v="Maryland"/>
    <n v="20270"/>
    <n v="59201"/>
    <s v="In Store"/>
  </r>
  <r>
    <x v="3"/>
    <x v="7"/>
    <s v="Massachusetts"/>
    <n v="61589"/>
    <n v="63794"/>
    <s v="In Store"/>
  </r>
  <r>
    <x v="3"/>
    <x v="7"/>
    <s v="Michigan"/>
    <n v="24957"/>
    <n v="54406"/>
    <s v="Online "/>
  </r>
  <r>
    <x v="3"/>
    <x v="7"/>
    <s v="Minnesota"/>
    <n v="17543"/>
    <n v="55720"/>
    <s v="Online "/>
  </r>
  <r>
    <x v="3"/>
    <x v="7"/>
    <s v="Mississippi"/>
    <n v="7420"/>
    <n v="46426"/>
    <s v="In Store"/>
  </r>
  <r>
    <x v="3"/>
    <x v="7"/>
    <s v="Missouri"/>
    <n v="48626"/>
    <n v="50800"/>
    <s v="Online "/>
  </r>
  <r>
    <x v="3"/>
    <x v="7"/>
    <s v="Montana"/>
    <n v="4448"/>
    <n v="52171"/>
    <s v="Online "/>
  </r>
  <r>
    <x v="3"/>
    <x v="7"/>
    <s v="Nebraska"/>
    <n v="13241"/>
    <n v="50565"/>
    <s v="In Store"/>
  </r>
  <r>
    <x v="3"/>
    <x v="7"/>
    <s v="Nevada"/>
    <n v="8681"/>
    <n v="59119"/>
    <s v="In Store"/>
  </r>
  <r>
    <x v="3"/>
    <x v="7"/>
    <s v="New Hampshire"/>
    <n v="4635"/>
    <n v="60599"/>
    <s v="Online "/>
  </r>
  <r>
    <x v="3"/>
    <x v="7"/>
    <s v="New Jersey"/>
    <n v="33411"/>
    <n v="58138"/>
    <s v="Online "/>
  </r>
  <r>
    <x v="3"/>
    <x v="7"/>
    <s v="New Mexico"/>
    <n v="9629"/>
    <n v="46621"/>
    <s v="In Store"/>
  </r>
  <r>
    <x v="3"/>
    <x v="7"/>
    <s v="New York"/>
    <n v="67533"/>
    <n v="57932"/>
    <s v="Online "/>
  </r>
  <r>
    <x v="3"/>
    <x v="7"/>
    <s v="North Carolina"/>
    <n v="26885"/>
    <n v="53135"/>
    <s v="In Store"/>
  </r>
  <r>
    <x v="3"/>
    <x v="7"/>
    <s v="North Dakota"/>
    <n v="2484"/>
    <n v="55915"/>
    <s v="Online "/>
  </r>
  <r>
    <x v="3"/>
    <x v="7"/>
    <s v="Ohio"/>
    <n v="34090"/>
    <n v="51314"/>
    <s v="Online "/>
  </r>
  <r>
    <x v="3"/>
    <x v="7"/>
    <s v="Oklahoma"/>
    <n v="13367"/>
    <n v="50167"/>
    <s v="In Store"/>
  </r>
  <r>
    <x v="3"/>
    <x v="7"/>
    <s v="Oregon"/>
    <n v="15363"/>
    <n v="56908"/>
    <s v="In Store"/>
  </r>
  <r>
    <x v="3"/>
    <x v="7"/>
    <s v="Pennsylvania"/>
    <n v="58709"/>
    <n v="56500"/>
    <s v="Online "/>
  </r>
  <r>
    <x v="3"/>
    <x v="7"/>
    <s v="Rhode Island"/>
    <n v="4485"/>
    <n v="53941"/>
    <s v="Online "/>
  </r>
  <r>
    <x v="3"/>
    <x v="7"/>
    <s v="South Carolina"/>
    <n v="11574"/>
    <n v="51624"/>
    <s v="In Store"/>
  </r>
  <r>
    <x v="3"/>
    <x v="7"/>
    <s v="South Dakota"/>
    <n v="2732"/>
    <n v="55512"/>
    <s v="In Store"/>
  </r>
  <r>
    <x v="3"/>
    <x v="7"/>
    <s v="Tennessee"/>
    <n v="15761"/>
    <n v="56938"/>
    <s v="In Store"/>
  </r>
  <r>
    <x v="3"/>
    <x v="7"/>
    <s v="Texas"/>
    <n v="87635"/>
    <n v="53096"/>
    <s v="In Store"/>
  </r>
  <r>
    <x v="3"/>
    <x v="7"/>
    <s v="Utah"/>
    <n v="11679"/>
    <n v="48492"/>
    <s v="In Store"/>
  </r>
  <r>
    <x v="3"/>
    <x v="7"/>
    <s v="Vermont"/>
    <n v="2460"/>
    <n v="51259"/>
    <s v="Online "/>
  </r>
  <r>
    <x v="3"/>
    <x v="7"/>
    <s v="Virginia"/>
    <n v="42910"/>
    <n v="54573"/>
    <s v="Online "/>
  </r>
  <r>
    <x v="3"/>
    <x v="7"/>
    <s v="Washington"/>
    <n v="56689"/>
    <n v="55782"/>
    <s v="In Store"/>
  </r>
  <r>
    <x v="3"/>
    <x v="7"/>
    <s v="West Virginia"/>
    <n v="5679"/>
    <n v="50732"/>
    <s v="Online "/>
  </r>
  <r>
    <x v="3"/>
    <x v="7"/>
    <s v="Wisconsin"/>
    <n v="25989"/>
    <n v="53663"/>
    <s v="Online "/>
  </r>
  <r>
    <x v="3"/>
    <x v="7"/>
    <s v="Wyoming"/>
    <n v="3268"/>
    <n v="47913"/>
    <s v="In Store"/>
  </r>
  <r>
    <x v="3"/>
    <x v="8"/>
    <s v="Alabama"/>
    <n v="10741"/>
    <n v="22222"/>
    <s v="In Store"/>
  </r>
  <r>
    <x v="3"/>
    <x v="8"/>
    <s v="Arizona"/>
    <n v="12771"/>
    <n v="29505"/>
    <s v="Online "/>
  </r>
  <r>
    <x v="3"/>
    <x v="8"/>
    <s v="Arkansas"/>
    <n v="7024"/>
    <n v="22181"/>
    <s v="Online "/>
  </r>
  <r>
    <x v="3"/>
    <x v="8"/>
    <s v="California"/>
    <n v="103495"/>
    <n v="35214"/>
    <s v="In Store"/>
  </r>
  <r>
    <x v="3"/>
    <x v="8"/>
    <s v="Colorado"/>
    <n v="16627"/>
    <n v="30462"/>
    <s v="Online "/>
  </r>
  <r>
    <x v="3"/>
    <x v="8"/>
    <s v="Connecticut"/>
    <n v="10338"/>
    <n v="29066"/>
    <s v="In Store"/>
  </r>
  <r>
    <x v="3"/>
    <x v="8"/>
    <s v="Delaware"/>
    <n v="2565"/>
    <n v="25997"/>
    <s v="Online "/>
  </r>
  <r>
    <x v="3"/>
    <x v="8"/>
    <s v="Florida"/>
    <n v="55396"/>
    <n v="30953"/>
    <s v="Online "/>
  </r>
  <r>
    <x v="3"/>
    <x v="8"/>
    <s v="Georgia"/>
    <n v="23538"/>
    <n v="26142"/>
    <s v="In Store"/>
  </r>
  <r>
    <x v="3"/>
    <x v="8"/>
    <s v="Idaho"/>
    <n v="4906"/>
    <n v="22382"/>
    <s v="In Store"/>
  </r>
  <r>
    <x v="3"/>
    <x v="8"/>
    <s v="Illinois"/>
    <n v="32076"/>
    <n v="28930"/>
    <s v="Online "/>
  </r>
  <r>
    <x v="3"/>
    <x v="8"/>
    <s v="Indiana"/>
    <n v="15273"/>
    <n v="24223"/>
    <s v="Online "/>
  </r>
  <r>
    <x v="3"/>
    <x v="8"/>
    <s v="Iowa"/>
    <n v="8532"/>
    <n v="22280"/>
    <s v="In Store"/>
  </r>
  <r>
    <x v="3"/>
    <x v="8"/>
    <s v="Kansas"/>
    <n v="6839"/>
    <n v="22257"/>
    <s v="In Store"/>
  </r>
  <r>
    <x v="3"/>
    <x v="8"/>
    <s v="Kentucky"/>
    <n v="10063"/>
    <n v="23160"/>
    <s v="In Store"/>
  </r>
  <r>
    <x v="3"/>
    <x v="8"/>
    <s v="Louisiana"/>
    <n v="12015"/>
    <n v="26623"/>
    <s v="In Store"/>
  </r>
  <r>
    <x v="3"/>
    <x v="8"/>
    <s v="Maine"/>
    <n v="5119"/>
    <n v="27119"/>
    <s v="In Store"/>
  </r>
  <r>
    <x v="3"/>
    <x v="8"/>
    <s v="Maryland"/>
    <n v="14733"/>
    <n v="29436"/>
    <s v="Online "/>
  </r>
  <r>
    <x v="3"/>
    <x v="8"/>
    <s v="Massachusetts"/>
    <n v="20695"/>
    <n v="32779"/>
    <s v="Online "/>
  </r>
  <r>
    <x v="3"/>
    <x v="8"/>
    <s v="Michigan"/>
    <n v="21783"/>
    <n v="25834"/>
    <s v="In Store"/>
  </r>
  <r>
    <x v="3"/>
    <x v="8"/>
    <s v="Minnesota"/>
    <n v="14729"/>
    <n v="27386"/>
    <s v="Online "/>
  </r>
  <r>
    <x v="3"/>
    <x v="8"/>
    <s v="Mississippi"/>
    <n v="6381"/>
    <n v="23011"/>
    <s v="Online "/>
  </r>
  <r>
    <x v="3"/>
    <x v="8"/>
    <s v="Missouri"/>
    <n v="14797"/>
    <n v="26276"/>
    <s v="In Store"/>
  </r>
  <r>
    <x v="3"/>
    <x v="8"/>
    <s v="Montana"/>
    <n v="4978"/>
    <n v="24625"/>
    <s v="In Store"/>
  </r>
  <r>
    <x v="3"/>
    <x v="8"/>
    <s v="Nebraska"/>
    <n v="5508"/>
    <n v="22253"/>
    <s v="Online "/>
  </r>
  <r>
    <x v="3"/>
    <x v="8"/>
    <s v="Nevada"/>
    <n v="8246"/>
    <n v="39048"/>
    <s v="Online "/>
  </r>
  <r>
    <x v="3"/>
    <x v="8"/>
    <s v="New Hampshire"/>
    <n v="4512"/>
    <n v="27058"/>
    <s v="In Store"/>
  </r>
  <r>
    <x v="3"/>
    <x v="8"/>
    <s v="New Jersey"/>
    <n v="23501"/>
    <n v="30851"/>
    <s v="Online "/>
  </r>
  <r>
    <x v="3"/>
    <x v="8"/>
    <s v="New Mexico"/>
    <n v="4929"/>
    <n v="23901"/>
    <s v="In Store"/>
  </r>
  <r>
    <x v="3"/>
    <x v="8"/>
    <s v="New York"/>
    <n v="66166"/>
    <n v="38365"/>
    <s v="Online "/>
  </r>
  <r>
    <x v="3"/>
    <x v="8"/>
    <s v="North Carolina"/>
    <n v="25235"/>
    <n v="25111"/>
    <s v="Online "/>
  </r>
  <r>
    <x v="3"/>
    <x v="8"/>
    <s v="North Dakota"/>
    <n v="2600"/>
    <n v="23400"/>
    <s v="In Store"/>
  </r>
  <r>
    <x v="3"/>
    <x v="8"/>
    <s v="Ohio"/>
    <n v="28218"/>
    <n v="24856"/>
    <s v="In Store"/>
  </r>
  <r>
    <x v="3"/>
    <x v="8"/>
    <s v="Oklahoma"/>
    <n v="8969"/>
    <n v="23729"/>
    <s v="Online "/>
  </r>
  <r>
    <x v="3"/>
    <x v="8"/>
    <s v="Oregon"/>
    <n v="13588"/>
    <n v="27379"/>
    <s v="Online "/>
  </r>
  <r>
    <x v="3"/>
    <x v="8"/>
    <s v="Pennsylvania"/>
    <n v="33146"/>
    <n v="26389"/>
    <s v="In Store"/>
  </r>
  <r>
    <x v="3"/>
    <x v="8"/>
    <s v="Rhode Island"/>
    <n v="3683"/>
    <n v="28353"/>
    <s v="In Store"/>
  </r>
  <r>
    <x v="3"/>
    <x v="8"/>
    <s v="South Carolina"/>
    <n v="12337"/>
    <n v="23885"/>
    <s v="In Store"/>
  </r>
  <r>
    <x v="3"/>
    <x v="8"/>
    <s v="South Dakota"/>
    <n v="3109"/>
    <n v="22460"/>
    <s v="In Store"/>
  </r>
  <r>
    <x v="3"/>
    <x v="8"/>
    <s v="Tennessee"/>
    <n v="15932"/>
    <n v="28398"/>
    <s v="In Store"/>
  </r>
  <r>
    <x v="3"/>
    <x v="8"/>
    <s v="Texas"/>
    <n v="60744"/>
    <n v="27234"/>
    <s v="Online "/>
  </r>
  <r>
    <x v="3"/>
    <x v="8"/>
    <s v="Utah"/>
    <n v="7068"/>
    <n v="25510"/>
    <s v="Online "/>
  </r>
  <r>
    <x v="3"/>
    <x v="8"/>
    <s v="Vermont"/>
    <n v="2266"/>
    <n v="28375"/>
    <s v="In Store"/>
  </r>
  <r>
    <x v="3"/>
    <x v="8"/>
    <s v="Virginia"/>
    <n v="20269"/>
    <n v="26078"/>
    <s v="Online "/>
  </r>
  <r>
    <x v="3"/>
    <x v="8"/>
    <s v="Washington"/>
    <n v="20065"/>
    <n v="30250"/>
    <s v="Online "/>
  </r>
  <r>
    <x v="3"/>
    <x v="8"/>
    <s v="West Virginia"/>
    <n v="4646"/>
    <n v="23335"/>
    <s v="In Store"/>
  </r>
  <r>
    <x v="3"/>
    <x v="8"/>
    <s v="Wisconsin"/>
    <n v="16599"/>
    <n v="23248"/>
    <s v="In Store"/>
  </r>
  <r>
    <x v="3"/>
    <x v="8"/>
    <s v="Wyoming"/>
    <n v="2355"/>
    <n v="25867"/>
    <s v="Online "/>
  </r>
  <r>
    <x v="3"/>
    <x v="9"/>
    <s v="Alabama"/>
    <n v="9603"/>
    <n v="42539"/>
    <s v="Online "/>
  </r>
  <r>
    <x v="3"/>
    <x v="9"/>
    <s v="Arizona"/>
    <n v="10297"/>
    <n v="43061"/>
    <s v="In Store"/>
  </r>
  <r>
    <x v="3"/>
    <x v="9"/>
    <s v="Arkansas"/>
    <n v="5315"/>
    <n v="39179"/>
    <s v="Online "/>
  </r>
  <r>
    <x v="3"/>
    <x v="9"/>
    <s v="California"/>
    <n v="88470"/>
    <n v="46412"/>
    <s v="In Store"/>
  </r>
  <r>
    <x v="3"/>
    <x v="9"/>
    <s v="Colorado"/>
    <n v="15777"/>
    <n v="45558"/>
    <s v="Online "/>
  </r>
  <r>
    <x v="3"/>
    <x v="9"/>
    <s v="Connecticut"/>
    <n v="16529"/>
    <n v="39397"/>
    <s v="Online "/>
  </r>
  <r>
    <x v="3"/>
    <x v="9"/>
    <s v="Delaware"/>
    <n v="2003"/>
    <n v="39610"/>
    <s v="In Store"/>
  </r>
  <r>
    <x v="3"/>
    <x v="9"/>
    <s v="Florida"/>
    <n v="54928"/>
    <n v="41319"/>
    <s v="In Store"/>
  </r>
  <r>
    <x v="3"/>
    <x v="9"/>
    <s v="Georgia"/>
    <n v="18097"/>
    <n v="41520"/>
    <s v="Online "/>
  </r>
  <r>
    <x v="3"/>
    <x v="9"/>
    <s v="Idaho"/>
    <n v="3888"/>
    <n v="36056"/>
    <s v="Online "/>
  </r>
  <r>
    <x v="3"/>
    <x v="9"/>
    <s v="Illinois"/>
    <n v="39500"/>
    <n v="47240"/>
    <s v="In Store"/>
  </r>
  <r>
    <x v="3"/>
    <x v="9"/>
    <s v="Indiana"/>
    <n v="13113"/>
    <n v="37882"/>
    <s v="In Store"/>
  </r>
  <r>
    <x v="3"/>
    <x v="9"/>
    <s v="Iowa"/>
    <n v="8710"/>
    <n v="39069"/>
    <s v="In Store"/>
  </r>
  <r>
    <x v="3"/>
    <x v="9"/>
    <s v="Kansas"/>
    <n v="6031"/>
    <n v="39575"/>
    <s v="In Store"/>
  </r>
  <r>
    <x v="3"/>
    <x v="9"/>
    <s v="Kentucky"/>
    <n v="10912"/>
    <n v="38330"/>
    <s v="In Store"/>
  </r>
  <r>
    <x v="3"/>
    <x v="9"/>
    <s v="Louisiana"/>
    <n v="9250"/>
    <n v="42468"/>
    <s v="Online "/>
  </r>
  <r>
    <x v="3"/>
    <x v="9"/>
    <s v="Maine"/>
    <n v="4028"/>
    <n v="38993"/>
    <s v="Online "/>
  </r>
  <r>
    <x v="3"/>
    <x v="9"/>
    <s v="Maryland"/>
    <n v="19506"/>
    <n v="47793"/>
    <s v="In Store"/>
  </r>
  <r>
    <x v="3"/>
    <x v="9"/>
    <s v="Massachusetts"/>
    <n v="21677"/>
    <n v="43032"/>
    <s v="Online "/>
  </r>
  <r>
    <x v="3"/>
    <x v="9"/>
    <s v="Michigan"/>
    <n v="29930"/>
    <n v="38157"/>
    <s v="Online "/>
  </r>
  <r>
    <x v="3"/>
    <x v="9"/>
    <s v="Minnesota"/>
    <n v="16226"/>
    <n v="39237"/>
    <s v="In Store"/>
  </r>
  <r>
    <x v="3"/>
    <x v="9"/>
    <s v="Mississippi"/>
    <n v="4726"/>
    <n v="39958"/>
    <s v="In Store"/>
  </r>
  <r>
    <x v="3"/>
    <x v="9"/>
    <s v="Missouri"/>
    <n v="13734"/>
    <n v="38705"/>
    <s v="Online "/>
  </r>
  <r>
    <x v="3"/>
    <x v="9"/>
    <s v="Montana"/>
    <n v="4094"/>
    <n v="35177"/>
    <s v="Online "/>
  </r>
  <r>
    <x v="3"/>
    <x v="9"/>
    <s v="Nebraska"/>
    <n v="4671"/>
    <n v="37310"/>
    <s v="In Store"/>
  </r>
  <r>
    <x v="3"/>
    <x v="9"/>
    <s v="Nevada"/>
    <n v="4959"/>
    <n v="42336"/>
    <s v="Online "/>
  </r>
  <r>
    <x v="3"/>
    <x v="9"/>
    <s v="New Hampshire"/>
    <n v="3871"/>
    <n v="42646"/>
    <s v="In Store"/>
  </r>
  <r>
    <x v="3"/>
    <x v="9"/>
    <s v="New Jersey"/>
    <n v="25881"/>
    <n v="41059"/>
    <s v="Online "/>
  </r>
  <r>
    <x v="3"/>
    <x v="9"/>
    <s v="New Mexico"/>
    <n v="3961"/>
    <n v="38578"/>
    <s v="Online "/>
  </r>
  <r>
    <x v="3"/>
    <x v="9"/>
    <s v="New York"/>
    <n v="74536"/>
    <n v="46436"/>
    <s v="In Store"/>
  </r>
  <r>
    <x v="3"/>
    <x v="9"/>
    <s v="North Carolina"/>
    <n v="23024"/>
    <n v="39978"/>
    <s v="In Store"/>
  </r>
  <r>
    <x v="3"/>
    <x v="9"/>
    <s v="North Dakota"/>
    <n v="2040"/>
    <n v="40167"/>
    <s v="Online "/>
  </r>
  <r>
    <x v="3"/>
    <x v="9"/>
    <s v="Ohio"/>
    <n v="23601"/>
    <n v="39039"/>
    <s v="Online "/>
  </r>
  <r>
    <x v="3"/>
    <x v="9"/>
    <s v="Oklahoma"/>
    <n v="6751"/>
    <n v="40306"/>
    <s v="In Store"/>
  </r>
  <r>
    <x v="3"/>
    <x v="9"/>
    <s v="Oregon"/>
    <n v="22753"/>
    <n v="37901"/>
    <s v="In Store"/>
  </r>
  <r>
    <x v="3"/>
    <x v="9"/>
    <s v="Pennsylvania"/>
    <n v="32259"/>
    <n v="38593"/>
    <s v="In Store"/>
  </r>
  <r>
    <x v="3"/>
    <x v="9"/>
    <s v="Rhode Island"/>
    <n v="3395"/>
    <n v="38566"/>
    <s v="In Store"/>
  </r>
  <r>
    <x v="3"/>
    <x v="9"/>
    <s v="South Carolina"/>
    <n v="11490"/>
    <n v="38842"/>
    <s v="In Store"/>
  </r>
  <r>
    <x v="3"/>
    <x v="9"/>
    <s v="South Dakota"/>
    <n v="2171"/>
    <n v="37403"/>
    <s v="Online "/>
  </r>
  <r>
    <x v="3"/>
    <x v="9"/>
    <s v="Tennessee"/>
    <n v="14618"/>
    <n v="40443"/>
    <s v="Online "/>
  </r>
  <r>
    <x v="3"/>
    <x v="9"/>
    <s v="Texas"/>
    <n v="56060"/>
    <n v="43841"/>
    <s v="In Store"/>
  </r>
  <r>
    <x v="3"/>
    <x v="9"/>
    <s v="Utah"/>
    <n v="6084"/>
    <n v="40421"/>
    <s v="Online "/>
  </r>
  <r>
    <x v="3"/>
    <x v="9"/>
    <s v="Vermont"/>
    <n v="1958"/>
    <n v="40757"/>
    <s v="Online "/>
  </r>
  <r>
    <x v="3"/>
    <x v="9"/>
    <s v="Virginia"/>
    <n v="32154"/>
    <n v="48290"/>
    <s v="In Store"/>
  </r>
  <r>
    <x v="3"/>
    <x v="9"/>
    <s v="Washington"/>
    <n v="19701"/>
    <n v="44822"/>
    <s v="In Store"/>
  </r>
  <r>
    <x v="3"/>
    <x v="9"/>
    <s v="West Virginia"/>
    <n v="5237"/>
    <n v="35927"/>
    <s v="Online "/>
  </r>
  <r>
    <x v="3"/>
    <x v="9"/>
    <s v="Wisconsin"/>
    <n v="14001"/>
    <n v="35242"/>
    <s v="Online "/>
  </r>
  <r>
    <x v="3"/>
    <x v="9"/>
    <s v="Wyoming"/>
    <n v="1656"/>
    <n v="41035"/>
    <s v="In Store"/>
  </r>
  <r>
    <x v="3"/>
    <x v="9"/>
    <s v="South Carolina"/>
    <n v="11490"/>
    <n v="38842"/>
    <s v="Online "/>
  </r>
  <r>
    <x v="3"/>
    <x v="9"/>
    <s v="South Dakota"/>
    <n v="2171"/>
    <n v="37403"/>
    <s v="In Store"/>
  </r>
  <r>
    <x v="3"/>
    <x v="9"/>
    <s v="Tennessee"/>
    <n v="14618"/>
    <n v="40443"/>
    <s v="Online "/>
  </r>
  <r>
    <x v="3"/>
    <x v="9"/>
    <s v="Texas"/>
    <n v="56060"/>
    <n v="43841"/>
    <s v="Online "/>
  </r>
  <r>
    <x v="3"/>
    <x v="9"/>
    <s v="Utah"/>
    <n v="6084"/>
    <n v="40421"/>
    <s v="In Store"/>
  </r>
  <r>
    <x v="3"/>
    <x v="9"/>
    <s v="Vermont"/>
    <n v="1958"/>
    <n v="40757"/>
    <s v="In Store"/>
  </r>
  <r>
    <x v="3"/>
    <x v="9"/>
    <s v="Virginia"/>
    <n v="32154"/>
    <n v="48290"/>
    <s v="Online "/>
  </r>
  <r>
    <x v="3"/>
    <x v="9"/>
    <s v="Washington"/>
    <n v="19701"/>
    <n v="44822"/>
    <s v="Online "/>
  </r>
  <r>
    <x v="3"/>
    <x v="9"/>
    <s v="West Virginia"/>
    <n v="5237"/>
    <n v="35927"/>
    <s v="In Store"/>
  </r>
  <r>
    <x v="3"/>
    <x v="9"/>
    <s v="Wisconsin"/>
    <n v="14001"/>
    <n v="35242"/>
    <s v="In Store"/>
  </r>
  <r>
    <x v="3"/>
    <x v="9"/>
    <s v="Wyoming"/>
    <n v="1656"/>
    <n v="41035"/>
    <s v="In Store"/>
  </r>
  <r>
    <x v="3"/>
    <x v="7"/>
    <s v="Oregon"/>
    <n v="15363"/>
    <n v="56908"/>
    <s v="In Store"/>
  </r>
  <r>
    <x v="3"/>
    <x v="7"/>
    <s v="Pennsylvania"/>
    <n v="58709"/>
    <n v="56500"/>
    <s v="In Store"/>
  </r>
  <r>
    <x v="3"/>
    <x v="7"/>
    <s v="Rhode Island"/>
    <n v="4485"/>
    <n v="53941"/>
    <s v="Online "/>
  </r>
  <r>
    <x v="3"/>
    <x v="7"/>
    <s v="South Carolina"/>
    <n v="11574"/>
    <n v="51624"/>
    <s v="Online "/>
  </r>
  <r>
    <x v="3"/>
    <x v="7"/>
    <s v="South Dakota"/>
    <n v="2732"/>
    <n v="55512"/>
    <s v="In Store"/>
  </r>
  <r>
    <x v="3"/>
    <x v="7"/>
    <s v="Tennessee"/>
    <n v="15761"/>
    <n v="56938"/>
    <s v="Online "/>
  </r>
  <r>
    <x v="3"/>
    <x v="7"/>
    <s v="Texas"/>
    <n v="87635"/>
    <n v="53096"/>
    <s v="Online "/>
  </r>
  <r>
    <x v="3"/>
    <x v="7"/>
    <s v="Utah"/>
    <n v="11679"/>
    <n v="48492"/>
    <s v="In Store"/>
  </r>
  <r>
    <x v="3"/>
    <x v="7"/>
    <s v="Vermont"/>
    <n v="2460"/>
    <n v="51259"/>
    <s v="In Store"/>
  </r>
  <r>
    <x v="3"/>
    <x v="7"/>
    <s v="Virginia"/>
    <n v="42910"/>
    <n v="54573"/>
    <s v="Online "/>
  </r>
  <r>
    <x v="3"/>
    <x v="7"/>
    <s v="Washington"/>
    <n v="56689"/>
    <n v="55782"/>
    <s v="Online "/>
  </r>
  <r>
    <x v="3"/>
    <x v="7"/>
    <s v="West Virginia"/>
    <n v="5679"/>
    <n v="50732"/>
    <s v="In Store"/>
  </r>
  <r>
    <x v="3"/>
    <x v="7"/>
    <s v="Wisconsin"/>
    <n v="25989"/>
    <n v="53663"/>
    <s v="Online "/>
  </r>
  <r>
    <x v="3"/>
    <x v="7"/>
    <s v="Wyoming"/>
    <n v="3268"/>
    <n v="47913"/>
    <s v="In Store"/>
  </r>
  <r>
    <x v="3"/>
    <x v="8"/>
    <s v="Alabama"/>
    <n v="10741"/>
    <n v="22222"/>
    <s v="Online "/>
  </r>
  <r>
    <x v="3"/>
    <x v="8"/>
    <s v="Arizona"/>
    <n v="12771"/>
    <n v="29505"/>
    <s v="Online "/>
  </r>
  <r>
    <x v="3"/>
    <x v="8"/>
    <s v="Arkansas"/>
    <n v="7024"/>
    <n v="22181"/>
    <s v="In Store"/>
  </r>
  <r>
    <x v="3"/>
    <x v="8"/>
    <s v="California"/>
    <n v="103495"/>
    <n v="35214"/>
    <s v="In Store"/>
  </r>
  <r>
    <x v="3"/>
    <x v="8"/>
    <s v="Colorado"/>
    <n v="16627"/>
    <n v="30462"/>
    <s v="Online "/>
  </r>
  <r>
    <x v="3"/>
    <x v="8"/>
    <s v="Connecticut"/>
    <n v="10338"/>
    <n v="29066"/>
    <s v="Online "/>
  </r>
  <r>
    <x v="3"/>
    <x v="8"/>
    <s v="Delaware"/>
    <n v="2565"/>
    <n v="25997"/>
    <s v="In Store"/>
  </r>
  <r>
    <x v="3"/>
    <x v="8"/>
    <s v="Florida"/>
    <n v="55396"/>
    <n v="30953"/>
    <s v="In Store"/>
  </r>
  <r>
    <x v="3"/>
    <x v="8"/>
    <s v="Georgia"/>
    <n v="23538"/>
    <n v="26142"/>
    <s v="In Store"/>
  </r>
  <r>
    <x v="3"/>
    <x v="8"/>
    <s v="Idaho"/>
    <n v="4906"/>
    <n v="22382"/>
    <s v="In Store"/>
  </r>
  <r>
    <x v="3"/>
    <x v="8"/>
    <s v="Illinois"/>
    <n v="32076"/>
    <n v="28930"/>
    <s v="In Store"/>
  </r>
  <r>
    <x v="3"/>
    <x v="8"/>
    <s v="Indiana"/>
    <n v="15273"/>
    <n v="24223"/>
    <s v="Online "/>
  </r>
  <r>
    <x v="3"/>
    <x v="8"/>
    <s v="Iowa"/>
    <n v="8532"/>
    <n v="22280"/>
    <s v="Online "/>
  </r>
  <r>
    <x v="3"/>
    <x v="8"/>
    <s v="Kansas"/>
    <n v="6839"/>
    <n v="22257"/>
    <s v="In Store"/>
  </r>
  <r>
    <x v="3"/>
    <x v="8"/>
    <s v="Kentucky"/>
    <n v="10063"/>
    <n v="23160"/>
    <s v="Online "/>
  </r>
  <r>
    <x v="3"/>
    <x v="8"/>
    <s v="Louisiana"/>
    <n v="12015"/>
    <n v="26623"/>
    <s v="Online "/>
  </r>
  <r>
    <x v="3"/>
    <x v="8"/>
    <s v="Maine"/>
    <n v="5119"/>
    <n v="27119"/>
    <s v="In Store"/>
  </r>
  <r>
    <x v="3"/>
    <x v="8"/>
    <s v="Maryland"/>
    <n v="14733"/>
    <n v="29436"/>
    <s v="In Store"/>
  </r>
  <r>
    <x v="3"/>
    <x v="8"/>
    <s v="Massachusetts"/>
    <n v="20695"/>
    <n v="32779"/>
    <s v="Online "/>
  </r>
  <r>
    <x v="3"/>
    <x v="8"/>
    <s v="Michigan"/>
    <n v="21783"/>
    <n v="25834"/>
    <s v="Online "/>
  </r>
  <r>
    <x v="3"/>
    <x v="8"/>
    <s v="Minnesota"/>
    <n v="14729"/>
    <n v="27386"/>
    <s v="In Store"/>
  </r>
  <r>
    <x v="3"/>
    <x v="8"/>
    <s v="Mississippi"/>
    <n v="6381"/>
    <n v="23011"/>
    <s v="Online "/>
  </r>
  <r>
    <x v="3"/>
    <x v="8"/>
    <s v="Missouri"/>
    <n v="14797"/>
    <n v="26276"/>
    <s v="In Store"/>
  </r>
  <r>
    <x v="3"/>
    <x v="8"/>
    <s v="Montana"/>
    <n v="4978"/>
    <n v="24625"/>
    <s v="Online "/>
  </r>
  <r>
    <x v="3"/>
    <x v="8"/>
    <s v="Nebraska"/>
    <n v="5508"/>
    <n v="22253"/>
    <s v="Online "/>
  </r>
  <r>
    <x v="3"/>
    <x v="8"/>
    <s v="Nevada"/>
    <n v="8246"/>
    <n v="39048"/>
    <s v="In Store"/>
  </r>
  <r>
    <x v="3"/>
    <x v="8"/>
    <s v="New Hampshire"/>
    <n v="4512"/>
    <n v="27058"/>
    <s v="In Store"/>
  </r>
  <r>
    <x v="3"/>
    <x v="8"/>
    <s v="New Jersey"/>
    <n v="23501"/>
    <n v="30851"/>
    <s v="Online "/>
  </r>
  <r>
    <x v="3"/>
    <x v="8"/>
    <s v="New Mexico"/>
    <n v="4929"/>
    <n v="23901"/>
    <s v="Online "/>
  </r>
  <r>
    <x v="3"/>
    <x v="8"/>
    <s v="New York"/>
    <n v="66166"/>
    <n v="38365"/>
    <s v="In Store"/>
  </r>
  <r>
    <x v="3"/>
    <x v="8"/>
    <s v="North Carolina"/>
    <n v="25235"/>
    <n v="25111"/>
    <s v="In Store"/>
  </r>
  <r>
    <x v="3"/>
    <x v="8"/>
    <s v="North Dakota"/>
    <n v="2600"/>
    <n v="23400"/>
    <s v="In Store"/>
  </r>
  <r>
    <x v="3"/>
    <x v="8"/>
    <s v="Ohio"/>
    <n v="28218"/>
    <n v="24856"/>
    <s v="In Store"/>
  </r>
  <r>
    <x v="3"/>
    <x v="8"/>
    <s v="Oklahoma"/>
    <n v="8969"/>
    <n v="23729"/>
    <s v="In Store"/>
  </r>
  <r>
    <x v="3"/>
    <x v="8"/>
    <s v="Oregon"/>
    <n v="13588"/>
    <n v="27379"/>
    <s v="Online "/>
  </r>
  <r>
    <x v="3"/>
    <x v="8"/>
    <s v="Pennsylvania"/>
    <n v="33146"/>
    <n v="26389"/>
    <s v="Online "/>
  </r>
  <r>
    <x v="3"/>
    <x v="8"/>
    <s v="Rhode Island"/>
    <n v="3683"/>
    <n v="28353"/>
    <s v="In Store"/>
  </r>
  <r>
    <x v="3"/>
    <x v="8"/>
    <s v="South Carolina"/>
    <n v="12337"/>
    <n v="23885"/>
    <s v="Online "/>
  </r>
  <r>
    <x v="3"/>
    <x v="8"/>
    <s v="South Dakota"/>
    <n v="3109"/>
    <n v="22460"/>
    <s v="Online "/>
  </r>
  <r>
    <x v="3"/>
    <x v="8"/>
    <s v="Tennessee"/>
    <n v="15932"/>
    <n v="28398"/>
    <s v="In Store"/>
  </r>
  <r>
    <x v="3"/>
    <x v="8"/>
    <s v="Texas"/>
    <n v="60744"/>
    <n v="27234"/>
    <s v="In Store"/>
  </r>
  <r>
    <x v="3"/>
    <x v="8"/>
    <s v="Utah"/>
    <n v="7068"/>
    <n v="25510"/>
    <s v="Online "/>
  </r>
  <r>
    <x v="3"/>
    <x v="8"/>
    <s v="Vermont"/>
    <n v="2266"/>
    <n v="28375"/>
    <s v="Online "/>
  </r>
  <r>
    <x v="3"/>
    <x v="8"/>
    <s v="Virginia"/>
    <n v="20269"/>
    <n v="26078"/>
    <s v="In Store"/>
  </r>
  <r>
    <x v="3"/>
    <x v="8"/>
    <s v="Washington"/>
    <n v="20065"/>
    <n v="30250"/>
    <s v="Online "/>
  </r>
  <r>
    <x v="3"/>
    <x v="8"/>
    <s v="West Virginia"/>
    <n v="4646"/>
    <n v="23335"/>
    <s v="In Store"/>
  </r>
  <r>
    <x v="3"/>
    <x v="8"/>
    <s v="Wisconsin"/>
    <n v="16599"/>
    <n v="23248"/>
    <s v="Online "/>
  </r>
  <r>
    <x v="3"/>
    <x v="8"/>
    <s v="Wyoming"/>
    <n v="2355"/>
    <n v="25867"/>
    <s v="Online "/>
  </r>
  <r>
    <x v="3"/>
    <x v="9"/>
    <s v="Alabama"/>
    <n v="9603"/>
    <n v="42539"/>
    <s v="In Store"/>
  </r>
  <r>
    <x v="3"/>
    <x v="9"/>
    <s v="Arizona"/>
    <n v="10297"/>
    <n v="43061"/>
    <s v="In Store"/>
  </r>
  <r>
    <x v="3"/>
    <x v="9"/>
    <s v="Arkansas"/>
    <n v="5315"/>
    <n v="39179"/>
    <s v="Online "/>
  </r>
  <r>
    <x v="3"/>
    <x v="9"/>
    <s v="California"/>
    <n v="88470"/>
    <n v="46412"/>
    <s v="Online "/>
  </r>
  <r>
    <x v="3"/>
    <x v="9"/>
    <s v="Colorado"/>
    <n v="15777"/>
    <n v="45558"/>
    <s v="In Store"/>
  </r>
  <r>
    <x v="3"/>
    <x v="9"/>
    <s v="Connecticut"/>
    <n v="16529"/>
    <n v="39397"/>
    <s v="In Store"/>
  </r>
  <r>
    <x v="3"/>
    <x v="9"/>
    <s v="Delaware"/>
    <n v="2003"/>
    <n v="39610"/>
    <s v="In Store"/>
  </r>
  <r>
    <x v="3"/>
    <x v="9"/>
    <s v="Florida"/>
    <n v="54928"/>
    <n v="41319"/>
    <s v="In Store"/>
  </r>
  <r>
    <x v="3"/>
    <x v="9"/>
    <s v="Georgia"/>
    <n v="18097"/>
    <n v="41520"/>
    <s v="In Store"/>
  </r>
  <r>
    <x v="3"/>
    <x v="9"/>
    <s v="Idaho"/>
    <n v="3888"/>
    <n v="36056"/>
    <s v="Online "/>
  </r>
  <r>
    <x v="3"/>
    <x v="9"/>
    <s v="Illinois"/>
    <n v="39500"/>
    <n v="47240"/>
    <s v="Online "/>
  </r>
  <r>
    <x v="3"/>
    <x v="9"/>
    <s v="Indiana"/>
    <n v="13113"/>
    <n v="37882"/>
    <s v="In Store"/>
  </r>
  <r>
    <x v="3"/>
    <x v="9"/>
    <s v="Iowa"/>
    <n v="8710"/>
    <n v="39069"/>
    <s v="Online "/>
  </r>
  <r>
    <x v="3"/>
    <x v="9"/>
    <s v="Kansas"/>
    <n v="6031"/>
    <n v="39575"/>
    <s v="Online "/>
  </r>
  <r>
    <x v="3"/>
    <x v="9"/>
    <s v="Kentucky"/>
    <n v="10912"/>
    <n v="38330"/>
    <s v="In Store"/>
  </r>
  <r>
    <x v="3"/>
    <x v="9"/>
    <s v="Louisiana"/>
    <n v="9250"/>
    <n v="42468"/>
    <s v="In Store"/>
  </r>
  <r>
    <x v="3"/>
    <x v="9"/>
    <s v="Maine"/>
    <n v="4028"/>
    <n v="38993"/>
    <s v="Online "/>
  </r>
  <r>
    <x v="3"/>
    <x v="9"/>
    <s v="Maryland"/>
    <n v="19506"/>
    <n v="47793"/>
    <s v="Online "/>
  </r>
  <r>
    <x v="3"/>
    <x v="9"/>
    <s v="Massachusetts"/>
    <n v="21677"/>
    <n v="43032"/>
    <s v="In Store"/>
  </r>
  <r>
    <x v="3"/>
    <x v="9"/>
    <s v="Michigan"/>
    <n v="29930"/>
    <n v="38157"/>
    <s v="Online "/>
  </r>
  <r>
    <x v="3"/>
    <x v="9"/>
    <s v="Minnesota"/>
    <n v="16226"/>
    <n v="39237"/>
    <s v="In Store"/>
  </r>
  <r>
    <x v="3"/>
    <x v="9"/>
    <s v="Mississippi"/>
    <n v="4726"/>
    <n v="39958"/>
    <s v="Online "/>
  </r>
  <r>
    <x v="3"/>
    <x v="9"/>
    <s v="Missouri"/>
    <n v="13734"/>
    <n v="38705"/>
    <s v="Online "/>
  </r>
  <r>
    <x v="3"/>
    <x v="9"/>
    <s v="Montana"/>
    <n v="4094"/>
    <n v="35177"/>
    <s v="In Store"/>
  </r>
  <r>
    <x v="3"/>
    <x v="9"/>
    <s v="Nebraska"/>
    <n v="4671"/>
    <n v="37310"/>
    <s v="In Store"/>
  </r>
  <r>
    <x v="3"/>
    <x v="9"/>
    <s v="Nevada"/>
    <n v="4959"/>
    <n v="42336"/>
    <s v="Online "/>
  </r>
  <r>
    <x v="3"/>
    <x v="9"/>
    <s v="New Hampshire"/>
    <n v="3871"/>
    <n v="42646"/>
    <s v="Online "/>
  </r>
  <r>
    <x v="3"/>
    <x v="9"/>
    <s v="New Jersey"/>
    <n v="25881"/>
    <n v="41059"/>
    <s v="In Store"/>
  </r>
  <r>
    <x v="3"/>
    <x v="9"/>
    <s v="New Mexico"/>
    <n v="3961"/>
    <n v="38578"/>
    <s v="In Store"/>
  </r>
  <r>
    <x v="3"/>
    <x v="9"/>
    <s v="New York"/>
    <n v="74536"/>
    <n v="46436"/>
    <s v="In Store"/>
  </r>
  <r>
    <x v="3"/>
    <x v="9"/>
    <s v="North Carolina"/>
    <n v="23024"/>
    <n v="39978"/>
    <s v="In Store"/>
  </r>
  <r>
    <x v="3"/>
    <x v="9"/>
    <s v="North Dakota"/>
    <n v="2040"/>
    <n v="40167"/>
    <s v="In Store"/>
  </r>
  <r>
    <x v="3"/>
    <x v="9"/>
    <s v="Ohio"/>
    <n v="23601"/>
    <n v="39039"/>
    <s v="Online "/>
  </r>
  <r>
    <x v="3"/>
    <x v="9"/>
    <s v="Oklahoma"/>
    <n v="6751"/>
    <n v="40306"/>
    <s v="Online "/>
  </r>
  <r>
    <x v="3"/>
    <x v="9"/>
    <s v="Oregon"/>
    <n v="22753"/>
    <n v="37901"/>
    <s v="In Store"/>
  </r>
  <r>
    <x v="3"/>
    <x v="9"/>
    <s v="Pennsylvania"/>
    <n v="32259"/>
    <n v="38593"/>
    <s v="Online "/>
  </r>
  <r>
    <x v="3"/>
    <x v="9"/>
    <s v="Rhode Island"/>
    <n v="3395"/>
    <n v="38566"/>
    <s v="Online "/>
  </r>
  <r>
    <x v="3"/>
    <x v="9"/>
    <s v="South Carolina"/>
    <n v="11490"/>
    <n v="38842"/>
    <s v="In Store"/>
  </r>
  <r>
    <x v="3"/>
    <x v="9"/>
    <s v="South Dakota"/>
    <n v="2171"/>
    <n v="37403"/>
    <s v="In Store"/>
  </r>
  <r>
    <x v="3"/>
    <x v="9"/>
    <s v="Tennessee"/>
    <n v="14618"/>
    <n v="40443"/>
    <s v="Online "/>
  </r>
  <r>
    <x v="3"/>
    <x v="9"/>
    <s v="Texas"/>
    <n v="56060"/>
    <n v="43841"/>
    <s v="Online "/>
  </r>
  <r>
    <x v="3"/>
    <x v="9"/>
    <s v="Utah"/>
    <n v="6084"/>
    <n v="40421"/>
    <s v="In Store"/>
  </r>
  <r>
    <x v="3"/>
    <x v="9"/>
    <s v="Vermont"/>
    <n v="1958"/>
    <n v="40757"/>
    <s v="Online "/>
  </r>
  <r>
    <x v="3"/>
    <x v="9"/>
    <s v="Virginia"/>
    <n v="32154"/>
    <n v="48290"/>
    <s v="In Store"/>
  </r>
  <r>
    <x v="3"/>
    <x v="9"/>
    <s v="Washington"/>
    <n v="19701"/>
    <n v="44822"/>
    <s v="Online "/>
  </r>
  <r>
    <x v="3"/>
    <x v="9"/>
    <s v="West Virginia"/>
    <n v="5237"/>
    <n v="35927"/>
    <s v="Online "/>
  </r>
  <r>
    <x v="3"/>
    <x v="9"/>
    <s v="Wisconsin"/>
    <n v="14001"/>
    <n v="35242"/>
    <s v="In Store"/>
  </r>
  <r>
    <x v="3"/>
    <x v="9"/>
    <s v="Wyoming"/>
    <n v="1656"/>
    <n v="41035"/>
    <s v="In Store"/>
  </r>
  <r>
    <x v="3"/>
    <x v="9"/>
    <s v="South Carolina"/>
    <n v="11490"/>
    <n v="38842"/>
    <s v="Online "/>
  </r>
  <r>
    <x v="3"/>
    <x v="9"/>
    <s v="South Dakota"/>
    <n v="2171"/>
    <n v="37403"/>
    <s v="Online "/>
  </r>
  <r>
    <x v="3"/>
    <x v="9"/>
    <s v="Tennessee"/>
    <n v="14618"/>
    <n v="40443"/>
    <s v="In Store"/>
  </r>
  <r>
    <x v="3"/>
    <x v="9"/>
    <s v="Texas"/>
    <n v="56060"/>
    <n v="43841"/>
    <s v="In Store"/>
  </r>
  <r>
    <x v="3"/>
    <x v="9"/>
    <s v="Utah"/>
    <n v="6084"/>
    <n v="40421"/>
    <s v="In Store"/>
  </r>
  <r>
    <x v="3"/>
    <x v="9"/>
    <s v="Vermont"/>
    <n v="1958"/>
    <n v="40757"/>
    <s v="In Store"/>
  </r>
  <r>
    <x v="0"/>
    <x v="0"/>
    <s v="Arkansas"/>
    <n v="2565"/>
    <n v="55909"/>
    <s v="In Store"/>
  </r>
  <r>
    <x v="0"/>
    <x v="0"/>
    <s v="California"/>
    <n v="17651"/>
    <n v="48534"/>
    <s v="Online "/>
  </r>
  <r>
    <x v="0"/>
    <x v="0"/>
    <s v="Colorado"/>
    <n v="3312"/>
    <n v="97879"/>
    <s v="Online "/>
  </r>
  <r>
    <x v="0"/>
    <x v="0"/>
    <s v="Connecticut"/>
    <n v="467"/>
    <n v="49142"/>
    <s v="In Store"/>
  </r>
  <r>
    <x v="0"/>
    <x v="0"/>
    <s v="Delaware"/>
    <n v="186"/>
    <n v="49290"/>
    <s v="Online "/>
  </r>
  <r>
    <x v="0"/>
    <x v="0"/>
    <s v="Florida"/>
    <n v="5394"/>
    <n v="43717"/>
    <s v="Online "/>
  </r>
  <r>
    <x v="0"/>
    <x v="0"/>
    <s v="Georgia"/>
    <n v="2794"/>
    <n v="51978"/>
    <s v="In Store"/>
  </r>
  <r>
    <x v="0"/>
    <x v="0"/>
    <s v="Idaho"/>
    <n v="2531"/>
    <n v="48820"/>
    <s v="In Store"/>
  </r>
  <r>
    <x v="0"/>
    <x v="0"/>
    <s v="Illinois"/>
    <n v="2818"/>
    <n v="58259"/>
    <s v="Online "/>
  </r>
  <r>
    <x v="0"/>
    <x v="0"/>
    <s v="Indiana"/>
    <n v="2302"/>
    <n v="56732"/>
    <s v="Online "/>
  </r>
  <r>
    <x v="0"/>
    <x v="0"/>
    <s v="Iowa"/>
    <n v="2911"/>
    <n v="51588"/>
    <s v="In Store"/>
  </r>
  <r>
    <x v="0"/>
    <x v="0"/>
    <s v="Kansas"/>
    <n v="2613"/>
    <n v="53721"/>
    <s v="Online "/>
  </r>
  <r>
    <x v="0"/>
    <x v="0"/>
    <s v="Kentucky"/>
    <n v="1632"/>
    <n v="60605"/>
    <s v="In Store"/>
  </r>
  <r>
    <x v="0"/>
    <x v="0"/>
    <s v="Louisiana"/>
    <n v="3143"/>
    <n v="92727"/>
    <s v="Online "/>
  </r>
  <r>
    <x v="0"/>
    <x v="0"/>
    <s v="Maine"/>
    <n v="1581"/>
    <n v="47422"/>
    <s v="Online "/>
  </r>
  <r>
    <x v="0"/>
    <x v="0"/>
    <s v="Maryland"/>
    <n v="720"/>
    <n v="52887"/>
    <s v="In Store"/>
  </r>
  <r>
    <x v="0"/>
    <x v="0"/>
    <s v="Massachusetts"/>
    <n v="999"/>
    <n v="70628"/>
    <s v="In Store"/>
  </r>
  <r>
    <x v="1"/>
    <x v="6"/>
    <s v="Nevada"/>
    <n v="20106"/>
    <n v="68008"/>
    <s v="Online "/>
  </r>
  <r>
    <x v="1"/>
    <x v="6"/>
    <s v="New Hampshire"/>
    <n v="12808"/>
    <n v="86647"/>
    <s v="Online "/>
  </r>
  <r>
    <x v="1"/>
    <x v="6"/>
    <s v="New Jersey"/>
    <n v="52040"/>
    <n v="100022"/>
    <s v="In Store"/>
  </r>
  <r>
    <x v="1"/>
    <x v="6"/>
    <s v="New Mexico"/>
    <n v="11347"/>
    <n v="70156"/>
    <s v="In Store"/>
  </r>
  <r>
    <x v="1"/>
    <x v="6"/>
    <s v="New York"/>
    <n v="112890"/>
    <n v="105615"/>
    <s v="In Store"/>
  </r>
  <r>
    <x v="1"/>
    <x v="6"/>
    <s v="North Carolina"/>
    <n v="61321"/>
    <n v="73705"/>
    <s v="In Store"/>
  </r>
  <r>
    <x v="1"/>
    <x v="6"/>
    <s v="North Dakota"/>
    <n v="5198"/>
    <n v="69897"/>
    <s v="In Store"/>
  </r>
  <r>
    <x v="1"/>
    <x v="6"/>
    <s v="Ohio"/>
    <n v="54330"/>
    <n v="72752"/>
    <s v="Online "/>
  </r>
  <r>
    <x v="1"/>
    <x v="6"/>
    <s v="Oklahoma"/>
    <n v="21148"/>
    <n v="60841"/>
    <s v="Online "/>
  </r>
  <r>
    <x v="1"/>
    <x v="6"/>
    <s v="Oregon"/>
    <n v="26161"/>
    <n v="79460"/>
    <s v="In Store"/>
  </r>
  <r>
    <x v="1"/>
    <x v="6"/>
    <s v="Pennsylvania"/>
    <n v="64541"/>
    <n v="87681"/>
    <s v="Online "/>
  </r>
  <r>
    <x v="1"/>
    <x v="6"/>
    <s v="Rhode Island"/>
    <n v="9043"/>
    <n v="74454"/>
    <s v="Online "/>
  </r>
  <r>
    <x v="1"/>
    <x v="6"/>
    <s v="South Carolina"/>
    <n v="29329"/>
    <n v="58492"/>
    <s v="In Store"/>
  </r>
  <r>
    <x v="1"/>
    <x v="6"/>
    <s v="South Dakota"/>
    <n v="5498"/>
    <n v="64619"/>
    <s v="In Store"/>
  </r>
  <r>
    <x v="1"/>
    <x v="6"/>
    <s v="Tennessee"/>
    <n v="30774"/>
    <n v="68990"/>
    <s v="Online "/>
  </r>
  <r>
    <x v="1"/>
    <x v="6"/>
    <s v="Texas"/>
    <n v="139953"/>
    <n v="83197"/>
    <s v="Online "/>
  </r>
  <r>
    <x v="1"/>
    <x v="6"/>
    <s v="Utah"/>
    <n v="24485"/>
    <n v="70641"/>
    <s v="In Store"/>
  </r>
  <r>
    <x v="1"/>
    <x v="6"/>
    <s v="Vermont"/>
    <n v="5970"/>
    <n v="74986"/>
    <s v="Online "/>
  </r>
  <r>
    <x v="1"/>
    <x v="6"/>
    <s v="Virginia"/>
    <n v="59342"/>
    <n v="96327"/>
    <s v="In Store"/>
  </r>
  <r>
    <x v="1"/>
    <x v="6"/>
    <s v="Washington"/>
    <n v="41249"/>
    <n v="91460"/>
    <s v="Online "/>
  </r>
  <r>
    <x v="1"/>
    <x v="6"/>
    <s v="West Virginia"/>
    <n v="8381"/>
    <n v="58180"/>
    <s v="Online "/>
  </r>
  <r>
    <x v="1"/>
    <x v="6"/>
    <s v="Wisconsin"/>
    <n v="26927"/>
    <n v="69192"/>
    <s v="In Store"/>
  </r>
  <r>
    <x v="1"/>
    <x v="6"/>
    <s v="Wyoming"/>
    <n v="4728"/>
    <n v="62253"/>
    <s v="In Store"/>
  </r>
  <r>
    <x v="1"/>
    <x v="7"/>
    <s v="Alabama"/>
    <n v="13692"/>
    <n v="53785"/>
    <s v="Online "/>
  </r>
  <r>
    <x v="1"/>
    <x v="7"/>
    <s v="Arizona"/>
    <n v="19924"/>
    <n v="58632"/>
    <s v="Online "/>
  </r>
  <r>
    <x v="1"/>
    <x v="7"/>
    <s v="Arkansas"/>
    <n v="15780"/>
    <n v="49983"/>
    <s v="In Store"/>
  </r>
  <r>
    <x v="1"/>
    <x v="7"/>
    <s v="California"/>
    <n v="639529"/>
    <n v="59909"/>
    <s v="In Store"/>
  </r>
  <r>
    <x v="1"/>
    <x v="7"/>
    <s v="Colorado"/>
    <n v="21747"/>
    <n v="57600"/>
    <s v="In Store"/>
  </r>
  <r>
    <x v="1"/>
    <x v="7"/>
    <s v="Connecticut"/>
    <n v="13478"/>
    <n v="63419"/>
    <s v="In Store"/>
  </r>
  <r>
    <x v="1"/>
    <x v="7"/>
    <s v="Delaware"/>
    <n v="5386"/>
    <n v="61284"/>
    <s v="In Store"/>
  </r>
  <r>
    <x v="1"/>
    <x v="7"/>
    <s v="Florida"/>
    <n v="76615"/>
    <n v="58039"/>
    <s v="Online "/>
  </r>
  <r>
    <x v="1"/>
    <x v="7"/>
    <s v="Georgia"/>
    <n v="29998"/>
    <n v="59810"/>
    <s v="Online "/>
  </r>
  <r>
    <x v="1"/>
    <x v="7"/>
    <s v="Idaho"/>
    <n v="8163"/>
    <n v="49475"/>
    <s v="In Store"/>
  </r>
  <r>
    <x v="1"/>
    <x v="7"/>
    <s v="Illinois"/>
    <n v="35102"/>
    <n v="58038"/>
    <s v="Online "/>
  </r>
  <r>
    <x v="1"/>
    <x v="7"/>
    <s v="Indiana"/>
    <n v="16247"/>
    <n v="55107"/>
    <s v="Online "/>
  </r>
  <r>
    <x v="1"/>
    <x v="7"/>
    <s v="Iowa"/>
    <n v="11966"/>
    <n v="50392"/>
    <s v="In Store"/>
  </r>
  <r>
    <x v="1"/>
    <x v="7"/>
    <s v="Kansas"/>
    <n v="10085"/>
    <n v="49909"/>
    <s v="In Store"/>
  </r>
  <r>
    <x v="1"/>
    <x v="7"/>
    <s v="Kentucky"/>
    <n v="18442"/>
    <n v="55141"/>
    <s v="Online "/>
  </r>
  <r>
    <x v="1"/>
    <x v="7"/>
    <s v="Louisiana"/>
    <n v="16110"/>
    <n v="50832"/>
    <s v="Online "/>
  </r>
  <r>
    <x v="1"/>
    <x v="7"/>
    <s v="Maine"/>
    <n v="5474"/>
    <n v="55342"/>
    <s v="In Store"/>
  </r>
  <r>
    <x v="1"/>
    <x v="7"/>
    <s v="Maryland"/>
    <n v="21419"/>
    <n v="61476"/>
    <s v="Online "/>
  </r>
  <r>
    <x v="1"/>
    <x v="7"/>
    <s v="Massachusetts"/>
    <n v="68761"/>
    <n v="65886"/>
    <s v="In Store"/>
  </r>
  <r>
    <x v="1"/>
    <x v="7"/>
    <s v="Michigan"/>
    <n v="25357"/>
    <n v="56845"/>
    <s v="Online "/>
  </r>
  <r>
    <x v="1"/>
    <x v="7"/>
    <s v="Minnesota"/>
    <n v="20728"/>
    <n v="58656"/>
    <s v="Online "/>
  </r>
  <r>
    <x v="1"/>
    <x v="7"/>
    <s v="Mississippi"/>
    <n v="7557"/>
    <n v="48620"/>
    <s v="In Store"/>
  </r>
  <r>
    <x v="1"/>
    <x v="7"/>
    <s v="Missouri"/>
    <n v="52078"/>
    <n v="53562"/>
    <s v="In Store"/>
  </r>
  <r>
    <x v="1"/>
    <x v="7"/>
    <s v="Montana"/>
    <n v="4834"/>
    <n v="55258"/>
    <s v="Online "/>
  </r>
  <r>
    <x v="1"/>
    <x v="7"/>
    <s v="Nebraska"/>
    <n v="11559"/>
    <n v="54735"/>
    <s v="Online "/>
  </r>
  <r>
    <x v="1"/>
    <x v="7"/>
    <s v="Nevada"/>
    <n v="8934"/>
    <n v="60808"/>
    <s v="In Store"/>
  </r>
  <r>
    <x v="1"/>
    <x v="7"/>
    <s v="New Hampshire"/>
    <n v="4773"/>
    <n v="64363"/>
    <s v="In Store"/>
  </r>
  <r>
    <x v="1"/>
    <x v="7"/>
    <s v="New Jersey"/>
    <n v="40687"/>
    <n v="61124"/>
    <s v="In Store"/>
  </r>
  <r>
    <x v="1"/>
    <x v="7"/>
    <s v="New Mexico"/>
    <n v="10974"/>
    <n v="48852"/>
    <s v="In Store"/>
  </r>
  <r>
    <x v="1"/>
    <x v="7"/>
    <s v="New York"/>
    <n v="67202"/>
    <n v="60638"/>
    <s v="In Store"/>
  </r>
  <r>
    <x v="1"/>
    <x v="7"/>
    <s v="North Carolina"/>
    <n v="28199"/>
    <n v="56123"/>
    <s v="Online "/>
  </r>
  <r>
    <x v="1"/>
    <x v="7"/>
    <s v="North Dakota"/>
    <n v="2581"/>
    <n v="58585"/>
    <s v="Online "/>
  </r>
  <r>
    <x v="1"/>
    <x v="7"/>
    <s v="Ohio"/>
    <n v="35525"/>
    <n v="53891"/>
    <s v="In Store"/>
  </r>
  <r>
    <x v="1"/>
    <x v="7"/>
    <s v="Oklahoma"/>
    <n v="13345"/>
    <n v="52841"/>
    <s v="Online "/>
  </r>
  <r>
    <x v="1"/>
    <x v="7"/>
    <s v="Oregon"/>
    <n v="16113"/>
    <n v="57842"/>
    <s v="Online "/>
  </r>
  <r>
    <x v="1"/>
    <x v="7"/>
    <s v="Pennsylvania"/>
    <n v="57945"/>
    <n v="59416"/>
    <s v="In Store"/>
  </r>
  <r>
    <x v="1"/>
    <x v="7"/>
    <s v="Rhode Island"/>
    <n v="4664"/>
    <n v="56458"/>
    <s v="In Store"/>
  </r>
  <r>
    <x v="1"/>
    <x v="7"/>
    <s v="South Carolina"/>
    <n v="12757"/>
    <n v="53296"/>
    <s v="Online "/>
  </r>
  <r>
    <x v="1"/>
    <x v="7"/>
    <s v="South Dakota"/>
    <n v="2904"/>
    <n v="58412"/>
    <s v="Online "/>
  </r>
  <r>
    <x v="1"/>
    <x v="7"/>
    <s v="Tennessee"/>
    <n v="16563"/>
    <n v="59183"/>
    <s v="In Store"/>
  </r>
  <r>
    <x v="1"/>
    <x v="7"/>
    <s v="Texas"/>
    <n v="94237"/>
    <n v="55322"/>
    <s v="Online "/>
  </r>
  <r>
    <x v="1"/>
    <x v="7"/>
    <s v="Utah"/>
    <n v="12857"/>
    <n v="50983"/>
    <s v="In Store"/>
  </r>
  <r>
    <x v="1"/>
    <x v="7"/>
    <s v="Vermont"/>
    <n v="2503"/>
    <n v="54501"/>
    <s v="Online "/>
  </r>
  <r>
    <x v="1"/>
    <x v="7"/>
    <s v="Virginia"/>
    <n v="50144"/>
    <n v="56876"/>
    <s v="Online "/>
  </r>
  <r>
    <x v="1"/>
    <x v="7"/>
    <s v="Washington"/>
    <n v="64023"/>
    <n v="59267"/>
    <s v="In Store"/>
  </r>
  <r>
    <x v="1"/>
    <x v="7"/>
    <s v="West Virginia"/>
    <n v="5755"/>
    <n v="53876"/>
    <s v="In Store"/>
  </r>
  <r>
    <x v="1"/>
    <x v="7"/>
    <s v="Wisconsin"/>
    <n v="29257"/>
    <n v="56951"/>
    <s v="Online "/>
  </r>
  <r>
    <x v="1"/>
    <x v="7"/>
    <s v="Wyoming"/>
    <n v="3384"/>
    <n v="50083"/>
    <s v="Online "/>
  </r>
  <r>
    <x v="1"/>
    <x v="8"/>
    <s v="Alabama"/>
    <n v="11180"/>
    <n v="23618"/>
    <s v="In Store"/>
  </r>
  <r>
    <x v="1"/>
    <x v="5"/>
    <s v="New York"/>
    <n v="63310"/>
    <n v="197494"/>
    <s v="In Store"/>
  </r>
  <r>
    <x v="1"/>
    <x v="5"/>
    <s v="North Carolina"/>
    <n v="28672"/>
    <n v="95886"/>
    <s v="In Store"/>
  </r>
  <r>
    <x v="1"/>
    <x v="5"/>
    <s v="North Dakota"/>
    <n v="2985"/>
    <n v="71784"/>
    <s v="In Store"/>
  </r>
  <r>
    <x v="1"/>
    <x v="5"/>
    <s v="Ohio"/>
    <n v="29119"/>
    <n v="81683"/>
    <s v="In Store"/>
  </r>
  <r>
    <x v="1"/>
    <x v="5"/>
    <s v="Oklahoma"/>
    <n v="11672"/>
    <n v="65814"/>
    <s v="Online "/>
  </r>
  <r>
    <x v="1"/>
    <x v="5"/>
    <s v="Oregon"/>
    <n v="13190"/>
    <n v="79291"/>
    <s v="Online "/>
  </r>
  <r>
    <x v="1"/>
    <x v="5"/>
    <s v="Pennsylvania"/>
    <n v="29264"/>
    <n v="96778"/>
    <s v="In Store"/>
  </r>
  <r>
    <x v="1"/>
    <x v="5"/>
    <s v="Rhode Island"/>
    <n v="2934"/>
    <n v="97537"/>
    <s v="Online "/>
  </r>
  <r>
    <x v="1"/>
    <x v="5"/>
    <s v="South Carolina"/>
    <n v="14196"/>
    <n v="70481"/>
    <s v="Online "/>
  </r>
  <r>
    <x v="1"/>
    <x v="5"/>
    <s v="South Dakota"/>
    <n v="3315"/>
    <n v="69499"/>
    <s v="In Store"/>
  </r>
  <r>
    <x v="1"/>
    <x v="5"/>
    <s v="Tennessee"/>
    <n v="16270"/>
    <n v="83805"/>
    <s v="In Store"/>
  </r>
  <r>
    <x v="1"/>
    <x v="5"/>
    <s v="Texas"/>
    <n v="76169"/>
    <n v="92718"/>
    <s v="Online "/>
  </r>
  <r>
    <x v="1"/>
    <x v="5"/>
    <s v="Utah"/>
    <n v="11885"/>
    <n v="76967"/>
    <s v="Online "/>
  </r>
  <r>
    <x v="1"/>
    <x v="5"/>
    <s v="Vermont"/>
    <n v="1709"/>
    <n v="80642"/>
    <s v="In Store"/>
  </r>
  <r>
    <x v="1"/>
    <x v="5"/>
    <s v="Virginia"/>
    <n v="22249"/>
    <n v="94029"/>
    <s v="Online "/>
  </r>
  <r>
    <x v="1"/>
    <x v="5"/>
    <s v="Washington"/>
    <n v="17624"/>
    <n v="91242"/>
    <s v="In Store"/>
  </r>
  <r>
    <x v="1"/>
    <x v="5"/>
    <s v="West Virginia"/>
    <n v="4003"/>
    <n v="60528"/>
    <s v="Online "/>
  </r>
  <r>
    <x v="1"/>
    <x v="5"/>
    <s v="Wisconsin"/>
    <n v="14066"/>
    <n v="80040"/>
    <s v="Online "/>
  </r>
  <r>
    <x v="1"/>
    <x v="5"/>
    <s v="Wyoming"/>
    <n v="2306"/>
    <n v="66849"/>
    <s v="In Store"/>
  </r>
  <r>
    <x v="1"/>
    <x v="6"/>
    <s v="Alabama"/>
    <n v="22186"/>
    <n v="63061"/>
    <s v="In Store"/>
  </r>
  <r>
    <x v="1"/>
    <x v="6"/>
    <s v="Arizona"/>
    <n v="38940"/>
    <n v="64892"/>
    <s v="Online "/>
  </r>
  <r>
    <x v="1"/>
    <x v="6"/>
    <s v="Arkansas"/>
    <n v="14911"/>
    <n v="69354"/>
    <s v="Online "/>
  </r>
  <r>
    <x v="1"/>
    <x v="6"/>
    <s v="California"/>
    <n v="215691"/>
    <n v="101348"/>
    <s v="In Store"/>
  </r>
  <r>
    <x v="1"/>
    <x v="6"/>
    <s v="Colorado"/>
    <n v="55003"/>
    <n v="92477"/>
    <s v="In Store"/>
  </r>
  <r>
    <x v="1"/>
    <x v="6"/>
    <s v="Connecticut"/>
    <n v="23755"/>
    <n v="98139"/>
    <s v="In Store"/>
  </r>
  <r>
    <x v="1"/>
    <x v="6"/>
    <s v="Delaware"/>
    <n v="9421"/>
    <n v="88658"/>
    <s v="In Store"/>
  </r>
  <r>
    <x v="1"/>
    <x v="6"/>
    <s v="Florida"/>
    <n v="170397"/>
    <n v="69740"/>
    <s v="In Store"/>
  </r>
  <r>
    <x v="1"/>
    <x v="6"/>
    <s v="Georgia"/>
    <n v="56304"/>
    <n v="77861"/>
    <s v="Online "/>
  </r>
  <r>
    <x v="1"/>
    <x v="6"/>
    <s v="Idaho"/>
    <n v="11359"/>
    <n v="61072"/>
    <s v="Online "/>
  </r>
  <r>
    <x v="1"/>
    <x v="6"/>
    <s v="Illinois"/>
    <n v="75870"/>
    <n v="84228"/>
    <s v="In Store"/>
  </r>
  <r>
    <x v="1"/>
    <x v="6"/>
    <s v="Indiana"/>
    <n v="30165"/>
    <n v="59817"/>
    <s v="Online "/>
  </r>
  <r>
    <x v="1"/>
    <x v="6"/>
    <s v="Iowa"/>
    <n v="16421"/>
    <n v="62755"/>
    <s v="Online "/>
  </r>
  <r>
    <x v="1"/>
    <x v="6"/>
    <s v="Kansas"/>
    <n v="16598"/>
    <n v="70554"/>
    <s v="In Store"/>
  </r>
  <r>
    <x v="1"/>
    <x v="6"/>
    <s v="Kentucky"/>
    <n v="20866"/>
    <n v="58511"/>
    <s v="In Store"/>
  </r>
  <r>
    <x v="1"/>
    <x v="6"/>
    <s v="Louisiana"/>
    <n v="25304"/>
    <n v="63624"/>
    <s v="Online "/>
  </r>
  <r>
    <x v="1"/>
    <x v="6"/>
    <s v="Maine"/>
    <n v="10504"/>
    <n v="66893"/>
    <s v="Online "/>
  </r>
  <r>
    <x v="1"/>
    <x v="6"/>
    <s v="Maryland"/>
    <n v="44172"/>
    <n v="88573"/>
    <s v="In Store"/>
  </r>
  <r>
    <x v="1"/>
    <x v="6"/>
    <s v="Massachusetts"/>
    <n v="47892"/>
    <n v="119872"/>
    <s v="Online "/>
  </r>
  <r>
    <x v="1"/>
    <x v="6"/>
    <s v="Michigan"/>
    <n v="44483"/>
    <n v="76805"/>
    <s v="In Store"/>
  </r>
  <r>
    <x v="1"/>
    <x v="6"/>
    <s v="Minnesota"/>
    <n v="32903"/>
    <n v="91736"/>
    <s v="Online "/>
  </r>
  <r>
    <x v="1"/>
    <x v="6"/>
    <s v="Mississippi"/>
    <n v="12421"/>
    <n v="49023"/>
    <s v="Online "/>
  </r>
  <r>
    <x v="1"/>
    <x v="6"/>
    <s v="Missouri"/>
    <n v="34349"/>
    <n v="74700"/>
    <s v="In Store"/>
  </r>
  <r>
    <x v="1"/>
    <x v="6"/>
    <s v="Montana"/>
    <n v="9482"/>
    <n v="60553"/>
    <s v="In Store"/>
  </r>
  <r>
    <x v="1"/>
    <x v="6"/>
    <s v="Nebraska"/>
    <n v="11737"/>
    <n v="66603"/>
    <s v="Online "/>
  </r>
  <r>
    <x v="1"/>
    <x v="6"/>
    <s v="Nevada"/>
    <n v="20106"/>
    <n v="68008"/>
    <s v="Online "/>
  </r>
  <r>
    <x v="1"/>
    <x v="6"/>
    <s v="New Hampshire"/>
    <n v="12808"/>
    <n v="86647"/>
    <s v="In Store"/>
  </r>
  <r>
    <x v="1"/>
    <x v="6"/>
    <s v="New Jersey"/>
    <n v="52040"/>
    <n v="100022"/>
    <s v="In Store"/>
  </r>
  <r>
    <x v="1"/>
    <x v="6"/>
    <s v="New Mexico"/>
    <n v="11347"/>
    <n v="70156"/>
    <s v="In Store"/>
  </r>
  <r>
    <x v="1"/>
    <x v="6"/>
    <s v="New York"/>
    <n v="112890"/>
    <n v="105615"/>
    <s v="In Store"/>
  </r>
  <r>
    <x v="1"/>
    <x v="6"/>
    <s v="North Carolina"/>
    <n v="61321"/>
    <n v="73705"/>
    <s v="In Store"/>
  </r>
  <r>
    <x v="1"/>
    <x v="6"/>
    <s v="North Dakota"/>
    <n v="5198"/>
    <n v="69897"/>
    <s v="Online "/>
  </r>
  <r>
    <x v="1"/>
    <x v="6"/>
    <s v="Ohio"/>
    <n v="54330"/>
    <n v="72752"/>
    <s v="Online "/>
  </r>
  <r>
    <x v="1"/>
    <x v="6"/>
    <s v="Oklahoma"/>
    <n v="21148"/>
    <n v="60841"/>
    <s v="In Store"/>
  </r>
  <r>
    <x v="1"/>
    <x v="6"/>
    <s v="Oregon"/>
    <n v="26161"/>
    <n v="79460"/>
    <s v="Online "/>
  </r>
  <r>
    <x v="1"/>
    <x v="6"/>
    <s v="Pennsylvania"/>
    <n v="64541"/>
    <n v="87681"/>
    <s v="Online "/>
  </r>
  <r>
    <x v="1"/>
    <x v="6"/>
    <s v="Rhode Island"/>
    <n v="9043"/>
    <n v="74454"/>
    <s v="In Store"/>
  </r>
  <r>
    <x v="1"/>
    <x v="6"/>
    <s v="South Carolina"/>
    <n v="29329"/>
    <n v="58492"/>
    <s v="In Store"/>
  </r>
  <r>
    <x v="1"/>
    <x v="6"/>
    <s v="South Dakota"/>
    <n v="5498"/>
    <n v="64619"/>
    <s v="Online "/>
  </r>
  <r>
    <x v="1"/>
    <x v="6"/>
    <s v="Tennessee"/>
    <n v="30774"/>
    <n v="68990"/>
    <s v="Online "/>
  </r>
  <r>
    <x v="1"/>
    <x v="6"/>
    <s v="Texas"/>
    <n v="139953"/>
    <n v="83197"/>
    <s v="In Store"/>
  </r>
  <r>
    <x v="1"/>
    <x v="6"/>
    <s v="Utah"/>
    <n v="24485"/>
    <n v="70641"/>
    <s v="Online "/>
  </r>
  <r>
    <x v="1"/>
    <x v="6"/>
    <s v="Vermont"/>
    <n v="5970"/>
    <n v="74986"/>
    <s v="In Store"/>
  </r>
  <r>
    <x v="1"/>
    <x v="6"/>
    <s v="Virginia"/>
    <n v="59342"/>
    <n v="96327"/>
    <s v="Online "/>
  </r>
  <r>
    <x v="1"/>
    <x v="6"/>
    <s v="Washington"/>
    <n v="41249"/>
    <n v="91460"/>
    <s v="Online "/>
  </r>
  <r>
    <x v="1"/>
    <x v="6"/>
    <s v="West Virginia"/>
    <n v="8381"/>
    <n v="58180"/>
    <s v="In Store"/>
  </r>
  <r>
    <x v="1"/>
    <x v="6"/>
    <s v="Wisconsin"/>
    <n v="26927"/>
    <n v="69192"/>
    <s v="In Store"/>
  </r>
  <r>
    <x v="1"/>
    <x v="6"/>
    <s v="Wyoming"/>
    <n v="4728"/>
    <n v="62253"/>
    <s v="Online "/>
  </r>
  <r>
    <x v="1"/>
    <x v="7"/>
    <s v="Alabama"/>
    <n v="13692"/>
    <n v="53785"/>
    <s v="Online "/>
  </r>
  <r>
    <x v="1"/>
    <x v="7"/>
    <s v="Arizona"/>
    <n v="19924"/>
    <n v="58632"/>
    <s v="In Store"/>
  </r>
  <r>
    <x v="1"/>
    <x v="7"/>
    <s v="Arkansas"/>
    <n v="15780"/>
    <n v="49983"/>
    <s v="In Store"/>
  </r>
  <r>
    <x v="1"/>
    <x v="7"/>
    <s v="California"/>
    <n v="639529"/>
    <n v="59909"/>
    <s v="In Store"/>
  </r>
  <r>
    <x v="1"/>
    <x v="7"/>
    <s v="Colorado"/>
    <n v="21747"/>
    <n v="57600"/>
    <s v="In Store"/>
  </r>
  <r>
    <x v="1"/>
    <x v="7"/>
    <s v="Connecticut"/>
    <n v="13478"/>
    <n v="63419"/>
    <s v="In Store"/>
  </r>
  <r>
    <x v="1"/>
    <x v="7"/>
    <s v="Delaware"/>
    <n v="5386"/>
    <n v="61284"/>
    <s v="Online "/>
  </r>
  <r>
    <x v="1"/>
    <x v="7"/>
    <s v="Florida"/>
    <n v="76615"/>
    <n v="58039"/>
    <s v="Online "/>
  </r>
  <r>
    <x v="1"/>
    <x v="7"/>
    <s v="Georgia"/>
    <n v="29998"/>
    <n v="59810"/>
    <s v="In Store"/>
  </r>
  <r>
    <x v="1"/>
    <x v="7"/>
    <s v="Idaho"/>
    <n v="8163"/>
    <n v="49475"/>
    <s v="Online "/>
  </r>
  <r>
    <x v="1"/>
    <x v="7"/>
    <s v="Illinois"/>
    <n v="35102"/>
    <n v="58038"/>
    <s v="Online "/>
  </r>
  <r>
    <x v="1"/>
    <x v="7"/>
    <s v="Indiana"/>
    <n v="16247"/>
    <n v="55107"/>
    <s v="In Store"/>
  </r>
  <r>
    <x v="1"/>
    <x v="7"/>
    <s v="Iowa"/>
    <n v="11966"/>
    <n v="50392"/>
    <s v="In Store"/>
  </r>
  <r>
    <x v="1"/>
    <x v="7"/>
    <s v="Kansas"/>
    <n v="10085"/>
    <n v="49909"/>
    <s v="Online "/>
  </r>
  <r>
    <x v="1"/>
    <x v="7"/>
    <s v="Kentucky"/>
    <n v="18442"/>
    <n v="55141"/>
    <s v="Online "/>
  </r>
  <r>
    <x v="1"/>
    <x v="7"/>
    <s v="Louisiana"/>
    <n v="16110"/>
    <n v="50832"/>
    <s v="In Store"/>
  </r>
  <r>
    <x v="1"/>
    <x v="7"/>
    <s v="Maine"/>
    <n v="5474"/>
    <n v="55342"/>
    <s v="Online "/>
  </r>
  <r>
    <x v="1"/>
    <x v="7"/>
    <s v="Maryland"/>
    <n v="21419"/>
    <n v="61476"/>
    <s v="In Store"/>
  </r>
  <r>
    <x v="1"/>
    <x v="7"/>
    <s v="Massachusetts"/>
    <n v="68761"/>
    <n v="65886"/>
    <s v="Online "/>
  </r>
  <r>
    <x v="1"/>
    <x v="7"/>
    <s v="Michigan"/>
    <n v="25357"/>
    <n v="56845"/>
    <s v="Online "/>
  </r>
  <r>
    <x v="1"/>
    <x v="7"/>
    <s v="Minnesota"/>
    <n v="20728"/>
    <n v="58656"/>
    <s v="In Store"/>
  </r>
  <r>
    <x v="1"/>
    <x v="7"/>
    <s v="Mississippi"/>
    <n v="7557"/>
    <n v="48620"/>
    <s v="In Store"/>
  </r>
  <r>
    <x v="1"/>
    <x v="7"/>
    <s v="Missouri"/>
    <n v="52078"/>
    <n v="53562"/>
    <s v="Online "/>
  </r>
  <r>
    <x v="1"/>
    <x v="7"/>
    <s v="Montana"/>
    <n v="4834"/>
    <n v="55258"/>
    <s v="Online "/>
  </r>
  <r>
    <x v="1"/>
    <x v="7"/>
    <s v="Nebraska"/>
    <n v="11559"/>
    <n v="54735"/>
    <s v="In Store"/>
  </r>
  <r>
    <x v="1"/>
    <x v="7"/>
    <s v="Nevada"/>
    <n v="8934"/>
    <n v="60808"/>
    <s v="In Store"/>
  </r>
  <r>
    <x v="1"/>
    <x v="7"/>
    <s v="New Hampshire"/>
    <n v="4773"/>
    <n v="64363"/>
    <s v="In Store"/>
  </r>
  <r>
    <x v="1"/>
    <x v="7"/>
    <s v="New Jersey"/>
    <n v="40687"/>
    <n v="61124"/>
    <s v="In Store"/>
  </r>
  <r>
    <x v="1"/>
    <x v="7"/>
    <s v="New Mexico"/>
    <n v="10974"/>
    <n v="48852"/>
    <s v="In Store"/>
  </r>
  <r>
    <x v="1"/>
    <x v="7"/>
    <s v="New York"/>
    <n v="67202"/>
    <n v="60638"/>
    <s v="Online "/>
  </r>
  <r>
    <x v="1"/>
    <x v="7"/>
    <s v="North Carolina"/>
    <n v="28199"/>
    <n v="56123"/>
    <s v="Online "/>
  </r>
  <r>
    <x v="1"/>
    <x v="7"/>
    <s v="North Dakota"/>
    <n v="2581"/>
    <n v="58585"/>
    <s v="In Store"/>
  </r>
  <r>
    <x v="1"/>
    <x v="7"/>
    <s v="Ohio"/>
    <n v="35525"/>
    <n v="53891"/>
    <s v="Online "/>
  </r>
  <r>
    <x v="1"/>
    <x v="7"/>
    <s v="Oklahoma"/>
    <n v="13345"/>
    <n v="52841"/>
    <s v="Online "/>
  </r>
  <r>
    <x v="1"/>
    <x v="7"/>
    <s v="Oregon"/>
    <n v="16113"/>
    <n v="57842"/>
    <s v="In Store"/>
  </r>
  <r>
    <x v="1"/>
    <x v="7"/>
    <s v="Pennsylvania"/>
    <n v="57945"/>
    <n v="59416"/>
    <s v="In Store"/>
  </r>
  <r>
    <x v="1"/>
    <x v="7"/>
    <s v="Rhode Island"/>
    <n v="4664"/>
    <n v="56458"/>
    <s v="Online "/>
  </r>
  <r>
    <x v="1"/>
    <x v="7"/>
    <s v="South Carolina"/>
    <n v="12757"/>
    <n v="53296"/>
    <s v="Online "/>
  </r>
  <r>
    <x v="1"/>
    <x v="7"/>
    <s v="South Dakota"/>
    <n v="2904"/>
    <n v="58412"/>
    <s v="In Store"/>
  </r>
  <r>
    <x v="1"/>
    <x v="7"/>
    <s v="Tennessee"/>
    <n v="16563"/>
    <n v="59183"/>
    <s v="Online "/>
  </r>
  <r>
    <x v="1"/>
    <x v="7"/>
    <s v="Texas"/>
    <n v="94237"/>
    <n v="55322"/>
    <s v="In Store"/>
  </r>
  <r>
    <x v="1"/>
    <x v="7"/>
    <s v="Utah"/>
    <n v="12857"/>
    <n v="50983"/>
    <s v="Online "/>
  </r>
  <r>
    <x v="1"/>
    <x v="7"/>
    <s v="Vermont"/>
    <n v="2503"/>
    <n v="54501"/>
    <s v="Online "/>
  </r>
  <r>
    <x v="1"/>
    <x v="7"/>
    <s v="Virginia"/>
    <n v="50144"/>
    <n v="56876"/>
    <s v="In Store"/>
  </r>
  <r>
    <x v="1"/>
    <x v="7"/>
    <s v="Washington"/>
    <n v="64023"/>
    <n v="59267"/>
    <s v="In Store"/>
  </r>
  <r>
    <x v="1"/>
    <x v="7"/>
    <s v="West Virginia"/>
    <n v="5755"/>
    <n v="53876"/>
    <s v="Online "/>
  </r>
  <r>
    <x v="1"/>
    <x v="7"/>
    <s v="Wisconsin"/>
    <n v="29257"/>
    <n v="56951"/>
    <s v="Online "/>
  </r>
  <r>
    <x v="1"/>
    <x v="7"/>
    <s v="Wyoming"/>
    <n v="3384"/>
    <n v="50083"/>
    <s v="In Store"/>
  </r>
  <r>
    <x v="1"/>
    <x v="8"/>
    <s v="Alabama"/>
    <n v="11180"/>
    <n v="23618"/>
    <s v="In Store"/>
  </r>
  <r>
    <x v="1"/>
    <x v="8"/>
    <s v="Arizona"/>
    <n v="14256"/>
    <n v="31557"/>
    <s v="In Store"/>
  </r>
  <r>
    <x v="1"/>
    <x v="8"/>
    <s v="Arkansas"/>
    <n v="7315"/>
    <n v="23299"/>
    <s v="In Store"/>
  </r>
  <r>
    <x v="1"/>
    <x v="8"/>
    <s v="California"/>
    <n v="116191"/>
    <n v="38379"/>
    <s v="In Store"/>
  </r>
  <r>
    <x v="1"/>
    <x v="8"/>
    <s v="Colorado"/>
    <n v="17317"/>
    <n v="33131"/>
    <s v="Online "/>
  </r>
  <r>
    <x v="1"/>
    <x v="8"/>
    <s v="Connecticut"/>
    <n v="10917"/>
    <n v="30451"/>
    <s v="Online "/>
  </r>
  <r>
    <x v="1"/>
    <x v="8"/>
    <s v="Delaware"/>
    <n v="2710"/>
    <n v="27264"/>
    <s v="In Store"/>
  </r>
  <r>
    <x v="1"/>
    <x v="8"/>
    <s v="Florida"/>
    <n v="58596"/>
    <n v="32675"/>
    <s v="Online "/>
  </r>
  <r>
    <x v="1"/>
    <x v="8"/>
    <s v="Georgia"/>
    <n v="25254"/>
    <n v="27342"/>
    <s v="Online "/>
  </r>
  <r>
    <x v="1"/>
    <x v="8"/>
    <s v="Idaho"/>
    <n v="5038"/>
    <n v="23770"/>
    <s v="In Store"/>
  </r>
  <r>
    <x v="1"/>
    <x v="8"/>
    <s v="Illinois"/>
    <n v="33183"/>
    <n v="30703"/>
    <s v="In Store"/>
  </r>
  <r>
    <x v="1"/>
    <x v="8"/>
    <s v="Indiana"/>
    <n v="15776"/>
    <n v="25660"/>
    <s v="Online "/>
  </r>
  <r>
    <x v="1"/>
    <x v="8"/>
    <s v="Iowa"/>
    <n v="8796"/>
    <n v="23261"/>
    <s v="Online "/>
  </r>
  <r>
    <x v="1"/>
    <x v="8"/>
    <s v="Kansas"/>
    <n v="6871"/>
    <n v="23333"/>
    <s v="In Store"/>
  </r>
  <r>
    <x v="1"/>
    <x v="8"/>
    <s v="Kentucky"/>
    <n v="10118"/>
    <n v="24350"/>
    <s v="Online "/>
  </r>
  <r>
    <x v="1"/>
    <x v="8"/>
    <s v="Louisiana"/>
    <n v="12912"/>
    <n v="27789"/>
    <s v="In Store"/>
  </r>
  <r>
    <x v="1"/>
    <x v="8"/>
    <s v="Maine"/>
    <n v="5132"/>
    <n v="29169"/>
    <s v="Online "/>
  </r>
  <r>
    <x v="1"/>
    <x v="8"/>
    <s v="Maryland"/>
    <n v="15043"/>
    <n v="30758"/>
    <s v="Online "/>
  </r>
  <r>
    <x v="1"/>
    <x v="8"/>
    <s v="Massachusetts"/>
    <n v="20740"/>
    <n v="35500"/>
    <s v="In Store"/>
  </r>
  <r>
    <x v="1"/>
    <x v="8"/>
    <s v="Michigan"/>
    <n v="23113"/>
    <n v="27121"/>
    <s v="In Store"/>
  </r>
  <r>
    <x v="1"/>
    <x v="8"/>
    <s v="Minnesota"/>
    <n v="15325"/>
    <n v="29261"/>
    <s v="Online "/>
  </r>
  <r>
    <x v="1"/>
    <x v="8"/>
    <s v="Mississippi"/>
    <n v="6514"/>
    <n v="23817"/>
    <s v="Online "/>
  </r>
  <r>
    <x v="1"/>
    <x v="8"/>
    <s v="Missouri"/>
    <n v="15195"/>
    <n v="27614"/>
    <s v="In Store"/>
  </r>
  <r>
    <x v="1"/>
    <x v="8"/>
    <s v="Montana"/>
    <n v="5052"/>
    <n v="25955"/>
    <s v="In Store"/>
  </r>
  <r>
    <x v="1"/>
    <x v="8"/>
    <s v="Nebraska"/>
    <n v="5609"/>
    <n v="23213"/>
    <s v="In Store"/>
  </r>
  <r>
    <x v="1"/>
    <x v="8"/>
    <s v="Nevada"/>
    <n v="8716"/>
    <n v="40432"/>
    <s v="In Store"/>
  </r>
  <r>
    <x v="1"/>
    <x v="8"/>
    <s v="New Hampshire"/>
    <n v="4675"/>
    <n v="28783"/>
    <s v="In Store"/>
  </r>
  <r>
    <x v="1"/>
    <x v="8"/>
    <s v="New Jersey"/>
    <n v="24526"/>
    <n v="32347"/>
    <s v="Online "/>
  </r>
  <r>
    <x v="1"/>
    <x v="8"/>
    <s v="New Mexico"/>
    <n v="5277"/>
    <n v="25571"/>
    <s v="Online "/>
  </r>
  <r>
    <x v="1"/>
    <x v="8"/>
    <s v="New York"/>
    <n v="65868"/>
    <n v="41828"/>
    <s v="In Store"/>
  </r>
  <r>
    <x v="1"/>
    <x v="8"/>
    <s v="North Carolina"/>
    <n v="26474"/>
    <n v="26460"/>
    <s v="Online "/>
  </r>
  <r>
    <x v="1"/>
    <x v="8"/>
    <s v="North Dakota"/>
    <n v="2610"/>
    <n v="24573"/>
    <s v="Online "/>
  </r>
  <r>
    <x v="1"/>
    <x v="8"/>
    <s v="Ohio"/>
    <n v="29035"/>
    <n v="26197"/>
    <s v="In Store"/>
  </r>
  <r>
    <x v="1"/>
    <x v="8"/>
    <s v="Oklahoma"/>
    <n v="9209"/>
    <n v="24600"/>
    <s v="In Store"/>
  </r>
  <r>
    <x v="1"/>
    <x v="8"/>
    <s v="Oregon"/>
    <n v="14116"/>
    <n v="29818"/>
    <s v="Online "/>
  </r>
  <r>
    <x v="1"/>
    <x v="8"/>
    <s v="Pennsylvania"/>
    <n v="33729"/>
    <n v="28011"/>
    <s v="Online "/>
  </r>
  <r>
    <x v="1"/>
    <x v="8"/>
    <s v="Rhode Island"/>
    <n v="3873"/>
    <n v="29680"/>
    <s v="In Store"/>
  </r>
  <r>
    <x v="1"/>
    <x v="8"/>
    <s v="South Carolina"/>
    <n v="13400"/>
    <n v="24816"/>
    <s v="Online "/>
  </r>
  <r>
    <x v="1"/>
    <x v="8"/>
    <s v="South Dakota"/>
    <n v="3191"/>
    <n v="23519"/>
    <s v="In Store"/>
  </r>
  <r>
    <x v="1"/>
    <x v="8"/>
    <s v="Tennessee"/>
    <n v="16924"/>
    <n v="29878"/>
    <s v="Online "/>
  </r>
  <r>
    <x v="1"/>
    <x v="8"/>
    <s v="Texas"/>
    <n v="65057"/>
    <n v="28762"/>
    <s v="Online "/>
  </r>
  <r>
    <x v="1"/>
    <x v="8"/>
    <s v="Utah"/>
    <n v="7570"/>
    <n v="26955"/>
    <s v="In Store"/>
  </r>
  <r>
    <x v="1"/>
    <x v="8"/>
    <s v="Vermont"/>
    <n v="2268"/>
    <n v="29863"/>
    <s v="In Store"/>
  </r>
  <r>
    <x v="1"/>
    <x v="8"/>
    <s v="Virginia"/>
    <n v="20743"/>
    <n v="27582"/>
    <s v="Online "/>
  </r>
  <r>
    <x v="1"/>
    <x v="8"/>
    <s v="Washington"/>
    <n v="20637"/>
    <n v="32566"/>
    <s v="Online "/>
  </r>
  <r>
    <x v="1"/>
    <x v="8"/>
    <s v="West Virginia"/>
    <n v="4658"/>
    <n v="24256"/>
    <s v="In Store"/>
  </r>
  <r>
    <x v="1"/>
    <x v="8"/>
    <s v="Wisconsin"/>
    <n v="17015"/>
    <n v="24758"/>
    <s v="In Store"/>
  </r>
  <r>
    <x v="1"/>
    <x v="8"/>
    <s v="Wyoming"/>
    <n v="2398"/>
    <n v="27994"/>
    <s v="In Store"/>
  </r>
  <r>
    <x v="1"/>
    <x v="9"/>
    <s v="Alabama"/>
    <n v="10189"/>
    <n v="44607"/>
    <s v="In Store"/>
  </r>
  <r>
    <x v="1"/>
    <x v="9"/>
    <s v="Arizona"/>
    <n v="10674"/>
    <n v="45965"/>
    <s v="In Store"/>
  </r>
  <r>
    <x v="1"/>
    <x v="9"/>
    <s v="Arkansas"/>
    <n v="5359"/>
    <n v="42115"/>
    <s v="Online "/>
  </r>
  <r>
    <x v="1"/>
    <x v="9"/>
    <s v="California"/>
    <n v="97442"/>
    <n v="48293"/>
    <s v="Online "/>
  </r>
  <r>
    <x v="1"/>
    <x v="9"/>
    <s v="Colorado"/>
    <n v="17008"/>
    <n v="48381"/>
    <s v="In Store"/>
  </r>
  <r>
    <x v="1"/>
    <x v="9"/>
    <s v="Connecticut"/>
    <n v="18146"/>
    <n v="40861"/>
    <s v="Online "/>
  </r>
  <r>
    <x v="1"/>
    <x v="9"/>
    <s v="Delaware"/>
    <n v="2052"/>
    <n v="41636"/>
    <s v="Online "/>
  </r>
  <r>
    <x v="1"/>
    <x v="9"/>
    <s v="Florida"/>
    <n v="56765"/>
    <n v="43969"/>
    <s v="In Store"/>
  </r>
  <r>
    <x v="1"/>
    <x v="9"/>
    <s v="Georgia"/>
    <n v="18227"/>
    <n v="43971"/>
    <s v="In Store"/>
  </r>
  <r>
    <x v="1"/>
    <x v="9"/>
    <s v="Idaho"/>
    <n v="3845"/>
    <n v="38615"/>
    <s v="Online "/>
  </r>
  <r>
    <x v="1"/>
    <x v="9"/>
    <s v="Illinois"/>
    <n v="39884"/>
    <n v="49714"/>
    <s v="Online "/>
  </r>
  <r>
    <x v="1"/>
    <x v="9"/>
    <s v="Indiana"/>
    <n v="12916"/>
    <n v="39759"/>
    <s v="In Store"/>
  </r>
  <r>
    <x v="1"/>
    <x v="9"/>
    <s v="Iowa"/>
    <n v="8547"/>
    <n v="42534"/>
    <s v="Online "/>
  </r>
  <r>
    <x v="1"/>
    <x v="9"/>
    <s v="Kansas"/>
    <n v="5938"/>
    <n v="41624"/>
    <s v="In Store"/>
  </r>
  <r>
    <x v="1"/>
    <x v="9"/>
    <s v="Kentucky"/>
    <n v="10404"/>
    <n v="40846"/>
    <s v="Online "/>
  </r>
  <r>
    <x v="1"/>
    <x v="9"/>
    <s v="Louisiana"/>
    <n v="9280"/>
    <n v="44963"/>
    <s v="Online "/>
  </r>
  <r>
    <x v="1"/>
    <x v="9"/>
    <s v="Maine"/>
    <n v="3777"/>
    <n v="41322"/>
    <s v="In Store"/>
  </r>
  <r>
    <x v="1"/>
    <x v="9"/>
    <s v="Maryland"/>
    <n v="19358"/>
    <n v="50150"/>
    <s v="In Store"/>
  </r>
  <r>
    <x v="1"/>
    <x v="9"/>
    <s v="Massachusetts"/>
    <n v="22046"/>
    <n v="46421"/>
    <s v="Online "/>
  </r>
  <r>
    <x v="1"/>
    <x v="9"/>
    <s v="Michigan"/>
    <n v="32480"/>
    <n v="40330"/>
    <s v="Online "/>
  </r>
  <r>
    <x v="1"/>
    <x v="9"/>
    <s v="Minnesota"/>
    <n v="17266"/>
    <n v="41478"/>
    <s v="In Store"/>
  </r>
  <r>
    <x v="1"/>
    <x v="9"/>
    <s v="Mississippi"/>
    <n v="4589"/>
    <n v="42243"/>
    <s v="In Store"/>
  </r>
  <r>
    <x v="1"/>
    <x v="9"/>
    <s v="Missouri"/>
    <n v="13240"/>
    <n v="41224"/>
    <s v="In Store"/>
  </r>
  <r>
    <x v="1"/>
    <x v="9"/>
    <s v="Montana"/>
    <n v="4153"/>
    <n v="37791"/>
    <s v="In Store"/>
  </r>
  <r>
    <x v="1"/>
    <x v="9"/>
    <s v="Nebraska"/>
    <n v="4572"/>
    <n v="39587"/>
    <s v="In Store"/>
  </r>
  <r>
    <x v="1"/>
    <x v="9"/>
    <s v="Nevada"/>
    <n v="5140"/>
    <n v="44479"/>
    <s v="Online "/>
  </r>
  <r>
    <x v="1"/>
    <x v="9"/>
    <s v="New Hampshire"/>
    <n v="4011"/>
    <n v="45236"/>
    <s v="Online "/>
  </r>
  <r>
    <x v="1"/>
    <x v="9"/>
    <s v="New Jersey"/>
    <n v="24469"/>
    <n v="43373"/>
    <s v="In Store"/>
  </r>
  <r>
    <x v="1"/>
    <x v="9"/>
    <s v="New Mexico"/>
    <n v="4216"/>
    <n v="41417"/>
    <s v="Online "/>
  </r>
  <r>
    <x v="1"/>
    <x v="9"/>
    <s v="New York"/>
    <n v="72430"/>
    <n v="49410"/>
    <s v="Online "/>
  </r>
  <r>
    <x v="1"/>
    <x v="9"/>
    <s v="North Carolina"/>
    <n v="24457"/>
    <n v="42624"/>
    <s v="In Store"/>
  </r>
  <r>
    <x v="1"/>
    <x v="9"/>
    <s v="North Dakota"/>
    <n v="2047"/>
    <n v="44696"/>
    <s v="In Store"/>
  </r>
  <r>
    <x v="1"/>
    <x v="9"/>
    <s v="Ohio"/>
    <n v="23639"/>
    <n v="41006"/>
    <s v="Online "/>
  </r>
  <r>
    <x v="1"/>
    <x v="9"/>
    <s v="Oklahoma"/>
    <n v="6589"/>
    <n v="42151"/>
    <s v="Online "/>
  </r>
  <r>
    <x v="1"/>
    <x v="9"/>
    <s v="Oregon"/>
    <n v="25468"/>
    <n v="41467"/>
    <s v="In Store"/>
  </r>
  <r>
    <x v="1"/>
    <x v="9"/>
    <s v="Pennsylvania"/>
    <n v="33082"/>
    <n v="41131"/>
    <s v="Online "/>
  </r>
  <r>
    <x v="1"/>
    <x v="9"/>
    <s v="Rhode Island"/>
    <n v="3537"/>
    <n v="40466"/>
    <s v="In Store"/>
  </r>
  <r>
    <x v="1"/>
    <x v="9"/>
    <s v="South Carolina"/>
    <n v="12142"/>
    <n v="40386"/>
    <s v="Online "/>
  </r>
  <r>
    <x v="1"/>
    <x v="9"/>
    <s v="South Dakota"/>
    <n v="2223"/>
    <n v="40233"/>
    <s v="Online "/>
  </r>
  <r>
    <x v="1"/>
    <x v="9"/>
    <s v="Tennessee"/>
    <n v="15931"/>
    <n v="42227"/>
    <s v="In Store"/>
  </r>
  <r>
    <x v="1"/>
    <x v="9"/>
    <s v="Texas"/>
    <n v="57504"/>
    <n v="47110"/>
    <s v="In Store"/>
  </r>
  <r>
    <x v="1"/>
    <x v="9"/>
    <s v="Utah"/>
    <n v="6492"/>
    <n v="43389"/>
    <s v="Online "/>
  </r>
  <r>
    <x v="1"/>
    <x v="9"/>
    <s v="Vermont"/>
    <n v="1990"/>
    <n v="43394"/>
    <s v="Online "/>
  </r>
  <r>
    <x v="1"/>
    <x v="9"/>
    <s v="Virginia"/>
    <n v="29777"/>
    <n v="51136"/>
    <s v="In Store"/>
  </r>
  <r>
    <x v="1"/>
    <x v="9"/>
    <s v="Washington"/>
    <n v="19915"/>
    <n v="48585"/>
    <s v="In Store"/>
  </r>
  <r>
    <x v="1"/>
    <x v="9"/>
    <s v="West Virginia"/>
    <n v="5797"/>
    <n v="38080"/>
    <s v="In Store"/>
  </r>
  <r>
    <x v="1"/>
    <x v="9"/>
    <s v="Wisconsin"/>
    <n v="13757"/>
    <n v="37908"/>
    <s v="In Store"/>
  </r>
  <r>
    <x v="1"/>
    <x v="9"/>
    <s v="Wyoming"/>
    <n v="1655"/>
    <n v="45255"/>
    <s v="In Store"/>
  </r>
  <r>
    <x v="2"/>
    <x v="0"/>
    <s v="Alabama"/>
    <n v="1843"/>
    <n v="62388"/>
    <s v="Online "/>
  </r>
  <r>
    <x v="2"/>
    <x v="0"/>
    <s v="Arizona"/>
    <n v="1328"/>
    <n v="56854"/>
    <s v="Online "/>
  </r>
  <r>
    <x v="2"/>
    <x v="0"/>
    <s v="Arkansas"/>
    <n v="2525"/>
    <n v="53616"/>
    <s v="In Store"/>
  </r>
  <r>
    <x v="2"/>
    <x v="0"/>
    <s v="California"/>
    <n v="17605"/>
    <n v="44595"/>
    <s v="Online "/>
  </r>
  <r>
    <x v="2"/>
    <x v="0"/>
    <s v="Colorado"/>
    <n v="3256"/>
    <n v="94489"/>
    <s v="Online "/>
  </r>
  <r>
    <x v="2"/>
    <x v="0"/>
    <s v="Connecticut"/>
    <n v="441"/>
    <n v="46054"/>
    <s v="In Store"/>
  </r>
  <r>
    <x v="2"/>
    <x v="0"/>
    <s v="Delaware"/>
    <n v="177"/>
    <n v="45987"/>
    <s v="In Store"/>
  </r>
  <r>
    <x v="2"/>
    <x v="0"/>
    <s v="Florida"/>
    <n v="5289"/>
    <n v="40681"/>
    <s v="Online "/>
  </r>
  <r>
    <x v="2"/>
    <x v="0"/>
    <s v="Georgia"/>
    <n v="2630"/>
    <n v="48010"/>
    <s v="Online "/>
  </r>
  <r>
    <x v="2"/>
    <x v="0"/>
    <s v="Idaho"/>
    <n v="2500"/>
    <n v="45998"/>
    <s v="In Store"/>
  </r>
  <r>
    <x v="2"/>
    <x v="0"/>
    <s v="Illinois"/>
    <n v="2785"/>
    <n v="56101"/>
    <s v="Online "/>
  </r>
  <r>
    <x v="2"/>
    <x v="0"/>
    <s v="Indiana"/>
    <n v="2217"/>
    <n v="54605"/>
    <s v="In Store"/>
  </r>
  <r>
    <x v="2"/>
    <x v="0"/>
    <s v="Iowa"/>
    <n v="2830"/>
    <n v="48989"/>
    <s v="Online "/>
  </r>
  <r>
    <x v="2"/>
    <x v="0"/>
    <s v="Kansas"/>
    <n v="2658"/>
    <n v="53004"/>
    <s v="Online "/>
  </r>
  <r>
    <x v="2"/>
    <x v="0"/>
    <s v="Kentucky"/>
    <n v="1559"/>
    <n v="62223"/>
    <s v="In Store"/>
  </r>
  <r>
    <x v="2"/>
    <x v="0"/>
    <s v="Louisiana"/>
    <n v="3089"/>
    <n v="90277"/>
    <s v="In Store"/>
  </r>
  <r>
    <x v="2"/>
    <x v="0"/>
    <s v="Maine"/>
    <n v="1372"/>
    <n v="47187"/>
    <s v="Online "/>
  </r>
  <r>
    <x v="2"/>
    <x v="0"/>
    <s v="Maryland"/>
    <n v="723"/>
    <n v="49100"/>
    <s v="Online "/>
  </r>
  <r>
    <x v="2"/>
    <x v="0"/>
    <s v="Massachusetts"/>
    <n v="985"/>
    <n v="67244"/>
    <s v="In Store"/>
  </r>
  <r>
    <x v="2"/>
    <x v="0"/>
    <s v="Michigan"/>
    <n v="3282"/>
    <n v="46516"/>
    <s v="In Store"/>
  </r>
  <r>
    <x v="2"/>
    <x v="0"/>
    <s v="Minnesota"/>
    <n v="3071"/>
    <n v="56521"/>
    <s v="In Store"/>
  </r>
  <r>
    <x v="2"/>
    <x v="0"/>
    <s v="Mississippi"/>
    <n v="2153"/>
    <n v="53028"/>
    <s v="In Store"/>
  </r>
  <r>
    <x v="2"/>
    <x v="0"/>
    <s v="Missouri"/>
    <n v="1935"/>
    <n v="49331"/>
    <s v="In Store"/>
  </r>
  <r>
    <x v="2"/>
    <x v="0"/>
    <s v="Montana"/>
    <n v="1771"/>
    <n v="73090"/>
    <s v="Online "/>
  </r>
  <r>
    <x v="2"/>
    <x v="0"/>
    <s v="Nebraska"/>
    <n v="2378"/>
    <n v="47084"/>
    <s v="Online "/>
  </r>
  <r>
    <x v="2"/>
    <x v="0"/>
    <s v="Nevada"/>
    <n v="641"/>
    <n v="88872"/>
    <s v="In Store"/>
  </r>
  <r>
    <x v="2"/>
    <x v="0"/>
    <s v="New Hampshire"/>
    <n v="344"/>
    <n v="48081"/>
    <s v="Online "/>
  </r>
  <r>
    <x v="2"/>
    <x v="0"/>
    <s v="New Jersey"/>
    <n v="1003"/>
    <n v="45981"/>
    <s v="Online "/>
  </r>
  <r>
    <x v="2"/>
    <x v="0"/>
    <s v="New Mexico"/>
    <n v="2007"/>
    <n v="70393"/>
    <s v="In Store"/>
  </r>
  <r>
    <x v="2"/>
    <x v="0"/>
    <s v="New York"/>
    <n v="3062"/>
    <n v="47230"/>
    <s v="In Store"/>
  </r>
  <r>
    <x v="2"/>
    <x v="0"/>
    <s v="North Carolina"/>
    <n v="3330"/>
    <n v="45062"/>
    <s v="Online "/>
  </r>
  <r>
    <x v="2"/>
    <x v="0"/>
    <s v="North Dakota"/>
    <n v="1766"/>
    <n v="101073"/>
    <s v="Online "/>
  </r>
  <r>
    <x v="2"/>
    <x v="0"/>
    <s v="Ohio"/>
    <n v="2470"/>
    <n v="57145"/>
    <s v="In Store"/>
  </r>
  <r>
    <x v="2"/>
    <x v="0"/>
    <s v="Oklahoma"/>
    <n v="4348"/>
    <n v="97135"/>
    <s v="Online "/>
  </r>
  <r>
    <x v="2"/>
    <x v="0"/>
    <s v="Oregon"/>
    <n v="4560"/>
    <n v="43495"/>
    <s v="In Store"/>
  </r>
  <r>
    <x v="2"/>
    <x v="0"/>
    <s v="Pennsylvania"/>
    <n v="3585"/>
    <n v="68951"/>
    <s v="Online "/>
  </r>
  <r>
    <x v="2"/>
    <x v="0"/>
    <s v="Rhode Island"/>
    <n v="194"/>
    <n v="45071"/>
    <s v="Online "/>
  </r>
  <r>
    <x v="2"/>
    <x v="0"/>
    <s v="South Carolina"/>
    <n v="1286"/>
    <n v="46536"/>
    <s v="In Store"/>
  </r>
  <r>
    <x v="2"/>
    <x v="0"/>
    <s v="South Dakota"/>
    <n v="1047"/>
    <n v="48904"/>
    <s v="In Store"/>
  </r>
  <r>
    <x v="2"/>
    <x v="0"/>
    <s v="Tennessee"/>
    <n v="1099"/>
    <n v="52634"/>
    <s v="Online "/>
  </r>
  <r>
    <x v="2"/>
    <x v="0"/>
    <s v="Texas"/>
    <n v="19761"/>
    <n v="115449"/>
    <s v="Online "/>
  </r>
  <r>
    <x v="2"/>
    <x v="0"/>
    <s v="Utah"/>
    <n v="1002"/>
    <n v="67171"/>
    <s v="In Store"/>
  </r>
  <r>
    <x v="2"/>
    <x v="0"/>
    <s v="Vermont"/>
    <n v="548"/>
    <n v="44605"/>
    <s v="In Store"/>
  </r>
  <r>
    <x v="2"/>
    <x v="0"/>
    <s v="Virginia"/>
    <n v="2101"/>
    <n v="53043"/>
    <s v="In Store"/>
  </r>
  <r>
    <x v="2"/>
    <x v="0"/>
    <s v="Washington"/>
    <n v="7317"/>
    <n v="39346"/>
    <s v="In Store"/>
  </r>
  <r>
    <x v="2"/>
    <x v="0"/>
    <s v="West Virginia"/>
    <n v="1199"/>
    <n v="86012"/>
    <s v="In Store"/>
  </r>
  <r>
    <x v="2"/>
    <x v="0"/>
    <s v="Wisconsin"/>
    <n v="2926"/>
    <n v="45437"/>
    <s v="Online "/>
  </r>
  <r>
    <x v="2"/>
    <x v="0"/>
    <s v="Wyoming"/>
    <n v="1438"/>
    <n v="89751"/>
    <s v="Online "/>
  </r>
  <r>
    <x v="2"/>
    <x v="1"/>
    <s v="Alabama"/>
    <n v="9897"/>
    <n v="59957"/>
    <s v="In Store"/>
  </r>
  <r>
    <x v="2"/>
    <x v="1"/>
    <s v="Arizona"/>
    <n v="12867"/>
    <n v="61989"/>
    <s v="Online "/>
  </r>
  <r>
    <x v="2"/>
    <x v="1"/>
    <s v="Arkansas"/>
    <n v="6945"/>
    <n v="53988"/>
    <s v="Online "/>
  </r>
  <r>
    <x v="2"/>
    <x v="1"/>
    <s v="California"/>
    <n v="80657"/>
    <n v="76084"/>
    <s v="In Store"/>
  </r>
  <r>
    <x v="2"/>
    <x v="1"/>
    <s v="Colorado"/>
    <n v="19884"/>
    <n v="68414"/>
    <s v="In Store"/>
  </r>
  <r>
    <x v="2"/>
    <x v="1"/>
    <s v="Connecticut"/>
    <n v="9399"/>
    <n v="75727"/>
    <s v="Online "/>
  </r>
  <r>
    <x v="2"/>
    <x v="1"/>
    <s v="Delaware"/>
    <n v="2871"/>
    <n v="65797"/>
    <s v="Online "/>
  </r>
  <r>
    <x v="2"/>
    <x v="1"/>
    <s v="Florida"/>
    <n v="70819"/>
    <n v="57286"/>
    <s v="In Store"/>
  </r>
  <r>
    <x v="2"/>
    <x v="1"/>
    <s v="Georgia"/>
    <n v="20577"/>
    <n v="67018"/>
    <s v="Online "/>
  </r>
  <r>
    <x v="2"/>
    <x v="1"/>
    <s v="Idaho"/>
    <n v="8174"/>
    <n v="50285"/>
    <s v="In Store"/>
  </r>
  <r>
    <x v="2"/>
    <x v="1"/>
    <s v="Illinois"/>
    <n v="32305"/>
    <n v="77957"/>
    <s v="Online "/>
  </r>
  <r>
    <x v="2"/>
    <x v="1"/>
    <s v="Indiana"/>
    <n v="15176"/>
    <n v="64404"/>
    <s v="Online "/>
  </r>
  <r>
    <x v="2"/>
    <x v="1"/>
    <s v="Iowa"/>
    <n v="9447"/>
    <n v="63435"/>
    <s v="In Store"/>
  </r>
  <r>
    <x v="2"/>
    <x v="1"/>
    <s v="Kansas"/>
    <n v="7555"/>
    <n v="60735"/>
    <s v="In Store"/>
  </r>
  <r>
    <x v="2"/>
    <x v="1"/>
    <s v="Kentucky"/>
    <n v="9466"/>
    <n v="59957"/>
    <s v="Online "/>
  </r>
  <r>
    <x v="2"/>
    <x v="1"/>
    <s v="Louisiana"/>
    <n v="10844"/>
    <n v="69892"/>
    <s v="Online "/>
  </r>
  <r>
    <x v="2"/>
    <x v="1"/>
    <s v="Maine"/>
    <n v="5475"/>
    <n v="55575"/>
    <s v="In Store"/>
  </r>
  <r>
    <x v="2"/>
    <x v="1"/>
    <s v="Maryland"/>
    <n v="16487"/>
    <n v="71971"/>
    <s v="In Store"/>
  </r>
  <r>
    <x v="2"/>
    <x v="1"/>
    <s v="Massachusetts"/>
    <n v="21120"/>
    <n v="84802"/>
    <s v="In Store"/>
  </r>
  <r>
    <x v="2"/>
    <x v="1"/>
    <s v="Michigan"/>
    <n v="19952"/>
    <n v="68378"/>
    <s v="In Store"/>
  </r>
  <r>
    <x v="2"/>
    <x v="1"/>
    <s v="Minnesota"/>
    <n v="16480"/>
    <n v="73248"/>
    <s v="In Store"/>
  </r>
  <r>
    <x v="2"/>
    <x v="1"/>
    <s v="Mississippi"/>
    <n v="5760"/>
    <n v="56325"/>
    <s v="Online "/>
  </r>
  <r>
    <x v="2"/>
    <x v="1"/>
    <s v="Missouri"/>
    <n v="14591"/>
    <n v="65442"/>
    <s v="Online "/>
  </r>
  <r>
    <x v="2"/>
    <x v="1"/>
    <s v="Montana"/>
    <n v="6514"/>
    <n v="58969"/>
    <s v="In Store"/>
  </r>
  <r>
    <x v="2"/>
    <x v="1"/>
    <s v="Nebraska"/>
    <n v="7068"/>
    <n v="57657"/>
    <s v="Online "/>
  </r>
  <r>
    <x v="2"/>
    <x v="1"/>
    <s v="Nevada"/>
    <n v="5898"/>
    <n v="67123"/>
    <s v="Online "/>
  </r>
  <r>
    <x v="2"/>
    <x v="1"/>
    <s v="New Hampshire"/>
    <n v="4498"/>
    <n v="68661"/>
    <s v="In Store"/>
  </r>
  <r>
    <x v="2"/>
    <x v="1"/>
    <s v="New Jersey"/>
    <n v="22416"/>
    <n v="78658"/>
    <s v="In Store"/>
  </r>
  <r>
    <x v="2"/>
    <x v="1"/>
    <s v="New Mexico"/>
    <n v="5337"/>
    <n v="55350"/>
    <s v="Online "/>
  </r>
  <r>
    <x v="2"/>
    <x v="1"/>
    <s v="New York"/>
    <n v="50281"/>
    <n v="79248"/>
    <s v="Online "/>
  </r>
  <r>
    <x v="2"/>
    <x v="1"/>
    <s v="North Carolina"/>
    <n v="26741"/>
    <n v="60587"/>
    <s v="In Store"/>
  </r>
  <r>
    <x v="2"/>
    <x v="1"/>
    <s v="North Dakota"/>
    <n v="3798"/>
    <n v="70586"/>
    <s v="Online "/>
  </r>
  <r>
    <x v="2"/>
    <x v="1"/>
    <s v="Ohio"/>
    <n v="23076"/>
    <n v="67194"/>
    <s v="In Store"/>
  </r>
  <r>
    <x v="2"/>
    <x v="1"/>
    <s v="Oklahoma"/>
    <n v="9765"/>
    <n v="58777"/>
    <s v="Online "/>
  </r>
  <r>
    <x v="2"/>
    <x v="1"/>
    <s v="Oregon"/>
    <n v="14244"/>
    <n v="66523"/>
    <s v="Online "/>
  </r>
  <r>
    <x v="2"/>
    <x v="1"/>
    <s v="Pennsylvania"/>
    <n v="28749"/>
    <n v="72852"/>
    <s v="In Store"/>
  </r>
  <r>
    <x v="2"/>
    <x v="1"/>
    <s v="Rhode Island"/>
    <n v="3743"/>
    <n v="67579"/>
    <s v="In Store"/>
  </r>
  <r>
    <x v="2"/>
    <x v="1"/>
    <s v="South Carolina"/>
    <n v="12124"/>
    <n v="58634"/>
    <s v="Online "/>
  </r>
  <r>
    <x v="2"/>
    <x v="1"/>
    <s v="South Dakota"/>
    <n v="3884"/>
    <n v="54981"/>
    <s v="Online "/>
  </r>
  <r>
    <x v="2"/>
    <x v="1"/>
    <s v="Tennessee"/>
    <n v="12110"/>
    <n v="63033"/>
    <s v="In Store"/>
  </r>
  <r>
    <x v="2"/>
    <x v="1"/>
    <s v="Texas"/>
    <n v="51405"/>
    <n v="71554"/>
    <s v="In Store"/>
  </r>
  <r>
    <x v="2"/>
    <x v="1"/>
    <s v="Utah"/>
    <n v="11572"/>
    <n v="57052"/>
    <s v="In Store"/>
  </r>
  <r>
    <x v="2"/>
    <x v="1"/>
    <s v="Vermont"/>
    <n v="2878"/>
    <n v="57025"/>
    <s v="In Store"/>
  </r>
  <r>
    <x v="2"/>
    <x v="1"/>
    <s v="Virginia"/>
    <n v="21508"/>
    <n v="64050"/>
    <s v="In Store"/>
  </r>
  <r>
    <x v="2"/>
    <x v="1"/>
    <s v="Washington"/>
    <n v="26015"/>
    <n v="70432"/>
    <s v="Online "/>
  </r>
  <r>
    <x v="2"/>
    <x v="1"/>
    <s v="West Virginia"/>
    <n v="4435"/>
    <n v="78255"/>
    <s v="Online "/>
  </r>
  <r>
    <x v="2"/>
    <x v="1"/>
    <s v="Wisconsin"/>
    <n v="14814"/>
    <n v="68063"/>
    <s v="In Store"/>
  </r>
  <r>
    <x v="2"/>
    <x v="1"/>
    <s v="Wyoming"/>
    <n v="3375"/>
    <n v="59554"/>
    <s v="Online "/>
  </r>
  <r>
    <x v="2"/>
    <x v="2"/>
    <s v="Alabama"/>
    <n v="5566"/>
    <n v="63068"/>
    <s v="Online "/>
  </r>
  <r>
    <x v="2"/>
    <x v="2"/>
    <s v="Arizona"/>
    <n v="4926"/>
    <n v="82139"/>
    <s v="In Store"/>
  </r>
  <r>
    <x v="2"/>
    <x v="2"/>
    <s v="Arkansas"/>
    <n v="2918"/>
    <n v="53984"/>
    <s v="In Store"/>
  </r>
  <r>
    <x v="2"/>
    <x v="2"/>
    <s v="California"/>
    <n v="44706"/>
    <n v="101627"/>
    <s v="Online "/>
  </r>
  <r>
    <x v="2"/>
    <x v="2"/>
    <s v="Colorado"/>
    <n v="5804"/>
    <n v="76677"/>
    <s v="Online "/>
  </r>
  <r>
    <x v="2"/>
    <x v="2"/>
    <s v="Connecticut"/>
    <n v="4408"/>
    <n v="88569"/>
    <s v="In Store"/>
  </r>
  <r>
    <x v="2"/>
    <x v="2"/>
    <s v="Delaware"/>
    <n v="661"/>
    <n v="70153"/>
    <s v="Online "/>
  </r>
  <r>
    <x v="2"/>
    <x v="2"/>
    <s v="Florida"/>
    <n v="20548"/>
    <n v="67740"/>
    <s v="In Store"/>
  </r>
  <r>
    <x v="2"/>
    <x v="2"/>
    <s v="Georgia"/>
    <n v="9884"/>
    <n v="65168"/>
    <s v="Online "/>
  </r>
  <r>
    <x v="2"/>
    <x v="2"/>
    <s v="Idaho"/>
    <n v="2807"/>
    <n v="69932"/>
    <s v="Online "/>
  </r>
  <r>
    <x v="2"/>
    <x v="2"/>
    <s v="Illinois"/>
    <n v="17883"/>
    <n v="77895"/>
    <s v="In Store"/>
  </r>
  <r>
    <x v="2"/>
    <x v="2"/>
    <s v="Indiana"/>
    <n v="8825"/>
    <n v="68680"/>
    <s v="In Store"/>
  </r>
  <r>
    <x v="2"/>
    <x v="2"/>
    <s v="Iowa"/>
    <n v="4142"/>
    <n v="66257"/>
    <s v="Online "/>
  </r>
  <r>
    <x v="2"/>
    <x v="2"/>
    <s v="Kansas"/>
    <n v="3143"/>
    <n v="65206"/>
    <s v="Online "/>
  </r>
  <r>
    <x v="2"/>
    <x v="2"/>
    <s v="Kentucky"/>
    <n v="4443"/>
    <n v="65208"/>
    <s v="In Store"/>
  </r>
  <r>
    <x v="2"/>
    <x v="2"/>
    <s v="Louisiana"/>
    <n v="4428"/>
    <n v="81881"/>
    <s v="In Store"/>
  </r>
  <r>
    <x v="2"/>
    <x v="2"/>
    <s v="Maine"/>
    <n v="1856"/>
    <n v="61894"/>
    <s v="In Store"/>
  </r>
  <r>
    <x v="2"/>
    <x v="2"/>
    <s v="Maryland"/>
    <n v="4035"/>
    <n v="84350"/>
    <s v="In Store"/>
  </r>
  <r>
    <x v="2"/>
    <x v="2"/>
    <s v="Massachusetts"/>
    <n v="6711"/>
    <n v="94576"/>
    <s v="In Store"/>
  </r>
  <r>
    <x v="2"/>
    <x v="2"/>
    <s v="Michigan"/>
    <n v="16070"/>
    <n v="73537"/>
    <s v="Online "/>
  </r>
  <r>
    <x v="2"/>
    <x v="2"/>
    <s v="Minnesota"/>
    <n v="8487"/>
    <n v="73096"/>
    <s v="Online "/>
  </r>
  <r>
    <x v="2"/>
    <x v="2"/>
    <s v="Mississippi"/>
    <n v="2421"/>
    <n v="55254"/>
    <s v="In Store"/>
  </r>
  <r>
    <x v="2"/>
    <x v="2"/>
    <s v="Missouri"/>
    <n v="6476"/>
    <n v="64359"/>
    <s v="Online "/>
  </r>
  <r>
    <x v="2"/>
    <x v="2"/>
    <s v="Montana"/>
    <n v="1634"/>
    <n v="56194"/>
    <s v="Online "/>
  </r>
  <r>
    <x v="2"/>
    <x v="2"/>
    <s v="Nebraska"/>
    <n v="1988"/>
    <n v="57566"/>
    <s v="In Store"/>
  </r>
  <r>
    <x v="2"/>
    <x v="2"/>
    <s v="Nevada"/>
    <n v="2066"/>
    <n v="64543"/>
    <s v="In Store"/>
  </r>
  <r>
    <x v="2"/>
    <x v="2"/>
    <s v="New Hampshire"/>
    <n v="2032"/>
    <n v="77722"/>
    <s v="Online "/>
  </r>
  <r>
    <x v="2"/>
    <x v="2"/>
    <s v="New Jersey"/>
    <n v="8976"/>
    <n v="86088"/>
    <s v="Online "/>
  </r>
  <r>
    <x v="2"/>
    <x v="2"/>
    <s v="New Mexico"/>
    <n v="1768"/>
    <n v="59139"/>
    <s v="In Store"/>
  </r>
  <r>
    <x v="2"/>
    <x v="2"/>
    <s v="New York"/>
    <n v="16910"/>
    <n v="73614"/>
    <s v="Online "/>
  </r>
  <r>
    <x v="2"/>
    <x v="2"/>
    <s v="North Carolina"/>
    <n v="10219"/>
    <n v="65827"/>
    <s v="In Store"/>
  </r>
  <r>
    <x v="2"/>
    <x v="2"/>
    <s v="North Dakota"/>
    <n v="807"/>
    <n v="59882"/>
    <s v="Online "/>
  </r>
  <r>
    <x v="2"/>
    <x v="2"/>
    <s v="Ohio"/>
    <n v="15409"/>
    <n v="67487"/>
    <s v="Online "/>
  </r>
  <r>
    <x v="2"/>
    <x v="2"/>
    <s v="Oklahoma"/>
    <n v="4164"/>
    <n v="64770"/>
    <s v="In Store"/>
  </r>
  <r>
    <x v="2"/>
    <x v="2"/>
    <s v="Oregon"/>
    <n v="6240"/>
    <n v="76641"/>
    <s v="In Store"/>
  </r>
  <r>
    <x v="2"/>
    <x v="2"/>
    <s v="Pennsylvania"/>
    <n v="14407"/>
    <n v="68561"/>
    <s v="Online "/>
  </r>
  <r>
    <x v="2"/>
    <x v="2"/>
    <s v="Rhode Island"/>
    <n v="1572"/>
    <n v="64468"/>
    <s v="Online "/>
  </r>
  <r>
    <x v="2"/>
    <x v="2"/>
    <s v="South Carolina"/>
    <n v="6087"/>
    <n v="65522"/>
    <s v="In Store"/>
  </r>
  <r>
    <x v="2"/>
    <x v="2"/>
    <s v="South Dakota"/>
    <n v="1084"/>
    <n v="55320"/>
    <s v="In Store"/>
  </r>
  <r>
    <x v="2"/>
    <x v="2"/>
    <s v="Tennessee"/>
    <n v="7051"/>
    <n v="65495"/>
    <s v="In Store"/>
  </r>
  <r>
    <x v="2"/>
    <x v="2"/>
    <s v="Texas"/>
    <n v="24758"/>
    <n v="83648"/>
    <s v="In Store"/>
  </r>
  <r>
    <x v="2"/>
    <x v="2"/>
    <s v="Utah"/>
    <n v="4386"/>
    <n v="64006"/>
    <s v="In Store"/>
  </r>
  <r>
    <x v="2"/>
    <x v="2"/>
    <s v="Vermont"/>
    <n v="1108"/>
    <n v="65390"/>
    <s v="Online "/>
  </r>
  <r>
    <x v="2"/>
    <x v="2"/>
    <s v="Virginia"/>
    <n v="6750"/>
    <n v="65974"/>
    <s v="Online "/>
  </r>
  <r>
    <x v="2"/>
    <x v="2"/>
    <s v="Washington"/>
    <n v="7798"/>
    <n v="85321"/>
    <s v="In Store"/>
  </r>
  <r>
    <x v="2"/>
    <x v="2"/>
    <s v="West Virginia"/>
    <n v="1268"/>
    <n v="66459"/>
    <s v="Online "/>
  </r>
  <r>
    <x v="2"/>
    <x v="2"/>
    <s v="Wisconsin"/>
    <n v="9432"/>
    <n v="64047"/>
    <s v="Online "/>
  </r>
  <r>
    <x v="2"/>
    <x v="2"/>
    <s v="Wyoming"/>
    <n v="600"/>
    <n v="73060"/>
    <s v="In Store"/>
  </r>
  <r>
    <x v="2"/>
    <x v="3"/>
    <s v="Alabama"/>
    <n v="32481"/>
    <n v="47970"/>
    <s v="In Store"/>
  </r>
  <r>
    <x v="2"/>
    <x v="3"/>
    <s v="Arizona"/>
    <n v="31775"/>
    <n v="52734"/>
    <s v="Online "/>
  </r>
  <r>
    <x v="2"/>
    <x v="3"/>
    <s v="Arkansas"/>
    <n v="21642"/>
    <n v="47450"/>
    <s v="Online "/>
  </r>
  <r>
    <x v="2"/>
    <x v="3"/>
    <s v="California"/>
    <n v="196511"/>
    <n v="58020"/>
    <s v="In Store"/>
  </r>
  <r>
    <x v="2"/>
    <x v="3"/>
    <s v="Colorado"/>
    <n v="35891"/>
    <n v="56043"/>
    <s v="Online "/>
  </r>
  <r>
    <x v="2"/>
    <x v="3"/>
    <s v="Connecticut"/>
    <n v="24902"/>
    <n v="57041"/>
    <s v="In Store"/>
  </r>
  <r>
    <x v="2"/>
    <x v="3"/>
    <s v="Delaware"/>
    <n v="6850"/>
    <n v="46843"/>
    <s v="Online "/>
  </r>
  <r>
    <x v="2"/>
    <x v="3"/>
    <s v="Florida"/>
    <n v="139486"/>
    <n v="50766"/>
    <s v="Online "/>
  </r>
  <r>
    <x v="2"/>
    <x v="3"/>
    <s v="Georgia"/>
    <n v="60996"/>
    <n v="55352"/>
    <s v="In Store"/>
  </r>
  <r>
    <x v="2"/>
    <x v="3"/>
    <s v="Idaho"/>
    <n v="11969"/>
    <n v="45972"/>
    <s v="In Store"/>
  </r>
  <r>
    <x v="2"/>
    <x v="3"/>
    <s v="Illinois"/>
    <n v="78063"/>
    <n v="57570"/>
    <s v="Online "/>
  </r>
  <r>
    <x v="2"/>
    <x v="3"/>
    <s v="Indiana"/>
    <n v="40681"/>
    <n v="48092"/>
    <s v="Online "/>
  </r>
  <r>
    <x v="2"/>
    <x v="3"/>
    <s v="Iowa"/>
    <n v="23521"/>
    <n v="46539"/>
    <s v="In Store"/>
  </r>
  <r>
    <x v="2"/>
    <x v="3"/>
    <s v="Kansas"/>
    <n v="20370"/>
    <n v="48235"/>
    <s v="In Store"/>
  </r>
  <r>
    <x v="2"/>
    <x v="3"/>
    <s v="Kentucky"/>
    <n v="28056"/>
    <n v="48623"/>
    <s v="In Store"/>
  </r>
  <r>
    <x v="2"/>
    <x v="3"/>
    <s v="Louisiana"/>
    <n v="30545"/>
    <n v="48196"/>
    <s v="In Store"/>
  </r>
  <r>
    <x v="2"/>
    <x v="3"/>
    <s v="Maine"/>
    <n v="10761"/>
    <n v="43589"/>
    <s v="In Store"/>
  </r>
  <r>
    <x v="2"/>
    <x v="3"/>
    <s v="Maryland"/>
    <n v="32767"/>
    <n v="52648"/>
    <s v="Online "/>
  </r>
  <r>
    <x v="2"/>
    <x v="3"/>
    <s v="Massachusetts"/>
    <n v="42171"/>
    <n v="58937"/>
    <s v="Online "/>
  </r>
  <r>
    <x v="2"/>
    <x v="3"/>
    <s v="Michigan"/>
    <n v="52459"/>
    <n v="53200"/>
    <s v="In Store"/>
  </r>
  <r>
    <x v="2"/>
    <x v="3"/>
    <s v="Minnesota"/>
    <n v="37272"/>
    <n v="55570"/>
    <s v="Online "/>
  </r>
  <r>
    <x v="2"/>
    <x v="3"/>
    <s v="Mississippi"/>
    <n v="19763"/>
    <n v="42497"/>
    <s v="Online "/>
  </r>
  <r>
    <x v="2"/>
    <x v="3"/>
    <s v="Missouri"/>
    <n v="38808"/>
    <n v="48469"/>
    <s v="In Store"/>
  </r>
  <r>
    <x v="2"/>
    <x v="3"/>
    <s v="Montana"/>
    <n v="9250"/>
    <n v="45170"/>
    <s v="In Store"/>
  </r>
  <r>
    <x v="2"/>
    <x v="3"/>
    <s v="Nebraska"/>
    <n v="14923"/>
    <n v="45891"/>
    <s v="Online "/>
  </r>
  <r>
    <x v="2"/>
    <x v="3"/>
    <s v="Nevada"/>
    <n v="15829"/>
    <n v="50190"/>
    <s v="Online "/>
  </r>
  <r>
    <x v="2"/>
    <x v="3"/>
    <s v="New Hampshire"/>
    <n v="12509"/>
    <n v="53777"/>
    <s v="In Store"/>
  </r>
  <r>
    <x v="2"/>
    <x v="3"/>
    <s v="New Jersey"/>
    <n v="54238"/>
    <n v="59723"/>
    <s v="Online "/>
  </r>
  <r>
    <x v="2"/>
    <x v="3"/>
    <s v="New Mexico"/>
    <n v="10758"/>
    <n v="44078"/>
    <s v="In Store"/>
  </r>
  <r>
    <x v="2"/>
    <x v="3"/>
    <s v="New York"/>
    <n v="123741"/>
    <n v="57832"/>
    <s v="Online "/>
  </r>
  <r>
    <x v="2"/>
    <x v="3"/>
    <s v="North Carolina"/>
    <n v="61525"/>
    <n v="49092"/>
    <s v="Online "/>
  </r>
  <r>
    <x v="2"/>
    <x v="3"/>
    <s v="North Dakota"/>
    <n v="7753"/>
    <n v="55819"/>
    <s v="In Store"/>
  </r>
  <r>
    <x v="2"/>
    <x v="3"/>
    <s v="Ohio"/>
    <n v="68615"/>
    <n v="50247"/>
    <s v="In Store"/>
  </r>
  <r>
    <x v="2"/>
    <x v="3"/>
    <s v="Oklahoma"/>
    <n v="23748"/>
    <n v="47554"/>
    <s v="Online "/>
  </r>
  <r>
    <x v="2"/>
    <x v="3"/>
    <s v="Oregon"/>
    <n v="26503"/>
    <n v="50347"/>
    <s v="Online "/>
  </r>
  <r>
    <x v="2"/>
    <x v="3"/>
    <s v="Pennsylvania"/>
    <n v="74845"/>
    <n v="51000"/>
    <s v="In Store"/>
  </r>
  <r>
    <x v="2"/>
    <x v="3"/>
    <s v="Rhode Island"/>
    <n v="7658"/>
    <n v="49902"/>
    <s v="In Store"/>
  </r>
  <r>
    <x v="2"/>
    <x v="3"/>
    <s v="South Carolina"/>
    <n v="30013"/>
    <n v="45429"/>
    <s v="In Store"/>
  </r>
  <r>
    <x v="2"/>
    <x v="3"/>
    <s v="South Dakota"/>
    <n v="8059"/>
    <n v="45650"/>
    <s v="In Store"/>
  </r>
  <r>
    <x v="2"/>
    <x v="3"/>
    <s v="Tennessee"/>
    <n v="40040"/>
    <n v="52137"/>
    <s v="In Store"/>
  </r>
  <r>
    <x v="2"/>
    <x v="3"/>
    <s v="Texas"/>
    <n v="147447"/>
    <n v="58337"/>
    <s v="Online "/>
  </r>
  <r>
    <x v="2"/>
    <x v="3"/>
    <s v="Utah"/>
    <n v="19531"/>
    <n v="50163"/>
    <s v="Online "/>
  </r>
  <r>
    <x v="2"/>
    <x v="3"/>
    <s v="Vermont"/>
    <n v="5084"/>
    <n v="46351"/>
    <s v="In Store"/>
  </r>
  <r>
    <x v="2"/>
    <x v="3"/>
    <s v="Virginia"/>
    <n v="43180"/>
    <n v="49886"/>
    <s v="Online "/>
  </r>
  <r>
    <x v="2"/>
    <x v="3"/>
    <s v="Washington"/>
    <n v="39324"/>
    <n v="69994"/>
    <s v="Online "/>
  </r>
  <r>
    <x v="2"/>
    <x v="3"/>
    <s v="West Virginia"/>
    <n v="10925"/>
    <n v="44698"/>
    <s v="In Store"/>
  </r>
  <r>
    <x v="2"/>
    <x v="3"/>
    <s v="Wisconsin"/>
    <n v="36496"/>
    <n v="47512"/>
    <s v="In Store"/>
  </r>
  <r>
    <x v="2"/>
    <x v="3"/>
    <s v="Wyoming"/>
    <n v="4830"/>
    <n v="48737"/>
    <s v="Online "/>
  </r>
  <r>
    <x v="2"/>
    <x v="4"/>
    <s v="Alabama"/>
    <n v="2168"/>
    <n v="66025"/>
    <s v="Online "/>
  </r>
  <r>
    <x v="2"/>
    <x v="4"/>
    <s v="Arizona"/>
    <n v="3113"/>
    <n v="81499"/>
    <s v="In Store"/>
  </r>
  <r>
    <x v="2"/>
    <x v="4"/>
    <s v="Arkansas"/>
    <n v="1210"/>
    <n v="59828"/>
    <s v="Online "/>
  </r>
  <r>
    <x v="2"/>
    <x v="4"/>
    <s v="California"/>
    <n v="26592"/>
    <n v="194173"/>
    <s v="In Store"/>
  </r>
  <r>
    <x v="2"/>
    <x v="4"/>
    <s v="Colorado"/>
    <n v="4173"/>
    <n v="106735"/>
    <s v="Online "/>
  </r>
  <r>
    <x v="2"/>
    <x v="4"/>
    <s v="Connecticut"/>
    <n v="2306"/>
    <n v="116642"/>
    <s v="Online "/>
  </r>
  <r>
    <x v="2"/>
    <x v="4"/>
    <s v="Delaware"/>
    <n v="433"/>
    <n v="71782"/>
    <s v="In Store"/>
  </r>
  <r>
    <x v="2"/>
    <x v="4"/>
    <s v="Florida"/>
    <n v="11205"/>
    <n v="87168"/>
    <s v="In Store"/>
  </r>
  <r>
    <x v="2"/>
    <x v="4"/>
    <s v="Georgia"/>
    <n v="5113"/>
    <n v="102613"/>
    <s v="Online "/>
  </r>
  <r>
    <x v="2"/>
    <x v="4"/>
    <s v="Idaho"/>
    <n v="1223"/>
    <n v="58761"/>
    <s v="Online "/>
  </r>
  <r>
    <x v="2"/>
    <x v="4"/>
    <s v="Illinois"/>
    <n v="6688"/>
    <n v="97164"/>
    <s v="In Store"/>
  </r>
  <r>
    <x v="2"/>
    <x v="4"/>
    <s v="Indiana"/>
    <n v="2123"/>
    <n v="66371"/>
    <s v="In Store"/>
  </r>
  <r>
    <x v="2"/>
    <x v="4"/>
    <s v="Iowa"/>
    <n v="1742"/>
    <n v="64519"/>
    <s v="In Store"/>
  </r>
  <r>
    <x v="2"/>
    <x v="4"/>
    <s v="Kansas"/>
    <n v="1308"/>
    <n v="69399"/>
    <s v="In Store"/>
  </r>
  <r>
    <x v="2"/>
    <x v="4"/>
    <s v="Kentucky"/>
    <n v="1785"/>
    <n v="60629"/>
    <s v="In Store"/>
  </r>
  <r>
    <x v="2"/>
    <x v="4"/>
    <s v="Louisiana"/>
    <n v="1716"/>
    <n v="64223"/>
    <s v="Online "/>
  </r>
  <r>
    <x v="2"/>
    <x v="4"/>
    <s v="Maine"/>
    <n v="849"/>
    <n v="60502"/>
    <s v="Online "/>
  </r>
  <r>
    <x v="2"/>
    <x v="4"/>
    <s v="Maryland"/>
    <n v="2737"/>
    <n v="98844"/>
    <s v="In Store"/>
  </r>
  <r>
    <x v="2"/>
    <x v="4"/>
    <s v="Massachusetts"/>
    <n v="5379"/>
    <n v="129118"/>
    <s v="Online "/>
  </r>
  <r>
    <x v="2"/>
    <x v="4"/>
    <s v="Michigan"/>
    <n v="6287"/>
    <n v="79556"/>
    <s v="Online "/>
  </r>
  <r>
    <x v="2"/>
    <x v="4"/>
    <s v="Minnesota"/>
    <n v="3977"/>
    <n v="84903"/>
    <s v="In Store"/>
  </r>
  <r>
    <x v="2"/>
    <x v="4"/>
    <s v="Mississippi"/>
    <n v="940"/>
    <n v="55173"/>
    <s v="In Store"/>
  </r>
  <r>
    <x v="2"/>
    <x v="4"/>
    <s v="Missouri"/>
    <n v="3049"/>
    <n v="87842"/>
    <s v="Online "/>
  </r>
  <r>
    <x v="2"/>
    <x v="4"/>
    <s v="Montana"/>
    <n v="801"/>
    <n v="60475"/>
    <s v="Online "/>
  </r>
  <r>
    <x v="2"/>
    <x v="4"/>
    <s v="Nebraska"/>
    <n v="973"/>
    <n v="70407"/>
    <s v="In Store"/>
  </r>
  <r>
    <x v="2"/>
    <x v="4"/>
    <s v="Nevada"/>
    <n v="1541"/>
    <n v="76292"/>
    <s v="Online "/>
  </r>
  <r>
    <x v="0"/>
    <x v="6"/>
    <s v="California"/>
    <n v="5876"/>
    <n v="69709"/>
    <s v="In Store"/>
  </r>
  <r>
    <x v="0"/>
    <x v="6"/>
    <s v="texas"/>
    <n v="32595"/>
    <n v="72460"/>
    <s v="Online "/>
  </r>
  <r>
    <x v="0"/>
    <x v="6"/>
    <s v="Texas"/>
    <n v="146639"/>
    <n v="87123"/>
    <s v="Online "/>
  </r>
  <r>
    <x v="0"/>
    <x v="6"/>
    <s v="California"/>
    <n v="25941"/>
    <n v="74355"/>
    <s v="In Store"/>
  </r>
  <r>
    <x v="0"/>
    <x v="6"/>
    <s v="texas"/>
    <n v="6346"/>
    <n v="80442"/>
    <s v="In Store"/>
  </r>
  <r>
    <x v="0"/>
    <x v="6"/>
    <s v="Texas"/>
    <n v="60099"/>
    <n v="102046"/>
    <s v="Online "/>
  </r>
  <r>
    <x v="0"/>
    <x v="6"/>
    <s v="California"/>
    <n v="43094"/>
    <n v="98279"/>
    <s v="Online "/>
  </r>
  <r>
    <x v="0"/>
    <x v="6"/>
    <s v="texas"/>
    <n v="8599"/>
    <n v="59557"/>
    <s v="In Store"/>
  </r>
  <r>
    <x v="0"/>
    <x v="6"/>
    <s v="Texas"/>
    <n v="27048"/>
    <n v="73254"/>
    <s v="In Store"/>
  </r>
  <r>
    <x v="0"/>
    <x v="6"/>
    <s v="California"/>
    <n v="4986"/>
    <n v="66233"/>
    <s v="In Store"/>
  </r>
  <r>
    <x v="0"/>
    <x v="7"/>
    <s v="texas"/>
    <n v="15859"/>
    <n v="57193"/>
    <s v="In Store"/>
  </r>
  <r>
    <x v="0"/>
    <x v="7"/>
    <s v="Texas"/>
    <n v="20727"/>
    <n v="62159"/>
    <s v="In Store"/>
  </r>
  <r>
    <x v="0"/>
    <x v="7"/>
    <s v="California"/>
    <n v="15656"/>
    <n v="53435"/>
    <s v="Online "/>
  </r>
  <r>
    <x v="0"/>
    <x v="7"/>
    <s v="texas"/>
    <n v="656765"/>
    <n v="63668"/>
    <s v="Online "/>
  </r>
  <r>
    <x v="0"/>
    <x v="7"/>
    <s v="Texas"/>
    <n v="23475"/>
    <n v="61198"/>
    <s v="In Store"/>
  </r>
  <r>
    <x v="0"/>
    <x v="7"/>
    <s v="California"/>
    <n v="19964"/>
    <n v="67215"/>
    <s v="Online "/>
  </r>
  <r>
    <x v="0"/>
    <x v="7"/>
    <s v="texas"/>
    <n v="5522"/>
    <n v="63470"/>
    <s v="Online "/>
  </r>
  <r>
    <x v="0"/>
    <x v="7"/>
    <s v="Texas"/>
    <n v="85058"/>
    <n v="61114"/>
    <s v="In Store"/>
  </r>
  <r>
    <x v="0"/>
    <x v="7"/>
    <s v="California"/>
    <n v="31842"/>
    <n v="63141"/>
    <s v="In Store"/>
  </r>
  <r>
    <x v="0"/>
    <x v="7"/>
    <s v="texas"/>
    <n v="9128"/>
    <n v="51479"/>
    <s v="Online "/>
  </r>
  <r>
    <x v="0"/>
    <x v="7"/>
    <s v="Texas"/>
    <n v="39684"/>
    <n v="61678"/>
    <s v="Online "/>
  </r>
  <r>
    <x v="0"/>
    <x v="7"/>
    <s v="California"/>
    <n v="16899"/>
    <n v="58802"/>
    <s v="In Store"/>
  </r>
  <r>
    <x v="0"/>
    <x v="7"/>
    <s v="Iowa"/>
    <n v="13294"/>
    <n v="53222"/>
    <s v="Online "/>
  </r>
  <r>
    <x v="0"/>
    <x v="7"/>
    <s v="Kansas"/>
    <n v="10330"/>
    <n v="54486"/>
    <s v="In Store"/>
  </r>
  <r>
    <x v="0"/>
    <x v="7"/>
    <s v="Kentucky"/>
    <n v="20809"/>
    <n v="58098"/>
    <s v="Online "/>
  </r>
  <r>
    <x v="0"/>
    <x v="7"/>
    <s v="Louisiana"/>
    <n v="16834"/>
    <n v="54222"/>
    <s v="Online "/>
  </r>
  <r>
    <x v="0"/>
    <x v="7"/>
    <s v="Maine"/>
    <n v="5591"/>
    <n v="59739"/>
    <s v="In Store"/>
  </r>
  <r>
    <x v="0"/>
    <x v="7"/>
    <s v="Maryland"/>
    <n v="21505"/>
    <n v="65854"/>
    <s v="In Store"/>
  </r>
  <r>
    <x v="0"/>
    <x v="0"/>
    <s v="Alabama"/>
    <n v="1829"/>
    <n v="64872"/>
    <s v="Online "/>
  </r>
  <r>
    <x v="0"/>
    <x v="0"/>
    <s v="Arizona"/>
    <n v="1354"/>
    <n v="61216"/>
    <s v="In Store"/>
  </r>
  <r>
    <x v="0"/>
    <x v="0"/>
    <s v="Arkansas"/>
    <n v="2565"/>
    <n v="55909"/>
    <s v="Online "/>
  </r>
  <r>
    <x v="0"/>
    <x v="0"/>
    <s v="California"/>
    <n v="17651"/>
    <n v="48534"/>
    <s v="Online "/>
  </r>
  <r>
    <x v="0"/>
    <x v="0"/>
    <s v="Colorado"/>
    <n v="3312"/>
    <n v="97879"/>
    <s v="In Store"/>
  </r>
  <r>
    <x v="0"/>
    <x v="0"/>
    <s v="Connecticut"/>
    <n v="467"/>
    <n v="49142"/>
    <s v="In Store"/>
  </r>
  <r>
    <x v="0"/>
    <x v="0"/>
    <s v="Delaware"/>
    <n v="186"/>
    <n v="49290"/>
    <s v="Online "/>
  </r>
  <r>
    <x v="0"/>
    <x v="0"/>
    <s v="Florida"/>
    <n v="5394"/>
    <n v="43717"/>
    <s v="Online "/>
  </r>
  <r>
    <x v="0"/>
    <x v="0"/>
    <s v="Georgia"/>
    <n v="2794"/>
    <n v="51978"/>
    <s v="In Store"/>
  </r>
  <r>
    <x v="0"/>
    <x v="0"/>
    <s v="Idaho"/>
    <n v="2531"/>
    <n v="48820"/>
    <s v="In Store"/>
  </r>
  <r>
    <x v="0"/>
    <x v="0"/>
    <s v="Illinois"/>
    <n v="2818"/>
    <n v="58259"/>
    <s v="In Store"/>
  </r>
  <r>
    <x v="0"/>
    <x v="0"/>
    <s v="Indiana"/>
    <n v="2302"/>
    <n v="56732"/>
    <s v="In Store"/>
  </r>
  <r>
    <x v="0"/>
    <x v="0"/>
    <s v="Iowa"/>
    <n v="2911"/>
    <n v="51588"/>
    <s v="In Store"/>
  </r>
  <r>
    <x v="0"/>
    <x v="0"/>
    <s v="Kansas"/>
    <n v="2613"/>
    <n v="53721"/>
    <s v="In Store"/>
  </r>
  <r>
    <x v="0"/>
    <x v="0"/>
    <s v="Kentucky"/>
    <n v="1632"/>
    <n v="60605"/>
    <s v="In Store"/>
  </r>
  <r>
    <x v="0"/>
    <x v="0"/>
    <s v="Louisiana"/>
    <n v="3143"/>
    <n v="92727"/>
    <s v="In Store"/>
  </r>
  <r>
    <x v="0"/>
    <x v="0"/>
    <s v="Maine"/>
    <n v="1581"/>
    <n v="47422"/>
    <s v="In Store"/>
  </r>
  <r>
    <x v="0"/>
    <x v="0"/>
    <s v="Maryland"/>
    <n v="720"/>
    <n v="52887"/>
    <s v="In Store"/>
  </r>
  <r>
    <x v="0"/>
    <x v="0"/>
    <s v="Massachusetts"/>
    <n v="999"/>
    <n v="70628"/>
    <s v="In Store"/>
  </r>
  <r>
    <x v="0"/>
    <x v="0"/>
    <s v="Michigan"/>
    <n v="3574"/>
    <n v="49309"/>
    <s v="In Store"/>
  </r>
  <r>
    <x v="0"/>
    <x v="0"/>
    <s v="Minnesota"/>
    <n v="3175"/>
    <n v="57276"/>
    <s v="In Store"/>
  </r>
  <r>
    <x v="0"/>
    <x v="0"/>
    <s v="Mississippi"/>
    <n v="2070"/>
    <n v="56525"/>
    <s v="In Store"/>
  </r>
  <r>
    <x v="0"/>
    <x v="0"/>
    <s v="Missouri"/>
    <n v="2123"/>
    <n v="52677"/>
    <s v="Online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BC84E-0CD6-4F4B-B8CD-5D7100F13A59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s">
  <location ref="B4:B8" firstHeaderRow="1" firstDataRow="1" firstDataCol="1"/>
  <pivotFields count="6">
    <pivotField axis="axisRow" showAll="0" defaultSubtotal="0">
      <items count="4">
        <item x="3"/>
        <item x="2"/>
        <item x="1"/>
        <item x="0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formats count="4">
    <format dxfId="4">
      <pivotArea field="0" type="button" dataOnly="0" labelOnly="1" outline="0" axis="axisRow" fieldPosition="0"/>
    </format>
    <format dxfId="3">
      <pivotArea type="all" dataOnly="0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ADC8E-9C9B-4E71-A34A-C9727E453125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s">
  <location ref="B13:B17" firstHeaderRow="1" firstDataRow="1" firstDataCol="1"/>
  <pivotFields count="6">
    <pivotField axis="axisRow" showAll="0" sortType="descending" defaultSubtotal="0">
      <items count="4">
        <item x="0"/>
        <item x="1"/>
        <item x="2"/>
        <item x="3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formats count="6">
    <format dxfId="10">
      <pivotArea collapsedLevelsAreSubtotals="1" fieldPosition="0">
        <references count="1">
          <reference field="0" count="1">
            <x v="2"/>
          </reference>
        </references>
      </pivotArea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type="all" dataOnly="0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F03BE-1450-48EF-8D4C-88ACDD28E66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oducts">
  <location ref="I4:I14" firstHeaderRow="1" firstDataRow="1" firstDataCol="1"/>
  <pivotFields count="6">
    <pivotField showAll="0" defaultSubtotal="0"/>
    <pivotField axis="axisRow" showAll="0">
      <items count="12">
        <item m="1" x="10"/>
        <item x="4"/>
        <item x="5"/>
        <item x="3"/>
        <item x="6"/>
        <item x="8"/>
        <item x="2"/>
        <item x="9"/>
        <item x="7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formats count="4">
    <format dxfId="14">
      <pivotArea field="1" type="button" dataOnly="0" labelOnly="1" outline="0" axis="axisRow" fieldPosition="0"/>
    </format>
    <format dxfId="13">
      <pivotArea type="all" dataOnly="0" outline="0" fieldPosition="0"/>
    </format>
    <format dxfId="12">
      <pivotArea field="1" type="button" dataOnly="0" labelOnly="1" outline="0" axis="axisRow" fieldPosition="0"/>
    </format>
    <format dxfId="11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39557045</fb>
    <v>0</v>
  </rv>
  <rv s="0">
    <fb>28701845</fb>
    <v>0</v>
  </rv>
  <rv s="0">
    <fb>21670000</fb>
    <v>0</v>
  </rv>
  <rv s="0">
    <fb>19542209</fb>
    <v>0</v>
  </rv>
  <rv s="0">
    <fb>12807060</fb>
    <v>0</v>
  </rv>
  <rv s="0">
    <fb>12741080</fb>
    <v>0</v>
  </rv>
  <rv s="0">
    <fb>11689442</fb>
    <v>0</v>
  </rv>
  <rv s="0">
    <fb>10519475</fb>
    <v>0</v>
  </rv>
  <rv s="0">
    <fb>10383620</fb>
    <v>0</v>
  </rv>
  <rv s="0">
    <fb>9995915</fb>
    <v>0</v>
  </rv>
  <rv s="0">
    <fb>8908520</fb>
    <v>0</v>
  </rv>
  <rv s="0">
    <fb>8517685</fb>
    <v>0</v>
  </rv>
  <rv s="0">
    <fb>7614893</fb>
    <v>0</v>
  </rv>
  <rv s="0">
    <fb>7171646</fb>
    <v>0</v>
  </rv>
  <rv s="0">
    <fb>6902149</fb>
    <v>0</v>
  </rv>
  <rv s="0">
    <fb>6770010</fb>
    <v>0</v>
  </rv>
  <rv s="0">
    <fb>6691878</fb>
    <v>0</v>
  </rv>
  <rv s="0">
    <fb>6126452</fb>
    <v>0</v>
  </rv>
  <rv s="0">
    <fb>6042718</fb>
    <v>0</v>
  </rv>
  <rv s="0">
    <fb>5813568</fb>
    <v>0</v>
  </rv>
  <rv s="0">
    <fb>5695564</fb>
    <v>0</v>
  </rv>
  <rv s="0">
    <fb>5611179</fb>
    <v>0</v>
  </rv>
  <rv s="0">
    <fb>5084127</fb>
    <v>0</v>
  </rv>
  <rv s="0">
    <fb>4887871</fb>
    <v>0</v>
  </rv>
  <rv s="0">
    <fb>4659978</fb>
    <v>0</v>
  </rv>
  <rv s="0">
    <fb>4468402</fb>
    <v>0</v>
  </rv>
  <rv s="0">
    <fb>4190713</fb>
    <v>0</v>
  </rv>
  <rv s="0">
    <fb>3943079</fb>
    <v>0</v>
  </rv>
  <rv s="0">
    <fb>3572665</fb>
    <v>0</v>
  </rv>
  <rv s="0">
    <fb>3161105</fb>
    <v>0</v>
  </rv>
  <rv s="0">
    <fb>3156145</fb>
    <v>0</v>
  </rv>
  <rv s="0">
    <fb>3034392</fb>
    <v>0</v>
  </rv>
  <rv s="0">
    <fb>3013825</fb>
    <v>0</v>
  </rv>
  <rv s="0">
    <fb>2963914</fb>
    <v>0</v>
  </rv>
  <rv s="0">
    <fb>2911505</fb>
    <v>0</v>
  </rv>
  <rv s="0">
    <fb>2095428</fb>
    <v>0</v>
  </rv>
  <rv s="0">
    <fb>1929268</fb>
    <v>0</v>
  </rv>
  <rv s="0">
    <fb>1805832</fb>
    <v>0</v>
  </rv>
  <rv s="0">
    <fb>1754208</fb>
    <v>0</v>
  </rv>
  <rv s="0">
    <fb>1356458</fb>
    <v>0</v>
  </rv>
  <rv s="0">
    <fb>1338404</fb>
    <v>0</v>
  </rv>
  <rv s="0">
    <fb>1062305</fb>
    <v>0</v>
  </rv>
  <rv s="0">
    <fb>1057315</fb>
    <v>0</v>
  </rv>
  <rv s="0">
    <fb>967171</fb>
    <v>0</v>
  </rv>
  <rv s="0">
    <fb>882235</fb>
    <v>0</v>
  </rv>
  <rv s="0">
    <fb>760077</fb>
    <v>0</v>
  </rv>
  <rv s="0">
    <fb>626299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128F0-BA29-47BC-97D3-E086C5CAABA1}" name="Main_T" displayName="Main_T" ref="A1:F2615" totalsRowShown="0">
  <autoFilter ref="A1:F2615" xr:uid="{7E5128F0-BA29-47BC-97D3-E086C5CAABA1}"/>
  <tableColumns count="6">
    <tableColumn id="1" xr3:uid="{BC13D783-E397-4DD2-977E-1BFF5B8A5C68}" name="Year"/>
    <tableColumn id="2" xr3:uid="{85262A00-A9D2-453D-B9FD-2575302CA483}" name="Products"/>
    <tableColumn id="3" xr3:uid="{5449A271-352D-48B1-9DB9-800ECFA8C722}" name="State"/>
    <tableColumn id="4" xr3:uid="{71CEA908-BB9A-4209-81CA-1DD7A4FF15C5}" name="Quantity"/>
    <tableColumn id="5" xr3:uid="{47505116-49EC-4511-BD85-30E22CFCB3AE}" name="Revenue"/>
    <tableColumn id="6" xr3:uid="{E44B3EF9-A345-4F6E-9097-E4829D6AD346}" name="Sales 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FB1E6-5311-495E-8D37-46022EDC0C2B}" name="Table2" displayName="Table2" ref="A1:B49" totalsRowShown="0" headerRowDxfId="0">
  <autoFilter ref="A1:B49" xr:uid="{397FB1E6-5311-495E-8D37-46022EDC0C2B}"/>
  <tableColumns count="2">
    <tableColumn id="1" xr3:uid="{868433DE-AF7E-43A3-B1B3-2F8D833269CD}" name="State"/>
    <tableColumn id="2" xr3:uid="{A28AE9FB-FE40-4ED9-9EE0-45FE1BB6CB92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77A-A270-4824-AE6E-D66251B707C3}">
  <dimension ref="A1:F2615"/>
  <sheetViews>
    <sheetView workbookViewId="0">
      <selection activeCell="I2545" sqref="I2545"/>
    </sheetView>
  </sheetViews>
  <sheetFormatPr defaultRowHeight="14.4" x14ac:dyDescent="0.3"/>
  <cols>
    <col min="2" max="2" width="10.33203125" customWidth="1"/>
    <col min="4" max="5" width="10.21875" customWidth="1"/>
    <col min="6" max="6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 t="s">
        <v>76</v>
      </c>
      <c r="C2" t="s">
        <v>6</v>
      </c>
      <c r="D2">
        <v>1829</v>
      </c>
      <c r="E2">
        <v>64872</v>
      </c>
      <c r="F2" t="s">
        <v>7</v>
      </c>
    </row>
    <row r="3" spans="1:6" x14ac:dyDescent="0.3">
      <c r="A3">
        <v>2022</v>
      </c>
      <c r="B3" t="s">
        <v>76</v>
      </c>
      <c r="C3" t="s">
        <v>8</v>
      </c>
      <c r="D3">
        <v>1354</v>
      </c>
      <c r="E3">
        <v>61216</v>
      </c>
      <c r="F3" t="s">
        <v>9</v>
      </c>
    </row>
    <row r="4" spans="1:6" x14ac:dyDescent="0.3">
      <c r="A4">
        <v>2022</v>
      </c>
      <c r="B4" t="s">
        <v>76</v>
      </c>
      <c r="C4" t="s">
        <v>10</v>
      </c>
      <c r="D4">
        <v>2565</v>
      </c>
      <c r="E4">
        <v>55909</v>
      </c>
      <c r="F4" t="s">
        <v>7</v>
      </c>
    </row>
    <row r="5" spans="1:6" x14ac:dyDescent="0.3">
      <c r="A5">
        <v>2022</v>
      </c>
      <c r="B5" t="s">
        <v>76</v>
      </c>
      <c r="C5" t="s">
        <v>11</v>
      </c>
      <c r="D5">
        <v>17651</v>
      </c>
      <c r="E5">
        <v>48534</v>
      </c>
      <c r="F5" t="s">
        <v>7</v>
      </c>
    </row>
    <row r="6" spans="1:6" x14ac:dyDescent="0.3">
      <c r="A6">
        <v>2022</v>
      </c>
      <c r="B6" t="s">
        <v>76</v>
      </c>
      <c r="C6" t="s">
        <v>12</v>
      </c>
      <c r="D6">
        <v>3312</v>
      </c>
      <c r="E6">
        <v>97879</v>
      </c>
      <c r="F6" t="s">
        <v>9</v>
      </c>
    </row>
    <row r="7" spans="1:6" x14ac:dyDescent="0.3">
      <c r="A7">
        <v>2022</v>
      </c>
      <c r="B7" t="s">
        <v>76</v>
      </c>
      <c r="C7" t="s">
        <v>13</v>
      </c>
      <c r="D7">
        <v>467</v>
      </c>
      <c r="E7">
        <v>49142</v>
      </c>
      <c r="F7" t="s">
        <v>9</v>
      </c>
    </row>
    <row r="8" spans="1:6" x14ac:dyDescent="0.3">
      <c r="A8">
        <v>2022</v>
      </c>
      <c r="B8" t="s">
        <v>76</v>
      </c>
      <c r="C8" t="s">
        <v>14</v>
      </c>
      <c r="D8">
        <v>186</v>
      </c>
      <c r="E8">
        <v>49290</v>
      </c>
      <c r="F8" t="s">
        <v>7</v>
      </c>
    </row>
    <row r="9" spans="1:6" x14ac:dyDescent="0.3">
      <c r="A9">
        <v>2022</v>
      </c>
      <c r="B9" t="s">
        <v>76</v>
      </c>
      <c r="C9" t="s">
        <v>15</v>
      </c>
      <c r="D9">
        <v>5394</v>
      </c>
      <c r="E9">
        <v>43717</v>
      </c>
      <c r="F9" t="s">
        <v>7</v>
      </c>
    </row>
    <row r="10" spans="1:6" x14ac:dyDescent="0.3">
      <c r="A10">
        <v>2022</v>
      </c>
      <c r="B10" t="s">
        <v>76</v>
      </c>
      <c r="C10" t="s">
        <v>16</v>
      </c>
      <c r="D10">
        <v>2794</v>
      </c>
      <c r="E10">
        <v>51978</v>
      </c>
      <c r="F10" t="s">
        <v>9</v>
      </c>
    </row>
    <row r="11" spans="1:6" x14ac:dyDescent="0.3">
      <c r="A11">
        <v>2022</v>
      </c>
      <c r="B11" t="s">
        <v>76</v>
      </c>
      <c r="C11" t="s">
        <v>17</v>
      </c>
      <c r="D11">
        <v>2531</v>
      </c>
      <c r="E11">
        <v>48820</v>
      </c>
      <c r="F11" t="s">
        <v>9</v>
      </c>
    </row>
    <row r="12" spans="1:6" x14ac:dyDescent="0.3">
      <c r="A12">
        <v>2022</v>
      </c>
      <c r="B12" t="s">
        <v>76</v>
      </c>
      <c r="C12" t="s">
        <v>18</v>
      </c>
      <c r="D12">
        <v>2818</v>
      </c>
      <c r="E12">
        <v>58259</v>
      </c>
      <c r="F12" t="s">
        <v>9</v>
      </c>
    </row>
    <row r="13" spans="1:6" x14ac:dyDescent="0.3">
      <c r="A13">
        <v>2022</v>
      </c>
      <c r="B13" t="s">
        <v>76</v>
      </c>
      <c r="C13" t="s">
        <v>19</v>
      </c>
      <c r="D13">
        <v>2302</v>
      </c>
      <c r="E13">
        <v>56732</v>
      </c>
      <c r="F13" t="s">
        <v>9</v>
      </c>
    </row>
    <row r="14" spans="1:6" x14ac:dyDescent="0.3">
      <c r="A14">
        <v>2022</v>
      </c>
      <c r="B14" t="s">
        <v>76</v>
      </c>
      <c r="C14" t="s">
        <v>20</v>
      </c>
      <c r="D14">
        <v>2911</v>
      </c>
      <c r="E14">
        <v>51588</v>
      </c>
      <c r="F14" t="s">
        <v>9</v>
      </c>
    </row>
    <row r="15" spans="1:6" x14ac:dyDescent="0.3">
      <c r="A15">
        <v>2022</v>
      </c>
      <c r="B15" t="s">
        <v>76</v>
      </c>
      <c r="C15" t="s">
        <v>21</v>
      </c>
      <c r="D15">
        <v>2613</v>
      </c>
      <c r="E15">
        <v>53721</v>
      </c>
      <c r="F15" t="s">
        <v>9</v>
      </c>
    </row>
    <row r="16" spans="1:6" x14ac:dyDescent="0.3">
      <c r="A16">
        <v>2022</v>
      </c>
      <c r="B16" t="s">
        <v>76</v>
      </c>
      <c r="C16" t="s">
        <v>22</v>
      </c>
      <c r="D16">
        <v>1632</v>
      </c>
      <c r="E16">
        <v>60605</v>
      </c>
      <c r="F16" t="s">
        <v>9</v>
      </c>
    </row>
    <row r="17" spans="1:6" x14ac:dyDescent="0.3">
      <c r="A17">
        <v>2022</v>
      </c>
      <c r="B17" t="s">
        <v>76</v>
      </c>
      <c r="C17" t="s">
        <v>23</v>
      </c>
      <c r="D17">
        <v>3143</v>
      </c>
      <c r="E17">
        <v>92727</v>
      </c>
      <c r="F17" t="s">
        <v>9</v>
      </c>
    </row>
    <row r="18" spans="1:6" x14ac:dyDescent="0.3">
      <c r="A18">
        <v>2022</v>
      </c>
      <c r="B18" t="s">
        <v>76</v>
      </c>
      <c r="C18" t="s">
        <v>24</v>
      </c>
      <c r="D18">
        <v>1581</v>
      </c>
      <c r="E18">
        <v>47422</v>
      </c>
      <c r="F18" t="s">
        <v>9</v>
      </c>
    </row>
    <row r="19" spans="1:6" x14ac:dyDescent="0.3">
      <c r="A19">
        <v>2022</v>
      </c>
      <c r="B19" t="s">
        <v>76</v>
      </c>
      <c r="C19" t="s">
        <v>25</v>
      </c>
      <c r="D19">
        <v>720</v>
      </c>
      <c r="E19">
        <v>52887</v>
      </c>
      <c r="F19" t="s">
        <v>9</v>
      </c>
    </row>
    <row r="20" spans="1:6" x14ac:dyDescent="0.3">
      <c r="A20">
        <v>2022</v>
      </c>
      <c r="B20" t="s">
        <v>76</v>
      </c>
      <c r="C20" t="s">
        <v>26</v>
      </c>
      <c r="D20">
        <v>999</v>
      </c>
      <c r="E20">
        <v>70628</v>
      </c>
      <c r="F20" t="s">
        <v>9</v>
      </c>
    </row>
    <row r="21" spans="1:6" x14ac:dyDescent="0.3">
      <c r="A21">
        <v>2022</v>
      </c>
      <c r="B21" t="s">
        <v>76</v>
      </c>
      <c r="C21" t="s">
        <v>27</v>
      </c>
      <c r="D21">
        <v>3574</v>
      </c>
      <c r="E21">
        <v>49309</v>
      </c>
      <c r="F21" t="s">
        <v>9</v>
      </c>
    </row>
    <row r="22" spans="1:6" x14ac:dyDescent="0.3">
      <c r="A22">
        <v>2022</v>
      </c>
      <c r="B22" t="s">
        <v>76</v>
      </c>
      <c r="C22" t="s">
        <v>28</v>
      </c>
      <c r="D22">
        <v>3175</v>
      </c>
      <c r="E22">
        <v>57276</v>
      </c>
      <c r="F22" t="s">
        <v>9</v>
      </c>
    </row>
    <row r="23" spans="1:6" x14ac:dyDescent="0.3">
      <c r="A23">
        <v>2022</v>
      </c>
      <c r="B23" t="s">
        <v>76</v>
      </c>
      <c r="C23" t="s">
        <v>29</v>
      </c>
      <c r="D23">
        <v>2070</v>
      </c>
      <c r="E23">
        <v>56525</v>
      </c>
      <c r="F23" t="s">
        <v>9</v>
      </c>
    </row>
    <row r="24" spans="1:6" x14ac:dyDescent="0.3">
      <c r="A24">
        <v>2022</v>
      </c>
      <c r="B24" t="s">
        <v>76</v>
      </c>
      <c r="C24" t="s">
        <v>30</v>
      </c>
      <c r="D24">
        <v>2123</v>
      </c>
      <c r="E24">
        <v>52677</v>
      </c>
      <c r="F24" t="s">
        <v>7</v>
      </c>
    </row>
    <row r="25" spans="1:6" x14ac:dyDescent="0.3">
      <c r="A25">
        <v>2022</v>
      </c>
      <c r="B25" t="s">
        <v>76</v>
      </c>
      <c r="C25" t="s">
        <v>31</v>
      </c>
      <c r="D25">
        <v>1847</v>
      </c>
      <c r="E25">
        <v>71945</v>
      </c>
      <c r="F25" t="s">
        <v>7</v>
      </c>
    </row>
    <row r="26" spans="1:6" x14ac:dyDescent="0.3">
      <c r="A26">
        <v>2022</v>
      </c>
      <c r="B26" t="s">
        <v>76</v>
      </c>
      <c r="C26" t="s">
        <v>32</v>
      </c>
      <c r="D26">
        <v>2469</v>
      </c>
      <c r="E26">
        <v>50449</v>
      </c>
      <c r="F26" t="s">
        <v>9</v>
      </c>
    </row>
    <row r="27" spans="1:6" x14ac:dyDescent="0.3">
      <c r="A27">
        <v>2022</v>
      </c>
      <c r="B27" t="s">
        <v>76</v>
      </c>
      <c r="C27" t="s">
        <v>33</v>
      </c>
      <c r="D27">
        <v>598</v>
      </c>
      <c r="E27">
        <v>94060</v>
      </c>
      <c r="F27" t="s">
        <v>7</v>
      </c>
    </row>
    <row r="28" spans="1:6" x14ac:dyDescent="0.3">
      <c r="A28">
        <v>2022</v>
      </c>
      <c r="B28" t="s">
        <v>76</v>
      </c>
      <c r="C28" t="s">
        <v>34</v>
      </c>
      <c r="D28">
        <v>350</v>
      </c>
      <c r="E28">
        <v>54051</v>
      </c>
      <c r="F28" t="s">
        <v>7</v>
      </c>
    </row>
    <row r="29" spans="1:6" x14ac:dyDescent="0.3">
      <c r="A29">
        <v>2022</v>
      </c>
      <c r="B29" t="s">
        <v>76</v>
      </c>
      <c r="C29" t="s">
        <v>35</v>
      </c>
      <c r="D29">
        <v>999</v>
      </c>
      <c r="E29">
        <v>50634</v>
      </c>
      <c r="F29" t="s">
        <v>9</v>
      </c>
    </row>
    <row r="30" spans="1:6" x14ac:dyDescent="0.3">
      <c r="A30">
        <v>2022</v>
      </c>
      <c r="B30" t="s">
        <v>76</v>
      </c>
      <c r="C30" t="s">
        <v>36</v>
      </c>
      <c r="D30">
        <v>2064</v>
      </c>
      <c r="E30">
        <v>71885</v>
      </c>
      <c r="F30" t="s">
        <v>9</v>
      </c>
    </row>
    <row r="31" spans="1:6" x14ac:dyDescent="0.3">
      <c r="A31">
        <v>2022</v>
      </c>
      <c r="B31" t="s">
        <v>76</v>
      </c>
      <c r="C31" t="s">
        <v>37</v>
      </c>
      <c r="D31">
        <v>3335</v>
      </c>
      <c r="E31">
        <v>50384</v>
      </c>
      <c r="F31" t="s">
        <v>7</v>
      </c>
    </row>
    <row r="32" spans="1:6" x14ac:dyDescent="0.3">
      <c r="A32">
        <v>2022</v>
      </c>
      <c r="B32" t="s">
        <v>76</v>
      </c>
      <c r="C32" t="s">
        <v>38</v>
      </c>
      <c r="D32">
        <v>3428</v>
      </c>
      <c r="E32">
        <v>48720</v>
      </c>
      <c r="F32" t="s">
        <v>7</v>
      </c>
    </row>
    <row r="33" spans="1:6" x14ac:dyDescent="0.3">
      <c r="A33">
        <v>2022</v>
      </c>
      <c r="B33" t="s">
        <v>76</v>
      </c>
      <c r="C33" t="s">
        <v>39</v>
      </c>
      <c r="D33">
        <v>1830</v>
      </c>
      <c r="E33">
        <v>98355</v>
      </c>
      <c r="F33" t="s">
        <v>9</v>
      </c>
    </row>
    <row r="34" spans="1:6" x14ac:dyDescent="0.3">
      <c r="A34">
        <v>2022</v>
      </c>
      <c r="B34" t="s">
        <v>76</v>
      </c>
      <c r="C34" t="s">
        <v>40</v>
      </c>
      <c r="D34">
        <v>2541</v>
      </c>
      <c r="E34">
        <v>57404</v>
      </c>
      <c r="F34" t="s">
        <v>7</v>
      </c>
    </row>
    <row r="35" spans="1:6" x14ac:dyDescent="0.3">
      <c r="A35">
        <v>2022</v>
      </c>
      <c r="B35" t="s">
        <v>76</v>
      </c>
      <c r="C35" t="s">
        <v>41</v>
      </c>
      <c r="D35">
        <v>4355</v>
      </c>
      <c r="E35">
        <v>96660</v>
      </c>
      <c r="F35" t="s">
        <v>9</v>
      </c>
    </row>
    <row r="36" spans="1:6" x14ac:dyDescent="0.3">
      <c r="A36">
        <v>2022</v>
      </c>
      <c r="B36" t="s">
        <v>76</v>
      </c>
      <c r="C36" t="s">
        <v>42</v>
      </c>
      <c r="D36">
        <v>4739</v>
      </c>
      <c r="E36">
        <v>46689</v>
      </c>
      <c r="F36" t="s">
        <v>7</v>
      </c>
    </row>
    <row r="37" spans="1:6" x14ac:dyDescent="0.3">
      <c r="A37">
        <v>2022</v>
      </c>
      <c r="B37" t="s">
        <v>76</v>
      </c>
      <c r="C37" t="s">
        <v>43</v>
      </c>
      <c r="D37">
        <v>3629</v>
      </c>
      <c r="E37">
        <v>67949</v>
      </c>
      <c r="F37" t="s">
        <v>7</v>
      </c>
    </row>
    <row r="38" spans="1:6" x14ac:dyDescent="0.3">
      <c r="A38">
        <v>2022</v>
      </c>
      <c r="B38" t="s">
        <v>76</v>
      </c>
      <c r="C38" t="s">
        <v>44</v>
      </c>
      <c r="D38">
        <v>205</v>
      </c>
      <c r="E38">
        <v>48071</v>
      </c>
      <c r="F38" t="s">
        <v>9</v>
      </c>
    </row>
    <row r="39" spans="1:6" x14ac:dyDescent="0.3">
      <c r="A39">
        <v>2022</v>
      </c>
      <c r="B39" t="s">
        <v>76</v>
      </c>
      <c r="C39" t="s">
        <v>45</v>
      </c>
      <c r="D39">
        <v>1375</v>
      </c>
      <c r="E39">
        <v>50990</v>
      </c>
      <c r="F39" t="s">
        <v>9</v>
      </c>
    </row>
    <row r="40" spans="1:6" x14ac:dyDescent="0.3">
      <c r="A40">
        <v>2022</v>
      </c>
      <c r="B40" t="s">
        <v>76</v>
      </c>
      <c r="C40" t="s">
        <v>46</v>
      </c>
      <c r="D40">
        <v>1099</v>
      </c>
      <c r="E40">
        <v>51582</v>
      </c>
      <c r="F40" t="s">
        <v>7</v>
      </c>
    </row>
    <row r="41" spans="1:6" x14ac:dyDescent="0.3">
      <c r="A41">
        <v>2022</v>
      </c>
      <c r="B41" t="s">
        <v>76</v>
      </c>
      <c r="C41" t="s">
        <v>47</v>
      </c>
      <c r="D41">
        <v>1130</v>
      </c>
      <c r="E41">
        <v>54930</v>
      </c>
      <c r="F41" t="s">
        <v>7</v>
      </c>
    </row>
    <row r="42" spans="1:6" x14ac:dyDescent="0.3">
      <c r="A42">
        <v>2022</v>
      </c>
      <c r="B42" t="s">
        <v>76</v>
      </c>
      <c r="C42" t="s">
        <v>48</v>
      </c>
      <c r="D42">
        <v>19698</v>
      </c>
      <c r="E42">
        <v>123086</v>
      </c>
      <c r="F42" t="s">
        <v>9</v>
      </c>
    </row>
    <row r="43" spans="1:6" x14ac:dyDescent="0.3">
      <c r="A43">
        <v>2022</v>
      </c>
      <c r="B43" t="s">
        <v>76</v>
      </c>
      <c r="C43" t="s">
        <v>49</v>
      </c>
      <c r="D43">
        <v>1066</v>
      </c>
      <c r="E43">
        <v>71747</v>
      </c>
      <c r="F43" t="s">
        <v>9</v>
      </c>
    </row>
    <row r="44" spans="1:6" x14ac:dyDescent="0.3">
      <c r="A44">
        <v>2022</v>
      </c>
      <c r="B44" t="s">
        <v>76</v>
      </c>
      <c r="C44" t="s">
        <v>50</v>
      </c>
      <c r="D44">
        <v>571</v>
      </c>
      <c r="E44">
        <v>47096</v>
      </c>
      <c r="F44" t="s">
        <v>9</v>
      </c>
    </row>
    <row r="45" spans="1:6" x14ac:dyDescent="0.3">
      <c r="A45">
        <v>2022</v>
      </c>
      <c r="B45" t="s">
        <v>76</v>
      </c>
      <c r="C45" t="s">
        <v>51</v>
      </c>
      <c r="D45">
        <v>2073</v>
      </c>
      <c r="E45">
        <v>54671</v>
      </c>
      <c r="F45" t="s">
        <v>9</v>
      </c>
    </row>
    <row r="46" spans="1:6" x14ac:dyDescent="0.3">
      <c r="A46">
        <v>2022</v>
      </c>
      <c r="B46" t="s">
        <v>76</v>
      </c>
      <c r="C46" t="s">
        <v>52</v>
      </c>
      <c r="D46">
        <v>6971</v>
      </c>
      <c r="E46">
        <v>42964</v>
      </c>
      <c r="F46" t="s">
        <v>9</v>
      </c>
    </row>
    <row r="47" spans="1:6" x14ac:dyDescent="0.3">
      <c r="A47">
        <v>2022</v>
      </c>
      <c r="B47" t="s">
        <v>76</v>
      </c>
      <c r="C47" t="s">
        <v>53</v>
      </c>
      <c r="D47">
        <v>1117</v>
      </c>
      <c r="E47">
        <v>84059</v>
      </c>
      <c r="F47" t="s">
        <v>7</v>
      </c>
    </row>
    <row r="48" spans="1:6" x14ac:dyDescent="0.3">
      <c r="A48">
        <v>2022</v>
      </c>
      <c r="B48" t="s">
        <v>76</v>
      </c>
      <c r="C48" t="s">
        <v>54</v>
      </c>
      <c r="D48">
        <v>2872</v>
      </c>
      <c r="E48">
        <v>47928</v>
      </c>
      <c r="F48" t="s">
        <v>7</v>
      </c>
    </row>
    <row r="49" spans="1:6" x14ac:dyDescent="0.3">
      <c r="A49">
        <v>2022</v>
      </c>
      <c r="B49" t="s">
        <v>76</v>
      </c>
      <c r="C49" t="s">
        <v>55</v>
      </c>
      <c r="D49">
        <v>1440</v>
      </c>
      <c r="E49">
        <v>89063</v>
      </c>
      <c r="F49" t="s">
        <v>9</v>
      </c>
    </row>
    <row r="50" spans="1:6" x14ac:dyDescent="0.3">
      <c r="A50">
        <v>2022</v>
      </c>
      <c r="B50" t="s">
        <v>56</v>
      </c>
      <c r="C50" t="s">
        <v>6</v>
      </c>
      <c r="D50">
        <v>10335</v>
      </c>
      <c r="E50">
        <v>65279</v>
      </c>
      <c r="F50" t="s">
        <v>7</v>
      </c>
    </row>
    <row r="51" spans="1:6" x14ac:dyDescent="0.3">
      <c r="A51">
        <v>2022</v>
      </c>
      <c r="B51" t="s">
        <v>56</v>
      </c>
      <c r="C51" t="s">
        <v>8</v>
      </c>
      <c r="D51">
        <v>14006</v>
      </c>
      <c r="E51">
        <v>69056</v>
      </c>
      <c r="F51" t="s">
        <v>7</v>
      </c>
    </row>
    <row r="52" spans="1:6" x14ac:dyDescent="0.3">
      <c r="A52">
        <v>2022</v>
      </c>
      <c r="B52" t="s">
        <v>56</v>
      </c>
      <c r="C52" t="s">
        <v>10</v>
      </c>
      <c r="D52">
        <v>7277</v>
      </c>
      <c r="E52">
        <v>58247</v>
      </c>
      <c r="F52" t="s">
        <v>9</v>
      </c>
    </row>
    <row r="53" spans="1:6" x14ac:dyDescent="0.3">
      <c r="A53">
        <v>2022</v>
      </c>
      <c r="B53" t="s">
        <v>56</v>
      </c>
      <c r="C53" t="s">
        <v>11</v>
      </c>
      <c r="D53">
        <v>86322</v>
      </c>
      <c r="E53">
        <v>82740</v>
      </c>
      <c r="F53" t="s">
        <v>9</v>
      </c>
    </row>
    <row r="54" spans="1:6" x14ac:dyDescent="0.3">
      <c r="A54">
        <v>2022</v>
      </c>
      <c r="B54" t="s">
        <v>56</v>
      </c>
      <c r="C54" t="s">
        <v>12</v>
      </c>
      <c r="D54">
        <v>21025</v>
      </c>
      <c r="E54">
        <v>74209</v>
      </c>
      <c r="F54" t="s">
        <v>7</v>
      </c>
    </row>
    <row r="55" spans="1:6" x14ac:dyDescent="0.3">
      <c r="A55">
        <v>2022</v>
      </c>
      <c r="B55" t="s">
        <v>56</v>
      </c>
      <c r="C55" t="s">
        <v>13</v>
      </c>
      <c r="D55">
        <v>9415</v>
      </c>
      <c r="E55">
        <v>81591</v>
      </c>
      <c r="F55" t="s">
        <v>7</v>
      </c>
    </row>
    <row r="56" spans="1:6" x14ac:dyDescent="0.3">
      <c r="A56">
        <v>2022</v>
      </c>
      <c r="B56" t="s">
        <v>56</v>
      </c>
      <c r="C56" t="s">
        <v>14</v>
      </c>
      <c r="D56">
        <v>3106</v>
      </c>
      <c r="E56">
        <v>70977</v>
      </c>
      <c r="F56" t="s">
        <v>9</v>
      </c>
    </row>
    <row r="57" spans="1:6" x14ac:dyDescent="0.3">
      <c r="A57">
        <v>2022</v>
      </c>
      <c r="B57" t="s">
        <v>56</v>
      </c>
      <c r="C57" t="s">
        <v>15</v>
      </c>
      <c r="D57">
        <v>76308</v>
      </c>
      <c r="E57">
        <v>61910</v>
      </c>
      <c r="F57" t="s">
        <v>7</v>
      </c>
    </row>
    <row r="58" spans="1:6" x14ac:dyDescent="0.3">
      <c r="A58">
        <v>2022</v>
      </c>
      <c r="B58" t="s">
        <v>56</v>
      </c>
      <c r="C58" t="s">
        <v>16</v>
      </c>
      <c r="D58">
        <v>22906</v>
      </c>
      <c r="E58">
        <v>72214</v>
      </c>
      <c r="F58" t="s">
        <v>9</v>
      </c>
    </row>
    <row r="59" spans="1:6" x14ac:dyDescent="0.3">
      <c r="A59">
        <v>2022</v>
      </c>
      <c r="B59" t="s">
        <v>56</v>
      </c>
      <c r="C59" t="s">
        <v>17</v>
      </c>
      <c r="D59">
        <v>9159</v>
      </c>
      <c r="E59">
        <v>54649</v>
      </c>
      <c r="F59" t="s">
        <v>7</v>
      </c>
    </row>
    <row r="60" spans="1:6" x14ac:dyDescent="0.3">
      <c r="A60">
        <v>2022</v>
      </c>
      <c r="B60" t="s">
        <v>56</v>
      </c>
      <c r="C60" t="s">
        <v>18</v>
      </c>
      <c r="D60">
        <v>32538</v>
      </c>
      <c r="E60">
        <v>82581</v>
      </c>
      <c r="F60" t="s">
        <v>7</v>
      </c>
    </row>
    <row r="61" spans="1:6" x14ac:dyDescent="0.3">
      <c r="A61">
        <v>2022</v>
      </c>
      <c r="B61" t="s">
        <v>56</v>
      </c>
      <c r="C61" t="s">
        <v>19</v>
      </c>
      <c r="D61">
        <v>15617</v>
      </c>
      <c r="E61">
        <v>68619</v>
      </c>
      <c r="F61" t="s">
        <v>9</v>
      </c>
    </row>
    <row r="62" spans="1:6" x14ac:dyDescent="0.3">
      <c r="A62">
        <v>2022</v>
      </c>
      <c r="B62" t="s">
        <v>56</v>
      </c>
      <c r="C62" t="s">
        <v>20</v>
      </c>
      <c r="D62">
        <v>9434</v>
      </c>
      <c r="E62">
        <v>67831</v>
      </c>
      <c r="F62" t="s">
        <v>9</v>
      </c>
    </row>
    <row r="63" spans="1:6" x14ac:dyDescent="0.3">
      <c r="A63">
        <v>2022</v>
      </c>
      <c r="B63" t="s">
        <v>56</v>
      </c>
      <c r="C63" t="s">
        <v>21</v>
      </c>
      <c r="D63">
        <v>7355</v>
      </c>
      <c r="E63">
        <v>65126</v>
      </c>
      <c r="F63" t="s">
        <v>7</v>
      </c>
    </row>
    <row r="64" spans="1:6" x14ac:dyDescent="0.3">
      <c r="A64">
        <v>2022</v>
      </c>
      <c r="B64" t="s">
        <v>56</v>
      </c>
      <c r="C64" t="s">
        <v>22</v>
      </c>
      <c r="D64">
        <v>9832</v>
      </c>
      <c r="E64">
        <v>64484</v>
      </c>
      <c r="F64" t="s">
        <v>7</v>
      </c>
    </row>
    <row r="65" spans="1:6" x14ac:dyDescent="0.3">
      <c r="A65">
        <v>2022</v>
      </c>
      <c r="B65" t="s">
        <v>56</v>
      </c>
      <c r="C65" t="s">
        <v>23</v>
      </c>
      <c r="D65">
        <v>11349</v>
      </c>
      <c r="E65">
        <v>71354</v>
      </c>
      <c r="F65" t="s">
        <v>9</v>
      </c>
    </row>
    <row r="66" spans="1:6" x14ac:dyDescent="0.3">
      <c r="A66">
        <v>2022</v>
      </c>
      <c r="B66" t="s">
        <v>56</v>
      </c>
      <c r="C66" t="s">
        <v>24</v>
      </c>
      <c r="D66">
        <v>5732</v>
      </c>
      <c r="E66">
        <v>61607</v>
      </c>
      <c r="F66" t="s">
        <v>9</v>
      </c>
    </row>
    <row r="67" spans="1:6" x14ac:dyDescent="0.3">
      <c r="A67">
        <v>2022</v>
      </c>
      <c r="B67" t="s">
        <v>56</v>
      </c>
      <c r="C67" t="s">
        <v>25</v>
      </c>
      <c r="D67">
        <v>16346</v>
      </c>
      <c r="E67">
        <v>76642</v>
      </c>
      <c r="F67" t="s">
        <v>9</v>
      </c>
    </row>
    <row r="68" spans="1:6" x14ac:dyDescent="0.3">
      <c r="A68">
        <v>2022</v>
      </c>
      <c r="B68" t="s">
        <v>56</v>
      </c>
      <c r="C68" t="s">
        <v>26</v>
      </c>
      <c r="D68">
        <v>21102</v>
      </c>
      <c r="E68">
        <v>90958</v>
      </c>
      <c r="F68" t="s">
        <v>9</v>
      </c>
    </row>
    <row r="69" spans="1:6" x14ac:dyDescent="0.3">
      <c r="A69">
        <v>2022</v>
      </c>
      <c r="B69" t="s">
        <v>56</v>
      </c>
      <c r="C69" t="s">
        <v>27</v>
      </c>
      <c r="D69">
        <v>21646</v>
      </c>
      <c r="E69">
        <v>73631</v>
      </c>
      <c r="F69" t="s">
        <v>9</v>
      </c>
    </row>
    <row r="70" spans="1:6" x14ac:dyDescent="0.3">
      <c r="A70">
        <v>2022</v>
      </c>
      <c r="B70" t="s">
        <v>56</v>
      </c>
      <c r="C70" t="s">
        <v>28</v>
      </c>
      <c r="D70">
        <v>16952</v>
      </c>
      <c r="E70">
        <v>78942</v>
      </c>
      <c r="F70" t="s">
        <v>7</v>
      </c>
    </row>
    <row r="71" spans="1:6" x14ac:dyDescent="0.3">
      <c r="A71">
        <v>2022</v>
      </c>
      <c r="B71" t="s">
        <v>56</v>
      </c>
      <c r="C71" t="s">
        <v>29</v>
      </c>
      <c r="D71">
        <v>5839</v>
      </c>
      <c r="E71">
        <v>59779</v>
      </c>
      <c r="F71" t="s">
        <v>7</v>
      </c>
    </row>
    <row r="72" spans="1:6" x14ac:dyDescent="0.3">
      <c r="A72">
        <v>2022</v>
      </c>
      <c r="B72" t="s">
        <v>56</v>
      </c>
      <c r="C72" t="s">
        <v>30</v>
      </c>
      <c r="D72">
        <v>15735</v>
      </c>
      <c r="E72">
        <v>70664</v>
      </c>
      <c r="F72" t="s">
        <v>9</v>
      </c>
    </row>
    <row r="73" spans="1:6" x14ac:dyDescent="0.3">
      <c r="A73">
        <v>2022</v>
      </c>
      <c r="B73" t="s">
        <v>56</v>
      </c>
      <c r="C73" t="s">
        <v>31</v>
      </c>
      <c r="D73">
        <v>6813</v>
      </c>
      <c r="E73">
        <v>61897</v>
      </c>
      <c r="F73" t="s">
        <v>7</v>
      </c>
    </row>
    <row r="74" spans="1:6" x14ac:dyDescent="0.3">
      <c r="A74">
        <v>2022</v>
      </c>
      <c r="B74" t="s">
        <v>56</v>
      </c>
      <c r="C74" t="s">
        <v>32</v>
      </c>
      <c r="D74">
        <v>7000</v>
      </c>
      <c r="E74">
        <v>62548</v>
      </c>
      <c r="F74" t="s">
        <v>7</v>
      </c>
    </row>
    <row r="75" spans="1:6" x14ac:dyDescent="0.3">
      <c r="A75">
        <v>2022</v>
      </c>
      <c r="B75" t="s">
        <v>56</v>
      </c>
      <c r="C75" t="s">
        <v>33</v>
      </c>
      <c r="D75">
        <v>5757</v>
      </c>
      <c r="E75">
        <v>73902</v>
      </c>
      <c r="F75" t="s">
        <v>9</v>
      </c>
    </row>
    <row r="76" spans="1:6" x14ac:dyDescent="0.3">
      <c r="A76">
        <v>2022</v>
      </c>
      <c r="B76" t="s">
        <v>56</v>
      </c>
      <c r="C76" t="s">
        <v>34</v>
      </c>
      <c r="D76">
        <v>4901</v>
      </c>
      <c r="E76">
        <v>74870</v>
      </c>
      <c r="F76" t="s">
        <v>9</v>
      </c>
    </row>
    <row r="77" spans="1:6" x14ac:dyDescent="0.3">
      <c r="A77">
        <v>2022</v>
      </c>
      <c r="B77" t="s">
        <v>56</v>
      </c>
      <c r="C77" t="s">
        <v>35</v>
      </c>
      <c r="D77">
        <v>22711</v>
      </c>
      <c r="E77">
        <v>83924</v>
      </c>
      <c r="F77" t="s">
        <v>7</v>
      </c>
    </row>
    <row r="78" spans="1:6" x14ac:dyDescent="0.3">
      <c r="A78">
        <v>2022</v>
      </c>
      <c r="B78" t="s">
        <v>56</v>
      </c>
      <c r="C78" t="s">
        <v>36</v>
      </c>
      <c r="D78">
        <v>5485</v>
      </c>
      <c r="E78">
        <v>59439</v>
      </c>
      <c r="F78" t="s">
        <v>7</v>
      </c>
    </row>
    <row r="79" spans="1:6" x14ac:dyDescent="0.3">
      <c r="A79">
        <v>2022</v>
      </c>
      <c r="B79" t="s">
        <v>56</v>
      </c>
      <c r="C79" t="s">
        <v>37</v>
      </c>
      <c r="D79">
        <v>50929</v>
      </c>
      <c r="E79">
        <v>84199</v>
      </c>
      <c r="F79" t="s">
        <v>9</v>
      </c>
    </row>
    <row r="80" spans="1:6" x14ac:dyDescent="0.3">
      <c r="A80">
        <v>2022</v>
      </c>
      <c r="B80" t="s">
        <v>56</v>
      </c>
      <c r="C80" t="s">
        <v>38</v>
      </c>
      <c r="D80">
        <v>29231</v>
      </c>
      <c r="E80">
        <v>65177</v>
      </c>
      <c r="F80" t="s">
        <v>7</v>
      </c>
    </row>
    <row r="81" spans="1:6" x14ac:dyDescent="0.3">
      <c r="A81">
        <v>2022</v>
      </c>
      <c r="B81" t="s">
        <v>56</v>
      </c>
      <c r="C81" t="s">
        <v>39</v>
      </c>
      <c r="D81">
        <v>3669</v>
      </c>
      <c r="E81">
        <v>72729</v>
      </c>
      <c r="F81" t="s">
        <v>9</v>
      </c>
    </row>
    <row r="82" spans="1:6" x14ac:dyDescent="0.3">
      <c r="A82">
        <v>2022</v>
      </c>
      <c r="B82" t="s">
        <v>56</v>
      </c>
      <c r="C82" t="s">
        <v>40</v>
      </c>
      <c r="D82">
        <v>23650</v>
      </c>
      <c r="E82">
        <v>71104</v>
      </c>
      <c r="F82" t="s">
        <v>7</v>
      </c>
    </row>
    <row r="83" spans="1:6" x14ac:dyDescent="0.3">
      <c r="A83">
        <v>2022</v>
      </c>
      <c r="B83" t="s">
        <v>56</v>
      </c>
      <c r="C83" t="s">
        <v>41</v>
      </c>
      <c r="D83">
        <v>9855</v>
      </c>
      <c r="E83">
        <v>61099</v>
      </c>
      <c r="F83" t="s">
        <v>7</v>
      </c>
    </row>
    <row r="84" spans="1:6" x14ac:dyDescent="0.3">
      <c r="A84">
        <v>2022</v>
      </c>
      <c r="B84" t="s">
        <v>56</v>
      </c>
      <c r="C84" t="s">
        <v>42</v>
      </c>
      <c r="D84">
        <v>14899</v>
      </c>
      <c r="E84">
        <v>72876</v>
      </c>
      <c r="F84" t="s">
        <v>9</v>
      </c>
    </row>
    <row r="85" spans="1:6" x14ac:dyDescent="0.3">
      <c r="A85">
        <v>2022</v>
      </c>
      <c r="B85" t="s">
        <v>56</v>
      </c>
      <c r="C85" t="s">
        <v>43</v>
      </c>
      <c r="D85">
        <v>29345</v>
      </c>
      <c r="E85">
        <v>76639</v>
      </c>
      <c r="F85" t="s">
        <v>9</v>
      </c>
    </row>
    <row r="86" spans="1:6" x14ac:dyDescent="0.3">
      <c r="A86">
        <v>2022</v>
      </c>
      <c r="B86" t="s">
        <v>56</v>
      </c>
      <c r="C86" t="s">
        <v>44</v>
      </c>
      <c r="D86">
        <v>3878</v>
      </c>
      <c r="E86">
        <v>72955</v>
      </c>
      <c r="F86" t="s">
        <v>7</v>
      </c>
    </row>
    <row r="87" spans="1:6" x14ac:dyDescent="0.3">
      <c r="A87">
        <v>2022</v>
      </c>
      <c r="B87" t="s">
        <v>56</v>
      </c>
      <c r="C87" t="s">
        <v>45</v>
      </c>
      <c r="D87">
        <v>13348</v>
      </c>
      <c r="E87">
        <v>63906</v>
      </c>
      <c r="F87" t="s">
        <v>7</v>
      </c>
    </row>
    <row r="88" spans="1:6" x14ac:dyDescent="0.3">
      <c r="A88">
        <v>2022</v>
      </c>
      <c r="B88" t="s">
        <v>56</v>
      </c>
      <c r="C88" t="s">
        <v>46</v>
      </c>
      <c r="D88">
        <v>3954</v>
      </c>
      <c r="E88">
        <v>60005</v>
      </c>
      <c r="F88" t="s">
        <v>9</v>
      </c>
    </row>
    <row r="89" spans="1:6" x14ac:dyDescent="0.3">
      <c r="A89">
        <v>2022</v>
      </c>
      <c r="B89" t="s">
        <v>56</v>
      </c>
      <c r="C89" t="s">
        <v>47</v>
      </c>
      <c r="D89">
        <v>12894</v>
      </c>
      <c r="E89">
        <v>68259</v>
      </c>
      <c r="F89" t="s">
        <v>9</v>
      </c>
    </row>
    <row r="90" spans="1:6" x14ac:dyDescent="0.3">
      <c r="A90">
        <v>2022</v>
      </c>
      <c r="B90" t="s">
        <v>56</v>
      </c>
      <c r="C90" t="s">
        <v>48</v>
      </c>
      <c r="D90">
        <v>55014</v>
      </c>
      <c r="E90">
        <v>74929</v>
      </c>
      <c r="F90" t="s">
        <v>9</v>
      </c>
    </row>
    <row r="91" spans="1:6" x14ac:dyDescent="0.3">
      <c r="A91">
        <v>2022</v>
      </c>
      <c r="B91" t="s">
        <v>56</v>
      </c>
      <c r="C91" t="s">
        <v>49</v>
      </c>
      <c r="D91">
        <v>12932</v>
      </c>
      <c r="E91">
        <v>63474</v>
      </c>
      <c r="F91" t="s">
        <v>9</v>
      </c>
    </row>
    <row r="92" spans="1:6" x14ac:dyDescent="0.3">
      <c r="A92">
        <v>2022</v>
      </c>
      <c r="B92" t="s">
        <v>56</v>
      </c>
      <c r="C92" t="s">
        <v>50</v>
      </c>
      <c r="D92">
        <v>2839</v>
      </c>
      <c r="E92">
        <v>61130</v>
      </c>
      <c r="F92" t="s">
        <v>9</v>
      </c>
    </row>
    <row r="93" spans="1:6" x14ac:dyDescent="0.3">
      <c r="A93">
        <v>2022</v>
      </c>
      <c r="B93" t="s">
        <v>56</v>
      </c>
      <c r="C93" t="s">
        <v>51</v>
      </c>
      <c r="D93">
        <v>21412</v>
      </c>
      <c r="E93">
        <v>69521</v>
      </c>
      <c r="F93" t="s">
        <v>7</v>
      </c>
    </row>
    <row r="94" spans="1:6" x14ac:dyDescent="0.3">
      <c r="A94">
        <v>2022</v>
      </c>
      <c r="B94" t="s">
        <v>56</v>
      </c>
      <c r="C94" t="s">
        <v>52</v>
      </c>
      <c r="D94">
        <v>27072</v>
      </c>
      <c r="E94">
        <v>75827</v>
      </c>
      <c r="F94" t="s">
        <v>9</v>
      </c>
    </row>
    <row r="95" spans="1:6" x14ac:dyDescent="0.3">
      <c r="A95">
        <v>2022</v>
      </c>
      <c r="B95" t="s">
        <v>56</v>
      </c>
      <c r="C95" t="s">
        <v>53</v>
      </c>
      <c r="D95">
        <v>4300</v>
      </c>
      <c r="E95">
        <v>66489</v>
      </c>
      <c r="F95" t="s">
        <v>9</v>
      </c>
    </row>
    <row r="96" spans="1:6" x14ac:dyDescent="0.3">
      <c r="A96">
        <v>2022</v>
      </c>
      <c r="B96" t="s">
        <v>56</v>
      </c>
      <c r="C96" t="s">
        <v>54</v>
      </c>
      <c r="D96">
        <v>14760</v>
      </c>
      <c r="E96">
        <v>72423</v>
      </c>
      <c r="F96" t="s">
        <v>9</v>
      </c>
    </row>
    <row r="97" spans="1:6" x14ac:dyDescent="0.3">
      <c r="A97">
        <v>2022</v>
      </c>
      <c r="B97" t="s">
        <v>56</v>
      </c>
      <c r="C97" t="s">
        <v>55</v>
      </c>
      <c r="D97">
        <v>3478</v>
      </c>
      <c r="E97">
        <v>62640</v>
      </c>
      <c r="F97" t="s">
        <v>9</v>
      </c>
    </row>
    <row r="98" spans="1:6" x14ac:dyDescent="0.3">
      <c r="A98">
        <v>2022</v>
      </c>
      <c r="B98" t="s">
        <v>57</v>
      </c>
      <c r="C98" t="s">
        <v>6</v>
      </c>
      <c r="D98">
        <v>5773</v>
      </c>
      <c r="E98">
        <v>66387</v>
      </c>
      <c r="F98" t="s">
        <v>7</v>
      </c>
    </row>
    <row r="99" spans="1:6" x14ac:dyDescent="0.3">
      <c r="A99">
        <v>2022</v>
      </c>
      <c r="B99" t="s">
        <v>57</v>
      </c>
      <c r="C99" t="s">
        <v>8</v>
      </c>
      <c r="D99">
        <v>5213</v>
      </c>
      <c r="E99">
        <v>88375</v>
      </c>
      <c r="F99" t="s">
        <v>9</v>
      </c>
    </row>
    <row r="100" spans="1:6" x14ac:dyDescent="0.3">
      <c r="A100">
        <v>2022</v>
      </c>
      <c r="B100" t="s">
        <v>57</v>
      </c>
      <c r="C100" t="s">
        <v>10</v>
      </c>
      <c r="D100">
        <v>2961</v>
      </c>
      <c r="E100">
        <v>57570</v>
      </c>
      <c r="F100" t="s">
        <v>9</v>
      </c>
    </row>
    <row r="101" spans="1:6" x14ac:dyDescent="0.3">
      <c r="A101">
        <v>2022</v>
      </c>
      <c r="B101" t="s">
        <v>57</v>
      </c>
      <c r="C101" t="s">
        <v>11</v>
      </c>
      <c r="D101">
        <v>44156</v>
      </c>
      <c r="E101">
        <v>115888</v>
      </c>
      <c r="F101" t="s">
        <v>9</v>
      </c>
    </row>
    <row r="102" spans="1:6" x14ac:dyDescent="0.3">
      <c r="A102">
        <v>2022</v>
      </c>
      <c r="B102" t="s">
        <v>57</v>
      </c>
      <c r="C102" t="s">
        <v>12</v>
      </c>
      <c r="D102">
        <v>5888</v>
      </c>
      <c r="E102">
        <v>83207</v>
      </c>
      <c r="F102" t="s">
        <v>9</v>
      </c>
    </row>
    <row r="103" spans="1:6" x14ac:dyDescent="0.3">
      <c r="A103">
        <v>2022</v>
      </c>
      <c r="B103" t="s">
        <v>57</v>
      </c>
      <c r="C103" t="s">
        <v>13</v>
      </c>
      <c r="D103">
        <v>4386</v>
      </c>
      <c r="E103">
        <v>93706</v>
      </c>
      <c r="F103" t="s">
        <v>7</v>
      </c>
    </row>
    <row r="104" spans="1:6" x14ac:dyDescent="0.3">
      <c r="A104">
        <v>2022</v>
      </c>
      <c r="B104" t="s">
        <v>57</v>
      </c>
      <c r="C104" t="s">
        <v>14</v>
      </c>
      <c r="D104">
        <v>678</v>
      </c>
      <c r="E104">
        <v>74049</v>
      </c>
      <c r="F104" t="s">
        <v>9</v>
      </c>
    </row>
    <row r="105" spans="1:6" x14ac:dyDescent="0.3">
      <c r="A105">
        <v>2022</v>
      </c>
      <c r="B105" t="s">
        <v>57</v>
      </c>
      <c r="C105" t="s">
        <v>15</v>
      </c>
      <c r="D105">
        <v>21275</v>
      </c>
      <c r="E105">
        <v>72758</v>
      </c>
      <c r="F105" t="s">
        <v>9</v>
      </c>
    </row>
    <row r="106" spans="1:6" x14ac:dyDescent="0.3">
      <c r="A106">
        <v>2022</v>
      </c>
      <c r="B106" t="s">
        <v>57</v>
      </c>
      <c r="C106" t="s">
        <v>16</v>
      </c>
      <c r="D106">
        <v>10646</v>
      </c>
      <c r="E106">
        <v>66184</v>
      </c>
      <c r="F106" t="s">
        <v>9</v>
      </c>
    </row>
    <row r="107" spans="1:6" x14ac:dyDescent="0.3">
      <c r="A107">
        <v>2022</v>
      </c>
      <c r="B107" t="s">
        <v>57</v>
      </c>
      <c r="C107" t="s">
        <v>17</v>
      </c>
      <c r="D107">
        <v>2886</v>
      </c>
      <c r="E107">
        <v>71603</v>
      </c>
      <c r="F107" t="s">
        <v>9</v>
      </c>
    </row>
    <row r="108" spans="1:6" x14ac:dyDescent="0.3">
      <c r="A108">
        <v>2022</v>
      </c>
      <c r="B108" t="s">
        <v>57</v>
      </c>
      <c r="C108" t="s">
        <v>18</v>
      </c>
      <c r="D108">
        <v>18033</v>
      </c>
      <c r="E108">
        <v>80855</v>
      </c>
      <c r="F108" t="s">
        <v>7</v>
      </c>
    </row>
    <row r="109" spans="1:6" x14ac:dyDescent="0.3">
      <c r="A109">
        <v>2022</v>
      </c>
      <c r="B109" t="s">
        <v>57</v>
      </c>
      <c r="C109" t="s">
        <v>19</v>
      </c>
      <c r="D109">
        <v>9255</v>
      </c>
      <c r="E109">
        <v>71092</v>
      </c>
      <c r="F109" t="s">
        <v>9</v>
      </c>
    </row>
    <row r="110" spans="1:6" x14ac:dyDescent="0.3">
      <c r="A110">
        <v>2022</v>
      </c>
      <c r="B110" t="s">
        <v>57</v>
      </c>
      <c r="C110" t="s">
        <v>20</v>
      </c>
      <c r="D110">
        <v>4099</v>
      </c>
      <c r="E110">
        <v>69103</v>
      </c>
      <c r="F110" t="s">
        <v>9</v>
      </c>
    </row>
    <row r="111" spans="1:6" x14ac:dyDescent="0.3">
      <c r="A111">
        <v>2022</v>
      </c>
      <c r="B111" t="s">
        <v>57</v>
      </c>
      <c r="C111" t="s">
        <v>21</v>
      </c>
      <c r="D111">
        <v>3109</v>
      </c>
      <c r="E111">
        <v>68958</v>
      </c>
      <c r="F111" t="s">
        <v>9</v>
      </c>
    </row>
    <row r="112" spans="1:6" x14ac:dyDescent="0.3">
      <c r="A112">
        <v>2022</v>
      </c>
      <c r="B112" t="s">
        <v>57</v>
      </c>
      <c r="C112" t="s">
        <v>22</v>
      </c>
      <c r="D112">
        <v>4978</v>
      </c>
      <c r="E112">
        <v>68902</v>
      </c>
      <c r="F112" t="s">
        <v>9</v>
      </c>
    </row>
    <row r="113" spans="1:6" x14ac:dyDescent="0.3">
      <c r="A113">
        <v>2022</v>
      </c>
      <c r="B113" t="s">
        <v>57</v>
      </c>
      <c r="C113" t="s">
        <v>23</v>
      </c>
      <c r="D113">
        <v>4501</v>
      </c>
      <c r="E113">
        <v>84183</v>
      </c>
      <c r="F113" t="s">
        <v>9</v>
      </c>
    </row>
    <row r="114" spans="1:6" x14ac:dyDescent="0.3">
      <c r="A114">
        <v>2022</v>
      </c>
      <c r="B114" t="s">
        <v>57</v>
      </c>
      <c r="C114" t="s">
        <v>24</v>
      </c>
      <c r="D114">
        <v>1863</v>
      </c>
      <c r="E114">
        <v>67682</v>
      </c>
      <c r="F114" t="s">
        <v>9</v>
      </c>
    </row>
    <row r="115" spans="1:6" x14ac:dyDescent="0.3">
      <c r="A115">
        <v>2022</v>
      </c>
      <c r="B115" t="s">
        <v>57</v>
      </c>
      <c r="C115" t="s">
        <v>25</v>
      </c>
      <c r="D115">
        <v>4168</v>
      </c>
      <c r="E115">
        <v>91426</v>
      </c>
      <c r="F115" t="s">
        <v>9</v>
      </c>
    </row>
    <row r="116" spans="1:6" x14ac:dyDescent="0.3">
      <c r="A116">
        <v>2022</v>
      </c>
      <c r="B116" t="s">
        <v>57</v>
      </c>
      <c r="C116" t="s">
        <v>26</v>
      </c>
      <c r="D116">
        <v>6616</v>
      </c>
      <c r="E116">
        <v>102190</v>
      </c>
      <c r="F116" t="s">
        <v>7</v>
      </c>
    </row>
    <row r="117" spans="1:6" x14ac:dyDescent="0.3">
      <c r="A117">
        <v>2022</v>
      </c>
      <c r="B117" t="s">
        <v>57</v>
      </c>
      <c r="C117" t="s">
        <v>27</v>
      </c>
      <c r="D117">
        <v>17437</v>
      </c>
      <c r="E117">
        <v>76769</v>
      </c>
      <c r="F117" t="s">
        <v>7</v>
      </c>
    </row>
    <row r="118" spans="1:6" x14ac:dyDescent="0.3">
      <c r="A118">
        <v>2022</v>
      </c>
      <c r="B118" t="s">
        <v>57</v>
      </c>
      <c r="C118" t="s">
        <v>28</v>
      </c>
      <c r="D118">
        <v>8284</v>
      </c>
      <c r="E118">
        <v>76870</v>
      </c>
      <c r="F118" t="s">
        <v>9</v>
      </c>
    </row>
    <row r="119" spans="1:6" x14ac:dyDescent="0.3">
      <c r="A119">
        <v>2022</v>
      </c>
      <c r="B119" t="s">
        <v>57</v>
      </c>
      <c r="C119" t="s">
        <v>29</v>
      </c>
      <c r="D119">
        <v>2375</v>
      </c>
      <c r="E119">
        <v>57918</v>
      </c>
      <c r="F119" t="s">
        <v>7</v>
      </c>
    </row>
    <row r="120" spans="1:6" x14ac:dyDescent="0.3">
      <c r="A120">
        <v>2022</v>
      </c>
      <c r="B120" t="s">
        <v>57</v>
      </c>
      <c r="C120" t="s">
        <v>30</v>
      </c>
      <c r="D120">
        <v>6859</v>
      </c>
      <c r="E120">
        <v>67836</v>
      </c>
      <c r="F120" t="s">
        <v>7</v>
      </c>
    </row>
    <row r="121" spans="1:6" x14ac:dyDescent="0.3">
      <c r="A121">
        <v>2022</v>
      </c>
      <c r="B121" t="s">
        <v>57</v>
      </c>
      <c r="C121" t="s">
        <v>31</v>
      </c>
      <c r="D121">
        <v>1672</v>
      </c>
      <c r="E121">
        <v>60178</v>
      </c>
      <c r="F121" t="s">
        <v>9</v>
      </c>
    </row>
    <row r="122" spans="1:6" x14ac:dyDescent="0.3">
      <c r="A122">
        <v>2022</v>
      </c>
      <c r="B122" t="s">
        <v>57</v>
      </c>
      <c r="C122" t="s">
        <v>32</v>
      </c>
      <c r="D122">
        <v>1949</v>
      </c>
      <c r="E122">
        <v>62492</v>
      </c>
      <c r="F122" t="s">
        <v>9</v>
      </c>
    </row>
    <row r="123" spans="1:6" x14ac:dyDescent="0.3">
      <c r="A123">
        <v>2022</v>
      </c>
      <c r="B123" t="s">
        <v>57</v>
      </c>
      <c r="C123" t="s">
        <v>33</v>
      </c>
      <c r="D123">
        <v>2054</v>
      </c>
      <c r="E123">
        <v>72821</v>
      </c>
      <c r="F123" t="s">
        <v>7</v>
      </c>
    </row>
    <row r="124" spans="1:6" x14ac:dyDescent="0.3">
      <c r="A124">
        <v>2022</v>
      </c>
      <c r="B124" t="s">
        <v>57</v>
      </c>
      <c r="C124" t="s">
        <v>34</v>
      </c>
      <c r="D124">
        <v>2001</v>
      </c>
      <c r="E124">
        <v>83769</v>
      </c>
      <c r="F124" t="s">
        <v>7</v>
      </c>
    </row>
    <row r="125" spans="1:6" x14ac:dyDescent="0.3">
      <c r="A125">
        <v>2022</v>
      </c>
      <c r="B125" t="s">
        <v>57</v>
      </c>
      <c r="C125" t="s">
        <v>35</v>
      </c>
      <c r="D125">
        <v>8964</v>
      </c>
      <c r="E125">
        <v>92277</v>
      </c>
      <c r="F125" t="s">
        <v>9</v>
      </c>
    </row>
    <row r="126" spans="1:6" x14ac:dyDescent="0.3">
      <c r="A126">
        <v>2022</v>
      </c>
      <c r="B126" t="s">
        <v>57</v>
      </c>
      <c r="C126" t="s">
        <v>36</v>
      </c>
      <c r="D126">
        <v>1776</v>
      </c>
      <c r="E126">
        <v>64794</v>
      </c>
      <c r="F126" t="s">
        <v>7</v>
      </c>
    </row>
    <row r="127" spans="1:6" x14ac:dyDescent="0.3">
      <c r="A127">
        <v>2022</v>
      </c>
      <c r="B127" t="s">
        <v>57</v>
      </c>
      <c r="C127" t="s">
        <v>37</v>
      </c>
      <c r="D127">
        <v>16292</v>
      </c>
      <c r="E127">
        <v>79103</v>
      </c>
      <c r="F127" t="s">
        <v>9</v>
      </c>
    </row>
    <row r="128" spans="1:6" x14ac:dyDescent="0.3">
      <c r="A128">
        <v>2022</v>
      </c>
      <c r="B128" t="s">
        <v>57</v>
      </c>
      <c r="C128" t="s">
        <v>38</v>
      </c>
      <c r="D128">
        <v>10303</v>
      </c>
      <c r="E128">
        <v>69281</v>
      </c>
      <c r="F128" t="s">
        <v>7</v>
      </c>
    </row>
    <row r="129" spans="1:6" x14ac:dyDescent="0.3">
      <c r="A129">
        <v>2022</v>
      </c>
      <c r="B129" t="s">
        <v>57</v>
      </c>
      <c r="C129" t="s">
        <v>39</v>
      </c>
      <c r="D129">
        <v>799</v>
      </c>
      <c r="E129">
        <v>63695</v>
      </c>
      <c r="F129" t="s">
        <v>7</v>
      </c>
    </row>
    <row r="130" spans="1:6" x14ac:dyDescent="0.3">
      <c r="A130">
        <v>2022</v>
      </c>
      <c r="B130" t="s">
        <v>57</v>
      </c>
      <c r="C130" t="s">
        <v>40</v>
      </c>
      <c r="D130">
        <v>15453</v>
      </c>
      <c r="E130">
        <v>70995</v>
      </c>
      <c r="F130" t="s">
        <v>9</v>
      </c>
    </row>
    <row r="131" spans="1:6" x14ac:dyDescent="0.3">
      <c r="A131">
        <v>2022</v>
      </c>
      <c r="B131" t="s">
        <v>57</v>
      </c>
      <c r="C131" t="s">
        <v>41</v>
      </c>
      <c r="D131">
        <v>4178</v>
      </c>
      <c r="E131">
        <v>66915</v>
      </c>
      <c r="F131" t="s">
        <v>9</v>
      </c>
    </row>
    <row r="132" spans="1:6" x14ac:dyDescent="0.3">
      <c r="A132">
        <v>2022</v>
      </c>
      <c r="B132" t="s">
        <v>57</v>
      </c>
      <c r="C132" t="s">
        <v>42</v>
      </c>
      <c r="D132">
        <v>6354</v>
      </c>
      <c r="E132">
        <v>80927</v>
      </c>
      <c r="F132" t="s">
        <v>7</v>
      </c>
    </row>
    <row r="133" spans="1:6" x14ac:dyDescent="0.3">
      <c r="A133">
        <v>2022</v>
      </c>
      <c r="B133" t="s">
        <v>57</v>
      </c>
      <c r="C133" t="s">
        <v>43</v>
      </c>
      <c r="D133">
        <v>14363</v>
      </c>
      <c r="E133">
        <v>72931</v>
      </c>
      <c r="F133" t="s">
        <v>7</v>
      </c>
    </row>
    <row r="134" spans="1:6" x14ac:dyDescent="0.3">
      <c r="A134">
        <v>2022</v>
      </c>
      <c r="B134" t="s">
        <v>57</v>
      </c>
      <c r="C134" t="s">
        <v>44</v>
      </c>
      <c r="D134">
        <v>1516</v>
      </c>
      <c r="E134">
        <v>69645</v>
      </c>
      <c r="F134" t="s">
        <v>9</v>
      </c>
    </row>
    <row r="135" spans="1:6" x14ac:dyDescent="0.3">
      <c r="A135">
        <v>2022</v>
      </c>
      <c r="B135" t="s">
        <v>57</v>
      </c>
      <c r="C135" t="s">
        <v>45</v>
      </c>
      <c r="D135">
        <v>6655</v>
      </c>
      <c r="E135">
        <v>67779</v>
      </c>
      <c r="F135" t="s">
        <v>9</v>
      </c>
    </row>
    <row r="136" spans="1:6" x14ac:dyDescent="0.3">
      <c r="A136">
        <v>2022</v>
      </c>
      <c r="B136" t="s">
        <v>57</v>
      </c>
      <c r="C136" t="s">
        <v>46</v>
      </c>
      <c r="D136">
        <v>1072</v>
      </c>
      <c r="E136">
        <v>59285</v>
      </c>
      <c r="F136" t="s">
        <v>9</v>
      </c>
    </row>
    <row r="137" spans="1:6" x14ac:dyDescent="0.3">
      <c r="A137">
        <v>2022</v>
      </c>
      <c r="B137" t="s">
        <v>57</v>
      </c>
      <c r="C137" t="s">
        <v>47</v>
      </c>
      <c r="D137">
        <v>7620</v>
      </c>
      <c r="E137">
        <v>69122</v>
      </c>
      <c r="F137" t="s">
        <v>9</v>
      </c>
    </row>
    <row r="138" spans="1:6" x14ac:dyDescent="0.3">
      <c r="A138">
        <v>2022</v>
      </c>
      <c r="B138" t="s">
        <v>57</v>
      </c>
      <c r="C138" t="s">
        <v>48</v>
      </c>
      <c r="D138">
        <v>26257</v>
      </c>
      <c r="E138">
        <v>87206</v>
      </c>
      <c r="F138" t="s">
        <v>9</v>
      </c>
    </row>
    <row r="139" spans="1:6" x14ac:dyDescent="0.3">
      <c r="A139">
        <v>2022</v>
      </c>
      <c r="B139" t="s">
        <v>57</v>
      </c>
      <c r="C139" t="s">
        <v>49</v>
      </c>
      <c r="D139">
        <v>4616</v>
      </c>
      <c r="E139">
        <v>67796</v>
      </c>
      <c r="F139" t="s">
        <v>7</v>
      </c>
    </row>
    <row r="140" spans="1:6" x14ac:dyDescent="0.3">
      <c r="A140">
        <v>2022</v>
      </c>
      <c r="B140" t="s">
        <v>57</v>
      </c>
      <c r="C140" t="s">
        <v>50</v>
      </c>
      <c r="D140">
        <v>1107</v>
      </c>
      <c r="E140">
        <v>68352</v>
      </c>
      <c r="F140" t="s">
        <v>7</v>
      </c>
    </row>
    <row r="141" spans="1:6" x14ac:dyDescent="0.3">
      <c r="A141">
        <v>2022</v>
      </c>
      <c r="B141" t="s">
        <v>57</v>
      </c>
      <c r="C141" t="s">
        <v>51</v>
      </c>
      <c r="D141">
        <v>7023</v>
      </c>
      <c r="E141">
        <v>69958</v>
      </c>
      <c r="F141" t="s">
        <v>9</v>
      </c>
    </row>
    <row r="142" spans="1:6" x14ac:dyDescent="0.3">
      <c r="A142">
        <v>2022</v>
      </c>
      <c r="B142" t="s">
        <v>57</v>
      </c>
      <c r="C142" t="s">
        <v>52</v>
      </c>
      <c r="D142">
        <v>7882</v>
      </c>
      <c r="E142">
        <v>88000</v>
      </c>
      <c r="F142" t="s">
        <v>7</v>
      </c>
    </row>
    <row r="143" spans="1:6" x14ac:dyDescent="0.3">
      <c r="A143">
        <v>2022</v>
      </c>
      <c r="B143" t="s">
        <v>57</v>
      </c>
      <c r="C143" t="s">
        <v>53</v>
      </c>
      <c r="D143">
        <v>1261</v>
      </c>
      <c r="E143">
        <v>68359</v>
      </c>
      <c r="F143" t="s">
        <v>7</v>
      </c>
    </row>
    <row r="144" spans="1:6" x14ac:dyDescent="0.3">
      <c r="A144">
        <v>2022</v>
      </c>
      <c r="B144" t="s">
        <v>57</v>
      </c>
      <c r="C144" t="s">
        <v>54</v>
      </c>
      <c r="D144">
        <v>9214</v>
      </c>
      <c r="E144">
        <v>67039</v>
      </c>
      <c r="F144" t="s">
        <v>9</v>
      </c>
    </row>
    <row r="145" spans="1:6" x14ac:dyDescent="0.3">
      <c r="A145">
        <v>2022</v>
      </c>
      <c r="B145" t="s">
        <v>57</v>
      </c>
      <c r="C145" t="s">
        <v>55</v>
      </c>
      <c r="D145">
        <v>620</v>
      </c>
      <c r="E145">
        <v>76308</v>
      </c>
      <c r="F145" t="s">
        <v>9</v>
      </c>
    </row>
    <row r="146" spans="1:6" x14ac:dyDescent="0.3">
      <c r="A146">
        <v>2022</v>
      </c>
      <c r="B146" t="s">
        <v>58</v>
      </c>
      <c r="C146" t="s">
        <v>6</v>
      </c>
      <c r="D146">
        <v>32424</v>
      </c>
      <c r="E146">
        <v>51853</v>
      </c>
      <c r="F146" t="s">
        <v>7</v>
      </c>
    </row>
    <row r="147" spans="1:6" x14ac:dyDescent="0.3">
      <c r="A147">
        <v>2022</v>
      </c>
      <c r="B147" t="s">
        <v>58</v>
      </c>
      <c r="C147" t="s">
        <v>8</v>
      </c>
      <c r="D147">
        <v>33859</v>
      </c>
      <c r="E147">
        <v>57498</v>
      </c>
      <c r="F147" t="s">
        <v>7</v>
      </c>
    </row>
    <row r="148" spans="1:6" x14ac:dyDescent="0.3">
      <c r="A148">
        <v>2022</v>
      </c>
      <c r="B148" t="s">
        <v>58</v>
      </c>
      <c r="C148" t="s">
        <v>10</v>
      </c>
      <c r="D148">
        <v>21836</v>
      </c>
      <c r="E148">
        <v>51673</v>
      </c>
      <c r="F148" t="s">
        <v>9</v>
      </c>
    </row>
    <row r="149" spans="1:6" x14ac:dyDescent="0.3">
      <c r="A149">
        <v>2022</v>
      </c>
      <c r="B149" t="s">
        <v>58</v>
      </c>
      <c r="C149" t="s">
        <v>11</v>
      </c>
      <c r="D149">
        <v>200632</v>
      </c>
      <c r="E149">
        <v>64800</v>
      </c>
      <c r="F149" t="s">
        <v>7</v>
      </c>
    </row>
    <row r="150" spans="1:6" x14ac:dyDescent="0.3">
      <c r="A150">
        <v>2022</v>
      </c>
      <c r="B150" t="s">
        <v>58</v>
      </c>
      <c r="C150" t="s">
        <v>12</v>
      </c>
      <c r="D150">
        <v>36421</v>
      </c>
      <c r="E150">
        <v>61719</v>
      </c>
      <c r="F150" t="s">
        <v>9</v>
      </c>
    </row>
    <row r="151" spans="1:6" x14ac:dyDescent="0.3">
      <c r="A151">
        <v>2022</v>
      </c>
      <c r="B151" t="s">
        <v>58</v>
      </c>
      <c r="C151" t="s">
        <v>13</v>
      </c>
      <c r="D151">
        <v>24725</v>
      </c>
      <c r="E151">
        <v>61859</v>
      </c>
      <c r="F151" t="s">
        <v>7</v>
      </c>
    </row>
    <row r="152" spans="1:6" x14ac:dyDescent="0.3">
      <c r="A152">
        <v>2022</v>
      </c>
      <c r="B152" t="s">
        <v>58</v>
      </c>
      <c r="C152" t="s">
        <v>14</v>
      </c>
      <c r="D152">
        <v>7050</v>
      </c>
      <c r="E152">
        <v>51667</v>
      </c>
      <c r="F152" t="s">
        <v>7</v>
      </c>
    </row>
    <row r="153" spans="1:6" x14ac:dyDescent="0.3">
      <c r="A153">
        <v>2022</v>
      </c>
      <c r="B153" t="s">
        <v>58</v>
      </c>
      <c r="C153" t="s">
        <v>15</v>
      </c>
      <c r="D153">
        <v>142700</v>
      </c>
      <c r="E153">
        <v>55391</v>
      </c>
      <c r="F153" t="s">
        <v>9</v>
      </c>
    </row>
    <row r="154" spans="1:6" x14ac:dyDescent="0.3">
      <c r="A154">
        <v>2022</v>
      </c>
      <c r="B154" t="s">
        <v>58</v>
      </c>
      <c r="C154" t="s">
        <v>16</v>
      </c>
      <c r="D154">
        <v>64380</v>
      </c>
      <c r="E154">
        <v>58104</v>
      </c>
      <c r="F154" t="s">
        <v>9</v>
      </c>
    </row>
    <row r="155" spans="1:6" x14ac:dyDescent="0.3">
      <c r="A155">
        <v>2022</v>
      </c>
      <c r="B155" t="s">
        <v>58</v>
      </c>
      <c r="C155" t="s">
        <v>17</v>
      </c>
      <c r="D155">
        <v>12742</v>
      </c>
      <c r="E155">
        <v>50610</v>
      </c>
      <c r="F155" t="s">
        <v>7</v>
      </c>
    </row>
    <row r="156" spans="1:6" x14ac:dyDescent="0.3">
      <c r="A156">
        <v>2022</v>
      </c>
      <c r="B156" t="s">
        <v>58</v>
      </c>
      <c r="C156" t="s">
        <v>18</v>
      </c>
      <c r="D156">
        <v>78196</v>
      </c>
      <c r="E156">
        <v>61780</v>
      </c>
      <c r="F156" t="s">
        <v>7</v>
      </c>
    </row>
    <row r="157" spans="1:6" x14ac:dyDescent="0.3">
      <c r="A157">
        <v>2022</v>
      </c>
      <c r="B157" t="s">
        <v>58</v>
      </c>
      <c r="C157" t="s">
        <v>19</v>
      </c>
      <c r="D157">
        <v>40846</v>
      </c>
      <c r="E157">
        <v>51931</v>
      </c>
      <c r="F157" t="s">
        <v>9</v>
      </c>
    </row>
    <row r="158" spans="1:6" x14ac:dyDescent="0.3">
      <c r="A158">
        <v>2022</v>
      </c>
      <c r="B158" t="s">
        <v>58</v>
      </c>
      <c r="C158" t="s">
        <v>20</v>
      </c>
      <c r="D158">
        <v>23479</v>
      </c>
      <c r="E158">
        <v>50146</v>
      </c>
      <c r="F158" t="s">
        <v>9</v>
      </c>
    </row>
    <row r="159" spans="1:6" x14ac:dyDescent="0.3">
      <c r="A159">
        <v>2022</v>
      </c>
      <c r="B159" t="s">
        <v>58</v>
      </c>
      <c r="C159" t="s">
        <v>21</v>
      </c>
      <c r="D159">
        <v>19497</v>
      </c>
      <c r="E159">
        <v>52012</v>
      </c>
      <c r="F159" t="s">
        <v>9</v>
      </c>
    </row>
    <row r="160" spans="1:6" x14ac:dyDescent="0.3">
      <c r="A160">
        <v>2022</v>
      </c>
      <c r="B160" t="s">
        <v>58</v>
      </c>
      <c r="C160" t="s">
        <v>22</v>
      </c>
      <c r="D160">
        <v>28266</v>
      </c>
      <c r="E160">
        <v>52839</v>
      </c>
      <c r="F160" t="s">
        <v>9</v>
      </c>
    </row>
    <row r="161" spans="1:6" x14ac:dyDescent="0.3">
      <c r="A161">
        <v>2022</v>
      </c>
      <c r="B161" t="s">
        <v>58</v>
      </c>
      <c r="C161" t="s">
        <v>23</v>
      </c>
      <c r="D161">
        <v>31210</v>
      </c>
      <c r="E161">
        <v>52029</v>
      </c>
      <c r="F161" t="s">
        <v>9</v>
      </c>
    </row>
    <row r="162" spans="1:6" x14ac:dyDescent="0.3">
      <c r="A162">
        <v>2022</v>
      </c>
      <c r="B162" t="s">
        <v>58</v>
      </c>
      <c r="C162" t="s">
        <v>24</v>
      </c>
      <c r="D162">
        <v>10546</v>
      </c>
      <c r="E162">
        <v>49084</v>
      </c>
      <c r="F162" t="s">
        <v>7</v>
      </c>
    </row>
    <row r="163" spans="1:6" x14ac:dyDescent="0.3">
      <c r="A163">
        <v>2022</v>
      </c>
      <c r="B163" t="s">
        <v>58</v>
      </c>
      <c r="C163" t="s">
        <v>25</v>
      </c>
      <c r="D163">
        <v>31685</v>
      </c>
      <c r="E163">
        <v>56800</v>
      </c>
      <c r="F163" t="s">
        <v>7</v>
      </c>
    </row>
    <row r="164" spans="1:6" x14ac:dyDescent="0.3">
      <c r="A164">
        <v>2022</v>
      </c>
      <c r="B164" t="s">
        <v>58</v>
      </c>
      <c r="C164" t="s">
        <v>26</v>
      </c>
      <c r="D164">
        <v>40751</v>
      </c>
      <c r="E164">
        <v>67082</v>
      </c>
      <c r="F164" t="s">
        <v>9</v>
      </c>
    </row>
    <row r="165" spans="1:6" x14ac:dyDescent="0.3">
      <c r="A165">
        <v>2022</v>
      </c>
      <c r="B165" t="s">
        <v>58</v>
      </c>
      <c r="C165" t="s">
        <v>27</v>
      </c>
      <c r="D165">
        <v>55149</v>
      </c>
      <c r="E165">
        <v>57869</v>
      </c>
      <c r="F165" t="s">
        <v>7</v>
      </c>
    </row>
    <row r="166" spans="1:6" x14ac:dyDescent="0.3">
      <c r="A166">
        <v>2022</v>
      </c>
      <c r="B166" t="s">
        <v>58</v>
      </c>
      <c r="C166" t="s">
        <v>28</v>
      </c>
      <c r="D166">
        <v>37255</v>
      </c>
      <c r="E166">
        <v>59843</v>
      </c>
      <c r="F166" t="s">
        <v>7</v>
      </c>
    </row>
    <row r="167" spans="1:6" x14ac:dyDescent="0.3">
      <c r="A167">
        <v>2022</v>
      </c>
      <c r="B167" t="s">
        <v>58</v>
      </c>
      <c r="C167" t="s">
        <v>29</v>
      </c>
      <c r="D167">
        <v>19589</v>
      </c>
      <c r="E167">
        <v>46176</v>
      </c>
      <c r="F167" t="s">
        <v>9</v>
      </c>
    </row>
    <row r="168" spans="1:6" x14ac:dyDescent="0.3">
      <c r="A168">
        <v>2022</v>
      </c>
      <c r="B168" t="s">
        <v>58</v>
      </c>
      <c r="C168" t="s">
        <v>30</v>
      </c>
      <c r="D168">
        <v>39646</v>
      </c>
      <c r="E168">
        <v>52520</v>
      </c>
      <c r="F168" t="s">
        <v>9</v>
      </c>
    </row>
    <row r="169" spans="1:6" x14ac:dyDescent="0.3">
      <c r="A169">
        <v>2022</v>
      </c>
      <c r="B169" t="s">
        <v>58</v>
      </c>
      <c r="C169" t="s">
        <v>31</v>
      </c>
      <c r="D169">
        <v>9323</v>
      </c>
      <c r="E169">
        <v>49996</v>
      </c>
      <c r="F169" t="s">
        <v>7</v>
      </c>
    </row>
    <row r="170" spans="1:6" x14ac:dyDescent="0.3">
      <c r="A170">
        <v>2022</v>
      </c>
      <c r="B170" t="s">
        <v>58</v>
      </c>
      <c r="C170" t="s">
        <v>32</v>
      </c>
      <c r="D170">
        <v>14748</v>
      </c>
      <c r="E170">
        <v>50095</v>
      </c>
      <c r="F170" t="s">
        <v>7</v>
      </c>
    </row>
    <row r="171" spans="1:6" x14ac:dyDescent="0.3">
      <c r="A171">
        <v>2022</v>
      </c>
      <c r="B171" t="s">
        <v>58</v>
      </c>
      <c r="C171" t="s">
        <v>33</v>
      </c>
      <c r="D171">
        <v>15481</v>
      </c>
      <c r="E171">
        <v>54334</v>
      </c>
      <c r="F171" t="s">
        <v>9</v>
      </c>
    </row>
    <row r="172" spans="1:6" x14ac:dyDescent="0.3">
      <c r="A172">
        <v>2022</v>
      </c>
      <c r="B172" t="s">
        <v>58</v>
      </c>
      <c r="C172" t="s">
        <v>34</v>
      </c>
      <c r="D172">
        <v>12460</v>
      </c>
      <c r="E172">
        <v>60425</v>
      </c>
      <c r="F172" t="s">
        <v>7</v>
      </c>
    </row>
    <row r="173" spans="1:6" x14ac:dyDescent="0.3">
      <c r="A173">
        <v>2022</v>
      </c>
      <c r="B173" t="s">
        <v>58</v>
      </c>
      <c r="C173" t="s">
        <v>35</v>
      </c>
      <c r="D173">
        <v>54606</v>
      </c>
      <c r="E173">
        <v>64675</v>
      </c>
      <c r="F173" t="s">
        <v>9</v>
      </c>
    </row>
    <row r="174" spans="1:6" x14ac:dyDescent="0.3">
      <c r="A174">
        <v>2022</v>
      </c>
      <c r="B174" t="s">
        <v>58</v>
      </c>
      <c r="C174" t="s">
        <v>36</v>
      </c>
      <c r="D174">
        <v>10949</v>
      </c>
      <c r="E174">
        <v>47086</v>
      </c>
      <c r="F174" t="s">
        <v>7</v>
      </c>
    </row>
    <row r="175" spans="1:6" x14ac:dyDescent="0.3">
      <c r="A175">
        <v>2022</v>
      </c>
      <c r="B175" t="s">
        <v>58</v>
      </c>
      <c r="C175" t="s">
        <v>37</v>
      </c>
      <c r="D175">
        <v>118946</v>
      </c>
      <c r="E175">
        <v>63939</v>
      </c>
      <c r="F175" t="s">
        <v>7</v>
      </c>
    </row>
    <row r="176" spans="1:6" x14ac:dyDescent="0.3">
      <c r="A176">
        <v>2022</v>
      </c>
      <c r="B176" t="s">
        <v>58</v>
      </c>
      <c r="C176" t="s">
        <v>38</v>
      </c>
      <c r="D176">
        <v>63455</v>
      </c>
      <c r="E176">
        <v>53171</v>
      </c>
      <c r="F176" t="s">
        <v>9</v>
      </c>
    </row>
    <row r="177" spans="1:6" x14ac:dyDescent="0.3">
      <c r="A177">
        <v>2022</v>
      </c>
      <c r="B177" t="s">
        <v>58</v>
      </c>
      <c r="C177" t="s">
        <v>39</v>
      </c>
      <c r="D177">
        <v>7745</v>
      </c>
      <c r="E177">
        <v>58657</v>
      </c>
      <c r="F177" t="s">
        <v>9</v>
      </c>
    </row>
    <row r="178" spans="1:6" x14ac:dyDescent="0.3">
      <c r="A178">
        <v>2022</v>
      </c>
      <c r="B178" t="s">
        <v>58</v>
      </c>
      <c r="C178" t="s">
        <v>40</v>
      </c>
      <c r="D178">
        <v>68987</v>
      </c>
      <c r="E178">
        <v>54088</v>
      </c>
      <c r="F178" t="s">
        <v>7</v>
      </c>
    </row>
    <row r="179" spans="1:6" x14ac:dyDescent="0.3">
      <c r="A179">
        <v>2022</v>
      </c>
      <c r="B179" t="s">
        <v>58</v>
      </c>
      <c r="C179" t="s">
        <v>41</v>
      </c>
      <c r="D179">
        <v>23912</v>
      </c>
      <c r="E179">
        <v>49388</v>
      </c>
      <c r="F179" t="s">
        <v>7</v>
      </c>
    </row>
    <row r="180" spans="1:6" x14ac:dyDescent="0.3">
      <c r="A180">
        <v>2022</v>
      </c>
      <c r="B180" t="s">
        <v>58</v>
      </c>
      <c r="C180" t="s">
        <v>42</v>
      </c>
      <c r="D180">
        <v>26241</v>
      </c>
      <c r="E180">
        <v>55251</v>
      </c>
      <c r="F180" t="s">
        <v>9</v>
      </c>
    </row>
    <row r="181" spans="1:6" x14ac:dyDescent="0.3">
      <c r="A181">
        <v>2022</v>
      </c>
      <c r="B181" t="s">
        <v>58</v>
      </c>
      <c r="C181" t="s">
        <v>43</v>
      </c>
      <c r="D181">
        <v>73985</v>
      </c>
      <c r="E181">
        <v>55535</v>
      </c>
      <c r="F181" t="s">
        <v>9</v>
      </c>
    </row>
    <row r="182" spans="1:6" x14ac:dyDescent="0.3">
      <c r="A182">
        <v>2022</v>
      </c>
      <c r="B182" t="s">
        <v>58</v>
      </c>
      <c r="C182" t="s">
        <v>44</v>
      </c>
      <c r="D182">
        <v>7816</v>
      </c>
      <c r="E182">
        <v>55493</v>
      </c>
      <c r="F182" t="s">
        <v>9</v>
      </c>
    </row>
    <row r="183" spans="1:6" x14ac:dyDescent="0.3">
      <c r="A183">
        <v>2022</v>
      </c>
      <c r="B183" t="s">
        <v>58</v>
      </c>
      <c r="C183" t="s">
        <v>45</v>
      </c>
      <c r="D183">
        <v>31674</v>
      </c>
      <c r="E183">
        <v>49717</v>
      </c>
      <c r="F183" t="s">
        <v>9</v>
      </c>
    </row>
    <row r="184" spans="1:6" x14ac:dyDescent="0.3">
      <c r="A184">
        <v>2022</v>
      </c>
      <c r="B184" t="s">
        <v>58</v>
      </c>
      <c r="C184" t="s">
        <v>46</v>
      </c>
      <c r="D184">
        <v>8068</v>
      </c>
      <c r="E184">
        <v>50162</v>
      </c>
      <c r="F184" t="s">
        <v>9</v>
      </c>
    </row>
    <row r="185" spans="1:6" x14ac:dyDescent="0.3">
      <c r="A185">
        <v>2022</v>
      </c>
      <c r="B185" t="s">
        <v>58</v>
      </c>
      <c r="C185" t="s">
        <v>47</v>
      </c>
      <c r="D185">
        <v>40806</v>
      </c>
      <c r="E185">
        <v>56111</v>
      </c>
      <c r="F185" t="s">
        <v>7</v>
      </c>
    </row>
    <row r="186" spans="1:6" x14ac:dyDescent="0.3">
      <c r="A186">
        <v>2022</v>
      </c>
      <c r="B186" t="s">
        <v>58</v>
      </c>
      <c r="C186" t="s">
        <v>48</v>
      </c>
      <c r="D186">
        <v>152438</v>
      </c>
      <c r="E186">
        <v>62485</v>
      </c>
      <c r="F186" t="s">
        <v>7</v>
      </c>
    </row>
    <row r="187" spans="1:6" x14ac:dyDescent="0.3">
      <c r="A187">
        <v>2022</v>
      </c>
      <c r="B187" t="s">
        <v>58</v>
      </c>
      <c r="C187" t="s">
        <v>49</v>
      </c>
      <c r="D187">
        <v>20535</v>
      </c>
      <c r="E187">
        <v>55353</v>
      </c>
      <c r="F187" t="s">
        <v>9</v>
      </c>
    </row>
    <row r="188" spans="1:6" x14ac:dyDescent="0.3">
      <c r="A188">
        <v>2022</v>
      </c>
      <c r="B188" t="s">
        <v>58</v>
      </c>
      <c r="C188" t="s">
        <v>50</v>
      </c>
      <c r="D188">
        <v>5003</v>
      </c>
      <c r="E188">
        <v>51701</v>
      </c>
      <c r="F188" t="s">
        <v>7</v>
      </c>
    </row>
    <row r="189" spans="1:6" x14ac:dyDescent="0.3">
      <c r="A189">
        <v>2022</v>
      </c>
      <c r="B189" t="s">
        <v>58</v>
      </c>
      <c r="C189" t="s">
        <v>51</v>
      </c>
      <c r="D189">
        <v>42564</v>
      </c>
      <c r="E189">
        <v>54371</v>
      </c>
      <c r="F189" t="s">
        <v>7</v>
      </c>
    </row>
    <row r="190" spans="1:6" x14ac:dyDescent="0.3">
      <c r="A190">
        <v>2022</v>
      </c>
      <c r="B190" t="s">
        <v>58</v>
      </c>
      <c r="C190" t="s">
        <v>52</v>
      </c>
      <c r="D190">
        <v>38688</v>
      </c>
      <c r="E190">
        <v>80160</v>
      </c>
      <c r="F190" t="s">
        <v>9</v>
      </c>
    </row>
    <row r="191" spans="1:6" x14ac:dyDescent="0.3">
      <c r="A191">
        <v>2022</v>
      </c>
      <c r="B191" t="s">
        <v>58</v>
      </c>
      <c r="C191" t="s">
        <v>53</v>
      </c>
      <c r="D191">
        <v>10611</v>
      </c>
      <c r="E191">
        <v>48085</v>
      </c>
      <c r="F191" t="s">
        <v>9</v>
      </c>
    </row>
    <row r="192" spans="1:6" x14ac:dyDescent="0.3">
      <c r="A192">
        <v>2022</v>
      </c>
      <c r="B192" t="s">
        <v>58</v>
      </c>
      <c r="C192" t="s">
        <v>54</v>
      </c>
      <c r="D192">
        <v>35812</v>
      </c>
      <c r="E192">
        <v>51165</v>
      </c>
      <c r="F192" t="s">
        <v>7</v>
      </c>
    </row>
    <row r="193" spans="1:6" x14ac:dyDescent="0.3">
      <c r="A193">
        <v>2022</v>
      </c>
      <c r="B193" t="s">
        <v>58</v>
      </c>
      <c r="C193" t="s">
        <v>55</v>
      </c>
      <c r="D193">
        <v>4840</v>
      </c>
      <c r="E193">
        <v>50879</v>
      </c>
      <c r="F193" t="s">
        <v>7</v>
      </c>
    </row>
    <row r="194" spans="1:6" x14ac:dyDescent="0.3">
      <c r="A194">
        <v>2022</v>
      </c>
      <c r="B194" t="s">
        <v>59</v>
      </c>
      <c r="C194" t="s">
        <v>6</v>
      </c>
      <c r="D194">
        <v>2566</v>
      </c>
      <c r="E194">
        <v>75393</v>
      </c>
      <c r="F194" t="s">
        <v>9</v>
      </c>
    </row>
    <row r="195" spans="1:6" x14ac:dyDescent="0.3">
      <c r="A195">
        <v>2022</v>
      </c>
      <c r="B195" t="s">
        <v>59</v>
      </c>
      <c r="C195" t="s">
        <v>8</v>
      </c>
      <c r="D195">
        <v>4017</v>
      </c>
      <c r="E195">
        <v>96871</v>
      </c>
      <c r="F195" t="s">
        <v>7</v>
      </c>
    </row>
    <row r="196" spans="1:6" x14ac:dyDescent="0.3">
      <c r="A196">
        <v>2022</v>
      </c>
      <c r="B196" t="s">
        <v>59</v>
      </c>
      <c r="C196" t="s">
        <v>10</v>
      </c>
      <c r="D196">
        <v>1536</v>
      </c>
      <c r="E196">
        <v>75820</v>
      </c>
      <c r="F196" t="s">
        <v>9</v>
      </c>
    </row>
    <row r="197" spans="1:6" x14ac:dyDescent="0.3">
      <c r="A197">
        <v>2022</v>
      </c>
      <c r="B197" t="s">
        <v>59</v>
      </c>
      <c r="C197" t="s">
        <v>11</v>
      </c>
      <c r="D197">
        <v>29491</v>
      </c>
      <c r="E197">
        <v>223892</v>
      </c>
      <c r="F197" t="s">
        <v>7</v>
      </c>
    </row>
    <row r="198" spans="1:6" x14ac:dyDescent="0.3">
      <c r="A198">
        <v>2022</v>
      </c>
      <c r="B198" t="s">
        <v>59</v>
      </c>
      <c r="C198" t="s">
        <v>12</v>
      </c>
      <c r="D198">
        <v>4548</v>
      </c>
      <c r="E198">
        <v>129495</v>
      </c>
      <c r="F198" t="s">
        <v>7</v>
      </c>
    </row>
    <row r="199" spans="1:6" x14ac:dyDescent="0.3">
      <c r="A199">
        <v>2022</v>
      </c>
      <c r="B199" t="s">
        <v>59</v>
      </c>
      <c r="C199" t="s">
        <v>13</v>
      </c>
      <c r="D199">
        <v>2880</v>
      </c>
      <c r="E199">
        <v>144917</v>
      </c>
      <c r="F199" t="s">
        <v>9</v>
      </c>
    </row>
    <row r="200" spans="1:6" x14ac:dyDescent="0.3">
      <c r="A200">
        <v>2022</v>
      </c>
      <c r="B200" t="s">
        <v>59</v>
      </c>
      <c r="C200" t="s">
        <v>14</v>
      </c>
      <c r="D200">
        <v>549</v>
      </c>
      <c r="E200">
        <v>84966</v>
      </c>
      <c r="F200" t="s">
        <v>9</v>
      </c>
    </row>
    <row r="201" spans="1:6" x14ac:dyDescent="0.3">
      <c r="A201">
        <v>2022</v>
      </c>
      <c r="B201" t="s">
        <v>59</v>
      </c>
      <c r="C201" t="s">
        <v>15</v>
      </c>
      <c r="D201">
        <v>12659</v>
      </c>
      <c r="E201">
        <v>99350</v>
      </c>
      <c r="F201" t="s">
        <v>7</v>
      </c>
    </row>
    <row r="202" spans="1:6" x14ac:dyDescent="0.3">
      <c r="A202">
        <v>2022</v>
      </c>
      <c r="B202" t="s">
        <v>59</v>
      </c>
      <c r="C202" t="s">
        <v>16</v>
      </c>
      <c r="D202">
        <v>6010</v>
      </c>
      <c r="E202">
        <v>114735</v>
      </c>
      <c r="F202" t="s">
        <v>7</v>
      </c>
    </row>
    <row r="203" spans="1:6" x14ac:dyDescent="0.3">
      <c r="A203">
        <v>2022</v>
      </c>
      <c r="B203" t="s">
        <v>59</v>
      </c>
      <c r="C203" t="s">
        <v>17</v>
      </c>
      <c r="D203">
        <v>1385</v>
      </c>
      <c r="E203">
        <v>70408</v>
      </c>
      <c r="F203" t="s">
        <v>9</v>
      </c>
    </row>
    <row r="204" spans="1:6" x14ac:dyDescent="0.3">
      <c r="A204">
        <v>2022</v>
      </c>
      <c r="B204" t="s">
        <v>59</v>
      </c>
      <c r="C204" t="s">
        <v>18</v>
      </c>
      <c r="D204">
        <v>7162</v>
      </c>
      <c r="E204">
        <v>116059</v>
      </c>
      <c r="F204" t="s">
        <v>9</v>
      </c>
    </row>
    <row r="205" spans="1:6" x14ac:dyDescent="0.3">
      <c r="A205">
        <v>2022</v>
      </c>
      <c r="B205" t="s">
        <v>59</v>
      </c>
      <c r="C205" t="s">
        <v>19</v>
      </c>
      <c r="D205">
        <v>2521</v>
      </c>
      <c r="E205">
        <v>73191</v>
      </c>
      <c r="F205" t="s">
        <v>9</v>
      </c>
    </row>
    <row r="206" spans="1:6" x14ac:dyDescent="0.3">
      <c r="A206">
        <v>2022</v>
      </c>
      <c r="B206" t="s">
        <v>59</v>
      </c>
      <c r="C206" t="s">
        <v>20</v>
      </c>
      <c r="D206">
        <v>1811</v>
      </c>
      <c r="E206">
        <v>72858</v>
      </c>
      <c r="F206" t="s">
        <v>9</v>
      </c>
    </row>
    <row r="207" spans="1:6" x14ac:dyDescent="0.3">
      <c r="A207">
        <v>2022</v>
      </c>
      <c r="B207" t="s">
        <v>59</v>
      </c>
      <c r="C207" t="s">
        <v>21</v>
      </c>
      <c r="D207">
        <v>1561</v>
      </c>
      <c r="E207">
        <v>79749</v>
      </c>
      <c r="F207" t="s">
        <v>9</v>
      </c>
    </row>
    <row r="208" spans="1:6" x14ac:dyDescent="0.3">
      <c r="A208">
        <v>2022</v>
      </c>
      <c r="B208" t="s">
        <v>59</v>
      </c>
      <c r="C208" t="s">
        <v>22</v>
      </c>
      <c r="D208">
        <v>2111</v>
      </c>
      <c r="E208">
        <v>69462</v>
      </c>
      <c r="F208" t="s">
        <v>7</v>
      </c>
    </row>
    <row r="209" spans="1:6" x14ac:dyDescent="0.3">
      <c r="A209">
        <v>2022</v>
      </c>
      <c r="B209" t="s">
        <v>59</v>
      </c>
      <c r="C209" t="s">
        <v>23</v>
      </c>
      <c r="D209">
        <v>1935</v>
      </c>
      <c r="E209">
        <v>71700</v>
      </c>
      <c r="F209" t="s">
        <v>7</v>
      </c>
    </row>
    <row r="210" spans="1:6" x14ac:dyDescent="0.3">
      <c r="A210">
        <v>2022</v>
      </c>
      <c r="B210" t="s">
        <v>59</v>
      </c>
      <c r="C210" t="s">
        <v>24</v>
      </c>
      <c r="D210">
        <v>916</v>
      </c>
      <c r="E210">
        <v>70265</v>
      </c>
      <c r="F210" t="s">
        <v>9</v>
      </c>
    </row>
    <row r="211" spans="1:6" x14ac:dyDescent="0.3">
      <c r="A211">
        <v>2022</v>
      </c>
      <c r="B211" t="s">
        <v>59</v>
      </c>
      <c r="C211" t="s">
        <v>25</v>
      </c>
      <c r="D211">
        <v>2855</v>
      </c>
      <c r="E211">
        <v>116569</v>
      </c>
      <c r="F211" t="s">
        <v>7</v>
      </c>
    </row>
    <row r="212" spans="1:6" x14ac:dyDescent="0.3">
      <c r="A212">
        <v>2022</v>
      </c>
      <c r="B212" t="s">
        <v>59</v>
      </c>
      <c r="C212" t="s">
        <v>26</v>
      </c>
      <c r="D212">
        <v>6073</v>
      </c>
      <c r="E212">
        <v>152746</v>
      </c>
      <c r="F212" t="s">
        <v>7</v>
      </c>
    </row>
    <row r="213" spans="1:6" x14ac:dyDescent="0.3">
      <c r="A213">
        <v>2022</v>
      </c>
      <c r="B213" t="s">
        <v>59</v>
      </c>
      <c r="C213" t="s">
        <v>27</v>
      </c>
      <c r="D213">
        <v>7671</v>
      </c>
      <c r="E213">
        <v>94745</v>
      </c>
      <c r="F213" t="s">
        <v>9</v>
      </c>
    </row>
    <row r="214" spans="1:6" x14ac:dyDescent="0.3">
      <c r="A214">
        <v>2022</v>
      </c>
      <c r="B214" t="s">
        <v>59</v>
      </c>
      <c r="C214" t="s">
        <v>28</v>
      </c>
      <c r="D214">
        <v>4304</v>
      </c>
      <c r="E214">
        <v>98292</v>
      </c>
      <c r="F214" t="s">
        <v>9</v>
      </c>
    </row>
    <row r="215" spans="1:6" x14ac:dyDescent="0.3">
      <c r="A215">
        <v>2022</v>
      </c>
      <c r="B215" t="s">
        <v>59</v>
      </c>
      <c r="C215" t="s">
        <v>29</v>
      </c>
      <c r="D215">
        <v>964</v>
      </c>
      <c r="E215">
        <v>60301</v>
      </c>
      <c r="F215" t="s">
        <v>7</v>
      </c>
    </row>
    <row r="216" spans="1:6" x14ac:dyDescent="0.3">
      <c r="A216">
        <v>2022</v>
      </c>
      <c r="B216" t="s">
        <v>59</v>
      </c>
      <c r="C216" t="s">
        <v>30</v>
      </c>
      <c r="D216">
        <v>3562</v>
      </c>
      <c r="E216">
        <v>95327</v>
      </c>
      <c r="F216" t="s">
        <v>7</v>
      </c>
    </row>
    <row r="217" spans="1:6" x14ac:dyDescent="0.3">
      <c r="A217">
        <v>2022</v>
      </c>
      <c r="B217" t="s">
        <v>59</v>
      </c>
      <c r="C217" t="s">
        <v>31</v>
      </c>
      <c r="D217">
        <v>856</v>
      </c>
      <c r="E217">
        <v>71673</v>
      </c>
      <c r="F217" t="s">
        <v>9</v>
      </c>
    </row>
    <row r="218" spans="1:6" x14ac:dyDescent="0.3">
      <c r="A218">
        <v>2022</v>
      </c>
      <c r="B218" t="s">
        <v>59</v>
      </c>
      <c r="C218" t="s">
        <v>32</v>
      </c>
      <c r="D218">
        <v>1071</v>
      </c>
      <c r="E218">
        <v>82361</v>
      </c>
      <c r="F218" t="s">
        <v>7</v>
      </c>
    </row>
    <row r="219" spans="1:6" x14ac:dyDescent="0.3">
      <c r="A219">
        <v>2022</v>
      </c>
      <c r="B219" t="s">
        <v>59</v>
      </c>
      <c r="C219" t="s">
        <v>33</v>
      </c>
      <c r="D219">
        <v>1609</v>
      </c>
      <c r="E219">
        <v>94353</v>
      </c>
      <c r="F219" t="s">
        <v>9</v>
      </c>
    </row>
    <row r="220" spans="1:6" x14ac:dyDescent="0.3">
      <c r="A220">
        <v>2022</v>
      </c>
      <c r="B220" t="s">
        <v>59</v>
      </c>
      <c r="C220" t="s">
        <v>34</v>
      </c>
      <c r="D220">
        <v>1168</v>
      </c>
      <c r="E220">
        <v>113194</v>
      </c>
      <c r="F220" t="s">
        <v>7</v>
      </c>
    </row>
    <row r="221" spans="1:6" x14ac:dyDescent="0.3">
      <c r="A221">
        <v>2022</v>
      </c>
      <c r="B221" t="s">
        <v>59</v>
      </c>
      <c r="C221" t="s">
        <v>35</v>
      </c>
      <c r="D221">
        <v>3965</v>
      </c>
      <c r="E221">
        <v>136541</v>
      </c>
      <c r="F221" t="s">
        <v>7</v>
      </c>
    </row>
    <row r="222" spans="1:6" x14ac:dyDescent="0.3">
      <c r="A222">
        <v>2022</v>
      </c>
      <c r="B222" t="s">
        <v>59</v>
      </c>
      <c r="C222" t="s">
        <v>36</v>
      </c>
      <c r="D222">
        <v>1108</v>
      </c>
      <c r="E222">
        <v>68393</v>
      </c>
      <c r="F222" t="s">
        <v>9</v>
      </c>
    </row>
    <row r="223" spans="1:6" x14ac:dyDescent="0.3">
      <c r="A223">
        <v>2022</v>
      </c>
      <c r="B223" t="s">
        <v>59</v>
      </c>
      <c r="C223" t="s">
        <v>37</v>
      </c>
      <c r="D223">
        <v>14380</v>
      </c>
      <c r="E223">
        <v>160357</v>
      </c>
      <c r="F223" t="s">
        <v>9</v>
      </c>
    </row>
    <row r="224" spans="1:6" x14ac:dyDescent="0.3">
      <c r="A224">
        <v>2022</v>
      </c>
      <c r="B224" t="s">
        <v>59</v>
      </c>
      <c r="C224" t="s">
        <v>38</v>
      </c>
      <c r="D224">
        <v>6302</v>
      </c>
      <c r="E224">
        <v>102207</v>
      </c>
      <c r="F224" t="s">
        <v>7</v>
      </c>
    </row>
    <row r="225" spans="1:6" x14ac:dyDescent="0.3">
      <c r="A225">
        <v>2022</v>
      </c>
      <c r="B225" t="s">
        <v>59</v>
      </c>
      <c r="C225" t="s">
        <v>39</v>
      </c>
      <c r="D225">
        <v>417</v>
      </c>
      <c r="E225">
        <v>85624</v>
      </c>
      <c r="F225" t="s">
        <v>7</v>
      </c>
    </row>
    <row r="226" spans="1:6" x14ac:dyDescent="0.3">
      <c r="A226">
        <v>2022</v>
      </c>
      <c r="B226" t="s">
        <v>59</v>
      </c>
      <c r="C226" t="s">
        <v>40</v>
      </c>
      <c r="D226">
        <v>5303</v>
      </c>
      <c r="E226">
        <v>86052</v>
      </c>
      <c r="F226" t="s">
        <v>9</v>
      </c>
    </row>
    <row r="227" spans="1:6" x14ac:dyDescent="0.3">
      <c r="A227">
        <v>2022</v>
      </c>
      <c r="B227" t="s">
        <v>59</v>
      </c>
      <c r="C227" t="s">
        <v>41</v>
      </c>
      <c r="D227">
        <v>1572</v>
      </c>
      <c r="E227">
        <v>69710</v>
      </c>
      <c r="F227" t="s">
        <v>9</v>
      </c>
    </row>
    <row r="228" spans="1:6" x14ac:dyDescent="0.3">
      <c r="A228">
        <v>2022</v>
      </c>
      <c r="B228" t="s">
        <v>59</v>
      </c>
      <c r="C228" t="s">
        <v>42</v>
      </c>
      <c r="D228">
        <v>4605</v>
      </c>
      <c r="E228">
        <v>107737</v>
      </c>
      <c r="F228" t="s">
        <v>9</v>
      </c>
    </row>
    <row r="229" spans="1:6" x14ac:dyDescent="0.3">
      <c r="A229">
        <v>2022</v>
      </c>
      <c r="B229" t="s">
        <v>59</v>
      </c>
      <c r="C229" t="s">
        <v>43</v>
      </c>
      <c r="D229">
        <v>5891</v>
      </c>
      <c r="E229">
        <v>113388</v>
      </c>
      <c r="F229" t="s">
        <v>9</v>
      </c>
    </row>
    <row r="230" spans="1:6" x14ac:dyDescent="0.3">
      <c r="A230">
        <v>2022</v>
      </c>
      <c r="B230" t="s">
        <v>59</v>
      </c>
      <c r="C230" t="s">
        <v>44</v>
      </c>
      <c r="D230">
        <v>762</v>
      </c>
      <c r="E230">
        <v>93286</v>
      </c>
      <c r="F230" t="s">
        <v>9</v>
      </c>
    </row>
    <row r="231" spans="1:6" x14ac:dyDescent="0.3">
      <c r="A231">
        <v>2022</v>
      </c>
      <c r="B231" t="s">
        <v>59</v>
      </c>
      <c r="C231" t="s">
        <v>45</v>
      </c>
      <c r="D231">
        <v>3216</v>
      </c>
      <c r="E231">
        <v>79562</v>
      </c>
      <c r="F231" t="s">
        <v>7</v>
      </c>
    </row>
    <row r="232" spans="1:6" x14ac:dyDescent="0.3">
      <c r="A232">
        <v>2022</v>
      </c>
      <c r="B232" t="s">
        <v>59</v>
      </c>
      <c r="C232" t="s">
        <v>46</v>
      </c>
      <c r="D232">
        <v>606</v>
      </c>
      <c r="E232">
        <v>64069</v>
      </c>
      <c r="F232" t="s">
        <v>7</v>
      </c>
    </row>
    <row r="233" spans="1:6" x14ac:dyDescent="0.3">
      <c r="A233">
        <v>2022</v>
      </c>
      <c r="B233" t="s">
        <v>59</v>
      </c>
      <c r="C233" t="s">
        <v>47</v>
      </c>
      <c r="D233">
        <v>4525</v>
      </c>
      <c r="E233">
        <v>87293</v>
      </c>
      <c r="F233" t="s">
        <v>9</v>
      </c>
    </row>
    <row r="234" spans="1:6" x14ac:dyDescent="0.3">
      <c r="A234">
        <v>2022</v>
      </c>
      <c r="B234" t="s">
        <v>59</v>
      </c>
      <c r="C234" t="s">
        <v>48</v>
      </c>
      <c r="D234">
        <v>11822</v>
      </c>
      <c r="E234">
        <v>108835</v>
      </c>
      <c r="F234" t="s">
        <v>7</v>
      </c>
    </row>
    <row r="235" spans="1:6" x14ac:dyDescent="0.3">
      <c r="A235">
        <v>2022</v>
      </c>
      <c r="B235" t="s">
        <v>59</v>
      </c>
      <c r="C235" t="s">
        <v>49</v>
      </c>
      <c r="D235">
        <v>3177</v>
      </c>
      <c r="E235">
        <v>102974</v>
      </c>
      <c r="F235" t="s">
        <v>7</v>
      </c>
    </row>
    <row r="236" spans="1:6" x14ac:dyDescent="0.3">
      <c r="A236">
        <v>2022</v>
      </c>
      <c r="B236" t="s">
        <v>59</v>
      </c>
      <c r="C236" t="s">
        <v>50</v>
      </c>
      <c r="D236">
        <v>584</v>
      </c>
      <c r="E236">
        <v>74605</v>
      </c>
      <c r="F236" t="s">
        <v>9</v>
      </c>
    </row>
    <row r="237" spans="1:6" x14ac:dyDescent="0.3">
      <c r="A237">
        <v>2022</v>
      </c>
      <c r="B237" t="s">
        <v>59</v>
      </c>
      <c r="C237" t="s">
        <v>51</v>
      </c>
      <c r="D237">
        <v>4875</v>
      </c>
      <c r="E237">
        <v>123848</v>
      </c>
      <c r="F237" t="s">
        <v>9</v>
      </c>
    </row>
    <row r="238" spans="1:6" x14ac:dyDescent="0.3">
      <c r="A238">
        <v>2022</v>
      </c>
      <c r="B238" t="s">
        <v>59</v>
      </c>
      <c r="C238" t="s">
        <v>52</v>
      </c>
      <c r="D238">
        <v>5419</v>
      </c>
      <c r="E238">
        <v>248273</v>
      </c>
      <c r="F238" t="s">
        <v>7</v>
      </c>
    </row>
    <row r="239" spans="1:6" x14ac:dyDescent="0.3">
      <c r="A239">
        <v>2022</v>
      </c>
      <c r="B239" t="s">
        <v>59</v>
      </c>
      <c r="C239" t="s">
        <v>53</v>
      </c>
      <c r="D239">
        <v>825</v>
      </c>
      <c r="E239">
        <v>64063</v>
      </c>
      <c r="F239" t="s">
        <v>7</v>
      </c>
    </row>
    <row r="240" spans="1:6" x14ac:dyDescent="0.3">
      <c r="A240">
        <v>2022</v>
      </c>
      <c r="B240" t="s">
        <v>59</v>
      </c>
      <c r="C240" t="s">
        <v>54</v>
      </c>
      <c r="D240">
        <v>2400</v>
      </c>
      <c r="E240">
        <v>94336</v>
      </c>
      <c r="F240" t="s">
        <v>9</v>
      </c>
    </row>
    <row r="241" spans="1:6" x14ac:dyDescent="0.3">
      <c r="A241">
        <v>2022</v>
      </c>
      <c r="B241" t="s">
        <v>59</v>
      </c>
      <c r="C241" t="s">
        <v>55</v>
      </c>
      <c r="D241">
        <v>428</v>
      </c>
      <c r="E241">
        <v>60299</v>
      </c>
      <c r="F241" t="s">
        <v>7</v>
      </c>
    </row>
    <row r="242" spans="1:6" x14ac:dyDescent="0.3">
      <c r="A242">
        <v>2022</v>
      </c>
      <c r="B242" t="s">
        <v>60</v>
      </c>
      <c r="C242" t="s">
        <v>6</v>
      </c>
      <c r="D242">
        <v>13880</v>
      </c>
      <c r="E242">
        <v>81982</v>
      </c>
      <c r="F242" t="s">
        <v>9</v>
      </c>
    </row>
    <row r="243" spans="1:6" x14ac:dyDescent="0.3">
      <c r="A243">
        <v>2022</v>
      </c>
      <c r="B243" t="s">
        <v>60</v>
      </c>
      <c r="C243" t="s">
        <v>8</v>
      </c>
      <c r="D243">
        <v>20707</v>
      </c>
      <c r="E243">
        <v>88956</v>
      </c>
      <c r="F243" t="s">
        <v>7</v>
      </c>
    </row>
    <row r="244" spans="1:6" x14ac:dyDescent="0.3">
      <c r="A244">
        <v>2022</v>
      </c>
      <c r="B244" t="s">
        <v>60</v>
      </c>
      <c r="C244" t="s">
        <v>10</v>
      </c>
      <c r="D244">
        <v>8906</v>
      </c>
      <c r="E244">
        <v>71321</v>
      </c>
      <c r="F244" t="s">
        <v>7</v>
      </c>
    </row>
    <row r="245" spans="1:6" x14ac:dyDescent="0.3">
      <c r="A245">
        <v>2022</v>
      </c>
      <c r="B245" t="s">
        <v>60</v>
      </c>
      <c r="C245" t="s">
        <v>11</v>
      </c>
      <c r="D245">
        <v>112775</v>
      </c>
      <c r="E245">
        <v>130107</v>
      </c>
      <c r="F245" t="s">
        <v>9</v>
      </c>
    </row>
    <row r="246" spans="1:6" x14ac:dyDescent="0.3">
      <c r="A246">
        <v>2022</v>
      </c>
      <c r="B246" t="s">
        <v>60</v>
      </c>
      <c r="C246" t="s">
        <v>12</v>
      </c>
      <c r="D246">
        <v>25139</v>
      </c>
      <c r="E246">
        <v>103276</v>
      </c>
      <c r="F246" t="s">
        <v>9</v>
      </c>
    </row>
    <row r="247" spans="1:6" x14ac:dyDescent="0.3">
      <c r="A247">
        <v>2022</v>
      </c>
      <c r="B247" t="s">
        <v>60</v>
      </c>
      <c r="C247" t="s">
        <v>13</v>
      </c>
      <c r="D247">
        <v>11223</v>
      </c>
      <c r="E247">
        <v>171086</v>
      </c>
      <c r="F247" t="s">
        <v>7</v>
      </c>
    </row>
    <row r="248" spans="1:6" x14ac:dyDescent="0.3">
      <c r="A248">
        <v>2022</v>
      </c>
      <c r="B248" t="s">
        <v>60</v>
      </c>
      <c r="C248" t="s">
        <v>14</v>
      </c>
      <c r="D248">
        <v>3005</v>
      </c>
      <c r="E248">
        <v>109154</v>
      </c>
      <c r="F248" t="s">
        <v>7</v>
      </c>
    </row>
    <row r="249" spans="1:6" x14ac:dyDescent="0.3">
      <c r="A249">
        <v>2022</v>
      </c>
      <c r="B249" t="s">
        <v>60</v>
      </c>
      <c r="C249" t="s">
        <v>15</v>
      </c>
      <c r="D249">
        <v>80956</v>
      </c>
      <c r="E249">
        <v>90307</v>
      </c>
      <c r="F249" t="s">
        <v>9</v>
      </c>
    </row>
    <row r="250" spans="1:6" x14ac:dyDescent="0.3">
      <c r="A250">
        <v>2022</v>
      </c>
      <c r="B250" t="s">
        <v>60</v>
      </c>
      <c r="C250" t="s">
        <v>16</v>
      </c>
      <c r="D250">
        <v>28810</v>
      </c>
      <c r="E250">
        <v>99145</v>
      </c>
      <c r="F250" t="s">
        <v>9</v>
      </c>
    </row>
    <row r="251" spans="1:6" x14ac:dyDescent="0.3">
      <c r="A251">
        <v>2022</v>
      </c>
      <c r="B251" t="s">
        <v>60</v>
      </c>
      <c r="C251" t="s">
        <v>17</v>
      </c>
      <c r="D251">
        <v>6508</v>
      </c>
      <c r="E251">
        <v>74833</v>
      </c>
      <c r="F251" t="s">
        <v>9</v>
      </c>
    </row>
    <row r="252" spans="1:6" x14ac:dyDescent="0.3">
      <c r="A252">
        <v>2022</v>
      </c>
      <c r="B252" t="s">
        <v>60</v>
      </c>
      <c r="C252" t="s">
        <v>18</v>
      </c>
      <c r="D252">
        <v>33063</v>
      </c>
      <c r="E252">
        <v>127634</v>
      </c>
      <c r="F252" t="s">
        <v>9</v>
      </c>
    </row>
    <row r="253" spans="1:6" x14ac:dyDescent="0.3">
      <c r="A253">
        <v>2022</v>
      </c>
      <c r="B253" t="s">
        <v>60</v>
      </c>
      <c r="C253" t="s">
        <v>19</v>
      </c>
      <c r="D253">
        <v>17574</v>
      </c>
      <c r="E253">
        <v>78283</v>
      </c>
      <c r="F253" t="s">
        <v>9</v>
      </c>
    </row>
    <row r="254" spans="1:6" x14ac:dyDescent="0.3">
      <c r="A254">
        <v>2022</v>
      </c>
      <c r="B254" t="s">
        <v>60</v>
      </c>
      <c r="C254" t="s">
        <v>20</v>
      </c>
      <c r="D254">
        <v>10731</v>
      </c>
      <c r="E254">
        <v>87131</v>
      </c>
      <c r="F254" t="s">
        <v>7</v>
      </c>
    </row>
    <row r="255" spans="1:6" x14ac:dyDescent="0.3">
      <c r="A255">
        <v>2022</v>
      </c>
      <c r="B255" t="s">
        <v>60</v>
      </c>
      <c r="C255" t="s">
        <v>21</v>
      </c>
      <c r="D255">
        <v>8752</v>
      </c>
      <c r="E255">
        <v>81889</v>
      </c>
      <c r="F255" t="s">
        <v>7</v>
      </c>
    </row>
    <row r="256" spans="1:6" x14ac:dyDescent="0.3">
      <c r="A256">
        <v>2022</v>
      </c>
      <c r="B256" t="s">
        <v>60</v>
      </c>
      <c r="C256" t="s">
        <v>22</v>
      </c>
      <c r="D256">
        <v>11729</v>
      </c>
      <c r="E256">
        <v>81177</v>
      </c>
      <c r="F256" t="s">
        <v>9</v>
      </c>
    </row>
    <row r="257" spans="1:6" x14ac:dyDescent="0.3">
      <c r="A257">
        <v>2022</v>
      </c>
      <c r="B257" t="s">
        <v>60</v>
      </c>
      <c r="C257" t="s">
        <v>23</v>
      </c>
      <c r="D257">
        <v>14229</v>
      </c>
      <c r="E257">
        <v>75409</v>
      </c>
      <c r="F257" t="s">
        <v>7</v>
      </c>
    </row>
    <row r="258" spans="1:6" x14ac:dyDescent="0.3">
      <c r="A258">
        <v>2022</v>
      </c>
      <c r="B258" t="s">
        <v>60</v>
      </c>
      <c r="C258" t="s">
        <v>24</v>
      </c>
      <c r="D258">
        <v>3926</v>
      </c>
      <c r="E258">
        <v>81870</v>
      </c>
      <c r="F258" t="s">
        <v>7</v>
      </c>
    </row>
    <row r="259" spans="1:6" x14ac:dyDescent="0.3">
      <c r="A259">
        <v>2022</v>
      </c>
      <c r="B259" t="s">
        <v>60</v>
      </c>
      <c r="C259" t="s">
        <v>25</v>
      </c>
      <c r="D259">
        <v>15692</v>
      </c>
      <c r="E259">
        <v>116159</v>
      </c>
      <c r="F259" t="s">
        <v>9</v>
      </c>
    </row>
    <row r="260" spans="1:6" x14ac:dyDescent="0.3">
      <c r="A260">
        <v>2022</v>
      </c>
      <c r="B260" t="s">
        <v>60</v>
      </c>
      <c r="C260" t="s">
        <v>26</v>
      </c>
      <c r="D260">
        <v>18137</v>
      </c>
      <c r="E260">
        <v>165120</v>
      </c>
      <c r="F260" t="s">
        <v>9</v>
      </c>
    </row>
    <row r="261" spans="1:6" x14ac:dyDescent="0.3">
      <c r="A261">
        <v>2022</v>
      </c>
      <c r="B261" t="s">
        <v>60</v>
      </c>
      <c r="C261" t="s">
        <v>27</v>
      </c>
      <c r="D261">
        <v>20626</v>
      </c>
      <c r="E261">
        <v>87720</v>
      </c>
      <c r="F261" t="s">
        <v>7</v>
      </c>
    </row>
    <row r="262" spans="1:6" x14ac:dyDescent="0.3">
      <c r="A262">
        <v>2022</v>
      </c>
      <c r="B262" t="s">
        <v>60</v>
      </c>
      <c r="C262" t="s">
        <v>28</v>
      </c>
      <c r="D262">
        <v>16134</v>
      </c>
      <c r="E262">
        <v>110989</v>
      </c>
      <c r="F262" t="s">
        <v>7</v>
      </c>
    </row>
    <row r="263" spans="1:6" x14ac:dyDescent="0.3">
      <c r="A263">
        <v>2022</v>
      </c>
      <c r="B263" t="s">
        <v>60</v>
      </c>
      <c r="C263" t="s">
        <v>29</v>
      </c>
      <c r="D263">
        <v>7984</v>
      </c>
      <c r="E263">
        <v>65263</v>
      </c>
      <c r="F263" t="s">
        <v>9</v>
      </c>
    </row>
    <row r="264" spans="1:6" x14ac:dyDescent="0.3">
      <c r="A264">
        <v>2022</v>
      </c>
      <c r="B264" t="s">
        <v>60</v>
      </c>
      <c r="C264" t="s">
        <v>30</v>
      </c>
      <c r="D264">
        <v>18815</v>
      </c>
      <c r="E264">
        <v>88664</v>
      </c>
      <c r="F264" t="s">
        <v>7</v>
      </c>
    </row>
    <row r="265" spans="1:6" x14ac:dyDescent="0.3">
      <c r="A265">
        <v>2022</v>
      </c>
      <c r="B265" t="s">
        <v>60</v>
      </c>
      <c r="C265" t="s">
        <v>31</v>
      </c>
      <c r="D265">
        <v>4557</v>
      </c>
      <c r="E265">
        <v>73330</v>
      </c>
      <c r="F265" t="s">
        <v>9</v>
      </c>
    </row>
    <row r="266" spans="1:6" x14ac:dyDescent="0.3">
      <c r="A266">
        <v>2022</v>
      </c>
      <c r="B266" t="s">
        <v>60</v>
      </c>
      <c r="C266" t="s">
        <v>32</v>
      </c>
      <c r="D266">
        <v>7000</v>
      </c>
      <c r="E266">
        <v>80942</v>
      </c>
      <c r="F266" t="s">
        <v>7</v>
      </c>
    </row>
    <row r="267" spans="1:6" x14ac:dyDescent="0.3">
      <c r="A267">
        <v>2022</v>
      </c>
      <c r="B267" t="s">
        <v>60</v>
      </c>
      <c r="C267" t="s">
        <v>33</v>
      </c>
      <c r="D267">
        <v>9293</v>
      </c>
      <c r="E267">
        <v>85236</v>
      </c>
      <c r="F267" t="s">
        <v>7</v>
      </c>
    </row>
    <row r="268" spans="1:6" x14ac:dyDescent="0.3">
      <c r="A268">
        <v>2022</v>
      </c>
      <c r="B268" t="s">
        <v>60</v>
      </c>
      <c r="C268" t="s">
        <v>34</v>
      </c>
      <c r="D268">
        <v>3946</v>
      </c>
      <c r="E268">
        <v>115751</v>
      </c>
      <c r="F268" t="s">
        <v>9</v>
      </c>
    </row>
    <row r="269" spans="1:6" x14ac:dyDescent="0.3">
      <c r="A269">
        <v>2022</v>
      </c>
      <c r="B269" t="s">
        <v>60</v>
      </c>
      <c r="C269" t="s">
        <v>35</v>
      </c>
      <c r="D269">
        <v>20469</v>
      </c>
      <c r="E269">
        <v>133870</v>
      </c>
      <c r="F269" t="s">
        <v>9</v>
      </c>
    </row>
    <row r="270" spans="1:6" x14ac:dyDescent="0.3">
      <c r="A270">
        <v>2022</v>
      </c>
      <c r="B270" t="s">
        <v>60</v>
      </c>
      <c r="C270" t="s">
        <v>36</v>
      </c>
      <c r="D270">
        <v>5600</v>
      </c>
      <c r="E270">
        <v>68343</v>
      </c>
      <c r="F270" t="s">
        <v>7</v>
      </c>
    </row>
    <row r="271" spans="1:6" x14ac:dyDescent="0.3">
      <c r="A271">
        <v>2022</v>
      </c>
      <c r="B271" t="s">
        <v>60</v>
      </c>
      <c r="C271" t="s">
        <v>37</v>
      </c>
      <c r="D271">
        <v>63948</v>
      </c>
      <c r="E271">
        <v>213014</v>
      </c>
      <c r="F271" t="s">
        <v>7</v>
      </c>
    </row>
    <row r="272" spans="1:6" x14ac:dyDescent="0.3">
      <c r="A272">
        <v>2022</v>
      </c>
      <c r="B272" t="s">
        <v>60</v>
      </c>
      <c r="C272" t="s">
        <v>38</v>
      </c>
      <c r="D272">
        <v>30275</v>
      </c>
      <c r="E272">
        <v>103234</v>
      </c>
      <c r="F272" t="s">
        <v>9</v>
      </c>
    </row>
    <row r="273" spans="1:6" x14ac:dyDescent="0.3">
      <c r="A273">
        <v>2022</v>
      </c>
      <c r="B273" t="s">
        <v>60</v>
      </c>
      <c r="C273" t="s">
        <v>39</v>
      </c>
      <c r="D273">
        <v>3042</v>
      </c>
      <c r="E273">
        <v>75243</v>
      </c>
      <c r="F273" t="s">
        <v>9</v>
      </c>
    </row>
    <row r="274" spans="1:6" x14ac:dyDescent="0.3">
      <c r="A274">
        <v>2022</v>
      </c>
      <c r="B274" t="s">
        <v>60</v>
      </c>
      <c r="C274" t="s">
        <v>40</v>
      </c>
      <c r="D274">
        <v>29307</v>
      </c>
      <c r="E274">
        <v>88336</v>
      </c>
      <c r="F274" t="s">
        <v>9</v>
      </c>
    </row>
    <row r="275" spans="1:6" x14ac:dyDescent="0.3">
      <c r="A275">
        <v>2022</v>
      </c>
      <c r="B275" t="s">
        <v>60</v>
      </c>
      <c r="C275" t="s">
        <v>41</v>
      </c>
      <c r="D275">
        <v>11701</v>
      </c>
      <c r="E275">
        <v>70030</v>
      </c>
      <c r="F275" t="s">
        <v>9</v>
      </c>
    </row>
    <row r="276" spans="1:6" x14ac:dyDescent="0.3">
      <c r="A276">
        <v>2022</v>
      </c>
      <c r="B276" t="s">
        <v>60</v>
      </c>
      <c r="C276" t="s">
        <v>42</v>
      </c>
      <c r="D276">
        <v>13352</v>
      </c>
      <c r="E276">
        <v>86727</v>
      </c>
      <c r="F276" t="s">
        <v>9</v>
      </c>
    </row>
    <row r="277" spans="1:6" x14ac:dyDescent="0.3">
      <c r="A277">
        <v>2022</v>
      </c>
      <c r="B277" t="s">
        <v>60</v>
      </c>
      <c r="C277" t="s">
        <v>43</v>
      </c>
      <c r="D277">
        <v>29714</v>
      </c>
      <c r="E277">
        <v>103231</v>
      </c>
      <c r="F277" t="s">
        <v>7</v>
      </c>
    </row>
    <row r="278" spans="1:6" x14ac:dyDescent="0.3">
      <c r="A278">
        <v>2022</v>
      </c>
      <c r="B278" t="s">
        <v>60</v>
      </c>
      <c r="C278" t="s">
        <v>44</v>
      </c>
      <c r="D278">
        <v>3038</v>
      </c>
      <c r="E278">
        <v>106316</v>
      </c>
      <c r="F278" t="s">
        <v>7</v>
      </c>
    </row>
    <row r="279" spans="1:6" x14ac:dyDescent="0.3">
      <c r="A279">
        <v>2022</v>
      </c>
      <c r="B279" t="s">
        <v>60</v>
      </c>
      <c r="C279" t="s">
        <v>45</v>
      </c>
      <c r="D279">
        <v>15078</v>
      </c>
      <c r="E279">
        <v>77361</v>
      </c>
      <c r="F279" t="s">
        <v>9</v>
      </c>
    </row>
    <row r="280" spans="1:6" x14ac:dyDescent="0.3">
      <c r="A280">
        <v>2022</v>
      </c>
      <c r="B280" t="s">
        <v>60</v>
      </c>
      <c r="C280" t="s">
        <v>46</v>
      </c>
      <c r="D280">
        <v>3397</v>
      </c>
      <c r="E280">
        <v>75345</v>
      </c>
      <c r="F280" t="s">
        <v>7</v>
      </c>
    </row>
    <row r="281" spans="1:6" x14ac:dyDescent="0.3">
      <c r="A281">
        <v>2022</v>
      </c>
      <c r="B281" t="s">
        <v>60</v>
      </c>
      <c r="C281" t="s">
        <v>47</v>
      </c>
      <c r="D281">
        <v>16893</v>
      </c>
      <c r="E281">
        <v>91116</v>
      </c>
      <c r="F281" t="s">
        <v>7</v>
      </c>
    </row>
    <row r="282" spans="1:6" x14ac:dyDescent="0.3">
      <c r="A282">
        <v>2022</v>
      </c>
      <c r="B282" t="s">
        <v>60</v>
      </c>
      <c r="C282" t="s">
        <v>48</v>
      </c>
      <c r="D282">
        <v>78940</v>
      </c>
      <c r="E282">
        <v>98477</v>
      </c>
      <c r="F282" t="s">
        <v>9</v>
      </c>
    </row>
    <row r="283" spans="1:6" x14ac:dyDescent="0.3">
      <c r="A283">
        <v>2022</v>
      </c>
      <c r="B283" t="s">
        <v>60</v>
      </c>
      <c r="C283" t="s">
        <v>49</v>
      </c>
      <c r="D283">
        <v>12580</v>
      </c>
      <c r="E283">
        <v>85806</v>
      </c>
      <c r="F283" t="s">
        <v>9</v>
      </c>
    </row>
    <row r="284" spans="1:6" x14ac:dyDescent="0.3">
      <c r="A284">
        <v>2022</v>
      </c>
      <c r="B284" t="s">
        <v>60</v>
      </c>
      <c r="C284" t="s">
        <v>50</v>
      </c>
      <c r="D284">
        <v>1719</v>
      </c>
      <c r="E284">
        <v>86135</v>
      </c>
      <c r="F284" t="s">
        <v>7</v>
      </c>
    </row>
    <row r="285" spans="1:6" x14ac:dyDescent="0.3">
      <c r="A285">
        <v>2022</v>
      </c>
      <c r="B285" t="s">
        <v>60</v>
      </c>
      <c r="C285" t="s">
        <v>51</v>
      </c>
      <c r="D285">
        <v>22750</v>
      </c>
      <c r="E285">
        <v>103246</v>
      </c>
      <c r="F285" t="s">
        <v>7</v>
      </c>
    </row>
    <row r="286" spans="1:6" x14ac:dyDescent="0.3">
      <c r="A286">
        <v>2022</v>
      </c>
      <c r="B286" t="s">
        <v>60</v>
      </c>
      <c r="C286" t="s">
        <v>52</v>
      </c>
      <c r="D286">
        <v>18828</v>
      </c>
      <c r="E286">
        <v>101674</v>
      </c>
      <c r="F286" t="s">
        <v>9</v>
      </c>
    </row>
    <row r="287" spans="1:6" x14ac:dyDescent="0.3">
      <c r="A287">
        <v>2022</v>
      </c>
      <c r="B287" t="s">
        <v>60</v>
      </c>
      <c r="C287" t="s">
        <v>53</v>
      </c>
      <c r="D287">
        <v>4042</v>
      </c>
      <c r="E287">
        <v>62764</v>
      </c>
      <c r="F287" t="s">
        <v>7</v>
      </c>
    </row>
    <row r="288" spans="1:6" x14ac:dyDescent="0.3">
      <c r="A288">
        <v>2022</v>
      </c>
      <c r="B288" t="s">
        <v>60</v>
      </c>
      <c r="C288" t="s">
        <v>54</v>
      </c>
      <c r="D288">
        <v>14688</v>
      </c>
      <c r="E288">
        <v>86470</v>
      </c>
      <c r="F288" t="s">
        <v>9</v>
      </c>
    </row>
    <row r="289" spans="1:6" x14ac:dyDescent="0.3">
      <c r="A289">
        <v>2022</v>
      </c>
      <c r="B289" t="s">
        <v>60</v>
      </c>
      <c r="C289" t="s">
        <v>55</v>
      </c>
      <c r="D289">
        <v>2353</v>
      </c>
      <c r="E289">
        <v>70480</v>
      </c>
      <c r="F289" t="s">
        <v>7</v>
      </c>
    </row>
    <row r="290" spans="1:6" x14ac:dyDescent="0.3">
      <c r="A290">
        <v>2022</v>
      </c>
      <c r="B290" t="s">
        <v>61</v>
      </c>
      <c r="C290" t="s">
        <v>6</v>
      </c>
      <c r="D290">
        <v>22875</v>
      </c>
      <c r="E290">
        <v>68111</v>
      </c>
      <c r="F290" t="s">
        <v>7</v>
      </c>
    </row>
    <row r="291" spans="1:6" x14ac:dyDescent="0.3">
      <c r="A291">
        <v>2022</v>
      </c>
      <c r="B291" t="s">
        <v>61</v>
      </c>
      <c r="C291" t="s">
        <v>8</v>
      </c>
      <c r="D291">
        <v>40867</v>
      </c>
      <c r="E291">
        <v>69180</v>
      </c>
      <c r="F291" t="s">
        <v>9</v>
      </c>
    </row>
    <row r="292" spans="1:6" x14ac:dyDescent="0.3">
      <c r="A292">
        <v>2022</v>
      </c>
      <c r="B292" t="s">
        <v>61</v>
      </c>
      <c r="C292" t="s">
        <v>10</v>
      </c>
      <c r="D292">
        <v>15490</v>
      </c>
      <c r="E292">
        <v>74067</v>
      </c>
      <c r="F292" t="s">
        <v>9</v>
      </c>
    </row>
    <row r="293" spans="1:6" x14ac:dyDescent="0.3">
      <c r="A293">
        <v>2022</v>
      </c>
      <c r="B293" t="s">
        <v>61</v>
      </c>
      <c r="C293" t="s">
        <v>11</v>
      </c>
      <c r="D293">
        <v>221985</v>
      </c>
      <c r="E293">
        <v>112486</v>
      </c>
      <c r="F293" t="s">
        <v>9</v>
      </c>
    </row>
    <row r="294" spans="1:6" x14ac:dyDescent="0.3">
      <c r="A294">
        <v>2022</v>
      </c>
      <c r="B294" t="s">
        <v>61</v>
      </c>
      <c r="C294" t="s">
        <v>12</v>
      </c>
      <c r="D294">
        <v>58286</v>
      </c>
      <c r="E294">
        <v>96744</v>
      </c>
      <c r="F294" t="s">
        <v>9</v>
      </c>
    </row>
    <row r="295" spans="1:6" x14ac:dyDescent="0.3">
      <c r="A295">
        <v>2022</v>
      </c>
      <c r="B295" t="s">
        <v>61</v>
      </c>
      <c r="C295" t="s">
        <v>13</v>
      </c>
      <c r="D295">
        <v>24131</v>
      </c>
      <c r="E295">
        <v>101714</v>
      </c>
      <c r="F295" t="s">
        <v>9</v>
      </c>
    </row>
    <row r="296" spans="1:6" x14ac:dyDescent="0.3">
      <c r="A296">
        <v>2022</v>
      </c>
      <c r="B296" t="s">
        <v>61</v>
      </c>
      <c r="C296" t="s">
        <v>14</v>
      </c>
      <c r="D296">
        <v>9766</v>
      </c>
      <c r="E296">
        <v>91651</v>
      </c>
      <c r="F296" t="s">
        <v>9</v>
      </c>
    </row>
    <row r="297" spans="1:6" x14ac:dyDescent="0.3">
      <c r="A297">
        <v>2022</v>
      </c>
      <c r="B297" t="s">
        <v>61</v>
      </c>
      <c r="C297" t="s">
        <v>15</v>
      </c>
      <c r="D297">
        <v>179893</v>
      </c>
      <c r="E297">
        <v>74223</v>
      </c>
      <c r="F297" t="s">
        <v>9</v>
      </c>
    </row>
    <row r="298" spans="1:6" x14ac:dyDescent="0.3">
      <c r="A298">
        <v>2022</v>
      </c>
      <c r="B298" t="s">
        <v>61</v>
      </c>
      <c r="C298" t="s">
        <v>16</v>
      </c>
      <c r="D298">
        <v>60683</v>
      </c>
      <c r="E298">
        <v>82331</v>
      </c>
      <c r="F298" t="s">
        <v>9</v>
      </c>
    </row>
    <row r="299" spans="1:6" x14ac:dyDescent="0.3">
      <c r="A299">
        <v>2022</v>
      </c>
      <c r="B299" t="s">
        <v>61</v>
      </c>
      <c r="C299" t="s">
        <v>17</v>
      </c>
      <c r="D299">
        <v>12911</v>
      </c>
      <c r="E299">
        <v>65743</v>
      </c>
      <c r="F299" t="s">
        <v>9</v>
      </c>
    </row>
    <row r="300" spans="1:6" x14ac:dyDescent="0.3">
      <c r="A300">
        <v>2022</v>
      </c>
      <c r="B300" t="s">
        <v>61</v>
      </c>
      <c r="C300" t="s">
        <v>18</v>
      </c>
      <c r="D300">
        <v>75904</v>
      </c>
      <c r="E300">
        <v>89889</v>
      </c>
      <c r="F300" t="s">
        <v>9</v>
      </c>
    </row>
    <row r="301" spans="1:6" x14ac:dyDescent="0.3">
      <c r="A301">
        <v>2022</v>
      </c>
      <c r="B301" t="s">
        <v>61</v>
      </c>
      <c r="C301" t="s">
        <v>19</v>
      </c>
      <c r="D301">
        <v>32143</v>
      </c>
      <c r="E301">
        <v>64578</v>
      </c>
      <c r="F301" t="s">
        <v>9</v>
      </c>
    </row>
    <row r="302" spans="1:6" x14ac:dyDescent="0.3">
      <c r="A302">
        <v>2022</v>
      </c>
      <c r="B302" t="s">
        <v>61</v>
      </c>
      <c r="C302" t="s">
        <v>20</v>
      </c>
      <c r="D302">
        <v>16706</v>
      </c>
      <c r="E302">
        <v>67793</v>
      </c>
      <c r="F302" t="s">
        <v>9</v>
      </c>
    </row>
    <row r="303" spans="1:6" x14ac:dyDescent="0.3">
      <c r="A303">
        <v>2022</v>
      </c>
      <c r="B303" t="s">
        <v>61</v>
      </c>
      <c r="C303" t="s">
        <v>21</v>
      </c>
      <c r="D303">
        <v>16823</v>
      </c>
      <c r="E303">
        <v>75538</v>
      </c>
      <c r="F303" t="s">
        <v>9</v>
      </c>
    </row>
    <row r="304" spans="1:6" x14ac:dyDescent="0.3">
      <c r="A304">
        <v>2022</v>
      </c>
      <c r="B304" t="s">
        <v>61</v>
      </c>
      <c r="C304" t="s">
        <v>22</v>
      </c>
      <c r="D304">
        <v>22329</v>
      </c>
      <c r="E304">
        <v>61987</v>
      </c>
      <c r="F304" t="s">
        <v>9</v>
      </c>
    </row>
    <row r="305" spans="1:6" x14ac:dyDescent="0.3">
      <c r="A305">
        <v>2022</v>
      </c>
      <c r="B305" t="s">
        <v>61</v>
      </c>
      <c r="C305" t="s">
        <v>23</v>
      </c>
      <c r="D305">
        <v>26262</v>
      </c>
      <c r="E305">
        <v>66136</v>
      </c>
      <c r="F305" t="s">
        <v>9</v>
      </c>
    </row>
    <row r="306" spans="1:6" x14ac:dyDescent="0.3">
      <c r="A306">
        <v>2022</v>
      </c>
      <c r="B306" t="s">
        <v>61</v>
      </c>
      <c r="C306" t="s">
        <v>24</v>
      </c>
      <c r="D306">
        <v>11267</v>
      </c>
      <c r="E306">
        <v>72178</v>
      </c>
      <c r="F306" t="s">
        <v>9</v>
      </c>
    </row>
    <row r="307" spans="1:6" x14ac:dyDescent="0.3">
      <c r="A307">
        <v>2022</v>
      </c>
      <c r="B307" t="s">
        <v>61</v>
      </c>
      <c r="C307" t="s">
        <v>25</v>
      </c>
      <c r="D307">
        <v>44172</v>
      </c>
      <c r="E307">
        <v>94391</v>
      </c>
      <c r="F307" t="s">
        <v>9</v>
      </c>
    </row>
    <row r="308" spans="1:6" x14ac:dyDescent="0.3">
      <c r="A308">
        <v>2022</v>
      </c>
      <c r="B308" t="s">
        <v>61</v>
      </c>
      <c r="C308" t="s">
        <v>26</v>
      </c>
      <c r="D308">
        <v>48428</v>
      </c>
      <c r="E308">
        <v>130638</v>
      </c>
      <c r="F308" t="s">
        <v>9</v>
      </c>
    </row>
    <row r="309" spans="1:6" x14ac:dyDescent="0.3">
      <c r="A309">
        <v>2022</v>
      </c>
      <c r="B309" t="s">
        <v>61</v>
      </c>
      <c r="C309" t="s">
        <v>27</v>
      </c>
      <c r="D309">
        <v>46269</v>
      </c>
      <c r="E309">
        <v>82432</v>
      </c>
      <c r="F309" t="s">
        <v>9</v>
      </c>
    </row>
    <row r="310" spans="1:6" x14ac:dyDescent="0.3">
      <c r="A310">
        <v>2022</v>
      </c>
      <c r="B310" t="s">
        <v>61</v>
      </c>
      <c r="C310" t="s">
        <v>28</v>
      </c>
      <c r="D310">
        <v>33603</v>
      </c>
      <c r="E310">
        <v>97033</v>
      </c>
      <c r="F310" t="s">
        <v>9</v>
      </c>
    </row>
    <row r="311" spans="1:6" x14ac:dyDescent="0.3">
      <c r="A311">
        <v>2022</v>
      </c>
      <c r="B311" t="s">
        <v>61</v>
      </c>
      <c r="C311" t="s">
        <v>29</v>
      </c>
      <c r="D311">
        <v>12692</v>
      </c>
      <c r="E311">
        <v>51573</v>
      </c>
      <c r="F311" t="s">
        <v>9</v>
      </c>
    </row>
    <row r="312" spans="1:6" x14ac:dyDescent="0.3">
      <c r="A312">
        <v>2022</v>
      </c>
      <c r="B312" t="s">
        <v>61</v>
      </c>
      <c r="C312" t="s">
        <v>30</v>
      </c>
      <c r="D312">
        <v>36089</v>
      </c>
      <c r="E312">
        <v>78666</v>
      </c>
      <c r="F312" t="s">
        <v>9</v>
      </c>
    </row>
    <row r="313" spans="1:6" x14ac:dyDescent="0.3">
      <c r="A313">
        <v>2022</v>
      </c>
      <c r="B313" t="s">
        <v>61</v>
      </c>
      <c r="C313" t="s">
        <v>31</v>
      </c>
      <c r="D313">
        <v>10331</v>
      </c>
      <c r="E313">
        <v>65785</v>
      </c>
      <c r="F313" t="s">
        <v>9</v>
      </c>
    </row>
    <row r="314" spans="1:6" x14ac:dyDescent="0.3">
      <c r="A314">
        <v>2022</v>
      </c>
      <c r="B314" t="s">
        <v>61</v>
      </c>
      <c r="C314" t="s">
        <v>32</v>
      </c>
      <c r="D314">
        <v>11809</v>
      </c>
      <c r="E314">
        <v>71292</v>
      </c>
      <c r="F314" t="s">
        <v>9</v>
      </c>
    </row>
    <row r="315" spans="1:6" x14ac:dyDescent="0.3">
      <c r="A315">
        <v>2022</v>
      </c>
      <c r="B315" t="s">
        <v>61</v>
      </c>
      <c r="C315" t="s">
        <v>33</v>
      </c>
      <c r="D315">
        <v>20046</v>
      </c>
      <c r="E315">
        <v>73081</v>
      </c>
      <c r="F315" t="s">
        <v>9</v>
      </c>
    </row>
    <row r="316" spans="1:6" x14ac:dyDescent="0.3">
      <c r="A316">
        <v>2022</v>
      </c>
      <c r="B316" t="s">
        <v>61</v>
      </c>
      <c r="C316" t="s">
        <v>34</v>
      </c>
      <c r="D316">
        <v>13616</v>
      </c>
      <c r="E316">
        <v>94167</v>
      </c>
      <c r="F316" t="s">
        <v>7</v>
      </c>
    </row>
    <row r="317" spans="1:6" x14ac:dyDescent="0.3">
      <c r="A317">
        <v>2022</v>
      </c>
      <c r="B317" t="s">
        <v>61</v>
      </c>
      <c r="C317" t="s">
        <v>35</v>
      </c>
      <c r="D317">
        <v>53304</v>
      </c>
      <c r="E317">
        <v>108666</v>
      </c>
      <c r="F317" t="s">
        <v>7</v>
      </c>
    </row>
    <row r="318" spans="1:6" x14ac:dyDescent="0.3">
      <c r="A318">
        <v>2022</v>
      </c>
      <c r="B318" t="s">
        <v>61</v>
      </c>
      <c r="C318" t="s">
        <v>36</v>
      </c>
      <c r="D318">
        <v>11550</v>
      </c>
      <c r="E318">
        <v>75938</v>
      </c>
      <c r="F318" t="s">
        <v>9</v>
      </c>
    </row>
    <row r="319" spans="1:6" x14ac:dyDescent="0.3">
      <c r="A319">
        <v>2022</v>
      </c>
      <c r="B319" t="s">
        <v>61</v>
      </c>
      <c r="C319" t="s">
        <v>37</v>
      </c>
      <c r="D319">
        <v>117347</v>
      </c>
      <c r="E319">
        <v>115413</v>
      </c>
      <c r="F319" t="s">
        <v>9</v>
      </c>
    </row>
    <row r="320" spans="1:6" x14ac:dyDescent="0.3">
      <c r="A320">
        <v>2022</v>
      </c>
      <c r="B320" t="s">
        <v>61</v>
      </c>
      <c r="C320" t="s">
        <v>38</v>
      </c>
      <c r="D320">
        <v>64843</v>
      </c>
      <c r="E320">
        <v>78078</v>
      </c>
      <c r="F320" t="s">
        <v>9</v>
      </c>
    </row>
    <row r="321" spans="1:6" x14ac:dyDescent="0.3">
      <c r="A321">
        <v>2022</v>
      </c>
      <c r="B321" t="s">
        <v>61</v>
      </c>
      <c r="C321" t="s">
        <v>39</v>
      </c>
      <c r="D321">
        <v>5337</v>
      </c>
      <c r="E321">
        <v>71877</v>
      </c>
      <c r="F321" t="s">
        <v>9</v>
      </c>
    </row>
    <row r="322" spans="1:6" x14ac:dyDescent="0.3">
      <c r="A322">
        <v>2022</v>
      </c>
      <c r="B322" t="s">
        <v>61</v>
      </c>
      <c r="C322" t="s">
        <v>40</v>
      </c>
      <c r="D322">
        <v>55987</v>
      </c>
      <c r="E322">
        <v>77920</v>
      </c>
      <c r="F322" t="s">
        <v>9</v>
      </c>
    </row>
    <row r="323" spans="1:6" x14ac:dyDescent="0.3">
      <c r="A323">
        <v>2022</v>
      </c>
      <c r="B323" t="s">
        <v>61</v>
      </c>
      <c r="C323" t="s">
        <v>41</v>
      </c>
      <c r="D323">
        <v>21652</v>
      </c>
      <c r="E323">
        <v>64539</v>
      </c>
      <c r="F323" t="s">
        <v>7</v>
      </c>
    </row>
    <row r="324" spans="1:6" x14ac:dyDescent="0.3">
      <c r="A324">
        <v>2022</v>
      </c>
      <c r="B324" t="s">
        <v>61</v>
      </c>
      <c r="C324" t="s">
        <v>42</v>
      </c>
      <c r="D324">
        <v>27033</v>
      </c>
      <c r="E324">
        <v>87224</v>
      </c>
      <c r="F324" t="s">
        <v>7</v>
      </c>
    </row>
    <row r="325" spans="1:6" x14ac:dyDescent="0.3">
      <c r="A325">
        <v>2022</v>
      </c>
      <c r="B325" t="s">
        <v>61</v>
      </c>
      <c r="C325" t="s">
        <v>43</v>
      </c>
      <c r="D325">
        <v>66210</v>
      </c>
      <c r="E325">
        <v>92971</v>
      </c>
      <c r="F325" t="s">
        <v>9</v>
      </c>
    </row>
    <row r="326" spans="1:6" x14ac:dyDescent="0.3">
      <c r="A326">
        <v>2022</v>
      </c>
      <c r="B326" t="s">
        <v>61</v>
      </c>
      <c r="C326" t="s">
        <v>44</v>
      </c>
      <c r="D326">
        <v>9567</v>
      </c>
      <c r="E326">
        <v>81829</v>
      </c>
      <c r="F326" t="s">
        <v>7</v>
      </c>
    </row>
    <row r="327" spans="1:6" x14ac:dyDescent="0.3">
      <c r="A327">
        <v>2022</v>
      </c>
      <c r="B327" t="s">
        <v>61</v>
      </c>
      <c r="C327" t="s">
        <v>45</v>
      </c>
      <c r="D327">
        <v>30793</v>
      </c>
      <c r="E327">
        <v>62907</v>
      </c>
      <c r="F327" t="s">
        <v>7</v>
      </c>
    </row>
    <row r="328" spans="1:6" x14ac:dyDescent="0.3">
      <c r="A328">
        <v>2022</v>
      </c>
      <c r="B328" t="s">
        <v>61</v>
      </c>
      <c r="C328" t="s">
        <v>46</v>
      </c>
      <c r="D328">
        <v>5876</v>
      </c>
      <c r="E328">
        <v>69709</v>
      </c>
      <c r="F328" t="s">
        <v>9</v>
      </c>
    </row>
    <row r="329" spans="1:6" x14ac:dyDescent="0.3">
      <c r="A329">
        <v>2022</v>
      </c>
      <c r="B329" t="s">
        <v>61</v>
      </c>
      <c r="C329" t="s">
        <v>47</v>
      </c>
      <c r="D329">
        <v>32595</v>
      </c>
      <c r="E329">
        <v>72460</v>
      </c>
      <c r="F329" t="s">
        <v>9</v>
      </c>
    </row>
    <row r="330" spans="1:6" x14ac:dyDescent="0.3">
      <c r="A330">
        <v>2022</v>
      </c>
      <c r="B330" t="s">
        <v>61</v>
      </c>
      <c r="C330" t="s">
        <v>48</v>
      </c>
      <c r="D330">
        <v>146639</v>
      </c>
      <c r="E330">
        <v>87123</v>
      </c>
      <c r="F330" t="s">
        <v>7</v>
      </c>
    </row>
    <row r="331" spans="1:6" x14ac:dyDescent="0.3">
      <c r="A331">
        <v>2022</v>
      </c>
      <c r="B331" t="s">
        <v>61</v>
      </c>
      <c r="C331" t="s">
        <v>49</v>
      </c>
      <c r="D331">
        <v>25941</v>
      </c>
      <c r="E331">
        <v>74355</v>
      </c>
      <c r="F331" t="s">
        <v>7</v>
      </c>
    </row>
    <row r="332" spans="1:6" x14ac:dyDescent="0.3">
      <c r="A332">
        <v>2022</v>
      </c>
      <c r="B332" t="s">
        <v>61</v>
      </c>
      <c r="C332" t="s">
        <v>50</v>
      </c>
      <c r="D332">
        <v>6346</v>
      </c>
      <c r="E332">
        <v>80442</v>
      </c>
      <c r="F332" t="s">
        <v>9</v>
      </c>
    </row>
    <row r="333" spans="1:6" x14ac:dyDescent="0.3">
      <c r="A333">
        <v>2022</v>
      </c>
      <c r="B333" t="s">
        <v>61</v>
      </c>
      <c r="C333" t="s">
        <v>51</v>
      </c>
      <c r="D333">
        <v>60099</v>
      </c>
      <c r="E333">
        <v>102046</v>
      </c>
      <c r="F333" t="s">
        <v>7</v>
      </c>
    </row>
    <row r="334" spans="1:6" x14ac:dyDescent="0.3">
      <c r="A334">
        <v>2022</v>
      </c>
      <c r="B334" t="s">
        <v>61</v>
      </c>
      <c r="C334" t="s">
        <v>52</v>
      </c>
      <c r="D334">
        <v>43094</v>
      </c>
      <c r="E334">
        <v>98279</v>
      </c>
      <c r="F334" t="s">
        <v>9</v>
      </c>
    </row>
    <row r="335" spans="1:6" x14ac:dyDescent="0.3">
      <c r="A335">
        <v>2022</v>
      </c>
      <c r="B335" t="s">
        <v>61</v>
      </c>
      <c r="C335" t="s">
        <v>53</v>
      </c>
      <c r="D335">
        <v>8599</v>
      </c>
      <c r="E335">
        <v>59557</v>
      </c>
      <c r="F335" t="s">
        <v>7</v>
      </c>
    </row>
    <row r="336" spans="1:6" x14ac:dyDescent="0.3">
      <c r="A336">
        <v>2022</v>
      </c>
      <c r="B336" t="s">
        <v>61</v>
      </c>
      <c r="C336" t="s">
        <v>54</v>
      </c>
      <c r="D336">
        <v>27048</v>
      </c>
      <c r="E336">
        <v>73254</v>
      </c>
      <c r="F336" t="s">
        <v>7</v>
      </c>
    </row>
    <row r="337" spans="1:6" x14ac:dyDescent="0.3">
      <c r="A337">
        <v>2022</v>
      </c>
      <c r="B337" t="s">
        <v>61</v>
      </c>
      <c r="C337" t="s">
        <v>55</v>
      </c>
      <c r="D337">
        <v>4986</v>
      </c>
      <c r="E337">
        <v>66233</v>
      </c>
      <c r="F337" t="s">
        <v>9</v>
      </c>
    </row>
    <row r="338" spans="1:6" x14ac:dyDescent="0.3">
      <c r="A338">
        <v>2022</v>
      </c>
      <c r="B338" t="s">
        <v>62</v>
      </c>
      <c r="C338" t="s">
        <v>6</v>
      </c>
      <c r="D338">
        <v>15859</v>
      </c>
      <c r="E338">
        <v>57193</v>
      </c>
      <c r="F338" t="s">
        <v>9</v>
      </c>
    </row>
    <row r="339" spans="1:6" x14ac:dyDescent="0.3">
      <c r="A339">
        <v>2022</v>
      </c>
      <c r="B339" t="s">
        <v>62</v>
      </c>
      <c r="C339" t="s">
        <v>8</v>
      </c>
      <c r="D339">
        <v>20727</v>
      </c>
      <c r="E339">
        <v>62159</v>
      </c>
      <c r="F339" t="s">
        <v>7</v>
      </c>
    </row>
    <row r="340" spans="1:6" x14ac:dyDescent="0.3">
      <c r="A340">
        <v>2022</v>
      </c>
      <c r="B340" t="s">
        <v>62</v>
      </c>
      <c r="C340" t="s">
        <v>10</v>
      </c>
      <c r="D340">
        <v>15656</v>
      </c>
      <c r="E340">
        <v>53435</v>
      </c>
      <c r="F340" t="s">
        <v>7</v>
      </c>
    </row>
    <row r="341" spans="1:6" x14ac:dyDescent="0.3">
      <c r="A341">
        <v>2022</v>
      </c>
      <c r="B341" t="s">
        <v>62</v>
      </c>
      <c r="C341" t="s">
        <v>11</v>
      </c>
      <c r="D341">
        <v>656765</v>
      </c>
      <c r="E341">
        <v>63668</v>
      </c>
      <c r="F341" t="s">
        <v>9</v>
      </c>
    </row>
    <row r="342" spans="1:6" x14ac:dyDescent="0.3">
      <c r="A342">
        <v>2022</v>
      </c>
      <c r="B342" t="s">
        <v>62</v>
      </c>
      <c r="C342" t="s">
        <v>12</v>
      </c>
      <c r="D342">
        <v>23475</v>
      </c>
      <c r="E342">
        <v>61198</v>
      </c>
      <c r="F342" t="s">
        <v>9</v>
      </c>
    </row>
    <row r="343" spans="1:6" x14ac:dyDescent="0.3">
      <c r="A343">
        <v>2022</v>
      </c>
      <c r="B343" t="s">
        <v>62</v>
      </c>
      <c r="C343" t="s">
        <v>13</v>
      </c>
      <c r="D343">
        <v>19964</v>
      </c>
      <c r="E343">
        <v>67215</v>
      </c>
      <c r="F343" t="s">
        <v>9</v>
      </c>
    </row>
    <row r="344" spans="1:6" x14ac:dyDescent="0.3">
      <c r="A344">
        <v>2022</v>
      </c>
      <c r="B344" t="s">
        <v>62</v>
      </c>
      <c r="C344" t="s">
        <v>14</v>
      </c>
      <c r="D344">
        <v>5522</v>
      </c>
      <c r="E344">
        <v>63470</v>
      </c>
      <c r="F344" t="s">
        <v>9</v>
      </c>
    </row>
    <row r="345" spans="1:6" x14ac:dyDescent="0.3">
      <c r="A345">
        <v>2022</v>
      </c>
      <c r="B345" t="s">
        <v>62</v>
      </c>
      <c r="C345" t="s">
        <v>15</v>
      </c>
      <c r="D345">
        <v>85058</v>
      </c>
      <c r="E345">
        <v>61114</v>
      </c>
      <c r="F345" t="s">
        <v>9</v>
      </c>
    </row>
    <row r="346" spans="1:6" x14ac:dyDescent="0.3">
      <c r="A346">
        <v>2022</v>
      </c>
      <c r="B346" t="s">
        <v>62</v>
      </c>
      <c r="C346" t="s">
        <v>16</v>
      </c>
      <c r="D346">
        <v>31842</v>
      </c>
      <c r="E346">
        <v>63141</v>
      </c>
      <c r="F346" t="s">
        <v>7</v>
      </c>
    </row>
    <row r="347" spans="1:6" x14ac:dyDescent="0.3">
      <c r="A347">
        <v>2022</v>
      </c>
      <c r="B347" t="s">
        <v>62</v>
      </c>
      <c r="C347" t="s">
        <v>17</v>
      </c>
      <c r="D347">
        <v>9128</v>
      </c>
      <c r="E347">
        <v>51479</v>
      </c>
      <c r="F347" t="s">
        <v>7</v>
      </c>
    </row>
    <row r="348" spans="1:6" x14ac:dyDescent="0.3">
      <c r="A348">
        <v>2022</v>
      </c>
      <c r="B348" t="s">
        <v>62</v>
      </c>
      <c r="C348" t="s">
        <v>18</v>
      </c>
      <c r="D348">
        <v>39684</v>
      </c>
      <c r="E348">
        <v>61678</v>
      </c>
      <c r="F348" t="s">
        <v>9</v>
      </c>
    </row>
    <row r="349" spans="1:6" x14ac:dyDescent="0.3">
      <c r="A349">
        <v>2022</v>
      </c>
      <c r="B349" t="s">
        <v>62</v>
      </c>
      <c r="C349" t="s">
        <v>19</v>
      </c>
      <c r="D349">
        <v>16899</v>
      </c>
      <c r="E349">
        <v>58802</v>
      </c>
      <c r="F349" t="s">
        <v>7</v>
      </c>
    </row>
    <row r="350" spans="1:6" x14ac:dyDescent="0.3">
      <c r="A350">
        <v>2022</v>
      </c>
      <c r="B350" t="s">
        <v>62</v>
      </c>
      <c r="C350" t="s">
        <v>20</v>
      </c>
      <c r="D350">
        <v>13294</v>
      </c>
      <c r="E350">
        <v>53222</v>
      </c>
      <c r="F350" t="s">
        <v>7</v>
      </c>
    </row>
    <row r="351" spans="1:6" x14ac:dyDescent="0.3">
      <c r="A351">
        <v>2022</v>
      </c>
      <c r="B351" t="s">
        <v>62</v>
      </c>
      <c r="C351" t="s">
        <v>21</v>
      </c>
      <c r="D351">
        <v>10330</v>
      </c>
      <c r="E351">
        <v>54486</v>
      </c>
      <c r="F351" t="s">
        <v>9</v>
      </c>
    </row>
    <row r="352" spans="1:6" x14ac:dyDescent="0.3">
      <c r="A352">
        <v>2022</v>
      </c>
      <c r="B352" t="s">
        <v>62</v>
      </c>
      <c r="C352" t="s">
        <v>22</v>
      </c>
      <c r="D352">
        <v>20809</v>
      </c>
      <c r="E352">
        <v>58098</v>
      </c>
      <c r="F352" t="s">
        <v>9</v>
      </c>
    </row>
    <row r="353" spans="1:6" x14ac:dyDescent="0.3">
      <c r="A353">
        <v>2022</v>
      </c>
      <c r="B353" t="s">
        <v>62</v>
      </c>
      <c r="C353" t="s">
        <v>23</v>
      </c>
      <c r="D353">
        <v>16834</v>
      </c>
      <c r="E353">
        <v>54222</v>
      </c>
      <c r="F353" t="s">
        <v>7</v>
      </c>
    </row>
    <row r="354" spans="1:6" x14ac:dyDescent="0.3">
      <c r="A354">
        <v>2022</v>
      </c>
      <c r="B354" t="s">
        <v>62</v>
      </c>
      <c r="C354" t="s">
        <v>24</v>
      </c>
      <c r="D354">
        <v>5591</v>
      </c>
      <c r="E354">
        <v>59739</v>
      </c>
      <c r="F354" t="s">
        <v>7</v>
      </c>
    </row>
    <row r="355" spans="1:6" x14ac:dyDescent="0.3">
      <c r="A355">
        <v>2022</v>
      </c>
      <c r="B355" t="s">
        <v>62</v>
      </c>
      <c r="C355" t="s">
        <v>25</v>
      </c>
      <c r="D355">
        <v>21505</v>
      </c>
      <c r="E355">
        <v>65854</v>
      </c>
      <c r="F355" t="s">
        <v>9</v>
      </c>
    </row>
    <row r="356" spans="1:6" x14ac:dyDescent="0.3">
      <c r="A356">
        <v>2022</v>
      </c>
      <c r="B356" t="s">
        <v>62</v>
      </c>
      <c r="C356" t="s">
        <v>26</v>
      </c>
      <c r="D356">
        <v>71270</v>
      </c>
      <c r="E356">
        <v>70556</v>
      </c>
      <c r="F356" t="s">
        <v>7</v>
      </c>
    </row>
    <row r="357" spans="1:6" x14ac:dyDescent="0.3">
      <c r="A357">
        <v>2022</v>
      </c>
      <c r="B357" t="s">
        <v>62</v>
      </c>
      <c r="C357" t="s">
        <v>27</v>
      </c>
      <c r="D357">
        <v>32965</v>
      </c>
      <c r="E357">
        <v>60163</v>
      </c>
      <c r="F357" t="s">
        <v>9</v>
      </c>
    </row>
    <row r="358" spans="1:6" x14ac:dyDescent="0.3">
      <c r="A358">
        <v>2022</v>
      </c>
      <c r="B358" t="s">
        <v>62</v>
      </c>
      <c r="C358" t="s">
        <v>28</v>
      </c>
      <c r="D358">
        <v>22985</v>
      </c>
      <c r="E358">
        <v>61127</v>
      </c>
      <c r="F358" t="s">
        <v>7</v>
      </c>
    </row>
    <row r="359" spans="1:6" x14ac:dyDescent="0.3">
      <c r="A359">
        <v>2022</v>
      </c>
      <c r="B359" t="s">
        <v>62</v>
      </c>
      <c r="C359" t="s">
        <v>29</v>
      </c>
      <c r="D359">
        <v>7693</v>
      </c>
      <c r="E359">
        <v>51670</v>
      </c>
      <c r="F359" t="s">
        <v>7</v>
      </c>
    </row>
    <row r="360" spans="1:6" x14ac:dyDescent="0.3">
      <c r="A360">
        <v>2022</v>
      </c>
      <c r="B360" t="s">
        <v>62</v>
      </c>
      <c r="C360" t="s">
        <v>30</v>
      </c>
      <c r="D360">
        <v>56134</v>
      </c>
      <c r="E360">
        <v>56460</v>
      </c>
      <c r="F360" t="s">
        <v>9</v>
      </c>
    </row>
    <row r="361" spans="1:6" x14ac:dyDescent="0.3">
      <c r="A361">
        <v>2022</v>
      </c>
      <c r="B361" t="s">
        <v>62</v>
      </c>
      <c r="C361" t="s">
        <v>31</v>
      </c>
      <c r="D361">
        <v>5112</v>
      </c>
      <c r="E361">
        <v>58612</v>
      </c>
      <c r="F361" t="s">
        <v>9</v>
      </c>
    </row>
    <row r="362" spans="1:6" x14ac:dyDescent="0.3">
      <c r="A362">
        <v>2022</v>
      </c>
      <c r="B362" t="s">
        <v>62</v>
      </c>
      <c r="C362" t="s">
        <v>32</v>
      </c>
      <c r="D362">
        <v>10522</v>
      </c>
      <c r="E362">
        <v>57740</v>
      </c>
      <c r="F362" t="s">
        <v>7</v>
      </c>
    </row>
    <row r="363" spans="1:6" x14ac:dyDescent="0.3">
      <c r="A363">
        <v>2022</v>
      </c>
      <c r="B363" t="s">
        <v>62</v>
      </c>
      <c r="C363" t="s">
        <v>33</v>
      </c>
      <c r="D363">
        <v>9126</v>
      </c>
      <c r="E363">
        <v>64047</v>
      </c>
      <c r="F363" t="s">
        <v>7</v>
      </c>
    </row>
    <row r="364" spans="1:6" x14ac:dyDescent="0.3">
      <c r="A364">
        <v>2022</v>
      </c>
      <c r="B364" t="s">
        <v>62</v>
      </c>
      <c r="C364" t="s">
        <v>34</v>
      </c>
      <c r="D364">
        <v>4900</v>
      </c>
      <c r="E364">
        <v>69675</v>
      </c>
      <c r="F364" t="s">
        <v>9</v>
      </c>
    </row>
    <row r="365" spans="1:6" x14ac:dyDescent="0.3">
      <c r="A365">
        <v>2022</v>
      </c>
      <c r="B365" t="s">
        <v>62</v>
      </c>
      <c r="C365" t="s">
        <v>35</v>
      </c>
      <c r="D365">
        <v>43568</v>
      </c>
      <c r="E365">
        <v>66044</v>
      </c>
      <c r="F365" t="s">
        <v>9</v>
      </c>
    </row>
    <row r="366" spans="1:6" x14ac:dyDescent="0.3">
      <c r="A366">
        <v>2022</v>
      </c>
      <c r="B366" t="s">
        <v>62</v>
      </c>
      <c r="C366" t="s">
        <v>36</v>
      </c>
      <c r="D366">
        <v>11448</v>
      </c>
      <c r="E366">
        <v>51191</v>
      </c>
      <c r="F366" t="s">
        <v>9</v>
      </c>
    </row>
    <row r="367" spans="1:6" x14ac:dyDescent="0.3">
      <c r="A367">
        <v>2022</v>
      </c>
      <c r="B367" t="s">
        <v>62</v>
      </c>
      <c r="C367" t="s">
        <v>37</v>
      </c>
      <c r="D367">
        <v>67893</v>
      </c>
      <c r="E367">
        <v>64936</v>
      </c>
      <c r="F367" t="s">
        <v>9</v>
      </c>
    </row>
    <row r="368" spans="1:6" x14ac:dyDescent="0.3">
      <c r="A368">
        <v>2022</v>
      </c>
      <c r="B368" t="s">
        <v>62</v>
      </c>
      <c r="C368" t="s">
        <v>38</v>
      </c>
      <c r="D368">
        <v>29514</v>
      </c>
      <c r="E368">
        <v>59252</v>
      </c>
      <c r="F368" t="s">
        <v>9</v>
      </c>
    </row>
    <row r="369" spans="1:6" x14ac:dyDescent="0.3">
      <c r="A369">
        <v>2022</v>
      </c>
      <c r="B369" t="s">
        <v>62</v>
      </c>
      <c r="C369" t="s">
        <v>39</v>
      </c>
      <c r="D369">
        <v>2737</v>
      </c>
      <c r="E369">
        <v>61234</v>
      </c>
      <c r="F369" t="s">
        <v>7</v>
      </c>
    </row>
    <row r="370" spans="1:6" x14ac:dyDescent="0.3">
      <c r="A370">
        <v>2022</v>
      </c>
      <c r="B370" t="s">
        <v>62</v>
      </c>
      <c r="C370" t="s">
        <v>40</v>
      </c>
      <c r="D370">
        <v>35930</v>
      </c>
      <c r="E370">
        <v>57366</v>
      </c>
      <c r="F370" t="s">
        <v>7</v>
      </c>
    </row>
    <row r="371" spans="1:6" x14ac:dyDescent="0.3">
      <c r="A371">
        <v>2022</v>
      </c>
      <c r="B371" t="s">
        <v>62</v>
      </c>
      <c r="C371" t="s">
        <v>41</v>
      </c>
      <c r="D371">
        <v>13656</v>
      </c>
      <c r="E371">
        <v>55095</v>
      </c>
      <c r="F371" t="s">
        <v>9</v>
      </c>
    </row>
    <row r="372" spans="1:6" x14ac:dyDescent="0.3">
      <c r="A372">
        <v>2022</v>
      </c>
      <c r="B372" t="s">
        <v>62</v>
      </c>
      <c r="C372" t="s">
        <v>42</v>
      </c>
      <c r="D372">
        <v>28106</v>
      </c>
      <c r="E372">
        <v>60216</v>
      </c>
      <c r="F372" t="s">
        <v>7</v>
      </c>
    </row>
    <row r="373" spans="1:6" x14ac:dyDescent="0.3">
      <c r="A373">
        <v>2022</v>
      </c>
      <c r="B373" t="s">
        <v>62</v>
      </c>
      <c r="C373" t="s">
        <v>43</v>
      </c>
      <c r="D373">
        <v>57935</v>
      </c>
      <c r="E373">
        <v>63087</v>
      </c>
      <c r="F373" t="s">
        <v>7</v>
      </c>
    </row>
    <row r="374" spans="1:6" x14ac:dyDescent="0.3">
      <c r="A374">
        <v>2022</v>
      </c>
      <c r="B374" t="s">
        <v>62</v>
      </c>
      <c r="C374" t="s">
        <v>44</v>
      </c>
      <c r="D374">
        <v>4907</v>
      </c>
      <c r="E374">
        <v>60510</v>
      </c>
      <c r="F374" t="s">
        <v>9</v>
      </c>
    </row>
    <row r="375" spans="1:6" x14ac:dyDescent="0.3">
      <c r="A375">
        <v>2022</v>
      </c>
      <c r="B375" t="s">
        <v>62</v>
      </c>
      <c r="C375" t="s">
        <v>45</v>
      </c>
      <c r="D375">
        <v>15612</v>
      </c>
      <c r="E375">
        <v>56055</v>
      </c>
      <c r="F375" t="s">
        <v>9</v>
      </c>
    </row>
    <row r="376" spans="1:6" x14ac:dyDescent="0.3">
      <c r="A376">
        <v>2022</v>
      </c>
      <c r="B376" t="s">
        <v>62</v>
      </c>
      <c r="C376" t="s">
        <v>46</v>
      </c>
      <c r="D376">
        <v>2934</v>
      </c>
      <c r="E376">
        <v>63054</v>
      </c>
      <c r="F376" t="s">
        <v>7</v>
      </c>
    </row>
    <row r="377" spans="1:6" x14ac:dyDescent="0.3">
      <c r="A377">
        <v>2022</v>
      </c>
      <c r="B377" t="s">
        <v>62</v>
      </c>
      <c r="C377" t="s">
        <v>47</v>
      </c>
      <c r="D377">
        <v>21213</v>
      </c>
      <c r="E377">
        <v>62401</v>
      </c>
      <c r="F377" t="s">
        <v>7</v>
      </c>
    </row>
    <row r="378" spans="1:6" x14ac:dyDescent="0.3">
      <c r="A378">
        <v>2022</v>
      </c>
      <c r="B378" t="s">
        <v>62</v>
      </c>
      <c r="C378" t="s">
        <v>48</v>
      </c>
      <c r="D378">
        <v>98681</v>
      </c>
      <c r="E378">
        <v>57856</v>
      </c>
      <c r="F378" t="s">
        <v>9</v>
      </c>
    </row>
    <row r="379" spans="1:6" x14ac:dyDescent="0.3">
      <c r="A379">
        <v>2022</v>
      </c>
      <c r="B379" t="s">
        <v>62</v>
      </c>
      <c r="C379" t="s">
        <v>49</v>
      </c>
      <c r="D379">
        <v>13463</v>
      </c>
      <c r="E379">
        <v>54260</v>
      </c>
      <c r="F379" t="s">
        <v>7</v>
      </c>
    </row>
    <row r="380" spans="1:6" x14ac:dyDescent="0.3">
      <c r="A380">
        <v>2022</v>
      </c>
      <c r="B380" t="s">
        <v>62</v>
      </c>
      <c r="C380" t="s">
        <v>50</v>
      </c>
      <c r="D380">
        <v>2516</v>
      </c>
      <c r="E380">
        <v>58779</v>
      </c>
      <c r="F380" t="s">
        <v>9</v>
      </c>
    </row>
    <row r="381" spans="1:6" x14ac:dyDescent="0.3">
      <c r="A381">
        <v>2022</v>
      </c>
      <c r="B381" t="s">
        <v>62</v>
      </c>
      <c r="C381" t="s">
        <v>51</v>
      </c>
      <c r="D381">
        <v>49705</v>
      </c>
      <c r="E381">
        <v>60119</v>
      </c>
      <c r="F381" t="s">
        <v>7</v>
      </c>
    </row>
    <row r="382" spans="1:6" x14ac:dyDescent="0.3">
      <c r="A382">
        <v>2022</v>
      </c>
      <c r="B382" t="s">
        <v>62</v>
      </c>
      <c r="C382" t="s">
        <v>52</v>
      </c>
      <c r="D382">
        <v>74944</v>
      </c>
      <c r="E382">
        <v>61544</v>
      </c>
      <c r="F382" t="s">
        <v>7</v>
      </c>
    </row>
    <row r="383" spans="1:6" x14ac:dyDescent="0.3">
      <c r="A383">
        <v>2022</v>
      </c>
      <c r="B383" t="s">
        <v>62</v>
      </c>
      <c r="C383" t="s">
        <v>53</v>
      </c>
      <c r="D383">
        <v>8500</v>
      </c>
      <c r="E383">
        <v>56597</v>
      </c>
      <c r="F383" t="s">
        <v>9</v>
      </c>
    </row>
    <row r="384" spans="1:6" x14ac:dyDescent="0.3">
      <c r="A384">
        <v>2022</v>
      </c>
      <c r="B384" t="s">
        <v>62</v>
      </c>
      <c r="C384" t="s">
        <v>54</v>
      </c>
      <c r="D384">
        <v>31125</v>
      </c>
      <c r="E384">
        <v>58993</v>
      </c>
      <c r="F384" t="s">
        <v>9</v>
      </c>
    </row>
    <row r="385" spans="1:6" x14ac:dyDescent="0.3">
      <c r="A385">
        <v>2022</v>
      </c>
      <c r="B385" t="s">
        <v>62</v>
      </c>
      <c r="C385" t="s">
        <v>55</v>
      </c>
      <c r="D385">
        <v>3485</v>
      </c>
      <c r="E385">
        <v>52334</v>
      </c>
      <c r="F385" t="s">
        <v>7</v>
      </c>
    </row>
    <row r="386" spans="1:6" x14ac:dyDescent="0.3">
      <c r="A386">
        <v>2022</v>
      </c>
      <c r="B386" t="s">
        <v>63</v>
      </c>
      <c r="C386" t="s">
        <v>6</v>
      </c>
      <c r="D386">
        <v>11221</v>
      </c>
      <c r="E386">
        <v>24554</v>
      </c>
      <c r="F386" t="s">
        <v>7</v>
      </c>
    </row>
    <row r="387" spans="1:6" x14ac:dyDescent="0.3">
      <c r="A387">
        <v>2022</v>
      </c>
      <c r="B387" t="s">
        <v>63</v>
      </c>
      <c r="C387" t="s">
        <v>8</v>
      </c>
      <c r="D387">
        <v>14444</v>
      </c>
      <c r="E387">
        <v>32810</v>
      </c>
      <c r="F387" t="s">
        <v>9</v>
      </c>
    </row>
    <row r="388" spans="1:6" x14ac:dyDescent="0.3">
      <c r="A388">
        <v>2022</v>
      </c>
      <c r="B388" t="s">
        <v>63</v>
      </c>
      <c r="C388" t="s">
        <v>10</v>
      </c>
      <c r="D388">
        <v>7458</v>
      </c>
      <c r="E388">
        <v>24414</v>
      </c>
      <c r="F388" t="s">
        <v>9</v>
      </c>
    </row>
    <row r="389" spans="1:6" x14ac:dyDescent="0.3">
      <c r="A389">
        <v>2022</v>
      </c>
      <c r="B389" t="s">
        <v>63</v>
      </c>
      <c r="C389" t="s">
        <v>11</v>
      </c>
      <c r="D389">
        <v>117833</v>
      </c>
      <c r="E389">
        <v>42090</v>
      </c>
      <c r="F389" t="s">
        <v>9</v>
      </c>
    </row>
    <row r="390" spans="1:6" x14ac:dyDescent="0.3">
      <c r="A390">
        <v>2022</v>
      </c>
      <c r="B390" t="s">
        <v>63</v>
      </c>
      <c r="C390" t="s">
        <v>12</v>
      </c>
      <c r="D390">
        <v>17650</v>
      </c>
      <c r="E390">
        <v>34424</v>
      </c>
      <c r="F390" t="s">
        <v>9</v>
      </c>
    </row>
    <row r="391" spans="1:6" x14ac:dyDescent="0.3">
      <c r="A391">
        <v>2022</v>
      </c>
      <c r="B391" t="s">
        <v>63</v>
      </c>
      <c r="C391" t="s">
        <v>13</v>
      </c>
      <c r="D391">
        <v>10916</v>
      </c>
      <c r="E391">
        <v>32295</v>
      </c>
      <c r="F391" t="s">
        <v>9</v>
      </c>
    </row>
    <row r="392" spans="1:6" x14ac:dyDescent="0.3">
      <c r="A392">
        <v>2022</v>
      </c>
      <c r="B392" t="s">
        <v>63</v>
      </c>
      <c r="C392" t="s">
        <v>14</v>
      </c>
      <c r="D392">
        <v>2698</v>
      </c>
      <c r="E392">
        <v>28228</v>
      </c>
      <c r="F392" t="s">
        <v>7</v>
      </c>
    </row>
    <row r="393" spans="1:6" x14ac:dyDescent="0.3">
      <c r="A393">
        <v>2022</v>
      </c>
      <c r="B393" t="s">
        <v>63</v>
      </c>
      <c r="C393" t="s">
        <v>15</v>
      </c>
      <c r="D393">
        <v>59645</v>
      </c>
      <c r="E393">
        <v>33709</v>
      </c>
      <c r="F393" t="s">
        <v>7</v>
      </c>
    </row>
    <row r="394" spans="1:6" x14ac:dyDescent="0.3">
      <c r="A394">
        <v>2022</v>
      </c>
      <c r="B394" t="s">
        <v>63</v>
      </c>
      <c r="C394" t="s">
        <v>16</v>
      </c>
      <c r="D394">
        <v>26741</v>
      </c>
      <c r="E394">
        <v>28009</v>
      </c>
      <c r="F394" t="s">
        <v>9</v>
      </c>
    </row>
    <row r="395" spans="1:6" x14ac:dyDescent="0.3">
      <c r="A395">
        <v>2022</v>
      </c>
      <c r="B395" t="s">
        <v>63</v>
      </c>
      <c r="C395" t="s">
        <v>17</v>
      </c>
      <c r="D395">
        <v>5242</v>
      </c>
      <c r="E395">
        <v>24637</v>
      </c>
      <c r="F395" t="s">
        <v>7</v>
      </c>
    </row>
    <row r="396" spans="1:6" x14ac:dyDescent="0.3">
      <c r="A396">
        <v>2022</v>
      </c>
      <c r="B396" t="s">
        <v>63</v>
      </c>
      <c r="C396" t="s">
        <v>18</v>
      </c>
      <c r="D396">
        <v>32842</v>
      </c>
      <c r="E396">
        <v>31054</v>
      </c>
      <c r="F396" t="s">
        <v>7</v>
      </c>
    </row>
    <row r="397" spans="1:6" x14ac:dyDescent="0.3">
      <c r="A397">
        <v>2022</v>
      </c>
      <c r="B397" t="s">
        <v>63</v>
      </c>
      <c r="C397" t="s">
        <v>19</v>
      </c>
      <c r="D397">
        <v>16068</v>
      </c>
      <c r="E397">
        <v>26493</v>
      </c>
      <c r="F397" t="s">
        <v>9</v>
      </c>
    </row>
    <row r="398" spans="1:6" x14ac:dyDescent="0.3">
      <c r="A398">
        <v>2022</v>
      </c>
      <c r="B398" t="s">
        <v>63</v>
      </c>
      <c r="C398" t="s">
        <v>20</v>
      </c>
      <c r="D398">
        <v>8734</v>
      </c>
      <c r="E398">
        <v>24002</v>
      </c>
      <c r="F398" t="s">
        <v>9</v>
      </c>
    </row>
    <row r="399" spans="1:6" x14ac:dyDescent="0.3">
      <c r="A399">
        <v>2022</v>
      </c>
      <c r="B399" t="s">
        <v>63</v>
      </c>
      <c r="C399" t="s">
        <v>21</v>
      </c>
      <c r="D399">
        <v>6792</v>
      </c>
      <c r="E399">
        <v>24088</v>
      </c>
      <c r="F399" t="s">
        <v>7</v>
      </c>
    </row>
    <row r="400" spans="1:6" x14ac:dyDescent="0.3">
      <c r="A400">
        <v>2022</v>
      </c>
      <c r="B400" t="s">
        <v>63</v>
      </c>
      <c r="C400" t="s">
        <v>22</v>
      </c>
      <c r="D400">
        <v>10331</v>
      </c>
      <c r="E400">
        <v>25522</v>
      </c>
      <c r="F400" t="s">
        <v>7</v>
      </c>
    </row>
    <row r="401" spans="1:6" x14ac:dyDescent="0.3">
      <c r="A401">
        <v>2022</v>
      </c>
      <c r="B401" t="s">
        <v>63</v>
      </c>
      <c r="C401" t="s">
        <v>23</v>
      </c>
      <c r="D401">
        <v>13351</v>
      </c>
      <c r="E401">
        <v>28216</v>
      </c>
      <c r="F401" t="s">
        <v>9</v>
      </c>
    </row>
    <row r="402" spans="1:6" x14ac:dyDescent="0.3">
      <c r="A402">
        <v>2022</v>
      </c>
      <c r="B402" t="s">
        <v>63</v>
      </c>
      <c r="C402" t="s">
        <v>24</v>
      </c>
      <c r="D402">
        <v>5172</v>
      </c>
      <c r="E402">
        <v>31112</v>
      </c>
      <c r="F402" t="s">
        <v>7</v>
      </c>
    </row>
    <row r="403" spans="1:6" x14ac:dyDescent="0.3">
      <c r="A403">
        <v>2022</v>
      </c>
      <c r="B403" t="s">
        <v>63</v>
      </c>
      <c r="C403" t="s">
        <v>25</v>
      </c>
      <c r="D403">
        <v>14823</v>
      </c>
      <c r="E403">
        <v>32383</v>
      </c>
      <c r="F403" t="s">
        <v>9</v>
      </c>
    </row>
    <row r="404" spans="1:6" x14ac:dyDescent="0.3">
      <c r="A404">
        <v>2022</v>
      </c>
      <c r="B404" t="s">
        <v>63</v>
      </c>
      <c r="C404" t="s">
        <v>26</v>
      </c>
      <c r="D404">
        <v>20158</v>
      </c>
      <c r="E404">
        <v>36457</v>
      </c>
      <c r="F404" t="s">
        <v>7</v>
      </c>
    </row>
    <row r="405" spans="1:6" x14ac:dyDescent="0.3">
      <c r="A405">
        <v>2022</v>
      </c>
      <c r="B405" t="s">
        <v>63</v>
      </c>
      <c r="C405" t="s">
        <v>27</v>
      </c>
      <c r="D405">
        <v>23032</v>
      </c>
      <c r="E405">
        <v>28254</v>
      </c>
      <c r="F405" t="s">
        <v>7</v>
      </c>
    </row>
    <row r="406" spans="1:6" x14ac:dyDescent="0.3">
      <c r="A406">
        <v>2022</v>
      </c>
      <c r="B406" t="s">
        <v>63</v>
      </c>
      <c r="C406" t="s">
        <v>28</v>
      </c>
      <c r="D406">
        <v>15355</v>
      </c>
      <c r="E406">
        <v>30167</v>
      </c>
      <c r="F406" t="s">
        <v>9</v>
      </c>
    </row>
    <row r="407" spans="1:6" x14ac:dyDescent="0.3">
      <c r="A407">
        <v>2022</v>
      </c>
      <c r="B407" t="s">
        <v>63</v>
      </c>
      <c r="C407" t="s">
        <v>29</v>
      </c>
      <c r="D407">
        <v>6644</v>
      </c>
      <c r="E407">
        <v>24380</v>
      </c>
      <c r="F407" t="s">
        <v>9</v>
      </c>
    </row>
    <row r="408" spans="1:6" x14ac:dyDescent="0.3">
      <c r="A408">
        <v>2022</v>
      </c>
      <c r="B408" t="s">
        <v>63</v>
      </c>
      <c r="C408" t="s">
        <v>30</v>
      </c>
      <c r="D408">
        <v>15398</v>
      </c>
      <c r="E408">
        <v>28154</v>
      </c>
      <c r="F408" t="s">
        <v>7</v>
      </c>
    </row>
    <row r="409" spans="1:6" x14ac:dyDescent="0.3">
      <c r="A409">
        <v>2022</v>
      </c>
      <c r="B409" t="s">
        <v>63</v>
      </c>
      <c r="C409" t="s">
        <v>31</v>
      </c>
      <c r="D409">
        <v>5182</v>
      </c>
      <c r="E409">
        <v>27078</v>
      </c>
      <c r="F409" t="s">
        <v>7</v>
      </c>
    </row>
    <row r="410" spans="1:6" x14ac:dyDescent="0.3">
      <c r="A410">
        <v>2022</v>
      </c>
      <c r="B410" t="s">
        <v>63</v>
      </c>
      <c r="C410" t="s">
        <v>32</v>
      </c>
      <c r="D410">
        <v>5552</v>
      </c>
      <c r="E410">
        <v>24131</v>
      </c>
      <c r="F410" t="s">
        <v>9</v>
      </c>
    </row>
    <row r="411" spans="1:6" x14ac:dyDescent="0.3">
      <c r="A411">
        <v>2022</v>
      </c>
      <c r="B411" t="s">
        <v>63</v>
      </c>
      <c r="C411" t="s">
        <v>33</v>
      </c>
      <c r="D411">
        <v>8698</v>
      </c>
      <c r="E411">
        <v>40061</v>
      </c>
      <c r="F411" t="s">
        <v>9</v>
      </c>
    </row>
    <row r="412" spans="1:6" x14ac:dyDescent="0.3">
      <c r="A412">
        <v>2022</v>
      </c>
      <c r="B412" t="s">
        <v>63</v>
      </c>
      <c r="C412" t="s">
        <v>34</v>
      </c>
      <c r="D412">
        <v>4677</v>
      </c>
      <c r="E412">
        <v>30729</v>
      </c>
      <c r="F412" t="s">
        <v>9</v>
      </c>
    </row>
    <row r="413" spans="1:6" x14ac:dyDescent="0.3">
      <c r="A413">
        <v>2022</v>
      </c>
      <c r="B413" t="s">
        <v>63</v>
      </c>
      <c r="C413" t="s">
        <v>35</v>
      </c>
      <c r="D413">
        <v>24584</v>
      </c>
      <c r="E413">
        <v>34639</v>
      </c>
      <c r="F413" t="s">
        <v>9</v>
      </c>
    </row>
    <row r="414" spans="1:6" x14ac:dyDescent="0.3">
      <c r="A414">
        <v>2022</v>
      </c>
      <c r="B414" t="s">
        <v>63</v>
      </c>
      <c r="C414" t="s">
        <v>36</v>
      </c>
      <c r="D414">
        <v>5276</v>
      </c>
      <c r="E414">
        <v>25988</v>
      </c>
      <c r="F414" t="s">
        <v>9</v>
      </c>
    </row>
    <row r="415" spans="1:6" x14ac:dyDescent="0.3">
      <c r="A415">
        <v>2022</v>
      </c>
      <c r="B415" t="s">
        <v>63</v>
      </c>
      <c r="C415" t="s">
        <v>37</v>
      </c>
      <c r="D415">
        <v>64959</v>
      </c>
      <c r="E415">
        <v>42986</v>
      </c>
      <c r="F415" t="s">
        <v>7</v>
      </c>
    </row>
    <row r="416" spans="1:6" x14ac:dyDescent="0.3">
      <c r="A416">
        <v>2022</v>
      </c>
      <c r="B416" t="s">
        <v>63</v>
      </c>
      <c r="C416" t="s">
        <v>38</v>
      </c>
      <c r="D416">
        <v>27015</v>
      </c>
      <c r="E416">
        <v>27462</v>
      </c>
      <c r="F416" t="s">
        <v>7</v>
      </c>
    </row>
    <row r="417" spans="1:6" x14ac:dyDescent="0.3">
      <c r="A417">
        <v>2022</v>
      </c>
      <c r="B417" t="s">
        <v>63</v>
      </c>
      <c r="C417" t="s">
        <v>39</v>
      </c>
      <c r="D417">
        <v>2621</v>
      </c>
      <c r="E417">
        <v>25193</v>
      </c>
      <c r="F417" t="s">
        <v>9</v>
      </c>
    </row>
    <row r="418" spans="1:6" x14ac:dyDescent="0.3">
      <c r="A418">
        <v>2022</v>
      </c>
      <c r="B418" t="s">
        <v>63</v>
      </c>
      <c r="C418" t="s">
        <v>40</v>
      </c>
      <c r="D418">
        <v>29197</v>
      </c>
      <c r="E418">
        <v>27027</v>
      </c>
      <c r="F418" t="s">
        <v>7</v>
      </c>
    </row>
    <row r="419" spans="1:6" x14ac:dyDescent="0.3">
      <c r="A419">
        <v>2022</v>
      </c>
      <c r="B419" t="s">
        <v>63</v>
      </c>
      <c r="C419" t="s">
        <v>41</v>
      </c>
      <c r="D419">
        <v>9364</v>
      </c>
      <c r="E419">
        <v>25310</v>
      </c>
      <c r="F419" t="s">
        <v>7</v>
      </c>
    </row>
    <row r="420" spans="1:6" x14ac:dyDescent="0.3">
      <c r="A420">
        <v>2022</v>
      </c>
      <c r="B420" t="s">
        <v>63</v>
      </c>
      <c r="C420" t="s">
        <v>42</v>
      </c>
      <c r="D420">
        <v>13993</v>
      </c>
      <c r="E420">
        <v>30338</v>
      </c>
      <c r="F420" t="s">
        <v>9</v>
      </c>
    </row>
    <row r="421" spans="1:6" x14ac:dyDescent="0.3">
      <c r="A421">
        <v>2022</v>
      </c>
      <c r="B421" t="s">
        <v>63</v>
      </c>
      <c r="C421" t="s">
        <v>43</v>
      </c>
      <c r="D421">
        <v>33532</v>
      </c>
      <c r="E421">
        <v>28945</v>
      </c>
      <c r="F421" t="s">
        <v>9</v>
      </c>
    </row>
    <row r="422" spans="1:6" x14ac:dyDescent="0.3">
      <c r="A422">
        <v>2022</v>
      </c>
      <c r="B422" t="s">
        <v>63</v>
      </c>
      <c r="C422" t="s">
        <v>44</v>
      </c>
      <c r="D422">
        <v>3890</v>
      </c>
      <c r="E422">
        <v>30733</v>
      </c>
      <c r="F422" t="s">
        <v>7</v>
      </c>
    </row>
    <row r="423" spans="1:6" x14ac:dyDescent="0.3">
      <c r="A423">
        <v>2022</v>
      </c>
      <c r="B423" t="s">
        <v>63</v>
      </c>
      <c r="C423" t="s">
        <v>45</v>
      </c>
      <c r="D423">
        <v>13676</v>
      </c>
      <c r="E423">
        <v>25677</v>
      </c>
      <c r="F423" t="s">
        <v>7</v>
      </c>
    </row>
    <row r="424" spans="1:6" x14ac:dyDescent="0.3">
      <c r="A424">
        <v>2022</v>
      </c>
      <c r="B424" t="s">
        <v>63</v>
      </c>
      <c r="C424" t="s">
        <v>46</v>
      </c>
      <c r="D424">
        <v>3184</v>
      </c>
      <c r="E424">
        <v>24829</v>
      </c>
      <c r="F424" t="s">
        <v>9</v>
      </c>
    </row>
    <row r="425" spans="1:6" x14ac:dyDescent="0.3">
      <c r="A425">
        <v>2022</v>
      </c>
      <c r="B425" t="s">
        <v>63</v>
      </c>
      <c r="C425" t="s">
        <v>47</v>
      </c>
      <c r="D425">
        <v>17443</v>
      </c>
      <c r="E425">
        <v>29771</v>
      </c>
      <c r="F425" t="s">
        <v>7</v>
      </c>
    </row>
    <row r="426" spans="1:6" x14ac:dyDescent="0.3">
      <c r="A426">
        <v>2022</v>
      </c>
      <c r="B426" t="s">
        <v>63</v>
      </c>
      <c r="C426" t="s">
        <v>48</v>
      </c>
      <c r="D426">
        <v>66777</v>
      </c>
      <c r="E426">
        <v>29001</v>
      </c>
      <c r="F426" t="s">
        <v>9</v>
      </c>
    </row>
    <row r="427" spans="1:6" x14ac:dyDescent="0.3">
      <c r="A427">
        <v>2022</v>
      </c>
      <c r="B427" t="s">
        <v>63</v>
      </c>
      <c r="C427" t="s">
        <v>49</v>
      </c>
      <c r="D427">
        <v>7766</v>
      </c>
      <c r="E427">
        <v>27580</v>
      </c>
      <c r="F427" t="s">
        <v>7</v>
      </c>
    </row>
    <row r="428" spans="1:6" x14ac:dyDescent="0.3">
      <c r="A428">
        <v>2022</v>
      </c>
      <c r="B428" t="s">
        <v>63</v>
      </c>
      <c r="C428" t="s">
        <v>50</v>
      </c>
      <c r="D428">
        <v>2220</v>
      </c>
      <c r="E428">
        <v>32068</v>
      </c>
      <c r="F428" t="s">
        <v>7</v>
      </c>
    </row>
    <row r="429" spans="1:6" x14ac:dyDescent="0.3">
      <c r="A429">
        <v>2022</v>
      </c>
      <c r="B429" t="s">
        <v>63</v>
      </c>
      <c r="C429" t="s">
        <v>51</v>
      </c>
      <c r="D429">
        <v>20954</v>
      </c>
      <c r="E429">
        <v>28634</v>
      </c>
      <c r="F429" t="s">
        <v>9</v>
      </c>
    </row>
    <row r="430" spans="1:6" x14ac:dyDescent="0.3">
      <c r="A430">
        <v>2022</v>
      </c>
      <c r="B430" t="s">
        <v>63</v>
      </c>
      <c r="C430" t="s">
        <v>52</v>
      </c>
      <c r="D430">
        <v>20710</v>
      </c>
      <c r="E430">
        <v>32657</v>
      </c>
      <c r="F430" t="s">
        <v>9</v>
      </c>
    </row>
    <row r="431" spans="1:6" x14ac:dyDescent="0.3">
      <c r="A431">
        <v>2022</v>
      </c>
      <c r="B431" t="s">
        <v>63</v>
      </c>
      <c r="C431" t="s">
        <v>53</v>
      </c>
      <c r="D431">
        <v>4602</v>
      </c>
      <c r="E431">
        <v>24945</v>
      </c>
      <c r="F431" t="s">
        <v>7</v>
      </c>
    </row>
    <row r="432" spans="1:6" x14ac:dyDescent="0.3">
      <c r="A432">
        <v>2022</v>
      </c>
      <c r="B432" t="s">
        <v>63</v>
      </c>
      <c r="C432" t="s">
        <v>54</v>
      </c>
      <c r="D432">
        <v>16783</v>
      </c>
      <c r="E432">
        <v>25473</v>
      </c>
      <c r="F432" t="s">
        <v>7</v>
      </c>
    </row>
    <row r="433" spans="1:6" x14ac:dyDescent="0.3">
      <c r="A433">
        <v>2022</v>
      </c>
      <c r="B433" t="s">
        <v>63</v>
      </c>
      <c r="C433" t="s">
        <v>55</v>
      </c>
      <c r="D433">
        <v>2418</v>
      </c>
      <c r="E433">
        <v>29041</v>
      </c>
      <c r="F433" t="s">
        <v>9</v>
      </c>
    </row>
    <row r="434" spans="1:6" x14ac:dyDescent="0.3">
      <c r="A434">
        <v>2022</v>
      </c>
      <c r="B434" t="s">
        <v>64</v>
      </c>
      <c r="C434" t="s">
        <v>6</v>
      </c>
      <c r="D434">
        <v>9048</v>
      </c>
      <c r="E434">
        <v>47437</v>
      </c>
      <c r="F434" t="s">
        <v>9</v>
      </c>
    </row>
    <row r="435" spans="1:6" x14ac:dyDescent="0.3">
      <c r="A435">
        <v>2022</v>
      </c>
      <c r="B435" t="s">
        <v>64</v>
      </c>
      <c r="C435" t="s">
        <v>8</v>
      </c>
      <c r="D435">
        <v>10878</v>
      </c>
      <c r="E435">
        <v>48482</v>
      </c>
      <c r="F435" t="s">
        <v>9</v>
      </c>
    </row>
    <row r="436" spans="1:6" x14ac:dyDescent="0.3">
      <c r="A436">
        <v>2022</v>
      </c>
      <c r="B436" t="s">
        <v>64</v>
      </c>
      <c r="C436" t="s">
        <v>10</v>
      </c>
      <c r="D436">
        <v>5464</v>
      </c>
      <c r="E436">
        <v>44111</v>
      </c>
      <c r="F436" t="s">
        <v>9</v>
      </c>
    </row>
    <row r="437" spans="1:6" x14ac:dyDescent="0.3">
      <c r="A437">
        <v>2022</v>
      </c>
      <c r="B437" t="s">
        <v>64</v>
      </c>
      <c r="C437" t="s">
        <v>11</v>
      </c>
      <c r="D437">
        <v>97116</v>
      </c>
      <c r="E437">
        <v>53080</v>
      </c>
      <c r="F437" t="s">
        <v>9</v>
      </c>
    </row>
    <row r="438" spans="1:6" x14ac:dyDescent="0.3">
      <c r="A438">
        <v>2022</v>
      </c>
      <c r="B438" t="s">
        <v>64</v>
      </c>
      <c r="C438" t="s">
        <v>12</v>
      </c>
      <c r="D438">
        <v>16860</v>
      </c>
      <c r="E438">
        <v>51642</v>
      </c>
      <c r="F438" t="s">
        <v>7</v>
      </c>
    </row>
    <row r="439" spans="1:6" x14ac:dyDescent="0.3">
      <c r="A439">
        <v>2022</v>
      </c>
      <c r="B439" t="s">
        <v>64</v>
      </c>
      <c r="C439" t="s">
        <v>13</v>
      </c>
      <c r="D439">
        <v>12480</v>
      </c>
      <c r="E439">
        <v>48136</v>
      </c>
      <c r="F439" t="s">
        <v>7</v>
      </c>
    </row>
    <row r="440" spans="1:6" x14ac:dyDescent="0.3">
      <c r="A440">
        <v>2022</v>
      </c>
      <c r="B440" t="s">
        <v>64</v>
      </c>
      <c r="C440" t="s">
        <v>14</v>
      </c>
      <c r="D440">
        <v>2088</v>
      </c>
      <c r="E440">
        <v>44135</v>
      </c>
      <c r="F440" t="s">
        <v>9</v>
      </c>
    </row>
    <row r="441" spans="1:6" x14ac:dyDescent="0.3">
      <c r="A441">
        <v>2022</v>
      </c>
      <c r="B441" t="s">
        <v>64</v>
      </c>
      <c r="C441" t="s">
        <v>15</v>
      </c>
      <c r="D441">
        <v>54871</v>
      </c>
      <c r="E441">
        <v>47154</v>
      </c>
      <c r="F441" t="s">
        <v>7</v>
      </c>
    </row>
    <row r="442" spans="1:6" x14ac:dyDescent="0.3">
      <c r="A442">
        <v>2022</v>
      </c>
      <c r="B442" t="s">
        <v>64</v>
      </c>
      <c r="C442" t="s">
        <v>16</v>
      </c>
      <c r="D442">
        <v>19294</v>
      </c>
      <c r="E442">
        <v>47319</v>
      </c>
      <c r="F442" t="s">
        <v>7</v>
      </c>
    </row>
    <row r="443" spans="1:6" x14ac:dyDescent="0.3">
      <c r="A443">
        <v>2022</v>
      </c>
      <c r="B443" t="s">
        <v>64</v>
      </c>
      <c r="C443" t="s">
        <v>17</v>
      </c>
      <c r="D443">
        <v>4119</v>
      </c>
      <c r="E443">
        <v>41029</v>
      </c>
      <c r="F443" t="s">
        <v>9</v>
      </c>
    </row>
    <row r="444" spans="1:6" x14ac:dyDescent="0.3">
      <c r="A444">
        <v>2022</v>
      </c>
      <c r="B444" t="s">
        <v>64</v>
      </c>
      <c r="C444" t="s">
        <v>18</v>
      </c>
      <c r="D444">
        <v>35477</v>
      </c>
      <c r="E444">
        <v>54230</v>
      </c>
      <c r="F444" t="s">
        <v>9</v>
      </c>
    </row>
    <row r="445" spans="1:6" x14ac:dyDescent="0.3">
      <c r="A445">
        <v>2022</v>
      </c>
      <c r="B445" t="s">
        <v>64</v>
      </c>
      <c r="C445" t="s">
        <v>19</v>
      </c>
      <c r="D445">
        <v>13233</v>
      </c>
      <c r="E445">
        <v>42636</v>
      </c>
      <c r="F445" t="s">
        <v>7</v>
      </c>
    </row>
    <row r="446" spans="1:6" x14ac:dyDescent="0.3">
      <c r="A446">
        <v>2022</v>
      </c>
      <c r="B446" t="s">
        <v>64</v>
      </c>
      <c r="C446" t="s">
        <v>20</v>
      </c>
      <c r="D446">
        <v>7585</v>
      </c>
      <c r="E446">
        <v>46163</v>
      </c>
      <c r="F446" t="s">
        <v>7</v>
      </c>
    </row>
    <row r="447" spans="1:6" x14ac:dyDescent="0.3">
      <c r="A447">
        <v>2022</v>
      </c>
      <c r="B447" t="s">
        <v>64</v>
      </c>
      <c r="C447" t="s">
        <v>21</v>
      </c>
      <c r="D447">
        <v>5873</v>
      </c>
      <c r="E447">
        <v>44965</v>
      </c>
      <c r="F447" t="s">
        <v>9</v>
      </c>
    </row>
    <row r="448" spans="1:6" x14ac:dyDescent="0.3">
      <c r="A448">
        <v>2022</v>
      </c>
      <c r="B448" t="s">
        <v>64</v>
      </c>
      <c r="C448" t="s">
        <v>22</v>
      </c>
      <c r="D448">
        <v>9084</v>
      </c>
      <c r="E448">
        <v>44895</v>
      </c>
      <c r="F448" t="s">
        <v>7</v>
      </c>
    </row>
    <row r="449" spans="1:6" x14ac:dyDescent="0.3">
      <c r="A449">
        <v>2022</v>
      </c>
      <c r="B449" t="s">
        <v>64</v>
      </c>
      <c r="C449" t="s">
        <v>23</v>
      </c>
      <c r="D449">
        <v>9437</v>
      </c>
      <c r="E449">
        <v>47226</v>
      </c>
      <c r="F449" t="s">
        <v>9</v>
      </c>
    </row>
    <row r="450" spans="1:6" x14ac:dyDescent="0.3">
      <c r="A450">
        <v>2022</v>
      </c>
      <c r="B450" t="s">
        <v>64</v>
      </c>
      <c r="C450" t="s">
        <v>24</v>
      </c>
      <c r="D450">
        <v>3830</v>
      </c>
      <c r="E450">
        <v>45497</v>
      </c>
      <c r="F450" t="s">
        <v>7</v>
      </c>
    </row>
    <row r="451" spans="1:6" x14ac:dyDescent="0.3">
      <c r="A451">
        <v>2022</v>
      </c>
      <c r="B451" t="s">
        <v>64</v>
      </c>
      <c r="C451" t="s">
        <v>25</v>
      </c>
      <c r="D451">
        <v>19028</v>
      </c>
      <c r="E451">
        <v>54238</v>
      </c>
      <c r="F451" t="s">
        <v>7</v>
      </c>
    </row>
    <row r="452" spans="1:6" x14ac:dyDescent="0.3">
      <c r="A452">
        <v>2022</v>
      </c>
      <c r="B452" t="s">
        <v>64</v>
      </c>
      <c r="C452" t="s">
        <v>26</v>
      </c>
      <c r="D452">
        <v>21927</v>
      </c>
      <c r="E452">
        <v>52345</v>
      </c>
      <c r="F452" t="s">
        <v>9</v>
      </c>
    </row>
    <row r="453" spans="1:6" x14ac:dyDescent="0.3">
      <c r="A453">
        <v>2022</v>
      </c>
      <c r="B453" t="s">
        <v>64</v>
      </c>
      <c r="C453" t="s">
        <v>27</v>
      </c>
      <c r="D453">
        <v>25486</v>
      </c>
      <c r="E453">
        <v>45650</v>
      </c>
      <c r="F453" t="s">
        <v>9</v>
      </c>
    </row>
    <row r="454" spans="1:6" x14ac:dyDescent="0.3">
      <c r="A454">
        <v>2022</v>
      </c>
      <c r="B454" t="s">
        <v>64</v>
      </c>
      <c r="C454" t="s">
        <v>28</v>
      </c>
      <c r="D454">
        <v>17118</v>
      </c>
      <c r="E454">
        <v>45485</v>
      </c>
      <c r="F454" t="s">
        <v>7</v>
      </c>
    </row>
    <row r="455" spans="1:6" x14ac:dyDescent="0.3">
      <c r="A455">
        <v>2022</v>
      </c>
      <c r="B455" t="s">
        <v>64</v>
      </c>
      <c r="C455" t="s">
        <v>29</v>
      </c>
      <c r="D455">
        <v>4625</v>
      </c>
      <c r="E455">
        <v>44520</v>
      </c>
      <c r="F455" t="s">
        <v>7</v>
      </c>
    </row>
    <row r="456" spans="1:6" x14ac:dyDescent="0.3">
      <c r="A456">
        <v>2022</v>
      </c>
      <c r="B456" t="s">
        <v>64</v>
      </c>
      <c r="C456" t="s">
        <v>30</v>
      </c>
      <c r="D456">
        <v>13399</v>
      </c>
      <c r="E456">
        <v>44496</v>
      </c>
      <c r="F456" t="s">
        <v>9</v>
      </c>
    </row>
    <row r="457" spans="1:6" x14ac:dyDescent="0.3">
      <c r="A457">
        <v>2022</v>
      </c>
      <c r="B457" t="s">
        <v>64</v>
      </c>
      <c r="C457" t="s">
        <v>31</v>
      </c>
      <c r="D457">
        <v>4199</v>
      </c>
      <c r="E457">
        <v>40349</v>
      </c>
      <c r="F457" t="s">
        <v>9</v>
      </c>
    </row>
    <row r="458" spans="1:6" x14ac:dyDescent="0.3">
      <c r="A458">
        <v>2022</v>
      </c>
      <c r="B458" t="s">
        <v>64</v>
      </c>
      <c r="C458" t="s">
        <v>32</v>
      </c>
      <c r="D458">
        <v>4602</v>
      </c>
      <c r="E458">
        <v>42266</v>
      </c>
      <c r="F458" t="s">
        <v>9</v>
      </c>
    </row>
    <row r="459" spans="1:6" x14ac:dyDescent="0.3">
      <c r="A459">
        <v>2022</v>
      </c>
      <c r="B459" t="s">
        <v>64</v>
      </c>
      <c r="C459" t="s">
        <v>33</v>
      </c>
      <c r="D459">
        <v>5067</v>
      </c>
      <c r="E459">
        <v>47698</v>
      </c>
      <c r="F459" t="s">
        <v>9</v>
      </c>
    </row>
    <row r="460" spans="1:6" x14ac:dyDescent="0.3">
      <c r="A460">
        <v>2022</v>
      </c>
      <c r="B460" t="s">
        <v>64</v>
      </c>
      <c r="C460" t="s">
        <v>34</v>
      </c>
      <c r="D460">
        <v>4109</v>
      </c>
      <c r="E460">
        <v>49107</v>
      </c>
      <c r="F460" t="s">
        <v>9</v>
      </c>
    </row>
    <row r="461" spans="1:6" x14ac:dyDescent="0.3">
      <c r="A461">
        <v>2022</v>
      </c>
      <c r="B461" t="s">
        <v>64</v>
      </c>
      <c r="C461" t="s">
        <v>35</v>
      </c>
      <c r="D461">
        <v>24307</v>
      </c>
      <c r="E461">
        <v>47197</v>
      </c>
      <c r="F461" t="s">
        <v>7</v>
      </c>
    </row>
    <row r="462" spans="1:6" x14ac:dyDescent="0.3">
      <c r="A462">
        <v>2022</v>
      </c>
      <c r="B462" t="s">
        <v>64</v>
      </c>
      <c r="C462" t="s">
        <v>36</v>
      </c>
      <c r="D462">
        <v>4261</v>
      </c>
      <c r="E462">
        <v>44699</v>
      </c>
      <c r="F462" t="s">
        <v>7</v>
      </c>
    </row>
    <row r="463" spans="1:6" x14ac:dyDescent="0.3">
      <c r="A463">
        <v>2022</v>
      </c>
      <c r="B463" t="s">
        <v>64</v>
      </c>
      <c r="C463" t="s">
        <v>37</v>
      </c>
      <c r="D463">
        <v>70935</v>
      </c>
      <c r="E463">
        <v>55001</v>
      </c>
      <c r="F463" t="s">
        <v>9</v>
      </c>
    </row>
    <row r="464" spans="1:6" x14ac:dyDescent="0.3">
      <c r="A464">
        <v>2022</v>
      </c>
      <c r="B464" t="s">
        <v>64</v>
      </c>
      <c r="C464" t="s">
        <v>38</v>
      </c>
      <c r="D464">
        <v>26011</v>
      </c>
      <c r="E464">
        <v>45794</v>
      </c>
      <c r="F464" t="s">
        <v>7</v>
      </c>
    </row>
    <row r="465" spans="1:6" x14ac:dyDescent="0.3">
      <c r="A465">
        <v>2022</v>
      </c>
      <c r="B465" t="s">
        <v>64</v>
      </c>
      <c r="C465" t="s">
        <v>39</v>
      </c>
      <c r="D465">
        <v>2141</v>
      </c>
      <c r="E465">
        <v>46484</v>
      </c>
      <c r="F465" t="s">
        <v>7</v>
      </c>
    </row>
    <row r="466" spans="1:6" x14ac:dyDescent="0.3">
      <c r="A466">
        <v>2022</v>
      </c>
      <c r="B466" t="s">
        <v>64</v>
      </c>
      <c r="C466" t="s">
        <v>40</v>
      </c>
      <c r="D466">
        <v>23929</v>
      </c>
      <c r="E466">
        <v>44332</v>
      </c>
      <c r="F466" t="s">
        <v>9</v>
      </c>
    </row>
    <row r="467" spans="1:6" x14ac:dyDescent="0.3">
      <c r="A467">
        <v>2022</v>
      </c>
      <c r="B467" t="s">
        <v>64</v>
      </c>
      <c r="C467" t="s">
        <v>41</v>
      </c>
      <c r="D467">
        <v>6600</v>
      </c>
      <c r="E467">
        <v>43686</v>
      </c>
      <c r="F467" t="s">
        <v>9</v>
      </c>
    </row>
    <row r="468" spans="1:6" x14ac:dyDescent="0.3">
      <c r="A468">
        <v>2022</v>
      </c>
      <c r="B468" t="s">
        <v>64</v>
      </c>
      <c r="C468" t="s">
        <v>42</v>
      </c>
      <c r="D468">
        <v>14853</v>
      </c>
      <c r="E468">
        <v>47296</v>
      </c>
      <c r="F468" t="s">
        <v>7</v>
      </c>
    </row>
    <row r="469" spans="1:6" x14ac:dyDescent="0.3">
      <c r="A469">
        <v>2022</v>
      </c>
      <c r="B469" t="s">
        <v>64</v>
      </c>
      <c r="C469" t="s">
        <v>43</v>
      </c>
      <c r="D469">
        <v>33590</v>
      </c>
      <c r="E469">
        <v>45396</v>
      </c>
      <c r="F469" t="s">
        <v>7</v>
      </c>
    </row>
    <row r="470" spans="1:6" x14ac:dyDescent="0.3">
      <c r="A470">
        <v>2022</v>
      </c>
      <c r="B470" t="s">
        <v>64</v>
      </c>
      <c r="C470" t="s">
        <v>44</v>
      </c>
      <c r="D470">
        <v>3576</v>
      </c>
      <c r="E470">
        <v>44763</v>
      </c>
      <c r="F470" t="s">
        <v>9</v>
      </c>
    </row>
    <row r="471" spans="1:6" x14ac:dyDescent="0.3">
      <c r="A471">
        <v>2022</v>
      </c>
      <c r="B471" t="s">
        <v>64</v>
      </c>
      <c r="C471" t="s">
        <v>45</v>
      </c>
      <c r="D471">
        <v>10267</v>
      </c>
      <c r="E471">
        <v>44110</v>
      </c>
      <c r="F471" t="s">
        <v>7</v>
      </c>
    </row>
    <row r="472" spans="1:6" x14ac:dyDescent="0.3">
      <c r="A472">
        <v>2022</v>
      </c>
      <c r="B472" t="s">
        <v>64</v>
      </c>
      <c r="C472" t="s">
        <v>46</v>
      </c>
      <c r="D472">
        <v>2313</v>
      </c>
      <c r="E472">
        <v>44165</v>
      </c>
      <c r="F472" t="s">
        <v>9</v>
      </c>
    </row>
    <row r="473" spans="1:6" x14ac:dyDescent="0.3">
      <c r="A473">
        <v>2022</v>
      </c>
      <c r="B473" t="s">
        <v>64</v>
      </c>
      <c r="C473" t="s">
        <v>47</v>
      </c>
      <c r="D473">
        <v>12651</v>
      </c>
      <c r="E473">
        <v>46323</v>
      </c>
      <c r="F473" t="s">
        <v>7</v>
      </c>
    </row>
    <row r="474" spans="1:6" x14ac:dyDescent="0.3">
      <c r="A474">
        <v>2022</v>
      </c>
      <c r="B474" t="s">
        <v>64</v>
      </c>
      <c r="C474" t="s">
        <v>48</v>
      </c>
      <c r="D474">
        <v>57936</v>
      </c>
      <c r="E474">
        <v>50055</v>
      </c>
      <c r="F474" t="s">
        <v>7</v>
      </c>
    </row>
    <row r="475" spans="1:6" x14ac:dyDescent="0.3">
      <c r="A475">
        <v>2022</v>
      </c>
      <c r="B475" t="s">
        <v>64</v>
      </c>
      <c r="C475" t="s">
        <v>49</v>
      </c>
      <c r="D475">
        <v>6849</v>
      </c>
      <c r="E475">
        <v>45528</v>
      </c>
      <c r="F475" t="s">
        <v>9</v>
      </c>
    </row>
    <row r="476" spans="1:6" x14ac:dyDescent="0.3">
      <c r="A476">
        <v>2022</v>
      </c>
      <c r="B476" t="s">
        <v>64</v>
      </c>
      <c r="C476" t="s">
        <v>50</v>
      </c>
      <c r="D476">
        <v>1995</v>
      </c>
      <c r="E476">
        <v>47304</v>
      </c>
      <c r="F476" t="s">
        <v>9</v>
      </c>
    </row>
    <row r="477" spans="1:6" x14ac:dyDescent="0.3">
      <c r="A477">
        <v>2022</v>
      </c>
      <c r="B477" t="s">
        <v>64</v>
      </c>
      <c r="C477" t="s">
        <v>51</v>
      </c>
      <c r="D477">
        <v>29516</v>
      </c>
      <c r="E477">
        <v>56744</v>
      </c>
      <c r="F477" t="s">
        <v>7</v>
      </c>
    </row>
    <row r="478" spans="1:6" x14ac:dyDescent="0.3">
      <c r="A478">
        <v>2022</v>
      </c>
      <c r="B478" t="s">
        <v>64</v>
      </c>
      <c r="C478" t="s">
        <v>52</v>
      </c>
      <c r="D478">
        <v>20259</v>
      </c>
      <c r="E478">
        <v>52691</v>
      </c>
      <c r="F478" t="s">
        <v>7</v>
      </c>
    </row>
    <row r="479" spans="1:6" x14ac:dyDescent="0.3">
      <c r="A479">
        <v>2022</v>
      </c>
      <c r="B479" t="s">
        <v>64</v>
      </c>
      <c r="C479" t="s">
        <v>53</v>
      </c>
      <c r="D479">
        <v>3442</v>
      </c>
      <c r="E479">
        <v>41759</v>
      </c>
      <c r="F479" t="s">
        <v>9</v>
      </c>
    </row>
    <row r="480" spans="1:6" x14ac:dyDescent="0.3">
      <c r="A480">
        <v>2022</v>
      </c>
      <c r="B480" t="s">
        <v>64</v>
      </c>
      <c r="C480" t="s">
        <v>54</v>
      </c>
      <c r="D480">
        <v>13143</v>
      </c>
      <c r="E480">
        <v>42058</v>
      </c>
      <c r="F480" t="s">
        <v>9</v>
      </c>
    </row>
    <row r="481" spans="1:6" x14ac:dyDescent="0.3">
      <c r="A481">
        <v>2022</v>
      </c>
      <c r="B481" t="s">
        <v>64</v>
      </c>
      <c r="C481" t="s">
        <v>55</v>
      </c>
      <c r="D481">
        <v>1669</v>
      </c>
      <c r="E481">
        <v>46253</v>
      </c>
      <c r="F481" t="s">
        <v>9</v>
      </c>
    </row>
    <row r="482" spans="1:6" x14ac:dyDescent="0.3">
      <c r="A482">
        <v>2021</v>
      </c>
      <c r="B482" t="s">
        <v>76</v>
      </c>
      <c r="C482" t="s">
        <v>6</v>
      </c>
      <c r="D482">
        <v>1846</v>
      </c>
      <c r="E482">
        <v>62529</v>
      </c>
      <c r="F482" t="s">
        <v>9</v>
      </c>
    </row>
    <row r="483" spans="1:6" x14ac:dyDescent="0.3">
      <c r="A483">
        <v>2021</v>
      </c>
      <c r="B483" t="s">
        <v>76</v>
      </c>
      <c r="C483" t="s">
        <v>8</v>
      </c>
      <c r="D483">
        <v>1358</v>
      </c>
      <c r="E483">
        <v>58262</v>
      </c>
      <c r="F483" t="s">
        <v>9</v>
      </c>
    </row>
    <row r="484" spans="1:6" x14ac:dyDescent="0.3">
      <c r="A484">
        <v>2021</v>
      </c>
      <c r="B484" t="s">
        <v>76</v>
      </c>
      <c r="C484" t="s">
        <v>10</v>
      </c>
      <c r="D484">
        <v>2577</v>
      </c>
      <c r="E484">
        <v>54299</v>
      </c>
      <c r="F484" t="s">
        <v>7</v>
      </c>
    </row>
    <row r="485" spans="1:6" x14ac:dyDescent="0.3">
      <c r="A485">
        <v>2021</v>
      </c>
      <c r="B485" t="s">
        <v>76</v>
      </c>
      <c r="C485" t="s">
        <v>11</v>
      </c>
      <c r="D485">
        <v>17663</v>
      </c>
      <c r="E485">
        <v>46246</v>
      </c>
      <c r="F485" t="s">
        <v>7</v>
      </c>
    </row>
    <row r="486" spans="1:6" x14ac:dyDescent="0.3">
      <c r="A486">
        <v>2021</v>
      </c>
      <c r="B486" t="s">
        <v>76</v>
      </c>
      <c r="C486" t="s">
        <v>12</v>
      </c>
      <c r="D486">
        <v>3279</v>
      </c>
      <c r="E486">
        <v>96328</v>
      </c>
      <c r="F486" t="s">
        <v>9</v>
      </c>
    </row>
    <row r="487" spans="1:6" x14ac:dyDescent="0.3">
      <c r="A487">
        <v>2021</v>
      </c>
      <c r="B487" t="s">
        <v>76</v>
      </c>
      <c r="C487" t="s">
        <v>13</v>
      </c>
      <c r="D487">
        <v>437</v>
      </c>
      <c r="E487">
        <v>47449</v>
      </c>
      <c r="F487" t="s">
        <v>7</v>
      </c>
    </row>
    <row r="488" spans="1:6" x14ac:dyDescent="0.3">
      <c r="A488">
        <v>2021</v>
      </c>
      <c r="B488" t="s">
        <v>76</v>
      </c>
      <c r="C488" t="s">
        <v>14</v>
      </c>
      <c r="D488">
        <v>180</v>
      </c>
      <c r="E488">
        <v>48123</v>
      </c>
      <c r="F488" t="s">
        <v>7</v>
      </c>
    </row>
    <row r="489" spans="1:6" x14ac:dyDescent="0.3">
      <c r="A489">
        <v>2021</v>
      </c>
      <c r="B489" t="s">
        <v>76</v>
      </c>
      <c r="C489" t="s">
        <v>15</v>
      </c>
      <c r="D489">
        <v>5304</v>
      </c>
      <c r="E489">
        <v>41645</v>
      </c>
      <c r="F489" t="s">
        <v>9</v>
      </c>
    </row>
    <row r="490" spans="1:6" x14ac:dyDescent="0.3">
      <c r="A490">
        <v>2021</v>
      </c>
      <c r="B490" t="s">
        <v>76</v>
      </c>
      <c r="C490" t="s">
        <v>16</v>
      </c>
      <c r="D490">
        <v>2662</v>
      </c>
      <c r="E490">
        <v>49258</v>
      </c>
      <c r="F490" t="s">
        <v>9</v>
      </c>
    </row>
    <row r="491" spans="1:6" x14ac:dyDescent="0.3">
      <c r="A491">
        <v>2021</v>
      </c>
      <c r="B491" t="s">
        <v>76</v>
      </c>
      <c r="C491" t="s">
        <v>17</v>
      </c>
      <c r="D491">
        <v>2401</v>
      </c>
      <c r="E491">
        <v>47105</v>
      </c>
      <c r="F491" t="s">
        <v>7</v>
      </c>
    </row>
    <row r="492" spans="1:6" x14ac:dyDescent="0.3">
      <c r="A492">
        <v>2021</v>
      </c>
      <c r="B492" t="s">
        <v>76</v>
      </c>
      <c r="C492" t="s">
        <v>18</v>
      </c>
      <c r="D492">
        <v>2825</v>
      </c>
      <c r="E492">
        <v>58197</v>
      </c>
      <c r="F492" t="s">
        <v>7</v>
      </c>
    </row>
    <row r="493" spans="1:6" x14ac:dyDescent="0.3">
      <c r="A493">
        <v>2021</v>
      </c>
      <c r="B493" t="s">
        <v>76</v>
      </c>
      <c r="C493" t="s">
        <v>19</v>
      </c>
      <c r="D493">
        <v>2255</v>
      </c>
      <c r="E493">
        <v>56243</v>
      </c>
      <c r="F493" t="s">
        <v>9</v>
      </c>
    </row>
    <row r="494" spans="1:6" x14ac:dyDescent="0.3">
      <c r="A494">
        <v>2021</v>
      </c>
      <c r="B494" t="s">
        <v>76</v>
      </c>
      <c r="C494" t="s">
        <v>20</v>
      </c>
      <c r="D494">
        <v>2916</v>
      </c>
      <c r="E494">
        <v>50087</v>
      </c>
      <c r="F494" t="s">
        <v>7</v>
      </c>
    </row>
    <row r="495" spans="1:6" x14ac:dyDescent="0.3">
      <c r="A495">
        <v>2021</v>
      </c>
      <c r="B495" t="s">
        <v>76</v>
      </c>
      <c r="C495" t="s">
        <v>21</v>
      </c>
      <c r="D495">
        <v>2612</v>
      </c>
      <c r="E495">
        <v>53802</v>
      </c>
      <c r="F495" t="s">
        <v>9</v>
      </c>
    </row>
    <row r="496" spans="1:6" x14ac:dyDescent="0.3">
      <c r="A496">
        <v>2021</v>
      </c>
      <c r="B496" t="s">
        <v>76</v>
      </c>
      <c r="C496" t="s">
        <v>22</v>
      </c>
      <c r="D496">
        <v>1561</v>
      </c>
      <c r="E496">
        <v>62448</v>
      </c>
      <c r="F496" t="s">
        <v>7</v>
      </c>
    </row>
    <row r="497" spans="1:6" x14ac:dyDescent="0.3">
      <c r="A497">
        <v>2021</v>
      </c>
      <c r="B497" t="s">
        <v>76</v>
      </c>
      <c r="C497" t="s">
        <v>23</v>
      </c>
      <c r="D497">
        <v>3133</v>
      </c>
      <c r="E497">
        <v>93820</v>
      </c>
      <c r="F497" t="s">
        <v>7</v>
      </c>
    </row>
    <row r="498" spans="1:6" x14ac:dyDescent="0.3">
      <c r="A498">
        <v>2021</v>
      </c>
      <c r="B498" t="s">
        <v>76</v>
      </c>
      <c r="C498" t="s">
        <v>24</v>
      </c>
      <c r="D498">
        <v>1447</v>
      </c>
      <c r="E498">
        <v>47157</v>
      </c>
      <c r="F498" t="s">
        <v>9</v>
      </c>
    </row>
    <row r="499" spans="1:6" x14ac:dyDescent="0.3">
      <c r="A499">
        <v>2021</v>
      </c>
      <c r="B499" t="s">
        <v>76</v>
      </c>
      <c r="C499" t="s">
        <v>25</v>
      </c>
      <c r="D499">
        <v>723</v>
      </c>
      <c r="E499">
        <v>50642</v>
      </c>
      <c r="F499" t="s">
        <v>9</v>
      </c>
    </row>
    <row r="500" spans="1:6" x14ac:dyDescent="0.3">
      <c r="A500">
        <v>2021</v>
      </c>
      <c r="B500" t="s">
        <v>76</v>
      </c>
      <c r="C500" t="s">
        <v>26</v>
      </c>
      <c r="D500">
        <v>1007</v>
      </c>
      <c r="E500">
        <v>69846</v>
      </c>
      <c r="F500" t="s">
        <v>7</v>
      </c>
    </row>
    <row r="501" spans="1:6" x14ac:dyDescent="0.3">
      <c r="A501">
        <v>2021</v>
      </c>
      <c r="B501" t="s">
        <v>76</v>
      </c>
      <c r="C501" t="s">
        <v>27</v>
      </c>
      <c r="D501">
        <v>3480</v>
      </c>
      <c r="E501">
        <v>47799</v>
      </c>
      <c r="F501" t="s">
        <v>7</v>
      </c>
    </row>
    <row r="502" spans="1:6" x14ac:dyDescent="0.3">
      <c r="A502">
        <v>2021</v>
      </c>
      <c r="B502" t="s">
        <v>76</v>
      </c>
      <c r="C502" t="s">
        <v>28</v>
      </c>
      <c r="D502">
        <v>3094</v>
      </c>
      <c r="E502">
        <v>57107</v>
      </c>
      <c r="F502" t="s">
        <v>9</v>
      </c>
    </row>
    <row r="503" spans="1:6" x14ac:dyDescent="0.3">
      <c r="A503">
        <v>2021</v>
      </c>
      <c r="B503" t="s">
        <v>76</v>
      </c>
      <c r="C503" t="s">
        <v>29</v>
      </c>
      <c r="D503">
        <v>2110</v>
      </c>
      <c r="E503">
        <v>55263</v>
      </c>
      <c r="F503" t="s">
        <v>9</v>
      </c>
    </row>
    <row r="504" spans="1:6" x14ac:dyDescent="0.3">
      <c r="A504">
        <v>2021</v>
      </c>
      <c r="B504" t="s">
        <v>76</v>
      </c>
      <c r="C504" t="s">
        <v>30</v>
      </c>
      <c r="D504">
        <v>2031</v>
      </c>
      <c r="E504">
        <v>50815</v>
      </c>
      <c r="F504" t="s">
        <v>9</v>
      </c>
    </row>
    <row r="505" spans="1:6" x14ac:dyDescent="0.3">
      <c r="A505">
        <v>2021</v>
      </c>
      <c r="B505" t="s">
        <v>76</v>
      </c>
      <c r="C505" t="s">
        <v>31</v>
      </c>
      <c r="D505">
        <v>1789</v>
      </c>
      <c r="E505">
        <v>73162</v>
      </c>
      <c r="F505" t="s">
        <v>9</v>
      </c>
    </row>
    <row r="506" spans="1:6" x14ac:dyDescent="0.3">
      <c r="A506">
        <v>2021</v>
      </c>
      <c r="B506" t="s">
        <v>76</v>
      </c>
      <c r="C506" t="s">
        <v>32</v>
      </c>
      <c r="D506">
        <v>2414</v>
      </c>
      <c r="E506">
        <v>48685</v>
      </c>
      <c r="F506" t="s">
        <v>9</v>
      </c>
    </row>
    <row r="507" spans="1:6" x14ac:dyDescent="0.3">
      <c r="A507">
        <v>2021</v>
      </c>
      <c r="B507" t="s">
        <v>76</v>
      </c>
      <c r="C507" t="s">
        <v>33</v>
      </c>
      <c r="D507">
        <v>618</v>
      </c>
      <c r="E507">
        <v>92362</v>
      </c>
      <c r="F507" t="s">
        <v>7</v>
      </c>
    </row>
    <row r="508" spans="1:6" x14ac:dyDescent="0.3">
      <c r="A508">
        <v>2021</v>
      </c>
      <c r="B508" t="s">
        <v>76</v>
      </c>
      <c r="C508" t="s">
        <v>34</v>
      </c>
      <c r="D508">
        <v>350</v>
      </c>
      <c r="E508">
        <v>50073</v>
      </c>
      <c r="F508" t="s">
        <v>7</v>
      </c>
    </row>
    <row r="509" spans="1:6" x14ac:dyDescent="0.3">
      <c r="A509">
        <v>2021</v>
      </c>
      <c r="B509" t="s">
        <v>76</v>
      </c>
      <c r="C509" t="s">
        <v>35</v>
      </c>
      <c r="D509">
        <v>998</v>
      </c>
      <c r="E509">
        <v>47732</v>
      </c>
      <c r="F509" t="s">
        <v>9</v>
      </c>
    </row>
    <row r="510" spans="1:6" x14ac:dyDescent="0.3">
      <c r="A510">
        <v>2021</v>
      </c>
      <c r="B510" t="s">
        <v>76</v>
      </c>
      <c r="C510" t="s">
        <v>36</v>
      </c>
      <c r="D510">
        <v>2100</v>
      </c>
      <c r="E510">
        <v>74427</v>
      </c>
      <c r="F510" t="s">
        <v>7</v>
      </c>
    </row>
    <row r="511" spans="1:6" x14ac:dyDescent="0.3">
      <c r="A511">
        <v>2021</v>
      </c>
      <c r="B511" t="s">
        <v>76</v>
      </c>
      <c r="C511" t="s">
        <v>37</v>
      </c>
      <c r="D511">
        <v>3053</v>
      </c>
      <c r="E511">
        <v>48992</v>
      </c>
      <c r="F511" t="s">
        <v>7</v>
      </c>
    </row>
    <row r="512" spans="1:6" x14ac:dyDescent="0.3">
      <c r="A512">
        <v>2021</v>
      </c>
      <c r="B512" t="s">
        <v>76</v>
      </c>
      <c r="C512" t="s">
        <v>38</v>
      </c>
      <c r="D512">
        <v>3378</v>
      </c>
      <c r="E512">
        <v>46862</v>
      </c>
      <c r="F512" t="s">
        <v>9</v>
      </c>
    </row>
    <row r="513" spans="1:6" x14ac:dyDescent="0.3">
      <c r="A513">
        <v>2021</v>
      </c>
      <c r="B513" t="s">
        <v>76</v>
      </c>
      <c r="C513" t="s">
        <v>39</v>
      </c>
      <c r="D513">
        <v>1784</v>
      </c>
      <c r="E513">
        <v>103355</v>
      </c>
      <c r="F513" t="s">
        <v>9</v>
      </c>
    </row>
    <row r="514" spans="1:6" x14ac:dyDescent="0.3">
      <c r="A514">
        <v>2021</v>
      </c>
      <c r="B514" t="s">
        <v>76</v>
      </c>
      <c r="C514" t="s">
        <v>40</v>
      </c>
      <c r="D514">
        <v>2531</v>
      </c>
      <c r="E514">
        <v>57860</v>
      </c>
      <c r="F514" t="s">
        <v>7</v>
      </c>
    </row>
    <row r="515" spans="1:6" x14ac:dyDescent="0.3">
      <c r="A515">
        <v>2021</v>
      </c>
      <c r="B515" t="s">
        <v>76</v>
      </c>
      <c r="C515" t="s">
        <v>41</v>
      </c>
      <c r="D515">
        <v>4402</v>
      </c>
      <c r="E515">
        <v>97249</v>
      </c>
      <c r="F515" t="s">
        <v>7</v>
      </c>
    </row>
    <row r="516" spans="1:6" x14ac:dyDescent="0.3">
      <c r="A516">
        <v>2021</v>
      </c>
      <c r="B516" t="s">
        <v>76</v>
      </c>
      <c r="C516" t="s">
        <v>42</v>
      </c>
      <c r="D516">
        <v>4633</v>
      </c>
      <c r="E516">
        <v>43586</v>
      </c>
      <c r="F516" t="s">
        <v>9</v>
      </c>
    </row>
    <row r="517" spans="1:6" x14ac:dyDescent="0.3">
      <c r="A517">
        <v>2021</v>
      </c>
      <c r="B517" t="s">
        <v>76</v>
      </c>
      <c r="C517" t="s">
        <v>43</v>
      </c>
      <c r="D517">
        <v>3616</v>
      </c>
      <c r="E517">
        <v>71014</v>
      </c>
      <c r="F517" t="s">
        <v>7</v>
      </c>
    </row>
    <row r="518" spans="1:6" x14ac:dyDescent="0.3">
      <c r="A518">
        <v>2021</v>
      </c>
      <c r="B518" t="s">
        <v>76</v>
      </c>
      <c r="C518" t="s">
        <v>44</v>
      </c>
      <c r="D518">
        <v>198</v>
      </c>
      <c r="E518">
        <v>45917</v>
      </c>
      <c r="F518" t="s">
        <v>9</v>
      </c>
    </row>
    <row r="519" spans="1:6" x14ac:dyDescent="0.3">
      <c r="A519">
        <v>2021</v>
      </c>
      <c r="B519" t="s">
        <v>76</v>
      </c>
      <c r="C519" t="s">
        <v>45</v>
      </c>
      <c r="D519">
        <v>1345</v>
      </c>
      <c r="E519">
        <v>49952</v>
      </c>
      <c r="F519" t="s">
        <v>7</v>
      </c>
    </row>
    <row r="520" spans="1:6" x14ac:dyDescent="0.3">
      <c r="A520">
        <v>2021</v>
      </c>
      <c r="B520" t="s">
        <v>76</v>
      </c>
      <c r="C520" t="s">
        <v>46</v>
      </c>
      <c r="D520">
        <v>1063</v>
      </c>
      <c r="E520">
        <v>49642</v>
      </c>
      <c r="F520" t="s">
        <v>7</v>
      </c>
    </row>
    <row r="521" spans="1:6" x14ac:dyDescent="0.3">
      <c r="A521">
        <v>2021</v>
      </c>
      <c r="B521" t="s">
        <v>76</v>
      </c>
      <c r="C521" t="s">
        <v>47</v>
      </c>
      <c r="D521">
        <v>1107</v>
      </c>
      <c r="E521">
        <v>52865</v>
      </c>
      <c r="F521" t="s">
        <v>9</v>
      </c>
    </row>
    <row r="522" spans="1:6" x14ac:dyDescent="0.3">
      <c r="A522">
        <v>2021</v>
      </c>
      <c r="B522" t="s">
        <v>76</v>
      </c>
      <c r="C522" t="s">
        <v>48</v>
      </c>
      <c r="D522">
        <v>19971</v>
      </c>
      <c r="E522">
        <v>120918</v>
      </c>
      <c r="F522" t="s">
        <v>9</v>
      </c>
    </row>
    <row r="523" spans="1:6" x14ac:dyDescent="0.3">
      <c r="A523">
        <v>2021</v>
      </c>
      <c r="B523" t="s">
        <v>76</v>
      </c>
      <c r="C523" t="s">
        <v>49</v>
      </c>
      <c r="D523">
        <v>1032</v>
      </c>
      <c r="E523">
        <v>69604</v>
      </c>
      <c r="F523" t="s">
        <v>7</v>
      </c>
    </row>
    <row r="524" spans="1:6" x14ac:dyDescent="0.3">
      <c r="A524">
        <v>2021</v>
      </c>
      <c r="B524" t="s">
        <v>76</v>
      </c>
      <c r="C524" t="s">
        <v>50</v>
      </c>
      <c r="D524">
        <v>564</v>
      </c>
      <c r="E524">
        <v>45607</v>
      </c>
      <c r="F524" t="s">
        <v>7</v>
      </c>
    </row>
    <row r="525" spans="1:6" x14ac:dyDescent="0.3">
      <c r="A525">
        <v>2021</v>
      </c>
      <c r="B525" t="s">
        <v>76</v>
      </c>
      <c r="C525" t="s">
        <v>51</v>
      </c>
      <c r="D525">
        <v>2095</v>
      </c>
      <c r="E525">
        <v>54704</v>
      </c>
      <c r="F525" t="s">
        <v>9</v>
      </c>
    </row>
    <row r="526" spans="1:6" x14ac:dyDescent="0.3">
      <c r="A526">
        <v>2021</v>
      </c>
      <c r="B526" t="s">
        <v>76</v>
      </c>
      <c r="C526" t="s">
        <v>52</v>
      </c>
      <c r="D526">
        <v>7117</v>
      </c>
      <c r="E526">
        <v>40547</v>
      </c>
      <c r="F526" t="s">
        <v>9</v>
      </c>
    </row>
    <row r="527" spans="1:6" x14ac:dyDescent="0.3">
      <c r="A527">
        <v>2021</v>
      </c>
      <c r="B527" t="s">
        <v>76</v>
      </c>
      <c r="C527" t="s">
        <v>53</v>
      </c>
      <c r="D527">
        <v>1166</v>
      </c>
      <c r="E527">
        <v>86470</v>
      </c>
      <c r="F527" t="s">
        <v>9</v>
      </c>
    </row>
    <row r="528" spans="1:6" x14ac:dyDescent="0.3">
      <c r="A528">
        <v>2021</v>
      </c>
      <c r="B528" t="s">
        <v>76</v>
      </c>
      <c r="C528" t="s">
        <v>54</v>
      </c>
      <c r="D528">
        <v>2876</v>
      </c>
      <c r="E528">
        <v>46225</v>
      </c>
      <c r="F528" t="s">
        <v>9</v>
      </c>
    </row>
    <row r="529" spans="1:6" x14ac:dyDescent="0.3">
      <c r="A529">
        <v>2021</v>
      </c>
      <c r="B529" t="s">
        <v>76</v>
      </c>
      <c r="C529" t="s">
        <v>55</v>
      </c>
      <c r="D529">
        <v>1463</v>
      </c>
      <c r="E529">
        <v>92467</v>
      </c>
      <c r="F529" t="s">
        <v>9</v>
      </c>
    </row>
    <row r="530" spans="1:6" x14ac:dyDescent="0.3">
      <c r="A530">
        <v>2021</v>
      </c>
      <c r="B530" t="s">
        <v>56</v>
      </c>
      <c r="C530" t="s">
        <v>6</v>
      </c>
      <c r="D530">
        <v>10069</v>
      </c>
      <c r="E530">
        <v>62141</v>
      </c>
      <c r="F530" t="s">
        <v>7</v>
      </c>
    </row>
    <row r="531" spans="1:6" x14ac:dyDescent="0.3">
      <c r="A531">
        <v>2021</v>
      </c>
      <c r="B531" t="s">
        <v>56</v>
      </c>
      <c r="C531" t="s">
        <v>8</v>
      </c>
      <c r="D531">
        <v>13677</v>
      </c>
      <c r="E531">
        <v>64621</v>
      </c>
      <c r="F531" t="s">
        <v>7</v>
      </c>
    </row>
    <row r="532" spans="1:6" x14ac:dyDescent="0.3">
      <c r="A532">
        <v>2021</v>
      </c>
      <c r="B532" t="s">
        <v>56</v>
      </c>
      <c r="C532" t="s">
        <v>10</v>
      </c>
      <c r="D532">
        <v>7093</v>
      </c>
      <c r="E532">
        <v>55541</v>
      </c>
      <c r="F532" t="s">
        <v>9</v>
      </c>
    </row>
    <row r="533" spans="1:6" x14ac:dyDescent="0.3">
      <c r="A533">
        <v>2021</v>
      </c>
      <c r="B533" t="s">
        <v>56</v>
      </c>
      <c r="C533" t="s">
        <v>11</v>
      </c>
      <c r="D533">
        <v>84247</v>
      </c>
      <c r="E533">
        <v>79343</v>
      </c>
      <c r="F533" t="s">
        <v>7</v>
      </c>
    </row>
    <row r="534" spans="1:6" x14ac:dyDescent="0.3">
      <c r="A534">
        <v>2021</v>
      </c>
      <c r="B534" t="s">
        <v>56</v>
      </c>
      <c r="C534" t="s">
        <v>12</v>
      </c>
      <c r="D534">
        <v>20430</v>
      </c>
      <c r="E534">
        <v>70603</v>
      </c>
      <c r="F534" t="s">
        <v>7</v>
      </c>
    </row>
    <row r="535" spans="1:6" x14ac:dyDescent="0.3">
      <c r="A535">
        <v>2021</v>
      </c>
      <c r="B535" t="s">
        <v>56</v>
      </c>
      <c r="C535" t="s">
        <v>13</v>
      </c>
      <c r="D535">
        <v>9496</v>
      </c>
      <c r="E535">
        <v>78413</v>
      </c>
      <c r="F535" t="s">
        <v>9</v>
      </c>
    </row>
    <row r="536" spans="1:6" x14ac:dyDescent="0.3">
      <c r="A536">
        <v>2021</v>
      </c>
      <c r="B536" t="s">
        <v>56</v>
      </c>
      <c r="C536" t="s">
        <v>14</v>
      </c>
      <c r="D536">
        <v>3007</v>
      </c>
      <c r="E536">
        <v>68481</v>
      </c>
      <c r="F536" t="s">
        <v>9</v>
      </c>
    </row>
    <row r="537" spans="1:6" x14ac:dyDescent="0.3">
      <c r="A537">
        <v>2021</v>
      </c>
      <c r="B537" t="s">
        <v>56</v>
      </c>
      <c r="C537" t="s">
        <v>15</v>
      </c>
      <c r="D537">
        <v>74711</v>
      </c>
      <c r="E537">
        <v>58893</v>
      </c>
      <c r="F537" t="s">
        <v>7</v>
      </c>
    </row>
    <row r="538" spans="1:6" x14ac:dyDescent="0.3">
      <c r="A538">
        <v>2021</v>
      </c>
      <c r="B538" t="s">
        <v>56</v>
      </c>
      <c r="C538" t="s">
        <v>16</v>
      </c>
      <c r="D538">
        <v>21408</v>
      </c>
      <c r="E538">
        <v>69683</v>
      </c>
      <c r="F538" t="s">
        <v>7</v>
      </c>
    </row>
    <row r="539" spans="1:6" x14ac:dyDescent="0.3">
      <c r="A539">
        <v>2021</v>
      </c>
      <c r="B539" t="s">
        <v>56</v>
      </c>
      <c r="C539" t="s">
        <v>17</v>
      </c>
      <c r="D539">
        <v>8175</v>
      </c>
      <c r="E539">
        <v>52258</v>
      </c>
      <c r="F539" t="s">
        <v>9</v>
      </c>
    </row>
    <row r="540" spans="1:6" x14ac:dyDescent="0.3">
      <c r="A540">
        <v>2021</v>
      </c>
      <c r="B540" t="s">
        <v>56</v>
      </c>
      <c r="C540" t="s">
        <v>18</v>
      </c>
      <c r="D540">
        <v>32686</v>
      </c>
      <c r="E540">
        <v>79799</v>
      </c>
      <c r="F540" t="s">
        <v>7</v>
      </c>
    </row>
    <row r="541" spans="1:6" x14ac:dyDescent="0.3">
      <c r="A541">
        <v>2021</v>
      </c>
      <c r="B541" t="s">
        <v>56</v>
      </c>
      <c r="C541" t="s">
        <v>19</v>
      </c>
      <c r="D541">
        <v>15232</v>
      </c>
      <c r="E541">
        <v>66057</v>
      </c>
      <c r="F541" t="s">
        <v>9</v>
      </c>
    </row>
    <row r="542" spans="1:6" x14ac:dyDescent="0.3">
      <c r="A542">
        <v>2021</v>
      </c>
      <c r="B542" t="s">
        <v>56</v>
      </c>
      <c r="C542" t="s">
        <v>20</v>
      </c>
      <c r="D542">
        <v>9462</v>
      </c>
      <c r="E542">
        <v>64962</v>
      </c>
      <c r="F542" t="s">
        <v>7</v>
      </c>
    </row>
    <row r="543" spans="1:6" x14ac:dyDescent="0.3">
      <c r="A543">
        <v>2021</v>
      </c>
      <c r="B543" t="s">
        <v>56</v>
      </c>
      <c r="C543" t="s">
        <v>21</v>
      </c>
      <c r="D543">
        <v>7399</v>
      </c>
      <c r="E543">
        <v>63030</v>
      </c>
      <c r="F543" t="s">
        <v>7</v>
      </c>
    </row>
    <row r="544" spans="1:6" x14ac:dyDescent="0.3">
      <c r="A544">
        <v>2021</v>
      </c>
      <c r="B544" t="s">
        <v>56</v>
      </c>
      <c r="C544" t="s">
        <v>22</v>
      </c>
      <c r="D544">
        <v>9517</v>
      </c>
      <c r="E544">
        <v>61601</v>
      </c>
      <c r="F544" t="s">
        <v>9</v>
      </c>
    </row>
    <row r="545" spans="1:6" x14ac:dyDescent="0.3">
      <c r="A545">
        <v>2021</v>
      </c>
      <c r="B545" t="s">
        <v>56</v>
      </c>
      <c r="C545" t="s">
        <v>23</v>
      </c>
      <c r="D545">
        <v>10991</v>
      </c>
      <c r="E545">
        <v>70940</v>
      </c>
      <c r="F545" t="s">
        <v>9</v>
      </c>
    </row>
    <row r="546" spans="1:6" x14ac:dyDescent="0.3">
      <c r="A546">
        <v>2021</v>
      </c>
      <c r="B546" t="s">
        <v>56</v>
      </c>
      <c r="C546" t="s">
        <v>24</v>
      </c>
      <c r="D546">
        <v>5605</v>
      </c>
      <c r="E546">
        <v>57654</v>
      </c>
      <c r="F546" t="s">
        <v>7</v>
      </c>
    </row>
    <row r="547" spans="1:6" x14ac:dyDescent="0.3">
      <c r="A547">
        <v>2021</v>
      </c>
      <c r="B547" t="s">
        <v>56</v>
      </c>
      <c r="C547" t="s">
        <v>25</v>
      </c>
      <c r="D547">
        <v>16694</v>
      </c>
      <c r="E547">
        <v>73799</v>
      </c>
      <c r="F547" t="s">
        <v>7</v>
      </c>
    </row>
    <row r="548" spans="1:6" x14ac:dyDescent="0.3">
      <c r="A548">
        <v>2021</v>
      </c>
      <c r="B548" t="s">
        <v>56</v>
      </c>
      <c r="C548" t="s">
        <v>26</v>
      </c>
      <c r="D548">
        <v>21309</v>
      </c>
      <c r="E548">
        <v>87436</v>
      </c>
      <c r="F548" t="s">
        <v>9</v>
      </c>
    </row>
    <row r="549" spans="1:6" x14ac:dyDescent="0.3">
      <c r="A549">
        <v>2021</v>
      </c>
      <c r="B549" t="s">
        <v>56</v>
      </c>
      <c r="C549" t="s">
        <v>27</v>
      </c>
      <c r="D549">
        <v>21106</v>
      </c>
      <c r="E549">
        <v>69588</v>
      </c>
      <c r="F549" t="s">
        <v>9</v>
      </c>
    </row>
    <row r="550" spans="1:6" x14ac:dyDescent="0.3">
      <c r="A550">
        <v>2021</v>
      </c>
      <c r="B550" t="s">
        <v>56</v>
      </c>
      <c r="C550" t="s">
        <v>28</v>
      </c>
      <c r="D550">
        <v>16700</v>
      </c>
      <c r="E550">
        <v>75734</v>
      </c>
      <c r="F550" t="s">
        <v>9</v>
      </c>
    </row>
    <row r="551" spans="1:6" x14ac:dyDescent="0.3">
      <c r="A551">
        <v>2021</v>
      </c>
      <c r="B551" t="s">
        <v>56</v>
      </c>
      <c r="C551" t="s">
        <v>29</v>
      </c>
      <c r="D551">
        <v>5771</v>
      </c>
      <c r="E551">
        <v>56925</v>
      </c>
      <c r="F551" t="s">
        <v>9</v>
      </c>
    </row>
    <row r="552" spans="1:6" x14ac:dyDescent="0.3">
      <c r="A552">
        <v>2021</v>
      </c>
      <c r="B552" t="s">
        <v>56</v>
      </c>
      <c r="C552" t="s">
        <v>30</v>
      </c>
      <c r="D552">
        <v>15133</v>
      </c>
      <c r="E552">
        <v>67762</v>
      </c>
      <c r="F552" t="s">
        <v>9</v>
      </c>
    </row>
    <row r="553" spans="1:6" x14ac:dyDescent="0.3">
      <c r="A553">
        <v>2021</v>
      </c>
      <c r="B553" t="s">
        <v>56</v>
      </c>
      <c r="C553" t="s">
        <v>31</v>
      </c>
      <c r="D553">
        <v>6432</v>
      </c>
      <c r="E553">
        <v>59962</v>
      </c>
      <c r="F553" t="s">
        <v>7</v>
      </c>
    </row>
    <row r="554" spans="1:6" x14ac:dyDescent="0.3">
      <c r="A554">
        <v>2021</v>
      </c>
      <c r="B554" t="s">
        <v>56</v>
      </c>
      <c r="C554" t="s">
        <v>32</v>
      </c>
      <c r="D554">
        <v>7038</v>
      </c>
      <c r="E554">
        <v>59794</v>
      </c>
      <c r="F554" t="s">
        <v>7</v>
      </c>
    </row>
    <row r="555" spans="1:6" x14ac:dyDescent="0.3">
      <c r="A555">
        <v>2021</v>
      </c>
      <c r="B555" t="s">
        <v>56</v>
      </c>
      <c r="C555" t="s">
        <v>33</v>
      </c>
      <c r="D555">
        <v>5852</v>
      </c>
      <c r="E555">
        <v>70365</v>
      </c>
      <c r="F555" t="s">
        <v>9</v>
      </c>
    </row>
    <row r="556" spans="1:6" x14ac:dyDescent="0.3">
      <c r="A556">
        <v>2021</v>
      </c>
      <c r="B556" t="s">
        <v>56</v>
      </c>
      <c r="C556" t="s">
        <v>34</v>
      </c>
      <c r="D556">
        <v>4692</v>
      </c>
      <c r="E556">
        <v>70868</v>
      </c>
      <c r="F556" t="s">
        <v>7</v>
      </c>
    </row>
    <row r="557" spans="1:6" x14ac:dyDescent="0.3">
      <c r="A557">
        <v>2021</v>
      </c>
      <c r="B557" t="s">
        <v>56</v>
      </c>
      <c r="C557" t="s">
        <v>35</v>
      </c>
      <c r="D557">
        <v>22556</v>
      </c>
      <c r="E557">
        <v>80644</v>
      </c>
      <c r="F557" t="s">
        <v>7</v>
      </c>
    </row>
    <row r="558" spans="1:6" x14ac:dyDescent="0.3">
      <c r="A558">
        <v>2021</v>
      </c>
      <c r="B558" t="s">
        <v>56</v>
      </c>
      <c r="C558" t="s">
        <v>36</v>
      </c>
      <c r="D558">
        <v>5571</v>
      </c>
      <c r="E558">
        <v>58091</v>
      </c>
      <c r="F558" t="s">
        <v>9</v>
      </c>
    </row>
    <row r="559" spans="1:6" x14ac:dyDescent="0.3">
      <c r="A559">
        <v>2021</v>
      </c>
      <c r="B559" t="s">
        <v>56</v>
      </c>
      <c r="C559" t="s">
        <v>37</v>
      </c>
      <c r="D559">
        <v>50432</v>
      </c>
      <c r="E559">
        <v>81570</v>
      </c>
      <c r="F559" t="s">
        <v>9</v>
      </c>
    </row>
    <row r="560" spans="1:6" x14ac:dyDescent="0.3">
      <c r="A560">
        <v>2021</v>
      </c>
      <c r="B560" t="s">
        <v>56</v>
      </c>
      <c r="C560" t="s">
        <v>38</v>
      </c>
      <c r="D560">
        <v>27974</v>
      </c>
      <c r="E560">
        <v>62974</v>
      </c>
      <c r="F560" t="s">
        <v>7</v>
      </c>
    </row>
    <row r="561" spans="1:6" x14ac:dyDescent="0.3">
      <c r="A561">
        <v>2021</v>
      </c>
      <c r="B561" t="s">
        <v>56</v>
      </c>
      <c r="C561" t="s">
        <v>39</v>
      </c>
      <c r="D561">
        <v>3692</v>
      </c>
      <c r="E561">
        <v>74153</v>
      </c>
      <c r="F561" t="s">
        <v>7</v>
      </c>
    </row>
    <row r="562" spans="1:6" x14ac:dyDescent="0.3">
      <c r="A562">
        <v>2021</v>
      </c>
      <c r="B562" t="s">
        <v>56</v>
      </c>
      <c r="C562" t="s">
        <v>40</v>
      </c>
      <c r="D562">
        <v>23405</v>
      </c>
      <c r="E562">
        <v>68383</v>
      </c>
      <c r="F562" t="s">
        <v>9</v>
      </c>
    </row>
    <row r="563" spans="1:6" x14ac:dyDescent="0.3">
      <c r="A563">
        <v>2021</v>
      </c>
      <c r="B563" t="s">
        <v>56</v>
      </c>
      <c r="C563" t="s">
        <v>41</v>
      </c>
      <c r="D563">
        <v>9801</v>
      </c>
      <c r="E563">
        <v>60435</v>
      </c>
      <c r="F563" t="s">
        <v>7</v>
      </c>
    </row>
    <row r="564" spans="1:6" x14ac:dyDescent="0.3">
      <c r="A564">
        <v>2021</v>
      </c>
      <c r="B564" t="s">
        <v>56</v>
      </c>
      <c r="C564" t="s">
        <v>42</v>
      </c>
      <c r="D564">
        <v>14626</v>
      </c>
      <c r="E564">
        <v>69148</v>
      </c>
      <c r="F564" t="s">
        <v>9</v>
      </c>
    </row>
    <row r="565" spans="1:6" x14ac:dyDescent="0.3">
      <c r="A565">
        <v>2021</v>
      </c>
      <c r="B565" t="s">
        <v>56</v>
      </c>
      <c r="C565" t="s">
        <v>43</v>
      </c>
      <c r="D565">
        <v>29139</v>
      </c>
      <c r="E565">
        <v>74612</v>
      </c>
      <c r="F565" t="s">
        <v>7</v>
      </c>
    </row>
    <row r="566" spans="1:6" x14ac:dyDescent="0.3">
      <c r="A566">
        <v>2021</v>
      </c>
      <c r="B566" t="s">
        <v>56</v>
      </c>
      <c r="C566" t="s">
        <v>44</v>
      </c>
      <c r="D566">
        <v>3833</v>
      </c>
      <c r="E566">
        <v>69414</v>
      </c>
      <c r="F566" t="s">
        <v>7</v>
      </c>
    </row>
    <row r="567" spans="1:6" x14ac:dyDescent="0.3">
      <c r="A567">
        <v>2021</v>
      </c>
      <c r="B567" t="s">
        <v>56</v>
      </c>
      <c r="C567" t="s">
        <v>45</v>
      </c>
      <c r="D567">
        <v>12956</v>
      </c>
      <c r="E567">
        <v>61230</v>
      </c>
      <c r="F567" t="s">
        <v>9</v>
      </c>
    </row>
    <row r="568" spans="1:6" x14ac:dyDescent="0.3">
      <c r="A568">
        <v>2021</v>
      </c>
      <c r="B568" t="s">
        <v>56</v>
      </c>
      <c r="C568" t="s">
        <v>46</v>
      </c>
      <c r="D568">
        <v>3897</v>
      </c>
      <c r="E568">
        <v>56997</v>
      </c>
      <c r="F568" t="s">
        <v>9</v>
      </c>
    </row>
    <row r="569" spans="1:6" x14ac:dyDescent="0.3">
      <c r="A569">
        <v>2021</v>
      </c>
      <c r="B569" t="s">
        <v>56</v>
      </c>
      <c r="C569" t="s">
        <v>47</v>
      </c>
      <c r="D569">
        <v>12487</v>
      </c>
      <c r="E569">
        <v>64777</v>
      </c>
      <c r="F569" t="s">
        <v>7</v>
      </c>
    </row>
    <row r="570" spans="1:6" x14ac:dyDescent="0.3">
      <c r="A570">
        <v>2021</v>
      </c>
      <c r="B570" t="s">
        <v>56</v>
      </c>
      <c r="C570" t="s">
        <v>48</v>
      </c>
      <c r="D570">
        <v>53248</v>
      </c>
      <c r="E570">
        <v>73564</v>
      </c>
      <c r="F570" t="s">
        <v>7</v>
      </c>
    </row>
    <row r="571" spans="1:6" x14ac:dyDescent="0.3">
      <c r="A571">
        <v>2021</v>
      </c>
      <c r="B571" t="s">
        <v>56</v>
      </c>
      <c r="C571" t="s">
        <v>49</v>
      </c>
      <c r="D571">
        <v>12212</v>
      </c>
      <c r="E571">
        <v>59428</v>
      </c>
      <c r="F571" t="s">
        <v>9</v>
      </c>
    </row>
    <row r="572" spans="1:6" x14ac:dyDescent="0.3">
      <c r="A572">
        <v>2021</v>
      </c>
      <c r="B572" t="s">
        <v>56</v>
      </c>
      <c r="C572" t="s">
        <v>50</v>
      </c>
      <c r="D572">
        <v>2846</v>
      </c>
      <c r="E572">
        <v>58585</v>
      </c>
      <c r="F572" t="s">
        <v>9</v>
      </c>
    </row>
    <row r="573" spans="1:6" x14ac:dyDescent="0.3">
      <c r="A573">
        <v>2021</v>
      </c>
      <c r="B573" t="s">
        <v>56</v>
      </c>
      <c r="C573" t="s">
        <v>51</v>
      </c>
      <c r="D573">
        <v>21468</v>
      </c>
      <c r="E573">
        <v>66504</v>
      </c>
      <c r="F573" t="s">
        <v>9</v>
      </c>
    </row>
    <row r="574" spans="1:6" x14ac:dyDescent="0.3">
      <c r="A574">
        <v>2021</v>
      </c>
      <c r="B574" t="s">
        <v>56</v>
      </c>
      <c r="C574" t="s">
        <v>52</v>
      </c>
      <c r="D574">
        <v>26472</v>
      </c>
      <c r="E574">
        <v>73833</v>
      </c>
      <c r="F574" t="s">
        <v>9</v>
      </c>
    </row>
    <row r="575" spans="1:6" x14ac:dyDescent="0.3">
      <c r="A575">
        <v>2021</v>
      </c>
      <c r="B575" t="s">
        <v>56</v>
      </c>
      <c r="C575" t="s">
        <v>53</v>
      </c>
      <c r="D575">
        <v>4338</v>
      </c>
      <c r="E575">
        <v>70460</v>
      </c>
      <c r="F575" t="s">
        <v>9</v>
      </c>
    </row>
    <row r="576" spans="1:6" x14ac:dyDescent="0.3">
      <c r="A576">
        <v>2021</v>
      </c>
      <c r="B576" t="s">
        <v>56</v>
      </c>
      <c r="C576" t="s">
        <v>54</v>
      </c>
      <c r="D576">
        <v>14823</v>
      </c>
      <c r="E576">
        <v>69874</v>
      </c>
      <c r="F576" t="s">
        <v>7</v>
      </c>
    </row>
    <row r="577" spans="1:6" x14ac:dyDescent="0.3">
      <c r="A577">
        <v>2021</v>
      </c>
      <c r="B577" t="s">
        <v>56</v>
      </c>
      <c r="C577" t="s">
        <v>55</v>
      </c>
      <c r="D577">
        <v>3427</v>
      </c>
      <c r="E577">
        <v>63417</v>
      </c>
      <c r="F577" t="s">
        <v>7</v>
      </c>
    </row>
    <row r="578" spans="1:6" x14ac:dyDescent="0.3">
      <c r="A578">
        <v>2021</v>
      </c>
      <c r="B578" t="s">
        <v>57</v>
      </c>
      <c r="C578" t="s">
        <v>6</v>
      </c>
      <c r="D578">
        <v>5677</v>
      </c>
      <c r="E578">
        <v>64532</v>
      </c>
      <c r="F578" t="s">
        <v>9</v>
      </c>
    </row>
    <row r="579" spans="1:6" x14ac:dyDescent="0.3">
      <c r="A579">
        <v>2021</v>
      </c>
      <c r="B579" t="s">
        <v>57</v>
      </c>
      <c r="C579" t="s">
        <v>8</v>
      </c>
      <c r="D579">
        <v>5157</v>
      </c>
      <c r="E579">
        <v>84966</v>
      </c>
      <c r="F579" t="s">
        <v>7</v>
      </c>
    </row>
    <row r="580" spans="1:6" x14ac:dyDescent="0.3">
      <c r="A580">
        <v>2021</v>
      </c>
      <c r="B580" t="s">
        <v>57</v>
      </c>
      <c r="C580" t="s">
        <v>10</v>
      </c>
      <c r="D580">
        <v>2930</v>
      </c>
      <c r="E580">
        <v>55202</v>
      </c>
      <c r="F580" t="s">
        <v>7</v>
      </c>
    </row>
    <row r="581" spans="1:6" x14ac:dyDescent="0.3">
      <c r="A581">
        <v>2021</v>
      </c>
      <c r="B581" t="s">
        <v>57</v>
      </c>
      <c r="C581" t="s">
        <v>11</v>
      </c>
      <c r="D581">
        <v>44539</v>
      </c>
      <c r="E581">
        <v>104222</v>
      </c>
      <c r="F581" t="s">
        <v>9</v>
      </c>
    </row>
    <row r="582" spans="1:6" x14ac:dyDescent="0.3">
      <c r="A582">
        <v>2021</v>
      </c>
      <c r="B582" t="s">
        <v>57</v>
      </c>
      <c r="C582" t="s">
        <v>12</v>
      </c>
      <c r="D582">
        <v>5849</v>
      </c>
      <c r="E582">
        <v>79935</v>
      </c>
      <c r="F582" t="s">
        <v>9</v>
      </c>
    </row>
    <row r="583" spans="1:6" x14ac:dyDescent="0.3">
      <c r="A583">
        <v>2021</v>
      </c>
      <c r="B583" t="s">
        <v>57</v>
      </c>
      <c r="C583" t="s">
        <v>13</v>
      </c>
      <c r="D583">
        <v>4405</v>
      </c>
      <c r="E583">
        <v>91024</v>
      </c>
      <c r="F583" t="s">
        <v>7</v>
      </c>
    </row>
    <row r="584" spans="1:6" x14ac:dyDescent="0.3">
      <c r="A584">
        <v>2021</v>
      </c>
      <c r="B584" t="s">
        <v>57</v>
      </c>
      <c r="C584" t="s">
        <v>14</v>
      </c>
      <c r="D584">
        <v>663</v>
      </c>
      <c r="E584">
        <v>72194</v>
      </c>
      <c r="F584" t="s">
        <v>7</v>
      </c>
    </row>
    <row r="585" spans="1:6" x14ac:dyDescent="0.3">
      <c r="A585">
        <v>2021</v>
      </c>
      <c r="B585" t="s">
        <v>57</v>
      </c>
      <c r="C585" t="s">
        <v>15</v>
      </c>
      <c r="D585">
        <v>20799</v>
      </c>
      <c r="E585">
        <v>69877</v>
      </c>
      <c r="F585" t="s">
        <v>9</v>
      </c>
    </row>
    <row r="586" spans="1:6" x14ac:dyDescent="0.3">
      <c r="A586">
        <v>2021</v>
      </c>
      <c r="B586" t="s">
        <v>57</v>
      </c>
      <c r="C586" t="s">
        <v>16</v>
      </c>
      <c r="D586">
        <v>10066</v>
      </c>
      <c r="E586">
        <v>64246</v>
      </c>
      <c r="F586" t="s">
        <v>7</v>
      </c>
    </row>
    <row r="587" spans="1:6" x14ac:dyDescent="0.3">
      <c r="A587">
        <v>2021</v>
      </c>
      <c r="B587" t="s">
        <v>57</v>
      </c>
      <c r="C587" t="s">
        <v>17</v>
      </c>
      <c r="D587">
        <v>2680</v>
      </c>
      <c r="E587">
        <v>68480</v>
      </c>
      <c r="F587" t="s">
        <v>9</v>
      </c>
    </row>
    <row r="588" spans="1:6" x14ac:dyDescent="0.3">
      <c r="A588">
        <v>2021</v>
      </c>
      <c r="B588" t="s">
        <v>57</v>
      </c>
      <c r="C588" t="s">
        <v>18</v>
      </c>
      <c r="D588">
        <v>18066</v>
      </c>
      <c r="E588">
        <v>78819</v>
      </c>
      <c r="F588" t="s">
        <v>7</v>
      </c>
    </row>
    <row r="589" spans="1:6" x14ac:dyDescent="0.3">
      <c r="A589">
        <v>2021</v>
      </c>
      <c r="B589" t="s">
        <v>57</v>
      </c>
      <c r="C589" t="s">
        <v>19</v>
      </c>
      <c r="D589">
        <v>9083</v>
      </c>
      <c r="E589">
        <v>69320</v>
      </c>
      <c r="F589" t="s">
        <v>7</v>
      </c>
    </row>
    <row r="590" spans="1:6" x14ac:dyDescent="0.3">
      <c r="A590">
        <v>2021</v>
      </c>
      <c r="B590" t="s">
        <v>57</v>
      </c>
      <c r="C590" t="s">
        <v>20</v>
      </c>
      <c r="D590">
        <v>4132</v>
      </c>
      <c r="E590">
        <v>66185</v>
      </c>
      <c r="F590" t="s">
        <v>9</v>
      </c>
    </row>
    <row r="591" spans="1:6" x14ac:dyDescent="0.3">
      <c r="A591">
        <v>2021</v>
      </c>
      <c r="B591" t="s">
        <v>57</v>
      </c>
      <c r="C591" t="s">
        <v>21</v>
      </c>
      <c r="D591">
        <v>3105</v>
      </c>
      <c r="E591">
        <v>65652</v>
      </c>
      <c r="F591" t="s">
        <v>9</v>
      </c>
    </row>
    <row r="592" spans="1:6" x14ac:dyDescent="0.3">
      <c r="A592">
        <v>2021</v>
      </c>
      <c r="B592" t="s">
        <v>57</v>
      </c>
      <c r="C592" t="s">
        <v>22</v>
      </c>
      <c r="D592">
        <v>4583</v>
      </c>
      <c r="E592">
        <v>67167</v>
      </c>
      <c r="F592" t="s">
        <v>7</v>
      </c>
    </row>
    <row r="593" spans="1:6" x14ac:dyDescent="0.3">
      <c r="A593">
        <v>2021</v>
      </c>
      <c r="B593" t="s">
        <v>57</v>
      </c>
      <c r="C593" t="s">
        <v>23</v>
      </c>
      <c r="D593">
        <v>4453</v>
      </c>
      <c r="E593">
        <v>83600</v>
      </c>
      <c r="F593" t="s">
        <v>7</v>
      </c>
    </row>
    <row r="594" spans="1:6" x14ac:dyDescent="0.3">
      <c r="A594">
        <v>2021</v>
      </c>
      <c r="B594" t="s">
        <v>57</v>
      </c>
      <c r="C594" t="s">
        <v>24</v>
      </c>
      <c r="D594">
        <v>1870</v>
      </c>
      <c r="E594">
        <v>63227</v>
      </c>
      <c r="F594" t="s">
        <v>9</v>
      </c>
    </row>
    <row r="595" spans="1:6" x14ac:dyDescent="0.3">
      <c r="A595">
        <v>2021</v>
      </c>
      <c r="B595" t="s">
        <v>57</v>
      </c>
      <c r="C595" t="s">
        <v>25</v>
      </c>
      <c r="D595">
        <v>4145</v>
      </c>
      <c r="E595">
        <v>85016</v>
      </c>
      <c r="F595" t="s">
        <v>9</v>
      </c>
    </row>
    <row r="596" spans="1:6" x14ac:dyDescent="0.3">
      <c r="A596">
        <v>2021</v>
      </c>
      <c r="B596" t="s">
        <v>57</v>
      </c>
      <c r="C596" t="s">
        <v>26</v>
      </c>
      <c r="D596">
        <v>6682</v>
      </c>
      <c r="E596">
        <v>95698</v>
      </c>
      <c r="F596" t="s">
        <v>9</v>
      </c>
    </row>
    <row r="597" spans="1:6" x14ac:dyDescent="0.3">
      <c r="A597">
        <v>2021</v>
      </c>
      <c r="B597" t="s">
        <v>57</v>
      </c>
      <c r="C597" t="s">
        <v>27</v>
      </c>
      <c r="D597">
        <v>16948</v>
      </c>
      <c r="E597">
        <v>74465</v>
      </c>
      <c r="F597" t="s">
        <v>9</v>
      </c>
    </row>
    <row r="598" spans="1:6" x14ac:dyDescent="0.3">
      <c r="A598">
        <v>2021</v>
      </c>
      <c r="B598" t="s">
        <v>57</v>
      </c>
      <c r="C598" t="s">
        <v>28</v>
      </c>
      <c r="D598">
        <v>8265</v>
      </c>
      <c r="E598">
        <v>74082</v>
      </c>
      <c r="F598" t="s">
        <v>9</v>
      </c>
    </row>
    <row r="599" spans="1:6" x14ac:dyDescent="0.3">
      <c r="A599">
        <v>2021</v>
      </c>
      <c r="B599" t="s">
        <v>57</v>
      </c>
      <c r="C599" t="s">
        <v>29</v>
      </c>
      <c r="D599">
        <v>2396</v>
      </c>
      <c r="E599">
        <v>56065</v>
      </c>
      <c r="F599" t="s">
        <v>7</v>
      </c>
    </row>
    <row r="600" spans="1:6" x14ac:dyDescent="0.3">
      <c r="A600">
        <v>2021</v>
      </c>
      <c r="B600" t="s">
        <v>57</v>
      </c>
      <c r="C600" t="s">
        <v>30</v>
      </c>
      <c r="D600">
        <v>6681</v>
      </c>
      <c r="E600">
        <v>65758</v>
      </c>
      <c r="F600" t="s">
        <v>7</v>
      </c>
    </row>
    <row r="601" spans="1:6" x14ac:dyDescent="0.3">
      <c r="A601">
        <v>2021</v>
      </c>
      <c r="B601" t="s">
        <v>57</v>
      </c>
      <c r="C601" t="s">
        <v>31</v>
      </c>
      <c r="D601">
        <v>1625</v>
      </c>
      <c r="E601">
        <v>57666</v>
      </c>
      <c r="F601" t="s">
        <v>9</v>
      </c>
    </row>
    <row r="602" spans="1:6" x14ac:dyDescent="0.3">
      <c r="A602">
        <v>2021</v>
      </c>
      <c r="B602" t="s">
        <v>57</v>
      </c>
      <c r="C602" t="s">
        <v>32</v>
      </c>
      <c r="D602">
        <v>1974</v>
      </c>
      <c r="E602">
        <v>58716</v>
      </c>
      <c r="F602" t="s">
        <v>7</v>
      </c>
    </row>
    <row r="603" spans="1:6" x14ac:dyDescent="0.3">
      <c r="A603">
        <v>2021</v>
      </c>
      <c r="B603" t="s">
        <v>57</v>
      </c>
      <c r="C603" t="s">
        <v>33</v>
      </c>
      <c r="D603">
        <v>2069</v>
      </c>
      <c r="E603">
        <v>65498</v>
      </c>
      <c r="F603" t="s">
        <v>7</v>
      </c>
    </row>
    <row r="604" spans="1:6" x14ac:dyDescent="0.3">
      <c r="A604">
        <v>2021</v>
      </c>
      <c r="B604" t="s">
        <v>57</v>
      </c>
      <c r="C604" t="s">
        <v>34</v>
      </c>
      <c r="D604">
        <v>2012</v>
      </c>
      <c r="E604">
        <v>79007</v>
      </c>
      <c r="F604" t="s">
        <v>9</v>
      </c>
    </row>
    <row r="605" spans="1:6" x14ac:dyDescent="0.3">
      <c r="A605">
        <v>2021</v>
      </c>
      <c r="B605" t="s">
        <v>57</v>
      </c>
      <c r="C605" t="s">
        <v>35</v>
      </c>
      <c r="D605">
        <v>8994</v>
      </c>
      <c r="E605">
        <v>87649</v>
      </c>
      <c r="F605" t="s">
        <v>9</v>
      </c>
    </row>
    <row r="606" spans="1:6" x14ac:dyDescent="0.3">
      <c r="A606">
        <v>2021</v>
      </c>
      <c r="B606" t="s">
        <v>57</v>
      </c>
      <c r="C606" t="s">
        <v>36</v>
      </c>
      <c r="D606">
        <v>1810</v>
      </c>
      <c r="E606">
        <v>61737</v>
      </c>
      <c r="F606" t="s">
        <v>7</v>
      </c>
    </row>
    <row r="607" spans="1:6" x14ac:dyDescent="0.3">
      <c r="A607">
        <v>2021</v>
      </c>
      <c r="B607" t="s">
        <v>57</v>
      </c>
      <c r="C607" t="s">
        <v>37</v>
      </c>
      <c r="D607">
        <v>16457</v>
      </c>
      <c r="E607">
        <v>75154</v>
      </c>
      <c r="F607" t="s">
        <v>7</v>
      </c>
    </row>
    <row r="608" spans="1:6" x14ac:dyDescent="0.3">
      <c r="A608">
        <v>2021</v>
      </c>
      <c r="B608" t="s">
        <v>57</v>
      </c>
      <c r="C608" t="s">
        <v>38</v>
      </c>
      <c r="D608">
        <v>10247</v>
      </c>
      <c r="E608">
        <v>67095</v>
      </c>
      <c r="F608" t="s">
        <v>9</v>
      </c>
    </row>
    <row r="609" spans="1:6" x14ac:dyDescent="0.3">
      <c r="A609">
        <v>2021</v>
      </c>
      <c r="B609" t="s">
        <v>57</v>
      </c>
      <c r="C609" t="s">
        <v>39</v>
      </c>
      <c r="D609">
        <v>808</v>
      </c>
      <c r="E609">
        <v>61179</v>
      </c>
      <c r="F609" t="s">
        <v>7</v>
      </c>
    </row>
    <row r="610" spans="1:6" x14ac:dyDescent="0.3">
      <c r="A610">
        <v>2021</v>
      </c>
      <c r="B610" t="s">
        <v>57</v>
      </c>
      <c r="C610" t="s">
        <v>40</v>
      </c>
      <c r="D610">
        <v>15486</v>
      </c>
      <c r="E610">
        <v>68878</v>
      </c>
      <c r="F610" t="s">
        <v>9</v>
      </c>
    </row>
    <row r="611" spans="1:6" x14ac:dyDescent="0.3">
      <c r="A611">
        <v>2021</v>
      </c>
      <c r="B611" t="s">
        <v>57</v>
      </c>
      <c r="C611" t="s">
        <v>41</v>
      </c>
      <c r="D611">
        <v>4213</v>
      </c>
      <c r="E611">
        <v>65951</v>
      </c>
      <c r="F611" t="s">
        <v>7</v>
      </c>
    </row>
    <row r="612" spans="1:6" x14ac:dyDescent="0.3">
      <c r="A612">
        <v>2021</v>
      </c>
      <c r="B612" t="s">
        <v>57</v>
      </c>
      <c r="C612" t="s">
        <v>42</v>
      </c>
      <c r="D612">
        <v>6396</v>
      </c>
      <c r="E612">
        <v>77436</v>
      </c>
      <c r="F612" t="s">
        <v>7</v>
      </c>
    </row>
    <row r="613" spans="1:6" x14ac:dyDescent="0.3">
      <c r="A613">
        <v>2021</v>
      </c>
      <c r="B613" t="s">
        <v>57</v>
      </c>
      <c r="C613" t="s">
        <v>43</v>
      </c>
      <c r="D613">
        <v>14432</v>
      </c>
      <c r="E613">
        <v>70231</v>
      </c>
      <c r="F613" t="s">
        <v>9</v>
      </c>
    </row>
    <row r="614" spans="1:6" x14ac:dyDescent="0.3">
      <c r="A614">
        <v>2021</v>
      </c>
      <c r="B614" t="s">
        <v>57</v>
      </c>
      <c r="C614" t="s">
        <v>44</v>
      </c>
      <c r="D614">
        <v>1636</v>
      </c>
      <c r="E614">
        <v>66286</v>
      </c>
      <c r="F614" t="s">
        <v>9</v>
      </c>
    </row>
    <row r="615" spans="1:6" x14ac:dyDescent="0.3">
      <c r="A615">
        <v>2021</v>
      </c>
      <c r="B615" t="s">
        <v>57</v>
      </c>
      <c r="C615" t="s">
        <v>45</v>
      </c>
      <c r="D615">
        <v>6414</v>
      </c>
      <c r="E615">
        <v>66850</v>
      </c>
      <c r="F615" t="s">
        <v>7</v>
      </c>
    </row>
    <row r="616" spans="1:6" x14ac:dyDescent="0.3">
      <c r="A616">
        <v>2021</v>
      </c>
      <c r="B616" t="s">
        <v>57</v>
      </c>
      <c r="C616" t="s">
        <v>46</v>
      </c>
      <c r="D616">
        <v>1067</v>
      </c>
      <c r="E616">
        <v>56219</v>
      </c>
      <c r="F616" t="s">
        <v>7</v>
      </c>
    </row>
    <row r="617" spans="1:6" x14ac:dyDescent="0.3">
      <c r="A617">
        <v>2021</v>
      </c>
      <c r="B617" t="s">
        <v>57</v>
      </c>
      <c r="C617" t="s">
        <v>47</v>
      </c>
      <c r="D617">
        <v>7272</v>
      </c>
      <c r="E617">
        <v>66305</v>
      </c>
      <c r="F617" t="s">
        <v>9</v>
      </c>
    </row>
    <row r="618" spans="1:6" x14ac:dyDescent="0.3">
      <c r="A618">
        <v>2021</v>
      </c>
      <c r="B618" t="s">
        <v>57</v>
      </c>
      <c r="C618" t="s">
        <v>48</v>
      </c>
      <c r="D618">
        <v>25577</v>
      </c>
      <c r="E618">
        <v>85766</v>
      </c>
      <c r="F618" t="s">
        <v>9</v>
      </c>
    </row>
    <row r="619" spans="1:6" x14ac:dyDescent="0.3">
      <c r="A619">
        <v>2021</v>
      </c>
      <c r="B619" t="s">
        <v>57</v>
      </c>
      <c r="C619" t="s">
        <v>49</v>
      </c>
      <c r="D619">
        <v>4547</v>
      </c>
      <c r="E619">
        <v>65426</v>
      </c>
      <c r="F619" t="s">
        <v>9</v>
      </c>
    </row>
    <row r="620" spans="1:6" x14ac:dyDescent="0.3">
      <c r="A620">
        <v>2021</v>
      </c>
      <c r="B620" t="s">
        <v>57</v>
      </c>
      <c r="C620" t="s">
        <v>50</v>
      </c>
      <c r="D620">
        <v>1108</v>
      </c>
      <c r="E620">
        <v>66807</v>
      </c>
      <c r="F620" t="s">
        <v>9</v>
      </c>
    </row>
    <row r="621" spans="1:6" x14ac:dyDescent="0.3">
      <c r="A621">
        <v>2021</v>
      </c>
      <c r="B621" t="s">
        <v>57</v>
      </c>
      <c r="C621" t="s">
        <v>51</v>
      </c>
      <c r="D621">
        <v>6864</v>
      </c>
      <c r="E621">
        <v>67341</v>
      </c>
      <c r="F621" t="s">
        <v>9</v>
      </c>
    </row>
    <row r="622" spans="1:6" x14ac:dyDescent="0.3">
      <c r="A622">
        <v>2021</v>
      </c>
      <c r="B622" t="s">
        <v>57</v>
      </c>
      <c r="C622" t="s">
        <v>52</v>
      </c>
      <c r="D622">
        <v>7824</v>
      </c>
      <c r="E622">
        <v>87228</v>
      </c>
      <c r="F622" t="s">
        <v>7</v>
      </c>
    </row>
    <row r="623" spans="1:6" x14ac:dyDescent="0.3">
      <c r="A623">
        <v>2021</v>
      </c>
      <c r="B623" t="s">
        <v>57</v>
      </c>
      <c r="C623" t="s">
        <v>53</v>
      </c>
      <c r="D623">
        <v>1251</v>
      </c>
      <c r="E623">
        <v>67074</v>
      </c>
      <c r="F623" t="s">
        <v>7</v>
      </c>
    </row>
    <row r="624" spans="1:6" x14ac:dyDescent="0.3">
      <c r="A624">
        <v>2021</v>
      </c>
      <c r="B624" t="s">
        <v>57</v>
      </c>
      <c r="C624" t="s">
        <v>54</v>
      </c>
      <c r="D624">
        <v>9333</v>
      </c>
      <c r="E624">
        <v>65083</v>
      </c>
      <c r="F624" t="s">
        <v>9</v>
      </c>
    </row>
    <row r="625" spans="1:6" x14ac:dyDescent="0.3">
      <c r="A625">
        <v>2021</v>
      </c>
      <c r="B625" t="s">
        <v>57</v>
      </c>
      <c r="C625" t="s">
        <v>55</v>
      </c>
      <c r="D625">
        <v>615</v>
      </c>
      <c r="E625">
        <v>74738</v>
      </c>
      <c r="F625" t="s">
        <v>7</v>
      </c>
    </row>
    <row r="626" spans="1:6" x14ac:dyDescent="0.3">
      <c r="A626">
        <v>2021</v>
      </c>
      <c r="B626" t="s">
        <v>58</v>
      </c>
      <c r="C626" t="s">
        <v>6</v>
      </c>
      <c r="D626">
        <v>32423</v>
      </c>
      <c r="E626">
        <v>49426</v>
      </c>
      <c r="F626" t="s">
        <v>7</v>
      </c>
    </row>
    <row r="627" spans="1:6" x14ac:dyDescent="0.3">
      <c r="A627">
        <v>2021</v>
      </c>
      <c r="B627" t="s">
        <v>58</v>
      </c>
      <c r="C627" t="s">
        <v>8</v>
      </c>
      <c r="D627">
        <v>33190</v>
      </c>
      <c r="E627">
        <v>54023</v>
      </c>
      <c r="F627" t="s">
        <v>9</v>
      </c>
    </row>
    <row r="628" spans="1:6" x14ac:dyDescent="0.3">
      <c r="A628">
        <v>2021</v>
      </c>
      <c r="B628" t="s">
        <v>58</v>
      </c>
      <c r="C628" t="s">
        <v>10</v>
      </c>
      <c r="D628">
        <v>21821</v>
      </c>
      <c r="E628">
        <v>48897</v>
      </c>
      <c r="F628" t="s">
        <v>9</v>
      </c>
    </row>
    <row r="629" spans="1:6" x14ac:dyDescent="0.3">
      <c r="A629">
        <v>2021</v>
      </c>
      <c r="B629" t="s">
        <v>58</v>
      </c>
      <c r="C629" t="s">
        <v>11</v>
      </c>
      <c r="D629">
        <v>198955</v>
      </c>
      <c r="E629">
        <v>60908</v>
      </c>
      <c r="F629" t="s">
        <v>7</v>
      </c>
    </row>
    <row r="630" spans="1:6" x14ac:dyDescent="0.3">
      <c r="A630">
        <v>2021</v>
      </c>
      <c r="B630" t="s">
        <v>58</v>
      </c>
      <c r="C630" t="s">
        <v>12</v>
      </c>
      <c r="D630">
        <v>36041</v>
      </c>
      <c r="E630">
        <v>58675</v>
      </c>
      <c r="F630" t="s">
        <v>7</v>
      </c>
    </row>
    <row r="631" spans="1:6" x14ac:dyDescent="0.3">
      <c r="A631">
        <v>2021</v>
      </c>
      <c r="B631" t="s">
        <v>58</v>
      </c>
      <c r="C631" t="s">
        <v>13</v>
      </c>
      <c r="D631">
        <v>24868</v>
      </c>
      <c r="E631">
        <v>58540</v>
      </c>
      <c r="F631" t="s">
        <v>9</v>
      </c>
    </row>
    <row r="632" spans="1:6" x14ac:dyDescent="0.3">
      <c r="A632">
        <v>2021</v>
      </c>
      <c r="B632" t="s">
        <v>58</v>
      </c>
      <c r="C632" t="s">
        <v>14</v>
      </c>
      <c r="D632">
        <v>7005</v>
      </c>
      <c r="E632">
        <v>48440</v>
      </c>
      <c r="F632" t="s">
        <v>7</v>
      </c>
    </row>
    <row r="633" spans="1:6" x14ac:dyDescent="0.3">
      <c r="A633">
        <v>2021</v>
      </c>
      <c r="B633" t="s">
        <v>58</v>
      </c>
      <c r="C633" t="s">
        <v>15</v>
      </c>
      <c r="D633">
        <v>140278</v>
      </c>
      <c r="E633">
        <v>52232</v>
      </c>
      <c r="F633" t="s">
        <v>9</v>
      </c>
    </row>
    <row r="634" spans="1:6" x14ac:dyDescent="0.3">
      <c r="A634">
        <v>2021</v>
      </c>
      <c r="B634" t="s">
        <v>58</v>
      </c>
      <c r="C634" t="s">
        <v>16</v>
      </c>
      <c r="D634">
        <v>61774</v>
      </c>
      <c r="E634">
        <v>55817</v>
      </c>
      <c r="F634" t="s">
        <v>7</v>
      </c>
    </row>
    <row r="635" spans="1:6" x14ac:dyDescent="0.3">
      <c r="A635">
        <v>2021</v>
      </c>
      <c r="B635" t="s">
        <v>58</v>
      </c>
      <c r="C635" t="s">
        <v>17</v>
      </c>
      <c r="D635">
        <v>11892</v>
      </c>
      <c r="E635">
        <v>47533</v>
      </c>
      <c r="F635" t="s">
        <v>7</v>
      </c>
    </row>
    <row r="636" spans="1:6" x14ac:dyDescent="0.3">
      <c r="A636">
        <v>2021</v>
      </c>
      <c r="B636" t="s">
        <v>58</v>
      </c>
      <c r="C636" t="s">
        <v>18</v>
      </c>
      <c r="D636">
        <v>78822</v>
      </c>
      <c r="E636">
        <v>59573</v>
      </c>
      <c r="F636" t="s">
        <v>9</v>
      </c>
    </row>
    <row r="637" spans="1:6" x14ac:dyDescent="0.3">
      <c r="A637">
        <v>2021</v>
      </c>
      <c r="B637" t="s">
        <v>58</v>
      </c>
      <c r="C637" t="s">
        <v>19</v>
      </c>
      <c r="D637">
        <v>40283</v>
      </c>
      <c r="E637">
        <v>49345</v>
      </c>
      <c r="F637" t="s">
        <v>9</v>
      </c>
    </row>
    <row r="638" spans="1:6" x14ac:dyDescent="0.3">
      <c r="A638">
        <v>2021</v>
      </c>
      <c r="B638" t="s">
        <v>58</v>
      </c>
      <c r="C638" t="s">
        <v>20</v>
      </c>
      <c r="D638">
        <v>23557</v>
      </c>
      <c r="E638">
        <v>47407</v>
      </c>
      <c r="F638" t="s">
        <v>7</v>
      </c>
    </row>
    <row r="639" spans="1:6" x14ac:dyDescent="0.3">
      <c r="A639">
        <v>2021</v>
      </c>
      <c r="B639" t="s">
        <v>58</v>
      </c>
      <c r="C639" t="s">
        <v>21</v>
      </c>
      <c r="D639">
        <v>19844</v>
      </c>
      <c r="E639">
        <v>49539</v>
      </c>
      <c r="F639" t="s">
        <v>7</v>
      </c>
    </row>
    <row r="640" spans="1:6" x14ac:dyDescent="0.3">
      <c r="A640">
        <v>2021</v>
      </c>
      <c r="B640" t="s">
        <v>58</v>
      </c>
      <c r="C640" t="s">
        <v>22</v>
      </c>
      <c r="D640">
        <v>27892</v>
      </c>
      <c r="E640">
        <v>50163</v>
      </c>
      <c r="F640" t="s">
        <v>9</v>
      </c>
    </row>
    <row r="641" spans="1:6" x14ac:dyDescent="0.3">
      <c r="A641">
        <v>2021</v>
      </c>
      <c r="B641" t="s">
        <v>58</v>
      </c>
      <c r="C641" t="s">
        <v>23</v>
      </c>
      <c r="D641">
        <v>30876</v>
      </c>
      <c r="E641">
        <v>49579</v>
      </c>
      <c r="F641" t="s">
        <v>9</v>
      </c>
    </row>
    <row r="642" spans="1:6" x14ac:dyDescent="0.3">
      <c r="A642">
        <v>2021</v>
      </c>
      <c r="B642" t="s">
        <v>58</v>
      </c>
      <c r="C642" t="s">
        <v>24</v>
      </c>
      <c r="D642">
        <v>10676</v>
      </c>
      <c r="E642">
        <v>45115</v>
      </c>
      <c r="F642" t="s">
        <v>9</v>
      </c>
    </row>
    <row r="643" spans="1:6" x14ac:dyDescent="0.3">
      <c r="A643">
        <v>2021</v>
      </c>
      <c r="B643" t="s">
        <v>58</v>
      </c>
      <c r="C643" t="s">
        <v>25</v>
      </c>
      <c r="D643">
        <v>32640</v>
      </c>
      <c r="E643">
        <v>53503</v>
      </c>
      <c r="F643" t="s">
        <v>9</v>
      </c>
    </row>
    <row r="644" spans="1:6" x14ac:dyDescent="0.3">
      <c r="A644">
        <v>2021</v>
      </c>
      <c r="B644" t="s">
        <v>58</v>
      </c>
      <c r="C644" t="s">
        <v>26</v>
      </c>
      <c r="D644">
        <v>41620</v>
      </c>
      <c r="E644">
        <v>61423</v>
      </c>
      <c r="F644" t="s">
        <v>9</v>
      </c>
    </row>
    <row r="645" spans="1:6" x14ac:dyDescent="0.3">
      <c r="A645">
        <v>2021</v>
      </c>
      <c r="B645" t="s">
        <v>58</v>
      </c>
      <c r="C645" t="s">
        <v>27</v>
      </c>
      <c r="D645">
        <v>55150</v>
      </c>
      <c r="E645">
        <v>54357</v>
      </c>
      <c r="F645" t="s">
        <v>7</v>
      </c>
    </row>
    <row r="646" spans="1:6" x14ac:dyDescent="0.3">
      <c r="A646">
        <v>2021</v>
      </c>
      <c r="B646" t="s">
        <v>58</v>
      </c>
      <c r="C646" t="s">
        <v>28</v>
      </c>
      <c r="D646">
        <v>37323</v>
      </c>
      <c r="E646">
        <v>56523</v>
      </c>
      <c r="F646" t="s">
        <v>7</v>
      </c>
    </row>
    <row r="647" spans="1:6" x14ac:dyDescent="0.3">
      <c r="A647">
        <v>2021</v>
      </c>
      <c r="B647" t="s">
        <v>58</v>
      </c>
      <c r="C647" t="s">
        <v>29</v>
      </c>
      <c r="D647">
        <v>19568</v>
      </c>
      <c r="E647">
        <v>43621</v>
      </c>
      <c r="F647" t="s">
        <v>9</v>
      </c>
    </row>
    <row r="648" spans="1:6" x14ac:dyDescent="0.3">
      <c r="A648">
        <v>2021</v>
      </c>
      <c r="B648" t="s">
        <v>58</v>
      </c>
      <c r="C648" t="s">
        <v>30</v>
      </c>
      <c r="D648">
        <v>39400</v>
      </c>
      <c r="E648">
        <v>49646</v>
      </c>
      <c r="F648" t="s">
        <v>7</v>
      </c>
    </row>
    <row r="649" spans="1:6" x14ac:dyDescent="0.3">
      <c r="A649">
        <v>2021</v>
      </c>
      <c r="B649" t="s">
        <v>58</v>
      </c>
      <c r="C649" t="s">
        <v>31</v>
      </c>
      <c r="D649">
        <v>9112</v>
      </c>
      <c r="E649">
        <v>46937</v>
      </c>
      <c r="F649" t="s">
        <v>7</v>
      </c>
    </row>
    <row r="650" spans="1:6" x14ac:dyDescent="0.3">
      <c r="A650">
        <v>2021</v>
      </c>
      <c r="B650" t="s">
        <v>58</v>
      </c>
      <c r="C650" t="s">
        <v>32</v>
      </c>
      <c r="D650">
        <v>14969</v>
      </c>
      <c r="E650">
        <v>47557</v>
      </c>
      <c r="F650" t="s">
        <v>9</v>
      </c>
    </row>
    <row r="651" spans="1:6" x14ac:dyDescent="0.3">
      <c r="A651">
        <v>2021</v>
      </c>
      <c r="B651" t="s">
        <v>58</v>
      </c>
      <c r="C651" t="s">
        <v>33</v>
      </c>
      <c r="D651">
        <v>15866</v>
      </c>
      <c r="E651">
        <v>51452</v>
      </c>
      <c r="F651" t="s">
        <v>9</v>
      </c>
    </row>
    <row r="652" spans="1:6" x14ac:dyDescent="0.3">
      <c r="A652">
        <v>2021</v>
      </c>
      <c r="B652" t="s">
        <v>58</v>
      </c>
      <c r="C652" t="s">
        <v>34</v>
      </c>
      <c r="D652">
        <v>12448</v>
      </c>
      <c r="E652">
        <v>55409</v>
      </c>
      <c r="F652" t="s">
        <v>7</v>
      </c>
    </row>
    <row r="653" spans="1:6" x14ac:dyDescent="0.3">
      <c r="A653">
        <v>2021</v>
      </c>
      <c r="B653" t="s">
        <v>58</v>
      </c>
      <c r="C653" t="s">
        <v>35</v>
      </c>
      <c r="D653">
        <v>54227</v>
      </c>
      <c r="E653">
        <v>61204</v>
      </c>
      <c r="F653" t="s">
        <v>7</v>
      </c>
    </row>
    <row r="654" spans="1:6" x14ac:dyDescent="0.3">
      <c r="A654">
        <v>2021</v>
      </c>
      <c r="B654" t="s">
        <v>58</v>
      </c>
      <c r="C654" t="s">
        <v>36</v>
      </c>
      <c r="D654">
        <v>10974</v>
      </c>
      <c r="E654">
        <v>45275</v>
      </c>
      <c r="F654" t="s">
        <v>9</v>
      </c>
    </row>
    <row r="655" spans="1:6" x14ac:dyDescent="0.3">
      <c r="A655">
        <v>2021</v>
      </c>
      <c r="B655" t="s">
        <v>58</v>
      </c>
      <c r="C655" t="s">
        <v>37</v>
      </c>
      <c r="D655">
        <v>120950</v>
      </c>
      <c r="E655">
        <v>59710</v>
      </c>
      <c r="F655" t="s">
        <v>7</v>
      </c>
    </row>
    <row r="656" spans="1:6" x14ac:dyDescent="0.3">
      <c r="A656">
        <v>2021</v>
      </c>
      <c r="B656" t="s">
        <v>58</v>
      </c>
      <c r="C656" t="s">
        <v>38</v>
      </c>
      <c r="D656">
        <v>62397</v>
      </c>
      <c r="E656">
        <v>50579</v>
      </c>
      <c r="F656" t="s">
        <v>9</v>
      </c>
    </row>
    <row r="657" spans="1:6" x14ac:dyDescent="0.3">
      <c r="A657">
        <v>2021</v>
      </c>
      <c r="B657" t="s">
        <v>58</v>
      </c>
      <c r="C657" t="s">
        <v>39</v>
      </c>
      <c r="D657">
        <v>7738</v>
      </c>
      <c r="E657">
        <v>57925</v>
      </c>
      <c r="F657" t="s">
        <v>7</v>
      </c>
    </row>
    <row r="658" spans="1:6" x14ac:dyDescent="0.3">
      <c r="A658">
        <v>2021</v>
      </c>
      <c r="B658" t="s">
        <v>58</v>
      </c>
      <c r="C658" t="s">
        <v>40</v>
      </c>
      <c r="D658">
        <v>68958</v>
      </c>
      <c r="E658">
        <v>51569</v>
      </c>
      <c r="F658" t="s">
        <v>7</v>
      </c>
    </row>
    <row r="659" spans="1:6" x14ac:dyDescent="0.3">
      <c r="A659">
        <v>2021</v>
      </c>
      <c r="B659" t="s">
        <v>58</v>
      </c>
      <c r="C659" t="s">
        <v>41</v>
      </c>
      <c r="D659">
        <v>23883</v>
      </c>
      <c r="E659">
        <v>49049</v>
      </c>
      <c r="F659" t="s">
        <v>9</v>
      </c>
    </row>
    <row r="660" spans="1:6" x14ac:dyDescent="0.3">
      <c r="A660">
        <v>2021</v>
      </c>
      <c r="B660" t="s">
        <v>58</v>
      </c>
      <c r="C660" t="s">
        <v>42</v>
      </c>
      <c r="D660">
        <v>26460</v>
      </c>
      <c r="E660">
        <v>51879</v>
      </c>
      <c r="F660" t="s">
        <v>9</v>
      </c>
    </row>
    <row r="661" spans="1:6" x14ac:dyDescent="0.3">
      <c r="A661">
        <v>2021</v>
      </c>
      <c r="B661" t="s">
        <v>58</v>
      </c>
      <c r="C661" t="s">
        <v>43</v>
      </c>
      <c r="D661">
        <v>74684</v>
      </c>
      <c r="E661">
        <v>52296</v>
      </c>
      <c r="F661" t="s">
        <v>7</v>
      </c>
    </row>
    <row r="662" spans="1:6" x14ac:dyDescent="0.3">
      <c r="A662">
        <v>2021</v>
      </c>
      <c r="B662" t="s">
        <v>58</v>
      </c>
      <c r="C662" t="s">
        <v>44</v>
      </c>
      <c r="D662">
        <v>7648</v>
      </c>
      <c r="E662">
        <v>51232</v>
      </c>
      <c r="F662" t="s">
        <v>7</v>
      </c>
    </row>
    <row r="663" spans="1:6" x14ac:dyDescent="0.3">
      <c r="A663">
        <v>2021</v>
      </c>
      <c r="B663" t="s">
        <v>58</v>
      </c>
      <c r="C663" t="s">
        <v>45</v>
      </c>
      <c r="D663">
        <v>31073</v>
      </c>
      <c r="E663">
        <v>47048</v>
      </c>
      <c r="F663" t="s">
        <v>9</v>
      </c>
    </row>
    <row r="664" spans="1:6" x14ac:dyDescent="0.3">
      <c r="A664">
        <v>2021</v>
      </c>
      <c r="B664" t="s">
        <v>58</v>
      </c>
      <c r="C664" t="s">
        <v>46</v>
      </c>
      <c r="D664">
        <v>8027</v>
      </c>
      <c r="E664">
        <v>46980</v>
      </c>
      <c r="F664" t="s">
        <v>9</v>
      </c>
    </row>
    <row r="665" spans="1:6" x14ac:dyDescent="0.3">
      <c r="A665">
        <v>2021</v>
      </c>
      <c r="B665" t="s">
        <v>58</v>
      </c>
      <c r="C665" t="s">
        <v>47</v>
      </c>
      <c r="D665">
        <v>40380</v>
      </c>
      <c r="E665">
        <v>52991</v>
      </c>
      <c r="F665" t="s">
        <v>9</v>
      </c>
    </row>
    <row r="666" spans="1:6" x14ac:dyDescent="0.3">
      <c r="A666">
        <v>2021</v>
      </c>
      <c r="B666" t="s">
        <v>58</v>
      </c>
      <c r="C666" t="s">
        <v>48</v>
      </c>
      <c r="D666">
        <v>150310</v>
      </c>
      <c r="E666">
        <v>60323</v>
      </c>
      <c r="F666" t="s">
        <v>9</v>
      </c>
    </row>
    <row r="667" spans="1:6" x14ac:dyDescent="0.3">
      <c r="A667">
        <v>2021</v>
      </c>
      <c r="B667" t="s">
        <v>58</v>
      </c>
      <c r="C667" t="s">
        <v>49</v>
      </c>
      <c r="D667">
        <v>20066</v>
      </c>
      <c r="E667">
        <v>51785</v>
      </c>
      <c r="F667" t="s">
        <v>9</v>
      </c>
    </row>
    <row r="668" spans="1:6" x14ac:dyDescent="0.3">
      <c r="A668">
        <v>2021</v>
      </c>
      <c r="B668" t="s">
        <v>58</v>
      </c>
      <c r="C668" t="s">
        <v>50</v>
      </c>
      <c r="D668">
        <v>5040</v>
      </c>
      <c r="E668">
        <v>47456</v>
      </c>
      <c r="F668" t="s">
        <v>7</v>
      </c>
    </row>
    <row r="669" spans="1:6" x14ac:dyDescent="0.3">
      <c r="A669">
        <v>2021</v>
      </c>
      <c r="B669" t="s">
        <v>58</v>
      </c>
      <c r="C669" t="s">
        <v>51</v>
      </c>
      <c r="D669">
        <v>42839</v>
      </c>
      <c r="E669">
        <v>51486</v>
      </c>
      <c r="F669" t="s">
        <v>7</v>
      </c>
    </row>
    <row r="670" spans="1:6" x14ac:dyDescent="0.3">
      <c r="A670">
        <v>2021</v>
      </c>
      <c r="B670" t="s">
        <v>58</v>
      </c>
      <c r="C670" t="s">
        <v>52</v>
      </c>
      <c r="D670">
        <v>38692</v>
      </c>
      <c r="E670">
        <v>73312</v>
      </c>
      <c r="F670" t="s">
        <v>9</v>
      </c>
    </row>
    <row r="671" spans="1:6" x14ac:dyDescent="0.3">
      <c r="A671">
        <v>2021</v>
      </c>
      <c r="B671" t="s">
        <v>58</v>
      </c>
      <c r="C671" t="s">
        <v>53</v>
      </c>
      <c r="D671">
        <v>10709</v>
      </c>
      <c r="E671">
        <v>46148</v>
      </c>
      <c r="F671" t="s">
        <v>7</v>
      </c>
    </row>
    <row r="672" spans="1:6" x14ac:dyDescent="0.3">
      <c r="A672">
        <v>2021</v>
      </c>
      <c r="B672" t="s">
        <v>58</v>
      </c>
      <c r="C672" t="s">
        <v>54</v>
      </c>
      <c r="D672">
        <v>36253</v>
      </c>
      <c r="E672">
        <v>48647</v>
      </c>
      <c r="F672" t="s">
        <v>7</v>
      </c>
    </row>
    <row r="673" spans="1:6" x14ac:dyDescent="0.3">
      <c r="A673">
        <v>2021</v>
      </c>
      <c r="B673" t="s">
        <v>58</v>
      </c>
      <c r="C673" t="s">
        <v>55</v>
      </c>
      <c r="D673">
        <v>4819</v>
      </c>
      <c r="E673">
        <v>50408</v>
      </c>
      <c r="F673" t="s">
        <v>9</v>
      </c>
    </row>
    <row r="674" spans="1:6" x14ac:dyDescent="0.3">
      <c r="A674">
        <v>2021</v>
      </c>
      <c r="B674" t="s">
        <v>59</v>
      </c>
      <c r="C674" t="s">
        <v>6</v>
      </c>
      <c r="D674">
        <v>2309</v>
      </c>
      <c r="E674">
        <v>68845</v>
      </c>
      <c r="F674" t="s">
        <v>9</v>
      </c>
    </row>
    <row r="675" spans="1:6" x14ac:dyDescent="0.3">
      <c r="A675">
        <v>2021</v>
      </c>
      <c r="B675" t="s">
        <v>59</v>
      </c>
      <c r="C675" t="s">
        <v>8</v>
      </c>
      <c r="D675">
        <v>3691</v>
      </c>
      <c r="E675">
        <v>83822</v>
      </c>
      <c r="F675" t="s">
        <v>7</v>
      </c>
    </row>
    <row r="676" spans="1:6" x14ac:dyDescent="0.3">
      <c r="A676">
        <v>2021</v>
      </c>
      <c r="B676" t="s">
        <v>59</v>
      </c>
      <c r="C676" t="s">
        <v>10</v>
      </c>
      <c r="D676">
        <v>1303</v>
      </c>
      <c r="E676">
        <v>63981</v>
      </c>
      <c r="F676" t="s">
        <v>7</v>
      </c>
    </row>
    <row r="677" spans="1:6" x14ac:dyDescent="0.3">
      <c r="A677">
        <v>2021</v>
      </c>
      <c r="B677" t="s">
        <v>59</v>
      </c>
      <c r="C677" t="s">
        <v>11</v>
      </c>
      <c r="D677">
        <v>28529</v>
      </c>
      <c r="E677">
        <v>197278</v>
      </c>
      <c r="F677" t="s">
        <v>9</v>
      </c>
    </row>
    <row r="678" spans="1:6" x14ac:dyDescent="0.3">
      <c r="A678">
        <v>2021</v>
      </c>
      <c r="B678" t="s">
        <v>59</v>
      </c>
      <c r="C678" t="s">
        <v>12</v>
      </c>
      <c r="D678">
        <v>4330</v>
      </c>
      <c r="E678">
        <v>115380</v>
      </c>
      <c r="F678" t="s">
        <v>7</v>
      </c>
    </row>
    <row r="679" spans="1:6" x14ac:dyDescent="0.3">
      <c r="A679">
        <v>2021</v>
      </c>
      <c r="B679" t="s">
        <v>59</v>
      </c>
      <c r="C679" t="s">
        <v>13</v>
      </c>
      <c r="D679">
        <v>2551</v>
      </c>
      <c r="E679">
        <v>126406</v>
      </c>
      <c r="F679" t="s">
        <v>9</v>
      </c>
    </row>
    <row r="680" spans="1:6" x14ac:dyDescent="0.3">
      <c r="A680">
        <v>2021</v>
      </c>
      <c r="B680" t="s">
        <v>59</v>
      </c>
      <c r="C680" t="s">
        <v>14</v>
      </c>
      <c r="D680">
        <v>497</v>
      </c>
      <c r="E680">
        <v>76031</v>
      </c>
      <c r="F680" t="s">
        <v>7</v>
      </c>
    </row>
    <row r="681" spans="1:6" x14ac:dyDescent="0.3">
      <c r="A681">
        <v>2021</v>
      </c>
      <c r="B681" t="s">
        <v>59</v>
      </c>
      <c r="C681" t="s">
        <v>15</v>
      </c>
      <c r="D681">
        <v>11744</v>
      </c>
      <c r="E681">
        <v>92153</v>
      </c>
      <c r="F681" t="s">
        <v>7</v>
      </c>
    </row>
    <row r="682" spans="1:6" x14ac:dyDescent="0.3">
      <c r="A682">
        <v>2021</v>
      </c>
      <c r="B682" t="s">
        <v>59</v>
      </c>
      <c r="C682" t="s">
        <v>16</v>
      </c>
      <c r="D682">
        <v>5380</v>
      </c>
      <c r="E682">
        <v>106462</v>
      </c>
      <c r="F682" t="s">
        <v>9</v>
      </c>
    </row>
    <row r="683" spans="1:6" x14ac:dyDescent="0.3">
      <c r="A683">
        <v>2021</v>
      </c>
      <c r="B683" t="s">
        <v>59</v>
      </c>
      <c r="C683" t="s">
        <v>17</v>
      </c>
      <c r="D683">
        <v>1231</v>
      </c>
      <c r="E683">
        <v>62211</v>
      </c>
      <c r="F683" t="s">
        <v>9</v>
      </c>
    </row>
    <row r="684" spans="1:6" x14ac:dyDescent="0.3">
      <c r="A684">
        <v>2021</v>
      </c>
      <c r="B684" t="s">
        <v>59</v>
      </c>
      <c r="C684" t="s">
        <v>18</v>
      </c>
      <c r="D684">
        <v>6998</v>
      </c>
      <c r="E684">
        <v>102732</v>
      </c>
      <c r="F684" t="s">
        <v>7</v>
      </c>
    </row>
    <row r="685" spans="1:6" x14ac:dyDescent="0.3">
      <c r="A685">
        <v>2021</v>
      </c>
      <c r="B685" t="s">
        <v>59</v>
      </c>
      <c r="C685" t="s">
        <v>19</v>
      </c>
      <c r="D685">
        <v>2278</v>
      </c>
      <c r="E685">
        <v>68444</v>
      </c>
      <c r="F685" t="s">
        <v>7</v>
      </c>
    </row>
    <row r="686" spans="1:6" x14ac:dyDescent="0.3">
      <c r="A686">
        <v>2021</v>
      </c>
      <c r="B686" t="s">
        <v>59</v>
      </c>
      <c r="C686" t="s">
        <v>20</v>
      </c>
      <c r="D686">
        <v>1778</v>
      </c>
      <c r="E686">
        <v>66664</v>
      </c>
      <c r="F686" t="s">
        <v>9</v>
      </c>
    </row>
    <row r="687" spans="1:6" x14ac:dyDescent="0.3">
      <c r="A687">
        <v>2021</v>
      </c>
      <c r="B687" t="s">
        <v>59</v>
      </c>
      <c r="C687" t="s">
        <v>21</v>
      </c>
      <c r="D687">
        <v>1386</v>
      </c>
      <c r="E687">
        <v>72434</v>
      </c>
      <c r="F687" t="s">
        <v>9</v>
      </c>
    </row>
    <row r="688" spans="1:6" x14ac:dyDescent="0.3">
      <c r="A688">
        <v>2021</v>
      </c>
      <c r="B688" t="s">
        <v>59</v>
      </c>
      <c r="C688" t="s">
        <v>22</v>
      </c>
      <c r="D688">
        <v>1924</v>
      </c>
      <c r="E688">
        <v>64590</v>
      </c>
      <c r="F688" t="s">
        <v>9</v>
      </c>
    </row>
    <row r="689" spans="1:6" x14ac:dyDescent="0.3">
      <c r="A689">
        <v>2021</v>
      </c>
      <c r="B689" t="s">
        <v>59</v>
      </c>
      <c r="C689" t="s">
        <v>23</v>
      </c>
      <c r="D689">
        <v>1801</v>
      </c>
      <c r="E689">
        <v>66638</v>
      </c>
      <c r="F689" t="s">
        <v>9</v>
      </c>
    </row>
    <row r="690" spans="1:6" x14ac:dyDescent="0.3">
      <c r="A690">
        <v>2021</v>
      </c>
      <c r="B690" t="s">
        <v>59</v>
      </c>
      <c r="C690" t="s">
        <v>24</v>
      </c>
      <c r="D690">
        <v>869</v>
      </c>
      <c r="E690">
        <v>63442</v>
      </c>
      <c r="F690" t="s">
        <v>9</v>
      </c>
    </row>
    <row r="691" spans="1:6" x14ac:dyDescent="0.3">
      <c r="A691">
        <v>2021</v>
      </c>
      <c r="B691" t="s">
        <v>59</v>
      </c>
      <c r="C691" t="s">
        <v>25</v>
      </c>
      <c r="D691">
        <v>2846</v>
      </c>
      <c r="E691">
        <v>104834</v>
      </c>
      <c r="F691" t="s">
        <v>7</v>
      </c>
    </row>
    <row r="692" spans="1:6" x14ac:dyDescent="0.3">
      <c r="A692">
        <v>2021</v>
      </c>
      <c r="B692" t="s">
        <v>59</v>
      </c>
      <c r="C692" t="s">
        <v>26</v>
      </c>
      <c r="D692">
        <v>5717</v>
      </c>
      <c r="E692">
        <v>134022</v>
      </c>
      <c r="F692" t="s">
        <v>7</v>
      </c>
    </row>
    <row r="693" spans="1:6" x14ac:dyDescent="0.3">
      <c r="A693">
        <v>2021</v>
      </c>
      <c r="B693" t="s">
        <v>59</v>
      </c>
      <c r="C693" t="s">
        <v>27</v>
      </c>
      <c r="D693">
        <v>7146</v>
      </c>
      <c r="E693">
        <v>83504</v>
      </c>
      <c r="F693" t="s">
        <v>9</v>
      </c>
    </row>
    <row r="694" spans="1:6" x14ac:dyDescent="0.3">
      <c r="A694">
        <v>2021</v>
      </c>
      <c r="B694" t="s">
        <v>59</v>
      </c>
      <c r="C694" t="s">
        <v>28</v>
      </c>
      <c r="D694">
        <v>4133</v>
      </c>
      <c r="E694">
        <v>89846</v>
      </c>
      <c r="F694" t="s">
        <v>7</v>
      </c>
    </row>
    <row r="695" spans="1:6" x14ac:dyDescent="0.3">
      <c r="A695">
        <v>2021</v>
      </c>
      <c r="B695" t="s">
        <v>59</v>
      </c>
      <c r="C695" t="s">
        <v>29</v>
      </c>
      <c r="D695">
        <v>944</v>
      </c>
      <c r="E695">
        <v>55438</v>
      </c>
      <c r="F695" t="s">
        <v>7</v>
      </c>
    </row>
    <row r="696" spans="1:6" x14ac:dyDescent="0.3">
      <c r="A696">
        <v>2021</v>
      </c>
      <c r="B696" t="s">
        <v>59</v>
      </c>
      <c r="C696" t="s">
        <v>30</v>
      </c>
      <c r="D696">
        <v>3310</v>
      </c>
      <c r="E696">
        <v>91960</v>
      </c>
      <c r="F696" t="s">
        <v>9</v>
      </c>
    </row>
    <row r="697" spans="1:6" x14ac:dyDescent="0.3">
      <c r="A697">
        <v>2021</v>
      </c>
      <c r="B697" t="s">
        <v>59</v>
      </c>
      <c r="C697" t="s">
        <v>31</v>
      </c>
      <c r="D697">
        <v>799</v>
      </c>
      <c r="E697">
        <v>62592</v>
      </c>
      <c r="F697" t="s">
        <v>9</v>
      </c>
    </row>
    <row r="698" spans="1:6" x14ac:dyDescent="0.3">
      <c r="A698">
        <v>2021</v>
      </c>
      <c r="B698" t="s">
        <v>59</v>
      </c>
      <c r="C698" t="s">
        <v>32</v>
      </c>
      <c r="D698">
        <v>1015</v>
      </c>
      <c r="E698">
        <v>72732</v>
      </c>
      <c r="F698" t="s">
        <v>7</v>
      </c>
    </row>
    <row r="699" spans="1:6" x14ac:dyDescent="0.3">
      <c r="A699">
        <v>2021</v>
      </c>
      <c r="B699" t="s">
        <v>59</v>
      </c>
      <c r="C699" t="s">
        <v>33</v>
      </c>
      <c r="D699">
        <v>1664</v>
      </c>
      <c r="E699">
        <v>79213</v>
      </c>
      <c r="F699" t="s">
        <v>7</v>
      </c>
    </row>
    <row r="700" spans="1:6" x14ac:dyDescent="0.3">
      <c r="A700">
        <v>2021</v>
      </c>
      <c r="B700" t="s">
        <v>59</v>
      </c>
      <c r="C700" t="s">
        <v>34</v>
      </c>
      <c r="D700">
        <v>1037</v>
      </c>
      <c r="E700">
        <v>103212</v>
      </c>
      <c r="F700" t="s">
        <v>9</v>
      </c>
    </row>
    <row r="701" spans="1:6" x14ac:dyDescent="0.3">
      <c r="A701">
        <v>2021</v>
      </c>
      <c r="B701" t="s">
        <v>59</v>
      </c>
      <c r="C701" t="s">
        <v>35</v>
      </c>
      <c r="D701">
        <v>3724</v>
      </c>
      <c r="E701">
        <v>123433</v>
      </c>
      <c r="F701" t="s">
        <v>7</v>
      </c>
    </row>
    <row r="702" spans="1:6" x14ac:dyDescent="0.3">
      <c r="A702">
        <v>2021</v>
      </c>
      <c r="B702" t="s">
        <v>59</v>
      </c>
      <c r="C702" t="s">
        <v>36</v>
      </c>
      <c r="D702">
        <v>1074</v>
      </c>
      <c r="E702">
        <v>63554</v>
      </c>
      <c r="F702" t="s">
        <v>9</v>
      </c>
    </row>
    <row r="703" spans="1:6" x14ac:dyDescent="0.3">
      <c r="A703">
        <v>2021</v>
      </c>
      <c r="B703" t="s">
        <v>59</v>
      </c>
      <c r="C703" t="s">
        <v>37</v>
      </c>
      <c r="D703">
        <v>12812</v>
      </c>
      <c r="E703">
        <v>141959</v>
      </c>
      <c r="F703" t="s">
        <v>7</v>
      </c>
    </row>
    <row r="704" spans="1:6" x14ac:dyDescent="0.3">
      <c r="A704">
        <v>2021</v>
      </c>
      <c r="B704" t="s">
        <v>59</v>
      </c>
      <c r="C704" t="s">
        <v>38</v>
      </c>
      <c r="D704">
        <v>5669</v>
      </c>
      <c r="E704">
        <v>93039</v>
      </c>
      <c r="F704" t="s">
        <v>7</v>
      </c>
    </row>
    <row r="705" spans="1:6" x14ac:dyDescent="0.3">
      <c r="A705">
        <v>2021</v>
      </c>
      <c r="B705" t="s">
        <v>59</v>
      </c>
      <c r="C705" t="s">
        <v>39</v>
      </c>
      <c r="D705">
        <v>402</v>
      </c>
      <c r="E705">
        <v>77543</v>
      </c>
      <c r="F705" t="s">
        <v>9</v>
      </c>
    </row>
    <row r="706" spans="1:6" x14ac:dyDescent="0.3">
      <c r="A706">
        <v>2021</v>
      </c>
      <c r="B706" t="s">
        <v>59</v>
      </c>
      <c r="C706" t="s">
        <v>40</v>
      </c>
      <c r="D706">
        <v>4915</v>
      </c>
      <c r="E706">
        <v>78613</v>
      </c>
      <c r="F706" t="s">
        <v>9</v>
      </c>
    </row>
    <row r="707" spans="1:6" x14ac:dyDescent="0.3">
      <c r="A707">
        <v>2021</v>
      </c>
      <c r="B707" t="s">
        <v>59</v>
      </c>
      <c r="C707" t="s">
        <v>41</v>
      </c>
      <c r="D707">
        <v>1550</v>
      </c>
      <c r="E707">
        <v>66407</v>
      </c>
      <c r="F707" t="s">
        <v>7</v>
      </c>
    </row>
    <row r="708" spans="1:6" x14ac:dyDescent="0.3">
      <c r="A708">
        <v>2021</v>
      </c>
      <c r="B708" t="s">
        <v>59</v>
      </c>
      <c r="C708" t="s">
        <v>42</v>
      </c>
      <c r="D708">
        <v>4135</v>
      </c>
      <c r="E708">
        <v>95633</v>
      </c>
      <c r="F708" t="s">
        <v>7</v>
      </c>
    </row>
    <row r="709" spans="1:6" x14ac:dyDescent="0.3">
      <c r="A709">
        <v>2021</v>
      </c>
      <c r="B709" t="s">
        <v>59</v>
      </c>
      <c r="C709" t="s">
        <v>43</v>
      </c>
      <c r="D709">
        <v>5348</v>
      </c>
      <c r="E709">
        <v>100900</v>
      </c>
      <c r="F709" t="s">
        <v>9</v>
      </c>
    </row>
    <row r="710" spans="1:6" x14ac:dyDescent="0.3">
      <c r="A710">
        <v>2021</v>
      </c>
      <c r="B710" t="s">
        <v>59</v>
      </c>
      <c r="C710" t="s">
        <v>44</v>
      </c>
      <c r="D710">
        <v>714</v>
      </c>
      <c r="E710">
        <v>82409</v>
      </c>
      <c r="F710" t="s">
        <v>9</v>
      </c>
    </row>
    <row r="711" spans="1:6" x14ac:dyDescent="0.3">
      <c r="A711">
        <v>2021</v>
      </c>
      <c r="B711" t="s">
        <v>59</v>
      </c>
      <c r="C711" t="s">
        <v>45</v>
      </c>
      <c r="D711">
        <v>2883</v>
      </c>
      <c r="E711">
        <v>72032</v>
      </c>
      <c r="F711" t="s">
        <v>9</v>
      </c>
    </row>
    <row r="712" spans="1:6" x14ac:dyDescent="0.3">
      <c r="A712">
        <v>2021</v>
      </c>
      <c r="B712" t="s">
        <v>59</v>
      </c>
      <c r="C712" t="s">
        <v>46</v>
      </c>
      <c r="D712">
        <v>589</v>
      </c>
      <c r="E712">
        <v>57535</v>
      </c>
      <c r="F712" t="s">
        <v>9</v>
      </c>
    </row>
    <row r="713" spans="1:6" x14ac:dyDescent="0.3">
      <c r="A713">
        <v>2021</v>
      </c>
      <c r="B713" t="s">
        <v>59</v>
      </c>
      <c r="C713" t="s">
        <v>47</v>
      </c>
      <c r="D713">
        <v>3981</v>
      </c>
      <c r="E713">
        <v>81375</v>
      </c>
      <c r="F713" t="s">
        <v>9</v>
      </c>
    </row>
    <row r="714" spans="1:6" x14ac:dyDescent="0.3">
      <c r="A714">
        <v>2021</v>
      </c>
      <c r="B714" t="s">
        <v>59</v>
      </c>
      <c r="C714" t="s">
        <v>48</v>
      </c>
      <c r="D714">
        <v>10627</v>
      </c>
      <c r="E714">
        <v>96857</v>
      </c>
      <c r="F714" t="s">
        <v>7</v>
      </c>
    </row>
    <row r="715" spans="1:6" x14ac:dyDescent="0.3">
      <c r="A715">
        <v>2021</v>
      </c>
      <c r="B715" t="s">
        <v>59</v>
      </c>
      <c r="C715" t="s">
        <v>49</v>
      </c>
      <c r="D715">
        <v>2776</v>
      </c>
      <c r="E715">
        <v>90735</v>
      </c>
      <c r="F715" t="s">
        <v>7</v>
      </c>
    </row>
    <row r="716" spans="1:6" x14ac:dyDescent="0.3">
      <c r="A716">
        <v>2021</v>
      </c>
      <c r="B716" t="s">
        <v>59</v>
      </c>
      <c r="C716" t="s">
        <v>50</v>
      </c>
      <c r="D716">
        <v>527</v>
      </c>
      <c r="E716">
        <v>68861</v>
      </c>
      <c r="F716" t="s">
        <v>9</v>
      </c>
    </row>
    <row r="717" spans="1:6" x14ac:dyDescent="0.3">
      <c r="A717">
        <v>2021</v>
      </c>
      <c r="B717" t="s">
        <v>59</v>
      </c>
      <c r="C717" t="s">
        <v>51</v>
      </c>
      <c r="D717">
        <v>4600</v>
      </c>
      <c r="E717">
        <v>113966</v>
      </c>
      <c r="F717" t="s">
        <v>7</v>
      </c>
    </row>
    <row r="718" spans="1:6" x14ac:dyDescent="0.3">
      <c r="A718">
        <v>2021</v>
      </c>
      <c r="B718" t="s">
        <v>59</v>
      </c>
      <c r="C718" t="s">
        <v>52</v>
      </c>
      <c r="D718">
        <v>5007</v>
      </c>
      <c r="E718">
        <v>213135</v>
      </c>
      <c r="F718" t="s">
        <v>7</v>
      </c>
    </row>
    <row r="719" spans="1:6" x14ac:dyDescent="0.3">
      <c r="A719">
        <v>2021</v>
      </c>
      <c r="B719" t="s">
        <v>59</v>
      </c>
      <c r="C719" t="s">
        <v>53</v>
      </c>
      <c r="D719">
        <v>818</v>
      </c>
      <c r="E719">
        <v>59281</v>
      </c>
      <c r="F719" t="s">
        <v>9</v>
      </c>
    </row>
    <row r="720" spans="1:6" x14ac:dyDescent="0.3">
      <c r="A720">
        <v>2021</v>
      </c>
      <c r="B720" t="s">
        <v>59</v>
      </c>
      <c r="C720" t="s">
        <v>54</v>
      </c>
      <c r="D720">
        <v>2335</v>
      </c>
      <c r="E720">
        <v>88512</v>
      </c>
      <c r="F720" t="s">
        <v>9</v>
      </c>
    </row>
    <row r="721" spans="1:6" x14ac:dyDescent="0.3">
      <c r="A721">
        <v>2021</v>
      </c>
      <c r="B721" t="s">
        <v>59</v>
      </c>
      <c r="C721" t="s">
        <v>55</v>
      </c>
      <c r="D721">
        <v>417</v>
      </c>
      <c r="E721">
        <v>55035</v>
      </c>
      <c r="F721" t="s">
        <v>7</v>
      </c>
    </row>
    <row r="722" spans="1:6" x14ac:dyDescent="0.3">
      <c r="A722">
        <v>2021</v>
      </c>
      <c r="B722" t="s">
        <v>60</v>
      </c>
      <c r="C722" t="s">
        <v>6</v>
      </c>
      <c r="D722">
        <v>13590</v>
      </c>
      <c r="E722">
        <v>77076</v>
      </c>
      <c r="F722" t="s">
        <v>7</v>
      </c>
    </row>
    <row r="723" spans="1:6" x14ac:dyDescent="0.3">
      <c r="A723">
        <v>2021</v>
      </c>
      <c r="B723" t="s">
        <v>60</v>
      </c>
      <c r="C723" t="s">
        <v>8</v>
      </c>
      <c r="D723">
        <v>19357</v>
      </c>
      <c r="E723">
        <v>80627</v>
      </c>
      <c r="F723" t="s">
        <v>9</v>
      </c>
    </row>
    <row r="724" spans="1:6" x14ac:dyDescent="0.3">
      <c r="A724">
        <v>2021</v>
      </c>
      <c r="B724" t="s">
        <v>60</v>
      </c>
      <c r="C724" t="s">
        <v>10</v>
      </c>
      <c r="D724">
        <v>8591</v>
      </c>
      <c r="E724">
        <v>66198</v>
      </c>
      <c r="F724" t="s">
        <v>7</v>
      </c>
    </row>
    <row r="725" spans="1:6" x14ac:dyDescent="0.3">
      <c r="A725">
        <v>2021</v>
      </c>
      <c r="B725" t="s">
        <v>60</v>
      </c>
      <c r="C725" t="s">
        <v>11</v>
      </c>
      <c r="D725">
        <v>109980</v>
      </c>
      <c r="E725">
        <v>118757</v>
      </c>
      <c r="F725" t="s">
        <v>9</v>
      </c>
    </row>
    <row r="726" spans="1:6" x14ac:dyDescent="0.3">
      <c r="A726">
        <v>2021</v>
      </c>
      <c r="B726" t="s">
        <v>60</v>
      </c>
      <c r="C726" t="s">
        <v>12</v>
      </c>
      <c r="D726">
        <v>24028</v>
      </c>
      <c r="E726">
        <v>94613</v>
      </c>
      <c r="F726" t="s">
        <v>7</v>
      </c>
    </row>
    <row r="727" spans="1:6" x14ac:dyDescent="0.3">
      <c r="A727">
        <v>2021</v>
      </c>
      <c r="B727" t="s">
        <v>60</v>
      </c>
      <c r="C727" t="s">
        <v>13</v>
      </c>
      <c r="D727">
        <v>11028</v>
      </c>
      <c r="E727">
        <v>163629</v>
      </c>
      <c r="F727" t="s">
        <v>7</v>
      </c>
    </row>
    <row r="728" spans="1:6" x14ac:dyDescent="0.3">
      <c r="A728">
        <v>2021</v>
      </c>
      <c r="B728" t="s">
        <v>60</v>
      </c>
      <c r="C728" t="s">
        <v>14</v>
      </c>
      <c r="D728">
        <v>2907</v>
      </c>
      <c r="E728">
        <v>103426</v>
      </c>
      <c r="F728" t="s">
        <v>9</v>
      </c>
    </row>
    <row r="729" spans="1:6" x14ac:dyDescent="0.3">
      <c r="A729">
        <v>2021</v>
      </c>
      <c r="B729" t="s">
        <v>60</v>
      </c>
      <c r="C729" t="s">
        <v>15</v>
      </c>
      <c r="D729">
        <v>76648</v>
      </c>
      <c r="E729">
        <v>83025</v>
      </c>
      <c r="F729" t="s">
        <v>9</v>
      </c>
    </row>
    <row r="730" spans="1:6" x14ac:dyDescent="0.3">
      <c r="A730">
        <v>2021</v>
      </c>
      <c r="B730" t="s">
        <v>60</v>
      </c>
      <c r="C730" t="s">
        <v>16</v>
      </c>
      <c r="D730">
        <v>26961</v>
      </c>
      <c r="E730">
        <v>92701</v>
      </c>
      <c r="F730" t="s">
        <v>7</v>
      </c>
    </row>
    <row r="731" spans="1:6" x14ac:dyDescent="0.3">
      <c r="A731">
        <v>2021</v>
      </c>
      <c r="B731" t="s">
        <v>60</v>
      </c>
      <c r="C731" t="s">
        <v>17</v>
      </c>
      <c r="D731">
        <v>5859</v>
      </c>
      <c r="E731">
        <v>65504</v>
      </c>
      <c r="F731" t="s">
        <v>7</v>
      </c>
    </row>
    <row r="732" spans="1:6" x14ac:dyDescent="0.3">
      <c r="A732">
        <v>2021</v>
      </c>
      <c r="B732" t="s">
        <v>60</v>
      </c>
      <c r="C732" t="s">
        <v>18</v>
      </c>
      <c r="D732">
        <v>32792</v>
      </c>
      <c r="E732">
        <v>119091</v>
      </c>
      <c r="F732" t="s">
        <v>9</v>
      </c>
    </row>
    <row r="733" spans="1:6" x14ac:dyDescent="0.3">
      <c r="A733">
        <v>2021</v>
      </c>
      <c r="B733" t="s">
        <v>60</v>
      </c>
      <c r="C733" t="s">
        <v>19</v>
      </c>
      <c r="D733">
        <v>16940</v>
      </c>
      <c r="E733">
        <v>73469</v>
      </c>
      <c r="F733" t="s">
        <v>9</v>
      </c>
    </row>
    <row r="734" spans="1:6" x14ac:dyDescent="0.3">
      <c r="A734">
        <v>2021</v>
      </c>
      <c r="B734" t="s">
        <v>60</v>
      </c>
      <c r="C734" t="s">
        <v>20</v>
      </c>
      <c r="D734">
        <v>10414</v>
      </c>
      <c r="E734">
        <v>82212</v>
      </c>
      <c r="F734" t="s">
        <v>9</v>
      </c>
    </row>
    <row r="735" spans="1:6" x14ac:dyDescent="0.3">
      <c r="A735">
        <v>2021</v>
      </c>
      <c r="B735" t="s">
        <v>60</v>
      </c>
      <c r="C735" t="s">
        <v>21</v>
      </c>
      <c r="D735">
        <v>8744</v>
      </c>
      <c r="E735">
        <v>74950</v>
      </c>
      <c r="F735" t="s">
        <v>9</v>
      </c>
    </row>
    <row r="736" spans="1:6" x14ac:dyDescent="0.3">
      <c r="A736">
        <v>2021</v>
      </c>
      <c r="B736" t="s">
        <v>60</v>
      </c>
      <c r="C736" t="s">
        <v>22</v>
      </c>
      <c r="D736">
        <v>11201</v>
      </c>
      <c r="E736">
        <v>75885</v>
      </c>
      <c r="F736" t="s">
        <v>9</v>
      </c>
    </row>
    <row r="737" spans="1:6" x14ac:dyDescent="0.3">
      <c r="A737">
        <v>2021</v>
      </c>
      <c r="B737" t="s">
        <v>60</v>
      </c>
      <c r="C737" t="s">
        <v>23</v>
      </c>
      <c r="D737">
        <v>13852</v>
      </c>
      <c r="E737">
        <v>69590</v>
      </c>
      <c r="F737" t="s">
        <v>7</v>
      </c>
    </row>
    <row r="738" spans="1:6" x14ac:dyDescent="0.3">
      <c r="A738">
        <v>2021</v>
      </c>
      <c r="B738" t="s">
        <v>60</v>
      </c>
      <c r="C738" t="s">
        <v>24</v>
      </c>
      <c r="D738">
        <v>3854</v>
      </c>
      <c r="E738">
        <v>76030</v>
      </c>
      <c r="F738" t="s">
        <v>7</v>
      </c>
    </row>
    <row r="739" spans="1:6" x14ac:dyDescent="0.3">
      <c r="A739">
        <v>2021</v>
      </c>
      <c r="B739" t="s">
        <v>60</v>
      </c>
      <c r="C739" t="s">
        <v>25</v>
      </c>
      <c r="D739">
        <v>15512</v>
      </c>
      <c r="E739">
        <v>104024</v>
      </c>
      <c r="F739" t="s">
        <v>9</v>
      </c>
    </row>
    <row r="740" spans="1:6" x14ac:dyDescent="0.3">
      <c r="A740">
        <v>2021</v>
      </c>
      <c r="B740" t="s">
        <v>60</v>
      </c>
      <c r="C740" t="s">
        <v>26</v>
      </c>
      <c r="D740">
        <v>17883</v>
      </c>
      <c r="E740">
        <v>153565</v>
      </c>
      <c r="F740" t="s">
        <v>7</v>
      </c>
    </row>
    <row r="741" spans="1:6" x14ac:dyDescent="0.3">
      <c r="A741">
        <v>2021</v>
      </c>
      <c r="B741" t="s">
        <v>60</v>
      </c>
      <c r="C741" t="s">
        <v>27</v>
      </c>
      <c r="D741">
        <v>19641</v>
      </c>
      <c r="E741">
        <v>79691</v>
      </c>
      <c r="F741" t="s">
        <v>7</v>
      </c>
    </row>
    <row r="742" spans="1:6" x14ac:dyDescent="0.3">
      <c r="A742">
        <v>2021</v>
      </c>
      <c r="B742" t="s">
        <v>60</v>
      </c>
      <c r="C742" t="s">
        <v>28</v>
      </c>
      <c r="D742">
        <v>15855</v>
      </c>
      <c r="E742">
        <v>103673</v>
      </c>
      <c r="F742" t="s">
        <v>9</v>
      </c>
    </row>
    <row r="743" spans="1:6" x14ac:dyDescent="0.3">
      <c r="A743">
        <v>2021</v>
      </c>
      <c r="B743" t="s">
        <v>60</v>
      </c>
      <c r="C743" t="s">
        <v>29</v>
      </c>
      <c r="D743">
        <v>7944</v>
      </c>
      <c r="E743">
        <v>60672</v>
      </c>
      <c r="F743" t="s">
        <v>9</v>
      </c>
    </row>
    <row r="744" spans="1:6" x14ac:dyDescent="0.3">
      <c r="A744">
        <v>2021</v>
      </c>
      <c r="B744" t="s">
        <v>60</v>
      </c>
      <c r="C744" t="s">
        <v>30</v>
      </c>
      <c r="D744">
        <v>17951</v>
      </c>
      <c r="E744">
        <v>81387</v>
      </c>
      <c r="F744" t="s">
        <v>7</v>
      </c>
    </row>
    <row r="745" spans="1:6" x14ac:dyDescent="0.3">
      <c r="A745">
        <v>2021</v>
      </c>
      <c r="B745" t="s">
        <v>60</v>
      </c>
      <c r="C745" t="s">
        <v>31</v>
      </c>
      <c r="D745">
        <v>4314</v>
      </c>
      <c r="E745">
        <v>66907</v>
      </c>
      <c r="F745" t="s">
        <v>7</v>
      </c>
    </row>
    <row r="746" spans="1:6" x14ac:dyDescent="0.3">
      <c r="A746">
        <v>2021</v>
      </c>
      <c r="B746" t="s">
        <v>60</v>
      </c>
      <c r="C746" t="s">
        <v>32</v>
      </c>
      <c r="D746">
        <v>6842</v>
      </c>
      <c r="E746">
        <v>75072</v>
      </c>
      <c r="F746" t="s">
        <v>9</v>
      </c>
    </row>
    <row r="747" spans="1:6" x14ac:dyDescent="0.3">
      <c r="A747">
        <v>2021</v>
      </c>
      <c r="B747" t="s">
        <v>60</v>
      </c>
      <c r="C747" t="s">
        <v>33</v>
      </c>
      <c r="D747">
        <v>9324</v>
      </c>
      <c r="E747">
        <v>76204</v>
      </c>
      <c r="F747" t="s">
        <v>7</v>
      </c>
    </row>
    <row r="748" spans="1:6" x14ac:dyDescent="0.3">
      <c r="A748">
        <v>2021</v>
      </c>
      <c r="B748" t="s">
        <v>60</v>
      </c>
      <c r="C748" t="s">
        <v>34</v>
      </c>
      <c r="D748">
        <v>3881</v>
      </c>
      <c r="E748">
        <v>106104</v>
      </c>
      <c r="F748" t="s">
        <v>9</v>
      </c>
    </row>
    <row r="749" spans="1:6" x14ac:dyDescent="0.3">
      <c r="A749">
        <v>2021</v>
      </c>
      <c r="B749" t="s">
        <v>60</v>
      </c>
      <c r="C749" t="s">
        <v>35</v>
      </c>
      <c r="D749">
        <v>20037</v>
      </c>
      <c r="E749">
        <v>123277</v>
      </c>
      <c r="F749" t="s">
        <v>7</v>
      </c>
    </row>
    <row r="750" spans="1:6" x14ac:dyDescent="0.3">
      <c r="A750">
        <v>2021</v>
      </c>
      <c r="B750" t="s">
        <v>60</v>
      </c>
      <c r="C750" t="s">
        <v>36</v>
      </c>
      <c r="D750">
        <v>5460</v>
      </c>
      <c r="E750">
        <v>63768</v>
      </c>
      <c r="F750" t="s">
        <v>7</v>
      </c>
    </row>
    <row r="751" spans="1:6" x14ac:dyDescent="0.3">
      <c r="A751">
        <v>2021</v>
      </c>
      <c r="B751" t="s">
        <v>60</v>
      </c>
      <c r="C751" t="s">
        <v>37</v>
      </c>
      <c r="D751">
        <v>63310</v>
      </c>
      <c r="E751">
        <v>197494</v>
      </c>
      <c r="F751" t="s">
        <v>9</v>
      </c>
    </row>
    <row r="752" spans="1:6" x14ac:dyDescent="0.3">
      <c r="A752">
        <v>2021</v>
      </c>
      <c r="B752" t="s">
        <v>60</v>
      </c>
      <c r="C752" t="s">
        <v>38</v>
      </c>
      <c r="D752">
        <v>28672</v>
      </c>
      <c r="E752">
        <v>95886</v>
      </c>
      <c r="F752" t="s">
        <v>9</v>
      </c>
    </row>
    <row r="753" spans="1:6" x14ac:dyDescent="0.3">
      <c r="A753">
        <v>2021</v>
      </c>
      <c r="B753" t="s">
        <v>60</v>
      </c>
      <c r="C753" t="s">
        <v>39</v>
      </c>
      <c r="D753">
        <v>2985</v>
      </c>
      <c r="E753">
        <v>71784</v>
      </c>
      <c r="F753" t="s">
        <v>7</v>
      </c>
    </row>
    <row r="754" spans="1:6" x14ac:dyDescent="0.3">
      <c r="A754">
        <v>2021</v>
      </c>
      <c r="B754" t="s">
        <v>60</v>
      </c>
      <c r="C754" t="s">
        <v>40</v>
      </c>
      <c r="D754">
        <v>29119</v>
      </c>
      <c r="E754">
        <v>81683</v>
      </c>
      <c r="F754" t="s">
        <v>7</v>
      </c>
    </row>
    <row r="755" spans="1:6" x14ac:dyDescent="0.3">
      <c r="A755">
        <v>2021</v>
      </c>
      <c r="B755" t="s">
        <v>60</v>
      </c>
      <c r="C755" t="s">
        <v>41</v>
      </c>
      <c r="D755">
        <v>11672</v>
      </c>
      <c r="E755">
        <v>65814</v>
      </c>
      <c r="F755" t="s">
        <v>9</v>
      </c>
    </row>
    <row r="756" spans="1:6" x14ac:dyDescent="0.3">
      <c r="A756">
        <v>2021</v>
      </c>
      <c r="B756" t="s">
        <v>60</v>
      </c>
      <c r="C756" t="s">
        <v>42</v>
      </c>
      <c r="D756">
        <v>13190</v>
      </c>
      <c r="E756">
        <v>79291</v>
      </c>
      <c r="F756" t="s">
        <v>9</v>
      </c>
    </row>
    <row r="757" spans="1:6" x14ac:dyDescent="0.3">
      <c r="A757">
        <v>2021</v>
      </c>
      <c r="B757" t="s">
        <v>60</v>
      </c>
      <c r="C757" t="s">
        <v>43</v>
      </c>
      <c r="D757">
        <v>29264</v>
      </c>
      <c r="E757">
        <v>96778</v>
      </c>
      <c r="F757" t="s">
        <v>9</v>
      </c>
    </row>
    <row r="758" spans="1:6" x14ac:dyDescent="0.3">
      <c r="A758">
        <v>2021</v>
      </c>
      <c r="B758" t="s">
        <v>60</v>
      </c>
      <c r="C758" t="s">
        <v>44</v>
      </c>
      <c r="D758">
        <v>2934</v>
      </c>
      <c r="E758">
        <v>97537</v>
      </c>
      <c r="F758" t="s">
        <v>9</v>
      </c>
    </row>
    <row r="759" spans="1:6" x14ac:dyDescent="0.3">
      <c r="A759">
        <v>2021</v>
      </c>
      <c r="B759" t="s">
        <v>60</v>
      </c>
      <c r="C759" t="s">
        <v>45</v>
      </c>
      <c r="D759">
        <v>14196</v>
      </c>
      <c r="E759">
        <v>70481</v>
      </c>
      <c r="F759" t="s">
        <v>9</v>
      </c>
    </row>
    <row r="760" spans="1:6" x14ac:dyDescent="0.3">
      <c r="A760">
        <v>2021</v>
      </c>
      <c r="B760" t="s">
        <v>60</v>
      </c>
      <c r="C760" t="s">
        <v>46</v>
      </c>
      <c r="D760">
        <v>3315</v>
      </c>
      <c r="E760">
        <v>69499</v>
      </c>
      <c r="F760" t="s">
        <v>7</v>
      </c>
    </row>
    <row r="761" spans="1:6" x14ac:dyDescent="0.3">
      <c r="A761">
        <v>2021</v>
      </c>
      <c r="B761" t="s">
        <v>60</v>
      </c>
      <c r="C761" t="s">
        <v>47</v>
      </c>
      <c r="D761">
        <v>16270</v>
      </c>
      <c r="E761">
        <v>83805</v>
      </c>
      <c r="F761" t="s">
        <v>7</v>
      </c>
    </row>
    <row r="762" spans="1:6" x14ac:dyDescent="0.3">
      <c r="A762">
        <v>2021</v>
      </c>
      <c r="B762" t="s">
        <v>60</v>
      </c>
      <c r="C762" t="s">
        <v>48</v>
      </c>
      <c r="D762">
        <v>76169</v>
      </c>
      <c r="E762">
        <v>92718</v>
      </c>
      <c r="F762" t="s">
        <v>9</v>
      </c>
    </row>
    <row r="763" spans="1:6" x14ac:dyDescent="0.3">
      <c r="A763">
        <v>2021</v>
      </c>
      <c r="B763" t="s">
        <v>60</v>
      </c>
      <c r="C763" t="s">
        <v>49</v>
      </c>
      <c r="D763">
        <v>11885</v>
      </c>
      <c r="E763">
        <v>76967</v>
      </c>
      <c r="F763" t="s">
        <v>7</v>
      </c>
    </row>
    <row r="764" spans="1:6" x14ac:dyDescent="0.3">
      <c r="A764">
        <v>2021</v>
      </c>
      <c r="B764" t="s">
        <v>60</v>
      </c>
      <c r="C764" t="s">
        <v>50</v>
      </c>
      <c r="D764">
        <v>1709</v>
      </c>
      <c r="E764">
        <v>80642</v>
      </c>
      <c r="F764" t="s">
        <v>7</v>
      </c>
    </row>
    <row r="765" spans="1:6" x14ac:dyDescent="0.3">
      <c r="A765">
        <v>2021</v>
      </c>
      <c r="B765" t="s">
        <v>60</v>
      </c>
      <c r="C765" t="s">
        <v>51</v>
      </c>
      <c r="D765">
        <v>22249</v>
      </c>
      <c r="E765">
        <v>94029</v>
      </c>
      <c r="F765" t="s">
        <v>9</v>
      </c>
    </row>
    <row r="766" spans="1:6" x14ac:dyDescent="0.3">
      <c r="A766">
        <v>2021</v>
      </c>
      <c r="B766" t="s">
        <v>60</v>
      </c>
      <c r="C766" t="s">
        <v>52</v>
      </c>
      <c r="D766">
        <v>17624</v>
      </c>
      <c r="E766">
        <v>91242</v>
      </c>
      <c r="F766" t="s">
        <v>9</v>
      </c>
    </row>
    <row r="767" spans="1:6" x14ac:dyDescent="0.3">
      <c r="A767">
        <v>2021</v>
      </c>
      <c r="B767" t="s">
        <v>60</v>
      </c>
      <c r="C767" t="s">
        <v>53</v>
      </c>
      <c r="D767">
        <v>4003</v>
      </c>
      <c r="E767">
        <v>60528</v>
      </c>
      <c r="F767" t="s">
        <v>7</v>
      </c>
    </row>
    <row r="768" spans="1:6" x14ac:dyDescent="0.3">
      <c r="A768">
        <v>2021</v>
      </c>
      <c r="B768" t="s">
        <v>60</v>
      </c>
      <c r="C768" t="s">
        <v>54</v>
      </c>
      <c r="D768">
        <v>14066</v>
      </c>
      <c r="E768">
        <v>80040</v>
      </c>
      <c r="F768" t="s">
        <v>7</v>
      </c>
    </row>
    <row r="769" spans="1:6" x14ac:dyDescent="0.3">
      <c r="A769">
        <v>2021</v>
      </c>
      <c r="B769" t="s">
        <v>60</v>
      </c>
      <c r="C769" t="s">
        <v>55</v>
      </c>
      <c r="D769">
        <v>2306</v>
      </c>
      <c r="E769">
        <v>66849</v>
      </c>
      <c r="F769" t="s">
        <v>9</v>
      </c>
    </row>
    <row r="770" spans="1:6" x14ac:dyDescent="0.3">
      <c r="A770">
        <v>2021</v>
      </c>
      <c r="B770" t="s">
        <v>61</v>
      </c>
      <c r="C770" t="s">
        <v>6</v>
      </c>
      <c r="D770">
        <v>22186</v>
      </c>
      <c r="E770">
        <v>63061</v>
      </c>
      <c r="F770" t="s">
        <v>7</v>
      </c>
    </row>
    <row r="771" spans="1:6" x14ac:dyDescent="0.3">
      <c r="A771">
        <v>2021</v>
      </c>
      <c r="B771" t="s">
        <v>61</v>
      </c>
      <c r="C771" t="s">
        <v>8</v>
      </c>
      <c r="D771">
        <v>38940</v>
      </c>
      <c r="E771">
        <v>64892</v>
      </c>
      <c r="F771" t="s">
        <v>9</v>
      </c>
    </row>
    <row r="772" spans="1:6" x14ac:dyDescent="0.3">
      <c r="A772">
        <v>2021</v>
      </c>
      <c r="B772" t="s">
        <v>61</v>
      </c>
      <c r="C772" t="s">
        <v>10</v>
      </c>
      <c r="D772">
        <v>14911</v>
      </c>
      <c r="E772">
        <v>69354</v>
      </c>
      <c r="F772" t="s">
        <v>7</v>
      </c>
    </row>
    <row r="773" spans="1:6" x14ac:dyDescent="0.3">
      <c r="A773">
        <v>2021</v>
      </c>
      <c r="B773" t="s">
        <v>61</v>
      </c>
      <c r="C773" t="s">
        <v>11</v>
      </c>
      <c r="D773">
        <v>215691</v>
      </c>
      <c r="E773">
        <v>101348</v>
      </c>
      <c r="F773" t="s">
        <v>7</v>
      </c>
    </row>
    <row r="774" spans="1:6" x14ac:dyDescent="0.3">
      <c r="A774">
        <v>2021</v>
      </c>
      <c r="B774" t="s">
        <v>61</v>
      </c>
      <c r="C774" t="s">
        <v>12</v>
      </c>
      <c r="D774">
        <v>55003</v>
      </c>
      <c r="E774">
        <v>92477</v>
      </c>
      <c r="F774" t="s">
        <v>9</v>
      </c>
    </row>
    <row r="775" spans="1:6" x14ac:dyDescent="0.3">
      <c r="A775">
        <v>2021</v>
      </c>
      <c r="B775" t="s">
        <v>61</v>
      </c>
      <c r="C775" t="s">
        <v>13</v>
      </c>
      <c r="D775">
        <v>23755</v>
      </c>
      <c r="E775">
        <v>98139</v>
      </c>
      <c r="F775" t="s">
        <v>9</v>
      </c>
    </row>
    <row r="776" spans="1:6" x14ac:dyDescent="0.3">
      <c r="A776">
        <v>2021</v>
      </c>
      <c r="B776" t="s">
        <v>61</v>
      </c>
      <c r="C776" t="s">
        <v>14</v>
      </c>
      <c r="D776">
        <v>9421</v>
      </c>
      <c r="E776">
        <v>88658</v>
      </c>
      <c r="F776" t="s">
        <v>7</v>
      </c>
    </row>
    <row r="777" spans="1:6" x14ac:dyDescent="0.3">
      <c r="A777">
        <v>2021</v>
      </c>
      <c r="B777" t="s">
        <v>61</v>
      </c>
      <c r="C777" t="s">
        <v>15</v>
      </c>
      <c r="D777">
        <v>170397</v>
      </c>
      <c r="E777">
        <v>69740</v>
      </c>
      <c r="F777" t="s">
        <v>7</v>
      </c>
    </row>
    <row r="778" spans="1:6" x14ac:dyDescent="0.3">
      <c r="A778">
        <v>2021</v>
      </c>
      <c r="B778" t="s">
        <v>61</v>
      </c>
      <c r="C778" t="s">
        <v>16</v>
      </c>
      <c r="D778">
        <v>56304</v>
      </c>
      <c r="E778">
        <v>77861</v>
      </c>
      <c r="F778" t="s">
        <v>9</v>
      </c>
    </row>
    <row r="779" spans="1:6" x14ac:dyDescent="0.3">
      <c r="A779">
        <v>2021</v>
      </c>
      <c r="B779" t="s">
        <v>61</v>
      </c>
      <c r="C779" t="s">
        <v>17</v>
      </c>
      <c r="D779">
        <v>11359</v>
      </c>
      <c r="E779">
        <v>61072</v>
      </c>
      <c r="F779" t="s">
        <v>9</v>
      </c>
    </row>
    <row r="780" spans="1:6" x14ac:dyDescent="0.3">
      <c r="A780">
        <v>2021</v>
      </c>
      <c r="B780" t="s">
        <v>61</v>
      </c>
      <c r="C780" t="s">
        <v>18</v>
      </c>
      <c r="D780">
        <v>75870</v>
      </c>
      <c r="E780">
        <v>84228</v>
      </c>
      <c r="F780" t="s">
        <v>9</v>
      </c>
    </row>
    <row r="781" spans="1:6" x14ac:dyDescent="0.3">
      <c r="A781">
        <v>2021</v>
      </c>
      <c r="B781" t="s">
        <v>61</v>
      </c>
      <c r="C781" t="s">
        <v>19</v>
      </c>
      <c r="D781">
        <v>30165</v>
      </c>
      <c r="E781">
        <v>59817</v>
      </c>
      <c r="F781" t="s">
        <v>9</v>
      </c>
    </row>
    <row r="782" spans="1:6" x14ac:dyDescent="0.3">
      <c r="A782">
        <v>2021</v>
      </c>
      <c r="B782" t="s">
        <v>61</v>
      </c>
      <c r="C782" t="s">
        <v>20</v>
      </c>
      <c r="D782">
        <v>16421</v>
      </c>
      <c r="E782">
        <v>62755</v>
      </c>
      <c r="F782" t="s">
        <v>9</v>
      </c>
    </row>
    <row r="783" spans="1:6" x14ac:dyDescent="0.3">
      <c r="A783">
        <v>2021</v>
      </c>
      <c r="B783" t="s">
        <v>61</v>
      </c>
      <c r="C783" t="s">
        <v>21</v>
      </c>
      <c r="D783">
        <v>16598</v>
      </c>
      <c r="E783">
        <v>70554</v>
      </c>
      <c r="F783" t="s">
        <v>7</v>
      </c>
    </row>
    <row r="784" spans="1:6" x14ac:dyDescent="0.3">
      <c r="A784">
        <v>2021</v>
      </c>
      <c r="B784" t="s">
        <v>61</v>
      </c>
      <c r="C784" t="s">
        <v>22</v>
      </c>
      <c r="D784">
        <v>20866</v>
      </c>
      <c r="E784">
        <v>58511</v>
      </c>
      <c r="F784" t="s">
        <v>7</v>
      </c>
    </row>
    <row r="785" spans="1:6" x14ac:dyDescent="0.3">
      <c r="A785">
        <v>2021</v>
      </c>
      <c r="B785" t="s">
        <v>61</v>
      </c>
      <c r="C785" t="s">
        <v>23</v>
      </c>
      <c r="D785">
        <v>25304</v>
      </c>
      <c r="E785">
        <v>63624</v>
      </c>
      <c r="F785" t="s">
        <v>9</v>
      </c>
    </row>
    <row r="786" spans="1:6" x14ac:dyDescent="0.3">
      <c r="A786">
        <v>2021</v>
      </c>
      <c r="B786" t="s">
        <v>61</v>
      </c>
      <c r="C786" t="s">
        <v>24</v>
      </c>
      <c r="D786">
        <v>10504</v>
      </c>
      <c r="E786">
        <v>66893</v>
      </c>
      <c r="F786" t="s">
        <v>7</v>
      </c>
    </row>
    <row r="787" spans="1:6" x14ac:dyDescent="0.3">
      <c r="A787">
        <v>2021</v>
      </c>
      <c r="B787" t="s">
        <v>61</v>
      </c>
      <c r="C787" t="s">
        <v>25</v>
      </c>
      <c r="D787">
        <v>44172</v>
      </c>
      <c r="E787">
        <v>88573</v>
      </c>
      <c r="F787" t="s">
        <v>7</v>
      </c>
    </row>
    <row r="788" spans="1:6" x14ac:dyDescent="0.3">
      <c r="A788">
        <v>2021</v>
      </c>
      <c r="B788" t="s">
        <v>61</v>
      </c>
      <c r="C788" t="s">
        <v>26</v>
      </c>
      <c r="D788">
        <v>47892</v>
      </c>
      <c r="E788">
        <v>119872</v>
      </c>
      <c r="F788" t="s">
        <v>9</v>
      </c>
    </row>
    <row r="789" spans="1:6" x14ac:dyDescent="0.3">
      <c r="A789">
        <v>2021</v>
      </c>
      <c r="B789" t="s">
        <v>61</v>
      </c>
      <c r="C789" t="s">
        <v>27</v>
      </c>
      <c r="D789">
        <v>44483</v>
      </c>
      <c r="E789">
        <v>76805</v>
      </c>
      <c r="F789" t="s">
        <v>9</v>
      </c>
    </row>
    <row r="790" spans="1:6" x14ac:dyDescent="0.3">
      <c r="A790">
        <v>2021</v>
      </c>
      <c r="B790" t="s">
        <v>61</v>
      </c>
      <c r="C790" t="s">
        <v>28</v>
      </c>
      <c r="D790">
        <v>32903</v>
      </c>
      <c r="E790">
        <v>91736</v>
      </c>
      <c r="F790" t="s">
        <v>7</v>
      </c>
    </row>
    <row r="791" spans="1:6" x14ac:dyDescent="0.3">
      <c r="A791">
        <v>2021</v>
      </c>
      <c r="B791" t="s">
        <v>61</v>
      </c>
      <c r="C791" t="s">
        <v>29</v>
      </c>
      <c r="D791">
        <v>12421</v>
      </c>
      <c r="E791">
        <v>49023</v>
      </c>
      <c r="F791" t="s">
        <v>7</v>
      </c>
    </row>
    <row r="792" spans="1:6" x14ac:dyDescent="0.3">
      <c r="A792">
        <v>2021</v>
      </c>
      <c r="B792" t="s">
        <v>61</v>
      </c>
      <c r="C792" t="s">
        <v>30</v>
      </c>
      <c r="D792">
        <v>34349</v>
      </c>
      <c r="E792">
        <v>74700</v>
      </c>
      <c r="F792" t="s">
        <v>9</v>
      </c>
    </row>
    <row r="793" spans="1:6" x14ac:dyDescent="0.3">
      <c r="A793">
        <v>2021</v>
      </c>
      <c r="B793" t="s">
        <v>61</v>
      </c>
      <c r="C793" t="s">
        <v>31</v>
      </c>
      <c r="D793">
        <v>9482</v>
      </c>
      <c r="E793">
        <v>60553</v>
      </c>
      <c r="F793" t="s">
        <v>7</v>
      </c>
    </row>
    <row r="794" spans="1:6" x14ac:dyDescent="0.3">
      <c r="A794">
        <v>2021</v>
      </c>
      <c r="B794" t="s">
        <v>61</v>
      </c>
      <c r="C794" t="s">
        <v>32</v>
      </c>
      <c r="D794">
        <v>11737</v>
      </c>
      <c r="E794">
        <v>66603</v>
      </c>
      <c r="F794" t="s">
        <v>9</v>
      </c>
    </row>
    <row r="795" spans="1:6" x14ac:dyDescent="0.3">
      <c r="A795">
        <v>2021</v>
      </c>
      <c r="B795" t="s">
        <v>61</v>
      </c>
      <c r="C795" t="s">
        <v>33</v>
      </c>
      <c r="D795">
        <v>20106</v>
      </c>
      <c r="E795">
        <v>68008</v>
      </c>
      <c r="F795" t="s">
        <v>7</v>
      </c>
    </row>
    <row r="796" spans="1:6" x14ac:dyDescent="0.3">
      <c r="A796">
        <v>2021</v>
      </c>
      <c r="B796" t="s">
        <v>61</v>
      </c>
      <c r="C796" t="s">
        <v>34</v>
      </c>
      <c r="D796">
        <v>12808</v>
      </c>
      <c r="E796">
        <v>86647</v>
      </c>
      <c r="F796" t="s">
        <v>7</v>
      </c>
    </row>
    <row r="797" spans="1:6" x14ac:dyDescent="0.3">
      <c r="A797">
        <v>2021</v>
      </c>
      <c r="B797" t="s">
        <v>61</v>
      </c>
      <c r="C797" t="s">
        <v>35</v>
      </c>
      <c r="D797">
        <v>52040</v>
      </c>
      <c r="E797">
        <v>100022</v>
      </c>
      <c r="F797" t="s">
        <v>9</v>
      </c>
    </row>
    <row r="798" spans="1:6" x14ac:dyDescent="0.3">
      <c r="A798">
        <v>2021</v>
      </c>
      <c r="B798" t="s">
        <v>61</v>
      </c>
      <c r="C798" t="s">
        <v>36</v>
      </c>
      <c r="D798">
        <v>11347</v>
      </c>
      <c r="E798">
        <v>70156</v>
      </c>
      <c r="F798" t="s">
        <v>9</v>
      </c>
    </row>
    <row r="799" spans="1:6" x14ac:dyDescent="0.3">
      <c r="A799">
        <v>2021</v>
      </c>
      <c r="B799" t="s">
        <v>61</v>
      </c>
      <c r="C799" t="s">
        <v>37</v>
      </c>
      <c r="D799">
        <v>112890</v>
      </c>
      <c r="E799">
        <v>105615</v>
      </c>
      <c r="F799" t="s">
        <v>7</v>
      </c>
    </row>
    <row r="800" spans="1:6" x14ac:dyDescent="0.3">
      <c r="A800">
        <v>2021</v>
      </c>
      <c r="B800" t="s">
        <v>61</v>
      </c>
      <c r="C800" t="s">
        <v>38</v>
      </c>
      <c r="D800">
        <v>61321</v>
      </c>
      <c r="E800">
        <v>73705</v>
      </c>
      <c r="F800" t="s">
        <v>7</v>
      </c>
    </row>
    <row r="801" spans="1:6" x14ac:dyDescent="0.3">
      <c r="A801">
        <v>2021</v>
      </c>
      <c r="B801" t="s">
        <v>61</v>
      </c>
      <c r="C801" t="s">
        <v>39</v>
      </c>
      <c r="D801">
        <v>5198</v>
      </c>
      <c r="E801">
        <v>69897</v>
      </c>
      <c r="F801" t="s">
        <v>9</v>
      </c>
    </row>
    <row r="802" spans="1:6" x14ac:dyDescent="0.3">
      <c r="A802">
        <v>2021</v>
      </c>
      <c r="B802" t="s">
        <v>61</v>
      </c>
      <c r="C802" t="s">
        <v>40</v>
      </c>
      <c r="D802">
        <v>54330</v>
      </c>
      <c r="E802">
        <v>72752</v>
      </c>
      <c r="F802" t="s">
        <v>9</v>
      </c>
    </row>
    <row r="803" spans="1:6" x14ac:dyDescent="0.3">
      <c r="A803">
        <v>2021</v>
      </c>
      <c r="B803" t="s">
        <v>61</v>
      </c>
      <c r="C803" t="s">
        <v>41</v>
      </c>
      <c r="D803">
        <v>21148</v>
      </c>
      <c r="E803">
        <v>60841</v>
      </c>
      <c r="F803" t="s">
        <v>9</v>
      </c>
    </row>
    <row r="804" spans="1:6" x14ac:dyDescent="0.3">
      <c r="A804">
        <v>2021</v>
      </c>
      <c r="B804" t="s">
        <v>61</v>
      </c>
      <c r="C804" t="s">
        <v>42</v>
      </c>
      <c r="D804">
        <v>26161</v>
      </c>
      <c r="E804">
        <v>79460</v>
      </c>
      <c r="F804" t="s">
        <v>9</v>
      </c>
    </row>
    <row r="805" spans="1:6" x14ac:dyDescent="0.3">
      <c r="A805">
        <v>2021</v>
      </c>
      <c r="B805" t="s">
        <v>61</v>
      </c>
      <c r="C805" t="s">
        <v>43</v>
      </c>
      <c r="D805">
        <v>64541</v>
      </c>
      <c r="E805">
        <v>87681</v>
      </c>
      <c r="F805" t="s">
        <v>9</v>
      </c>
    </row>
    <row r="806" spans="1:6" x14ac:dyDescent="0.3">
      <c r="A806">
        <v>2021</v>
      </c>
      <c r="B806" t="s">
        <v>61</v>
      </c>
      <c r="C806" t="s">
        <v>44</v>
      </c>
      <c r="D806">
        <v>9043</v>
      </c>
      <c r="E806">
        <v>74454</v>
      </c>
      <c r="F806" t="s">
        <v>7</v>
      </c>
    </row>
    <row r="807" spans="1:6" x14ac:dyDescent="0.3">
      <c r="A807">
        <v>2021</v>
      </c>
      <c r="B807" t="s">
        <v>61</v>
      </c>
      <c r="C807" t="s">
        <v>45</v>
      </c>
      <c r="D807">
        <v>29329</v>
      </c>
      <c r="E807">
        <v>58492</v>
      </c>
      <c r="F807" t="s">
        <v>7</v>
      </c>
    </row>
    <row r="808" spans="1:6" x14ac:dyDescent="0.3">
      <c r="A808">
        <v>2021</v>
      </c>
      <c r="B808" t="s">
        <v>61</v>
      </c>
      <c r="C808" t="s">
        <v>46</v>
      </c>
      <c r="D808">
        <v>5498</v>
      </c>
      <c r="E808">
        <v>64619</v>
      </c>
      <c r="F808" t="s">
        <v>9</v>
      </c>
    </row>
    <row r="809" spans="1:6" x14ac:dyDescent="0.3">
      <c r="A809">
        <v>2021</v>
      </c>
      <c r="B809" t="s">
        <v>61</v>
      </c>
      <c r="C809" t="s">
        <v>47</v>
      </c>
      <c r="D809">
        <v>30774</v>
      </c>
      <c r="E809">
        <v>68990</v>
      </c>
      <c r="F809" t="s">
        <v>7</v>
      </c>
    </row>
    <row r="810" spans="1:6" x14ac:dyDescent="0.3">
      <c r="A810">
        <v>2022</v>
      </c>
      <c r="B810" t="s">
        <v>61</v>
      </c>
      <c r="C810" t="s">
        <v>48</v>
      </c>
      <c r="D810">
        <v>139953</v>
      </c>
      <c r="E810">
        <v>83197</v>
      </c>
      <c r="F810" t="s">
        <v>7</v>
      </c>
    </row>
    <row r="811" spans="1:6" x14ac:dyDescent="0.3">
      <c r="A811">
        <v>2022</v>
      </c>
      <c r="B811" t="s">
        <v>61</v>
      </c>
      <c r="C811" t="s">
        <v>49</v>
      </c>
      <c r="D811">
        <v>24485</v>
      </c>
      <c r="E811">
        <v>70641</v>
      </c>
      <c r="F811" t="s">
        <v>9</v>
      </c>
    </row>
    <row r="812" spans="1:6" x14ac:dyDescent="0.3">
      <c r="A812">
        <v>2022</v>
      </c>
      <c r="B812" t="s">
        <v>61</v>
      </c>
      <c r="C812" t="s">
        <v>50</v>
      </c>
      <c r="D812">
        <v>5970</v>
      </c>
      <c r="E812">
        <v>74986</v>
      </c>
      <c r="F812" t="s">
        <v>9</v>
      </c>
    </row>
    <row r="813" spans="1:6" x14ac:dyDescent="0.3">
      <c r="A813">
        <v>2022</v>
      </c>
      <c r="B813" t="s">
        <v>61</v>
      </c>
      <c r="C813" t="s">
        <v>51</v>
      </c>
      <c r="D813">
        <v>59342</v>
      </c>
      <c r="E813">
        <v>96327</v>
      </c>
      <c r="F813" t="s">
        <v>7</v>
      </c>
    </row>
    <row r="814" spans="1:6" x14ac:dyDescent="0.3">
      <c r="A814">
        <v>2022</v>
      </c>
      <c r="B814" t="s">
        <v>61</v>
      </c>
      <c r="C814" t="s">
        <v>52</v>
      </c>
      <c r="D814">
        <v>41249</v>
      </c>
      <c r="E814">
        <v>91460</v>
      </c>
      <c r="F814" t="s">
        <v>7</v>
      </c>
    </row>
    <row r="815" spans="1:6" x14ac:dyDescent="0.3">
      <c r="A815">
        <v>2022</v>
      </c>
      <c r="B815" t="s">
        <v>61</v>
      </c>
      <c r="C815" t="s">
        <v>53</v>
      </c>
      <c r="D815">
        <v>8381</v>
      </c>
      <c r="E815">
        <v>58180</v>
      </c>
      <c r="F815" t="s">
        <v>9</v>
      </c>
    </row>
    <row r="816" spans="1:6" x14ac:dyDescent="0.3">
      <c r="A816">
        <v>2022</v>
      </c>
      <c r="B816" t="s">
        <v>61</v>
      </c>
      <c r="C816" t="s">
        <v>54</v>
      </c>
      <c r="D816">
        <v>26927</v>
      </c>
      <c r="E816">
        <v>69192</v>
      </c>
      <c r="F816" t="s">
        <v>7</v>
      </c>
    </row>
    <row r="817" spans="1:6" x14ac:dyDescent="0.3">
      <c r="A817">
        <v>2022</v>
      </c>
      <c r="B817" t="s">
        <v>61</v>
      </c>
      <c r="C817" t="s">
        <v>55</v>
      </c>
      <c r="D817">
        <v>4728</v>
      </c>
      <c r="E817">
        <v>62253</v>
      </c>
      <c r="F817" t="s">
        <v>9</v>
      </c>
    </row>
    <row r="818" spans="1:6" x14ac:dyDescent="0.3">
      <c r="A818">
        <v>2022</v>
      </c>
      <c r="B818" t="s">
        <v>62</v>
      </c>
      <c r="C818" t="s">
        <v>6</v>
      </c>
      <c r="D818">
        <v>13692</v>
      </c>
      <c r="E818">
        <v>53785</v>
      </c>
      <c r="F818" t="s">
        <v>7</v>
      </c>
    </row>
    <row r="819" spans="1:6" x14ac:dyDescent="0.3">
      <c r="A819">
        <v>2022</v>
      </c>
      <c r="B819" t="s">
        <v>62</v>
      </c>
      <c r="C819" t="s">
        <v>8</v>
      </c>
      <c r="D819">
        <v>19924</v>
      </c>
      <c r="E819">
        <v>58632</v>
      </c>
      <c r="F819" t="s">
        <v>7</v>
      </c>
    </row>
    <row r="820" spans="1:6" x14ac:dyDescent="0.3">
      <c r="A820">
        <v>2022</v>
      </c>
      <c r="B820" t="s">
        <v>62</v>
      </c>
      <c r="C820" t="s">
        <v>10</v>
      </c>
      <c r="D820">
        <v>15780</v>
      </c>
      <c r="E820">
        <v>49983</v>
      </c>
      <c r="F820" t="s">
        <v>9</v>
      </c>
    </row>
    <row r="821" spans="1:6" x14ac:dyDescent="0.3">
      <c r="A821">
        <v>2022</v>
      </c>
      <c r="B821" t="s">
        <v>62</v>
      </c>
      <c r="C821" t="s">
        <v>11</v>
      </c>
      <c r="D821">
        <v>639529</v>
      </c>
      <c r="E821">
        <v>59909</v>
      </c>
      <c r="F821" t="s">
        <v>9</v>
      </c>
    </row>
    <row r="822" spans="1:6" x14ac:dyDescent="0.3">
      <c r="A822">
        <v>2022</v>
      </c>
      <c r="B822" t="s">
        <v>62</v>
      </c>
      <c r="C822" t="s">
        <v>12</v>
      </c>
      <c r="D822">
        <v>21747</v>
      </c>
      <c r="E822">
        <v>57600</v>
      </c>
      <c r="F822" t="s">
        <v>7</v>
      </c>
    </row>
    <row r="823" spans="1:6" x14ac:dyDescent="0.3">
      <c r="A823">
        <v>2022</v>
      </c>
      <c r="B823" t="s">
        <v>62</v>
      </c>
      <c r="C823" t="s">
        <v>13</v>
      </c>
      <c r="D823">
        <v>13478</v>
      </c>
      <c r="E823">
        <v>63419</v>
      </c>
      <c r="F823" t="s">
        <v>7</v>
      </c>
    </row>
    <row r="824" spans="1:6" x14ac:dyDescent="0.3">
      <c r="A824">
        <v>2022</v>
      </c>
      <c r="B824" t="s">
        <v>62</v>
      </c>
      <c r="C824" t="s">
        <v>14</v>
      </c>
      <c r="D824">
        <v>5386</v>
      </c>
      <c r="E824">
        <v>61284</v>
      </c>
      <c r="F824" t="s">
        <v>9</v>
      </c>
    </row>
    <row r="825" spans="1:6" x14ac:dyDescent="0.3">
      <c r="A825">
        <v>2022</v>
      </c>
      <c r="B825" t="s">
        <v>62</v>
      </c>
      <c r="C825" t="s">
        <v>15</v>
      </c>
      <c r="D825">
        <v>76615</v>
      </c>
      <c r="E825">
        <v>58039</v>
      </c>
      <c r="F825" t="s">
        <v>9</v>
      </c>
    </row>
    <row r="826" spans="1:6" x14ac:dyDescent="0.3">
      <c r="A826">
        <v>2022</v>
      </c>
      <c r="B826" t="s">
        <v>62</v>
      </c>
      <c r="C826" t="s">
        <v>16</v>
      </c>
      <c r="D826">
        <v>29998</v>
      </c>
      <c r="E826">
        <v>59810</v>
      </c>
      <c r="F826" t="s">
        <v>9</v>
      </c>
    </row>
    <row r="827" spans="1:6" x14ac:dyDescent="0.3">
      <c r="A827">
        <v>2022</v>
      </c>
      <c r="B827" t="s">
        <v>62</v>
      </c>
      <c r="C827" t="s">
        <v>17</v>
      </c>
      <c r="D827">
        <v>8163</v>
      </c>
      <c r="E827">
        <v>49475</v>
      </c>
      <c r="F827" t="s">
        <v>9</v>
      </c>
    </row>
    <row r="828" spans="1:6" x14ac:dyDescent="0.3">
      <c r="A828">
        <v>2022</v>
      </c>
      <c r="B828" t="s">
        <v>62</v>
      </c>
      <c r="C828" t="s">
        <v>18</v>
      </c>
      <c r="D828">
        <v>35102</v>
      </c>
      <c r="E828">
        <v>58038</v>
      </c>
      <c r="F828" t="s">
        <v>9</v>
      </c>
    </row>
    <row r="829" spans="1:6" x14ac:dyDescent="0.3">
      <c r="A829">
        <v>2022</v>
      </c>
      <c r="B829" t="s">
        <v>62</v>
      </c>
      <c r="C829" t="s">
        <v>19</v>
      </c>
      <c r="D829">
        <v>16247</v>
      </c>
      <c r="E829">
        <v>55107</v>
      </c>
      <c r="F829" t="s">
        <v>7</v>
      </c>
    </row>
    <row r="830" spans="1:6" x14ac:dyDescent="0.3">
      <c r="A830">
        <v>2022</v>
      </c>
      <c r="B830" t="s">
        <v>62</v>
      </c>
      <c r="C830" t="s">
        <v>20</v>
      </c>
      <c r="D830">
        <v>11966</v>
      </c>
      <c r="E830">
        <v>50392</v>
      </c>
      <c r="F830" t="s">
        <v>7</v>
      </c>
    </row>
    <row r="831" spans="1:6" x14ac:dyDescent="0.3">
      <c r="A831">
        <v>2022</v>
      </c>
      <c r="B831" t="s">
        <v>62</v>
      </c>
      <c r="C831" t="s">
        <v>21</v>
      </c>
      <c r="D831">
        <v>10085</v>
      </c>
      <c r="E831">
        <v>49909</v>
      </c>
      <c r="F831" t="s">
        <v>9</v>
      </c>
    </row>
    <row r="832" spans="1:6" x14ac:dyDescent="0.3">
      <c r="A832">
        <v>2022</v>
      </c>
      <c r="B832" t="s">
        <v>62</v>
      </c>
      <c r="C832" t="s">
        <v>22</v>
      </c>
      <c r="D832">
        <v>18442</v>
      </c>
      <c r="E832">
        <v>55141</v>
      </c>
      <c r="F832" t="s">
        <v>7</v>
      </c>
    </row>
    <row r="833" spans="1:6" x14ac:dyDescent="0.3">
      <c r="A833">
        <v>2022</v>
      </c>
      <c r="B833" t="s">
        <v>62</v>
      </c>
      <c r="C833" t="s">
        <v>23</v>
      </c>
      <c r="D833">
        <v>16110</v>
      </c>
      <c r="E833">
        <v>50832</v>
      </c>
      <c r="F833" t="s">
        <v>7</v>
      </c>
    </row>
    <row r="834" spans="1:6" x14ac:dyDescent="0.3">
      <c r="A834">
        <v>2022</v>
      </c>
      <c r="B834" t="s">
        <v>62</v>
      </c>
      <c r="C834" t="s">
        <v>24</v>
      </c>
      <c r="D834">
        <v>5474</v>
      </c>
      <c r="E834">
        <v>55342</v>
      </c>
      <c r="F834" t="s">
        <v>9</v>
      </c>
    </row>
    <row r="835" spans="1:6" x14ac:dyDescent="0.3">
      <c r="A835">
        <v>2022</v>
      </c>
      <c r="B835" t="s">
        <v>62</v>
      </c>
      <c r="C835" t="s">
        <v>25</v>
      </c>
      <c r="D835">
        <v>21419</v>
      </c>
      <c r="E835">
        <v>61476</v>
      </c>
      <c r="F835" t="s">
        <v>9</v>
      </c>
    </row>
    <row r="836" spans="1:6" x14ac:dyDescent="0.3">
      <c r="A836">
        <v>2022</v>
      </c>
      <c r="B836" t="s">
        <v>62</v>
      </c>
      <c r="C836" t="s">
        <v>26</v>
      </c>
      <c r="D836">
        <v>68761</v>
      </c>
      <c r="E836">
        <v>65886</v>
      </c>
      <c r="F836" t="s">
        <v>7</v>
      </c>
    </row>
    <row r="837" spans="1:6" x14ac:dyDescent="0.3">
      <c r="A837">
        <v>2022</v>
      </c>
      <c r="B837" t="s">
        <v>62</v>
      </c>
      <c r="C837" t="s">
        <v>27</v>
      </c>
      <c r="D837">
        <v>25357</v>
      </c>
      <c r="E837">
        <v>56845</v>
      </c>
      <c r="F837" t="s">
        <v>7</v>
      </c>
    </row>
    <row r="838" spans="1:6" x14ac:dyDescent="0.3">
      <c r="A838">
        <v>2022</v>
      </c>
      <c r="B838" t="s">
        <v>62</v>
      </c>
      <c r="C838" t="s">
        <v>28</v>
      </c>
      <c r="D838">
        <v>20728</v>
      </c>
      <c r="E838">
        <v>58656</v>
      </c>
      <c r="F838" t="s">
        <v>9</v>
      </c>
    </row>
    <row r="839" spans="1:6" x14ac:dyDescent="0.3">
      <c r="A839">
        <v>2022</v>
      </c>
      <c r="B839" t="s">
        <v>62</v>
      </c>
      <c r="C839" t="s">
        <v>29</v>
      </c>
      <c r="D839">
        <v>7557</v>
      </c>
      <c r="E839">
        <v>48620</v>
      </c>
      <c r="F839" t="s">
        <v>7</v>
      </c>
    </row>
    <row r="840" spans="1:6" x14ac:dyDescent="0.3">
      <c r="A840">
        <v>2022</v>
      </c>
      <c r="B840" t="s">
        <v>62</v>
      </c>
      <c r="C840" t="s">
        <v>30</v>
      </c>
      <c r="D840">
        <v>52078</v>
      </c>
      <c r="E840">
        <v>53562</v>
      </c>
      <c r="F840" t="s">
        <v>9</v>
      </c>
    </row>
    <row r="841" spans="1:6" x14ac:dyDescent="0.3">
      <c r="A841">
        <v>2022</v>
      </c>
      <c r="B841" t="s">
        <v>62</v>
      </c>
      <c r="C841" t="s">
        <v>31</v>
      </c>
      <c r="D841">
        <v>4834</v>
      </c>
      <c r="E841">
        <v>55258</v>
      </c>
      <c r="F841" t="s">
        <v>7</v>
      </c>
    </row>
    <row r="842" spans="1:6" x14ac:dyDescent="0.3">
      <c r="A842">
        <v>2022</v>
      </c>
      <c r="B842" t="s">
        <v>62</v>
      </c>
      <c r="C842" t="s">
        <v>32</v>
      </c>
      <c r="D842">
        <v>11559</v>
      </c>
      <c r="E842">
        <v>54735</v>
      </c>
      <c r="F842" t="s">
        <v>7</v>
      </c>
    </row>
    <row r="843" spans="1:6" x14ac:dyDescent="0.3">
      <c r="A843">
        <v>2022</v>
      </c>
      <c r="B843" t="s">
        <v>62</v>
      </c>
      <c r="C843" t="s">
        <v>33</v>
      </c>
      <c r="D843">
        <v>8934</v>
      </c>
      <c r="E843">
        <v>60808</v>
      </c>
      <c r="F843" t="s">
        <v>9</v>
      </c>
    </row>
    <row r="844" spans="1:6" x14ac:dyDescent="0.3">
      <c r="A844">
        <v>2022</v>
      </c>
      <c r="B844" t="s">
        <v>62</v>
      </c>
      <c r="C844" t="s">
        <v>34</v>
      </c>
      <c r="D844">
        <v>4773</v>
      </c>
      <c r="E844">
        <v>64363</v>
      </c>
      <c r="F844" t="s">
        <v>9</v>
      </c>
    </row>
    <row r="845" spans="1:6" x14ac:dyDescent="0.3">
      <c r="A845">
        <v>2022</v>
      </c>
      <c r="B845" t="s">
        <v>62</v>
      </c>
      <c r="C845" t="s">
        <v>35</v>
      </c>
      <c r="D845">
        <v>40687</v>
      </c>
      <c r="E845">
        <v>61124</v>
      </c>
      <c r="F845" t="s">
        <v>7</v>
      </c>
    </row>
    <row r="846" spans="1:6" x14ac:dyDescent="0.3">
      <c r="A846">
        <v>2022</v>
      </c>
      <c r="B846" t="s">
        <v>62</v>
      </c>
      <c r="C846" t="s">
        <v>36</v>
      </c>
      <c r="D846">
        <v>10974</v>
      </c>
      <c r="E846">
        <v>48852</v>
      </c>
      <c r="F846" t="s">
        <v>7</v>
      </c>
    </row>
    <row r="847" spans="1:6" x14ac:dyDescent="0.3">
      <c r="A847">
        <v>2022</v>
      </c>
      <c r="B847" t="s">
        <v>62</v>
      </c>
      <c r="C847" t="s">
        <v>37</v>
      </c>
      <c r="D847">
        <v>67202</v>
      </c>
      <c r="E847">
        <v>60638</v>
      </c>
      <c r="F847" t="s">
        <v>9</v>
      </c>
    </row>
    <row r="848" spans="1:6" x14ac:dyDescent="0.3">
      <c r="A848">
        <v>2022</v>
      </c>
      <c r="B848" t="s">
        <v>62</v>
      </c>
      <c r="C848" t="s">
        <v>38</v>
      </c>
      <c r="D848">
        <v>28199</v>
      </c>
      <c r="E848">
        <v>56123</v>
      </c>
      <c r="F848" t="s">
        <v>9</v>
      </c>
    </row>
    <row r="849" spans="1:6" x14ac:dyDescent="0.3">
      <c r="A849">
        <v>2022</v>
      </c>
      <c r="B849" t="s">
        <v>62</v>
      </c>
      <c r="C849" t="s">
        <v>39</v>
      </c>
      <c r="D849">
        <v>2581</v>
      </c>
      <c r="E849">
        <v>58585</v>
      </c>
      <c r="F849" t="s">
        <v>9</v>
      </c>
    </row>
    <row r="850" spans="1:6" x14ac:dyDescent="0.3">
      <c r="A850">
        <v>2022</v>
      </c>
      <c r="B850" t="s">
        <v>62</v>
      </c>
      <c r="C850" t="s">
        <v>40</v>
      </c>
      <c r="D850">
        <v>35525</v>
      </c>
      <c r="E850">
        <v>53891</v>
      </c>
      <c r="F850" t="s">
        <v>9</v>
      </c>
    </row>
    <row r="851" spans="1:6" x14ac:dyDescent="0.3">
      <c r="A851">
        <v>2022</v>
      </c>
      <c r="B851" t="s">
        <v>62</v>
      </c>
      <c r="C851" t="s">
        <v>41</v>
      </c>
      <c r="D851">
        <v>13345</v>
      </c>
      <c r="E851">
        <v>52841</v>
      </c>
      <c r="F851" t="s">
        <v>9</v>
      </c>
    </row>
    <row r="852" spans="1:6" x14ac:dyDescent="0.3">
      <c r="A852">
        <v>2022</v>
      </c>
      <c r="B852" t="s">
        <v>62</v>
      </c>
      <c r="C852" t="s">
        <v>42</v>
      </c>
      <c r="D852">
        <v>16113</v>
      </c>
      <c r="E852">
        <v>57842</v>
      </c>
      <c r="F852" t="s">
        <v>7</v>
      </c>
    </row>
    <row r="853" spans="1:6" x14ac:dyDescent="0.3">
      <c r="A853">
        <v>2022</v>
      </c>
      <c r="B853" t="s">
        <v>62</v>
      </c>
      <c r="C853" t="s">
        <v>43</v>
      </c>
      <c r="D853">
        <v>57945</v>
      </c>
      <c r="E853">
        <v>59416</v>
      </c>
      <c r="F853" t="s">
        <v>7</v>
      </c>
    </row>
    <row r="854" spans="1:6" x14ac:dyDescent="0.3">
      <c r="A854">
        <v>2022</v>
      </c>
      <c r="B854" t="s">
        <v>62</v>
      </c>
      <c r="C854" t="s">
        <v>44</v>
      </c>
      <c r="D854">
        <v>4664</v>
      </c>
      <c r="E854">
        <v>56458</v>
      </c>
      <c r="F854" t="s">
        <v>9</v>
      </c>
    </row>
    <row r="855" spans="1:6" x14ac:dyDescent="0.3">
      <c r="A855">
        <v>2022</v>
      </c>
      <c r="B855" t="s">
        <v>62</v>
      </c>
      <c r="C855" t="s">
        <v>45</v>
      </c>
      <c r="D855">
        <v>12757</v>
      </c>
      <c r="E855">
        <v>53296</v>
      </c>
      <c r="F855" t="s">
        <v>7</v>
      </c>
    </row>
    <row r="856" spans="1:6" x14ac:dyDescent="0.3">
      <c r="A856">
        <v>2022</v>
      </c>
      <c r="B856" t="s">
        <v>62</v>
      </c>
      <c r="C856" t="s">
        <v>46</v>
      </c>
      <c r="D856">
        <v>2904</v>
      </c>
      <c r="E856">
        <v>58412</v>
      </c>
      <c r="F856" t="s">
        <v>7</v>
      </c>
    </row>
    <row r="857" spans="1:6" x14ac:dyDescent="0.3">
      <c r="A857">
        <v>2022</v>
      </c>
      <c r="B857" t="s">
        <v>62</v>
      </c>
      <c r="C857" t="s">
        <v>47</v>
      </c>
      <c r="D857">
        <v>16563</v>
      </c>
      <c r="E857">
        <v>59183</v>
      </c>
      <c r="F857" t="s">
        <v>9</v>
      </c>
    </row>
    <row r="858" spans="1:6" x14ac:dyDescent="0.3">
      <c r="A858">
        <v>2022</v>
      </c>
      <c r="B858" t="s">
        <v>62</v>
      </c>
      <c r="C858" t="s">
        <v>48</v>
      </c>
      <c r="D858">
        <v>94237</v>
      </c>
      <c r="E858">
        <v>55322</v>
      </c>
      <c r="F858" t="s">
        <v>9</v>
      </c>
    </row>
    <row r="859" spans="1:6" x14ac:dyDescent="0.3">
      <c r="A859">
        <v>2022</v>
      </c>
      <c r="B859" t="s">
        <v>62</v>
      </c>
      <c r="C859" t="s">
        <v>49</v>
      </c>
      <c r="D859">
        <v>12857</v>
      </c>
      <c r="E859">
        <v>50983</v>
      </c>
      <c r="F859" t="s">
        <v>7</v>
      </c>
    </row>
    <row r="860" spans="1:6" x14ac:dyDescent="0.3">
      <c r="A860">
        <v>2022</v>
      </c>
      <c r="B860" t="s">
        <v>62</v>
      </c>
      <c r="C860" t="s">
        <v>50</v>
      </c>
      <c r="D860">
        <v>2503</v>
      </c>
      <c r="E860">
        <v>54501</v>
      </c>
      <c r="F860" t="s">
        <v>7</v>
      </c>
    </row>
    <row r="861" spans="1:6" x14ac:dyDescent="0.3">
      <c r="A861">
        <v>2022</v>
      </c>
      <c r="B861" t="s">
        <v>62</v>
      </c>
      <c r="C861" t="s">
        <v>51</v>
      </c>
      <c r="D861">
        <v>50144</v>
      </c>
      <c r="E861">
        <v>56876</v>
      </c>
      <c r="F861" t="s">
        <v>9</v>
      </c>
    </row>
    <row r="862" spans="1:6" x14ac:dyDescent="0.3">
      <c r="A862">
        <v>2022</v>
      </c>
      <c r="B862" t="s">
        <v>62</v>
      </c>
      <c r="C862" t="s">
        <v>52</v>
      </c>
      <c r="D862">
        <v>64023</v>
      </c>
      <c r="E862">
        <v>59267</v>
      </c>
      <c r="F862" t="s">
        <v>7</v>
      </c>
    </row>
    <row r="863" spans="1:6" x14ac:dyDescent="0.3">
      <c r="A863">
        <v>2022</v>
      </c>
      <c r="B863" t="s">
        <v>62</v>
      </c>
      <c r="C863" t="s">
        <v>53</v>
      </c>
      <c r="D863">
        <v>5755</v>
      </c>
      <c r="E863">
        <v>53876</v>
      </c>
      <c r="F863" t="s">
        <v>9</v>
      </c>
    </row>
    <row r="864" spans="1:6" x14ac:dyDescent="0.3">
      <c r="A864">
        <v>2022</v>
      </c>
      <c r="B864" t="s">
        <v>62</v>
      </c>
      <c r="C864" t="s">
        <v>54</v>
      </c>
      <c r="D864">
        <v>29257</v>
      </c>
      <c r="E864">
        <v>56951</v>
      </c>
      <c r="F864" t="s">
        <v>7</v>
      </c>
    </row>
    <row r="865" spans="1:6" x14ac:dyDescent="0.3">
      <c r="A865">
        <v>2022</v>
      </c>
      <c r="B865" t="s">
        <v>62</v>
      </c>
      <c r="C865" t="s">
        <v>55</v>
      </c>
      <c r="D865">
        <v>3384</v>
      </c>
      <c r="E865">
        <v>50083</v>
      </c>
      <c r="F865" t="s">
        <v>7</v>
      </c>
    </row>
    <row r="866" spans="1:6" x14ac:dyDescent="0.3">
      <c r="A866">
        <v>2022</v>
      </c>
      <c r="B866" t="s">
        <v>63</v>
      </c>
      <c r="C866" t="s">
        <v>6</v>
      </c>
      <c r="D866">
        <v>11180</v>
      </c>
      <c r="E866">
        <v>23618</v>
      </c>
      <c r="F866" t="s">
        <v>9</v>
      </c>
    </row>
    <row r="867" spans="1:6" x14ac:dyDescent="0.3">
      <c r="A867">
        <v>2022</v>
      </c>
      <c r="B867" t="s">
        <v>63</v>
      </c>
      <c r="C867" t="s">
        <v>8</v>
      </c>
      <c r="D867">
        <v>14256</v>
      </c>
      <c r="E867">
        <v>31557</v>
      </c>
      <c r="F867" t="s">
        <v>9</v>
      </c>
    </row>
    <row r="868" spans="1:6" x14ac:dyDescent="0.3">
      <c r="A868">
        <v>2022</v>
      </c>
      <c r="B868" t="s">
        <v>63</v>
      </c>
      <c r="C868" t="s">
        <v>10</v>
      </c>
      <c r="D868">
        <v>7315</v>
      </c>
      <c r="E868">
        <v>23299</v>
      </c>
      <c r="F868" t="s">
        <v>7</v>
      </c>
    </row>
    <row r="869" spans="1:6" x14ac:dyDescent="0.3">
      <c r="A869">
        <v>2022</v>
      </c>
      <c r="B869" t="s">
        <v>63</v>
      </c>
      <c r="C869" t="s">
        <v>11</v>
      </c>
      <c r="D869">
        <v>116191</v>
      </c>
      <c r="E869">
        <v>38379</v>
      </c>
      <c r="F869" t="s">
        <v>7</v>
      </c>
    </row>
    <row r="870" spans="1:6" x14ac:dyDescent="0.3">
      <c r="A870">
        <v>2022</v>
      </c>
      <c r="B870" t="s">
        <v>63</v>
      </c>
      <c r="C870" t="s">
        <v>12</v>
      </c>
      <c r="D870">
        <v>17317</v>
      </c>
      <c r="E870">
        <v>33131</v>
      </c>
      <c r="F870" t="s">
        <v>9</v>
      </c>
    </row>
    <row r="871" spans="1:6" x14ac:dyDescent="0.3">
      <c r="A871">
        <v>2022</v>
      </c>
      <c r="B871" t="s">
        <v>63</v>
      </c>
      <c r="C871" t="s">
        <v>13</v>
      </c>
      <c r="D871">
        <v>10917</v>
      </c>
      <c r="E871">
        <v>30451</v>
      </c>
      <c r="F871" t="s">
        <v>9</v>
      </c>
    </row>
    <row r="872" spans="1:6" x14ac:dyDescent="0.3">
      <c r="A872">
        <v>2022</v>
      </c>
      <c r="B872" t="s">
        <v>63</v>
      </c>
      <c r="C872" t="s">
        <v>14</v>
      </c>
      <c r="D872">
        <v>2710</v>
      </c>
      <c r="E872">
        <v>27264</v>
      </c>
      <c r="F872" t="s">
        <v>9</v>
      </c>
    </row>
    <row r="873" spans="1:6" x14ac:dyDescent="0.3">
      <c r="A873">
        <v>2022</v>
      </c>
      <c r="B873" t="s">
        <v>63</v>
      </c>
      <c r="C873" t="s">
        <v>15</v>
      </c>
      <c r="D873">
        <v>58596</v>
      </c>
      <c r="E873">
        <v>32675</v>
      </c>
      <c r="F873" t="s">
        <v>9</v>
      </c>
    </row>
    <row r="874" spans="1:6" x14ac:dyDescent="0.3">
      <c r="A874">
        <v>2022</v>
      </c>
      <c r="B874" t="s">
        <v>63</v>
      </c>
      <c r="C874" t="s">
        <v>16</v>
      </c>
      <c r="D874">
        <v>25254</v>
      </c>
      <c r="E874">
        <v>27342</v>
      </c>
      <c r="F874" t="s">
        <v>9</v>
      </c>
    </row>
    <row r="875" spans="1:6" x14ac:dyDescent="0.3">
      <c r="A875">
        <v>2022</v>
      </c>
      <c r="B875" t="s">
        <v>63</v>
      </c>
      <c r="C875" t="s">
        <v>17</v>
      </c>
      <c r="D875">
        <v>5038</v>
      </c>
      <c r="E875">
        <v>23770</v>
      </c>
      <c r="F875" t="s">
        <v>7</v>
      </c>
    </row>
    <row r="876" spans="1:6" x14ac:dyDescent="0.3">
      <c r="A876">
        <v>2022</v>
      </c>
      <c r="B876" t="s">
        <v>63</v>
      </c>
      <c r="C876" t="s">
        <v>18</v>
      </c>
      <c r="D876">
        <v>33183</v>
      </c>
      <c r="E876">
        <v>30703</v>
      </c>
      <c r="F876" t="s">
        <v>7</v>
      </c>
    </row>
    <row r="877" spans="1:6" x14ac:dyDescent="0.3">
      <c r="A877">
        <v>2022</v>
      </c>
      <c r="B877" t="s">
        <v>63</v>
      </c>
      <c r="C877" t="s">
        <v>19</v>
      </c>
      <c r="D877">
        <v>15776</v>
      </c>
      <c r="E877">
        <v>25660</v>
      </c>
      <c r="F877" t="s">
        <v>9</v>
      </c>
    </row>
    <row r="878" spans="1:6" x14ac:dyDescent="0.3">
      <c r="A878">
        <v>2022</v>
      </c>
      <c r="B878" t="s">
        <v>63</v>
      </c>
      <c r="C878" t="s">
        <v>20</v>
      </c>
      <c r="D878">
        <v>8796</v>
      </c>
      <c r="E878">
        <v>23261</v>
      </c>
      <c r="F878" t="s">
        <v>7</v>
      </c>
    </row>
    <row r="879" spans="1:6" x14ac:dyDescent="0.3">
      <c r="A879">
        <v>2022</v>
      </c>
      <c r="B879" t="s">
        <v>63</v>
      </c>
      <c r="C879" t="s">
        <v>21</v>
      </c>
      <c r="D879">
        <v>6871</v>
      </c>
      <c r="E879">
        <v>23333</v>
      </c>
      <c r="F879" t="s">
        <v>7</v>
      </c>
    </row>
    <row r="880" spans="1:6" x14ac:dyDescent="0.3">
      <c r="A880">
        <v>2022</v>
      </c>
      <c r="B880" t="s">
        <v>63</v>
      </c>
      <c r="C880" t="s">
        <v>22</v>
      </c>
      <c r="D880">
        <v>10118</v>
      </c>
      <c r="E880">
        <v>24350</v>
      </c>
      <c r="F880" t="s">
        <v>9</v>
      </c>
    </row>
    <row r="881" spans="1:6" x14ac:dyDescent="0.3">
      <c r="A881">
        <v>2022</v>
      </c>
      <c r="B881" t="s">
        <v>63</v>
      </c>
      <c r="C881" t="s">
        <v>23</v>
      </c>
      <c r="D881">
        <v>12912</v>
      </c>
      <c r="E881">
        <v>27789</v>
      </c>
      <c r="F881" t="s">
        <v>9</v>
      </c>
    </row>
    <row r="882" spans="1:6" x14ac:dyDescent="0.3">
      <c r="A882">
        <v>2022</v>
      </c>
      <c r="B882" t="s">
        <v>63</v>
      </c>
      <c r="C882" t="s">
        <v>24</v>
      </c>
      <c r="D882">
        <v>5132</v>
      </c>
      <c r="E882">
        <v>29169</v>
      </c>
      <c r="F882" t="s">
        <v>7</v>
      </c>
    </row>
    <row r="883" spans="1:6" x14ac:dyDescent="0.3">
      <c r="A883">
        <v>2022</v>
      </c>
      <c r="B883" t="s">
        <v>63</v>
      </c>
      <c r="C883" t="s">
        <v>25</v>
      </c>
      <c r="D883">
        <v>15043</v>
      </c>
      <c r="E883">
        <v>30758</v>
      </c>
      <c r="F883" t="s">
        <v>7</v>
      </c>
    </row>
    <row r="884" spans="1:6" x14ac:dyDescent="0.3">
      <c r="A884">
        <v>2022</v>
      </c>
      <c r="B884" t="s">
        <v>63</v>
      </c>
      <c r="C884" t="s">
        <v>26</v>
      </c>
      <c r="D884">
        <v>20740</v>
      </c>
      <c r="E884">
        <v>35500</v>
      </c>
      <c r="F884" t="s">
        <v>9</v>
      </c>
    </row>
    <row r="885" spans="1:6" x14ac:dyDescent="0.3">
      <c r="A885">
        <v>2022</v>
      </c>
      <c r="B885" t="s">
        <v>63</v>
      </c>
      <c r="C885" t="s">
        <v>27</v>
      </c>
      <c r="D885">
        <v>23113</v>
      </c>
      <c r="E885">
        <v>27121</v>
      </c>
      <c r="F885" t="s">
        <v>7</v>
      </c>
    </row>
    <row r="886" spans="1:6" x14ac:dyDescent="0.3">
      <c r="A886">
        <v>2022</v>
      </c>
      <c r="B886" t="s">
        <v>63</v>
      </c>
      <c r="C886" t="s">
        <v>28</v>
      </c>
      <c r="D886">
        <v>15325</v>
      </c>
      <c r="E886">
        <v>29261</v>
      </c>
      <c r="F886" t="s">
        <v>9</v>
      </c>
    </row>
    <row r="887" spans="1:6" x14ac:dyDescent="0.3">
      <c r="A887">
        <v>2022</v>
      </c>
      <c r="B887" t="s">
        <v>63</v>
      </c>
      <c r="C887" t="s">
        <v>29</v>
      </c>
      <c r="D887">
        <v>6514</v>
      </c>
      <c r="E887">
        <v>23817</v>
      </c>
      <c r="F887" t="s">
        <v>7</v>
      </c>
    </row>
    <row r="888" spans="1:6" x14ac:dyDescent="0.3">
      <c r="A888">
        <v>2022</v>
      </c>
      <c r="B888" t="s">
        <v>63</v>
      </c>
      <c r="C888" t="s">
        <v>30</v>
      </c>
      <c r="D888">
        <v>15195</v>
      </c>
      <c r="E888">
        <v>27614</v>
      </c>
      <c r="F888" t="s">
        <v>7</v>
      </c>
    </row>
    <row r="889" spans="1:6" x14ac:dyDescent="0.3">
      <c r="A889">
        <v>2022</v>
      </c>
      <c r="B889" t="s">
        <v>63</v>
      </c>
      <c r="C889" t="s">
        <v>31</v>
      </c>
      <c r="D889">
        <v>5052</v>
      </c>
      <c r="E889">
        <v>25955</v>
      </c>
      <c r="F889" t="s">
        <v>9</v>
      </c>
    </row>
    <row r="890" spans="1:6" x14ac:dyDescent="0.3">
      <c r="A890">
        <v>2022</v>
      </c>
      <c r="B890" t="s">
        <v>63</v>
      </c>
      <c r="C890" t="s">
        <v>32</v>
      </c>
      <c r="D890">
        <v>5609</v>
      </c>
      <c r="E890">
        <v>23213</v>
      </c>
      <c r="F890" t="s">
        <v>9</v>
      </c>
    </row>
    <row r="891" spans="1:6" x14ac:dyDescent="0.3">
      <c r="A891">
        <v>2022</v>
      </c>
      <c r="B891" t="s">
        <v>63</v>
      </c>
      <c r="C891" t="s">
        <v>33</v>
      </c>
      <c r="D891">
        <v>8716</v>
      </c>
      <c r="E891">
        <v>40432</v>
      </c>
      <c r="F891" t="s">
        <v>7</v>
      </c>
    </row>
    <row r="892" spans="1:6" x14ac:dyDescent="0.3">
      <c r="A892">
        <v>2022</v>
      </c>
      <c r="B892" t="s">
        <v>63</v>
      </c>
      <c r="C892" t="s">
        <v>34</v>
      </c>
      <c r="D892">
        <v>4675</v>
      </c>
      <c r="E892">
        <v>28783</v>
      </c>
      <c r="F892" t="s">
        <v>7</v>
      </c>
    </row>
    <row r="893" spans="1:6" x14ac:dyDescent="0.3">
      <c r="A893">
        <v>2022</v>
      </c>
      <c r="B893" t="s">
        <v>63</v>
      </c>
      <c r="C893" t="s">
        <v>35</v>
      </c>
      <c r="D893">
        <v>24526</v>
      </c>
      <c r="E893">
        <v>32347</v>
      </c>
      <c r="F893" t="s">
        <v>9</v>
      </c>
    </row>
    <row r="894" spans="1:6" x14ac:dyDescent="0.3">
      <c r="A894">
        <v>2022</v>
      </c>
      <c r="B894" t="s">
        <v>63</v>
      </c>
      <c r="C894" t="s">
        <v>36</v>
      </c>
      <c r="D894">
        <v>5277</v>
      </c>
      <c r="E894">
        <v>25571</v>
      </c>
      <c r="F894" t="s">
        <v>9</v>
      </c>
    </row>
    <row r="895" spans="1:6" x14ac:dyDescent="0.3">
      <c r="A895">
        <v>2022</v>
      </c>
      <c r="B895" t="s">
        <v>63</v>
      </c>
      <c r="C895" t="s">
        <v>37</v>
      </c>
      <c r="D895">
        <v>65868</v>
      </c>
      <c r="E895">
        <v>41828</v>
      </c>
      <c r="F895" t="s">
        <v>9</v>
      </c>
    </row>
    <row r="896" spans="1:6" x14ac:dyDescent="0.3">
      <c r="A896">
        <v>2022</v>
      </c>
      <c r="B896" t="s">
        <v>63</v>
      </c>
      <c r="C896" t="s">
        <v>38</v>
      </c>
      <c r="D896">
        <v>26474</v>
      </c>
      <c r="E896">
        <v>26460</v>
      </c>
      <c r="F896" t="s">
        <v>9</v>
      </c>
    </row>
    <row r="897" spans="1:6" x14ac:dyDescent="0.3">
      <c r="A897">
        <v>2022</v>
      </c>
      <c r="B897" t="s">
        <v>63</v>
      </c>
      <c r="C897" t="s">
        <v>39</v>
      </c>
      <c r="D897">
        <v>2610</v>
      </c>
      <c r="E897">
        <v>24573</v>
      </c>
      <c r="F897" t="s">
        <v>9</v>
      </c>
    </row>
    <row r="898" spans="1:6" x14ac:dyDescent="0.3">
      <c r="A898">
        <v>2022</v>
      </c>
      <c r="B898" t="s">
        <v>63</v>
      </c>
      <c r="C898" t="s">
        <v>40</v>
      </c>
      <c r="D898">
        <v>29035</v>
      </c>
      <c r="E898">
        <v>26197</v>
      </c>
      <c r="F898" t="s">
        <v>7</v>
      </c>
    </row>
    <row r="899" spans="1:6" x14ac:dyDescent="0.3">
      <c r="A899">
        <v>2022</v>
      </c>
      <c r="B899" t="s">
        <v>63</v>
      </c>
      <c r="C899" t="s">
        <v>41</v>
      </c>
      <c r="D899">
        <v>9209</v>
      </c>
      <c r="E899">
        <v>24600</v>
      </c>
      <c r="F899" t="s">
        <v>7</v>
      </c>
    </row>
    <row r="900" spans="1:6" x14ac:dyDescent="0.3">
      <c r="A900">
        <v>2022</v>
      </c>
      <c r="B900" t="s">
        <v>63</v>
      </c>
      <c r="C900" t="s">
        <v>42</v>
      </c>
      <c r="D900">
        <v>14116</v>
      </c>
      <c r="E900">
        <v>29818</v>
      </c>
      <c r="F900" t="s">
        <v>9</v>
      </c>
    </row>
    <row r="901" spans="1:6" x14ac:dyDescent="0.3">
      <c r="A901">
        <v>2022</v>
      </c>
      <c r="B901" t="s">
        <v>63</v>
      </c>
      <c r="C901" t="s">
        <v>43</v>
      </c>
      <c r="D901">
        <v>33729</v>
      </c>
      <c r="E901">
        <v>28011</v>
      </c>
      <c r="F901" t="s">
        <v>7</v>
      </c>
    </row>
    <row r="902" spans="1:6" x14ac:dyDescent="0.3">
      <c r="A902">
        <v>2022</v>
      </c>
      <c r="B902" t="s">
        <v>63</v>
      </c>
      <c r="C902" t="s">
        <v>44</v>
      </c>
      <c r="D902">
        <v>3873</v>
      </c>
      <c r="E902">
        <v>29680</v>
      </c>
      <c r="F902" t="s">
        <v>7</v>
      </c>
    </row>
    <row r="903" spans="1:6" x14ac:dyDescent="0.3">
      <c r="A903">
        <v>2022</v>
      </c>
      <c r="B903" t="s">
        <v>63</v>
      </c>
      <c r="C903" t="s">
        <v>45</v>
      </c>
      <c r="D903">
        <v>13400</v>
      </c>
      <c r="E903">
        <v>24816</v>
      </c>
      <c r="F903" t="s">
        <v>9</v>
      </c>
    </row>
    <row r="904" spans="1:6" x14ac:dyDescent="0.3">
      <c r="A904">
        <v>2022</v>
      </c>
      <c r="B904" t="s">
        <v>63</v>
      </c>
      <c r="C904" t="s">
        <v>46</v>
      </c>
      <c r="D904">
        <v>3191</v>
      </c>
      <c r="E904">
        <v>23519</v>
      </c>
      <c r="F904" t="s">
        <v>9</v>
      </c>
    </row>
    <row r="905" spans="1:6" x14ac:dyDescent="0.3">
      <c r="A905">
        <v>2022</v>
      </c>
      <c r="B905" t="s">
        <v>63</v>
      </c>
      <c r="C905" t="s">
        <v>47</v>
      </c>
      <c r="D905">
        <v>16924</v>
      </c>
      <c r="E905">
        <v>29878</v>
      </c>
      <c r="F905" t="s">
        <v>7</v>
      </c>
    </row>
    <row r="906" spans="1:6" x14ac:dyDescent="0.3">
      <c r="A906">
        <v>2022</v>
      </c>
      <c r="B906" t="s">
        <v>63</v>
      </c>
      <c r="C906" t="s">
        <v>48</v>
      </c>
      <c r="D906">
        <v>65057</v>
      </c>
      <c r="E906">
        <v>28762</v>
      </c>
      <c r="F906" t="s">
        <v>7</v>
      </c>
    </row>
    <row r="907" spans="1:6" x14ac:dyDescent="0.3">
      <c r="A907">
        <v>2022</v>
      </c>
      <c r="B907" t="s">
        <v>63</v>
      </c>
      <c r="C907" t="s">
        <v>49</v>
      </c>
      <c r="D907">
        <v>7570</v>
      </c>
      <c r="E907">
        <v>26955</v>
      </c>
      <c r="F907" t="s">
        <v>9</v>
      </c>
    </row>
    <row r="908" spans="1:6" x14ac:dyDescent="0.3">
      <c r="A908">
        <v>2022</v>
      </c>
      <c r="B908" t="s">
        <v>63</v>
      </c>
      <c r="C908" t="s">
        <v>50</v>
      </c>
      <c r="D908">
        <v>2268</v>
      </c>
      <c r="E908">
        <v>29863</v>
      </c>
      <c r="F908" t="s">
        <v>7</v>
      </c>
    </row>
    <row r="909" spans="1:6" x14ac:dyDescent="0.3">
      <c r="A909">
        <v>2022</v>
      </c>
      <c r="B909" t="s">
        <v>63</v>
      </c>
      <c r="C909" t="s">
        <v>51</v>
      </c>
      <c r="D909">
        <v>20743</v>
      </c>
      <c r="E909">
        <v>27582</v>
      </c>
      <c r="F909" t="s">
        <v>9</v>
      </c>
    </row>
    <row r="910" spans="1:6" x14ac:dyDescent="0.3">
      <c r="A910">
        <v>2022</v>
      </c>
      <c r="B910" t="s">
        <v>63</v>
      </c>
      <c r="C910" t="s">
        <v>52</v>
      </c>
      <c r="D910">
        <v>20637</v>
      </c>
      <c r="E910">
        <v>32566</v>
      </c>
      <c r="F910" t="s">
        <v>7</v>
      </c>
    </row>
    <row r="911" spans="1:6" x14ac:dyDescent="0.3">
      <c r="A911">
        <v>2022</v>
      </c>
      <c r="B911" t="s">
        <v>63</v>
      </c>
      <c r="C911" t="s">
        <v>53</v>
      </c>
      <c r="D911">
        <v>4658</v>
      </c>
      <c r="E911">
        <v>24256</v>
      </c>
      <c r="F911" t="s">
        <v>7</v>
      </c>
    </row>
    <row r="912" spans="1:6" x14ac:dyDescent="0.3">
      <c r="A912">
        <v>2022</v>
      </c>
      <c r="B912" t="s">
        <v>63</v>
      </c>
      <c r="C912" t="s">
        <v>54</v>
      </c>
      <c r="D912">
        <v>17015</v>
      </c>
      <c r="E912">
        <v>24758</v>
      </c>
      <c r="F912" t="s">
        <v>9</v>
      </c>
    </row>
    <row r="913" spans="1:6" x14ac:dyDescent="0.3">
      <c r="A913">
        <v>2022</v>
      </c>
      <c r="B913" t="s">
        <v>63</v>
      </c>
      <c r="C913" t="s">
        <v>55</v>
      </c>
      <c r="D913">
        <v>2398</v>
      </c>
      <c r="E913">
        <v>27994</v>
      </c>
      <c r="F913" t="s">
        <v>9</v>
      </c>
    </row>
    <row r="914" spans="1:6" x14ac:dyDescent="0.3">
      <c r="A914">
        <v>2022</v>
      </c>
      <c r="B914" t="s">
        <v>64</v>
      </c>
      <c r="C914" t="s">
        <v>6</v>
      </c>
      <c r="D914">
        <v>10189</v>
      </c>
      <c r="E914">
        <v>44607</v>
      </c>
      <c r="F914" t="s">
        <v>7</v>
      </c>
    </row>
    <row r="915" spans="1:6" x14ac:dyDescent="0.3">
      <c r="A915">
        <v>2022</v>
      </c>
      <c r="B915" t="s">
        <v>64</v>
      </c>
      <c r="C915" t="s">
        <v>8</v>
      </c>
      <c r="D915">
        <v>10674</v>
      </c>
      <c r="E915">
        <v>45965</v>
      </c>
      <c r="F915" t="s">
        <v>7</v>
      </c>
    </row>
    <row r="916" spans="1:6" x14ac:dyDescent="0.3">
      <c r="A916">
        <v>2022</v>
      </c>
      <c r="B916" t="s">
        <v>64</v>
      </c>
      <c r="C916" t="s">
        <v>10</v>
      </c>
      <c r="D916">
        <v>5359</v>
      </c>
      <c r="E916">
        <v>42115</v>
      </c>
      <c r="F916" t="s">
        <v>9</v>
      </c>
    </row>
    <row r="917" spans="1:6" x14ac:dyDescent="0.3">
      <c r="A917">
        <v>2022</v>
      </c>
      <c r="B917" t="s">
        <v>64</v>
      </c>
      <c r="C917" t="s">
        <v>11</v>
      </c>
      <c r="D917">
        <v>97442</v>
      </c>
      <c r="E917">
        <v>48293</v>
      </c>
      <c r="F917" t="s">
        <v>9</v>
      </c>
    </row>
    <row r="918" spans="1:6" x14ac:dyDescent="0.3">
      <c r="A918">
        <v>2022</v>
      </c>
      <c r="B918" t="s">
        <v>64</v>
      </c>
      <c r="C918" t="s">
        <v>12</v>
      </c>
      <c r="D918">
        <v>17008</v>
      </c>
      <c r="E918">
        <v>48381</v>
      </c>
      <c r="F918" t="s">
        <v>9</v>
      </c>
    </row>
    <row r="919" spans="1:6" x14ac:dyDescent="0.3">
      <c r="A919">
        <v>2022</v>
      </c>
      <c r="B919" t="s">
        <v>64</v>
      </c>
      <c r="C919" t="s">
        <v>13</v>
      </c>
      <c r="D919">
        <v>18146</v>
      </c>
      <c r="E919">
        <v>40861</v>
      </c>
      <c r="F919" t="s">
        <v>9</v>
      </c>
    </row>
    <row r="920" spans="1:6" x14ac:dyDescent="0.3">
      <c r="A920">
        <v>2022</v>
      </c>
      <c r="B920" t="s">
        <v>64</v>
      </c>
      <c r="C920" t="s">
        <v>14</v>
      </c>
      <c r="D920">
        <v>2052</v>
      </c>
      <c r="E920">
        <v>41636</v>
      </c>
      <c r="F920" t="s">
        <v>9</v>
      </c>
    </row>
    <row r="921" spans="1:6" x14ac:dyDescent="0.3">
      <c r="A921">
        <v>2022</v>
      </c>
      <c r="B921" t="s">
        <v>64</v>
      </c>
      <c r="C921" t="s">
        <v>15</v>
      </c>
      <c r="D921">
        <v>56765</v>
      </c>
      <c r="E921">
        <v>43969</v>
      </c>
      <c r="F921" t="s">
        <v>7</v>
      </c>
    </row>
    <row r="922" spans="1:6" x14ac:dyDescent="0.3">
      <c r="A922">
        <v>2022</v>
      </c>
      <c r="B922" t="s">
        <v>64</v>
      </c>
      <c r="C922" t="s">
        <v>16</v>
      </c>
      <c r="D922">
        <v>18227</v>
      </c>
      <c r="E922">
        <v>43971</v>
      </c>
      <c r="F922" t="s">
        <v>7</v>
      </c>
    </row>
    <row r="923" spans="1:6" x14ac:dyDescent="0.3">
      <c r="A923">
        <v>2022</v>
      </c>
      <c r="B923" t="s">
        <v>64</v>
      </c>
      <c r="C923" t="s">
        <v>17</v>
      </c>
      <c r="D923">
        <v>3845</v>
      </c>
      <c r="E923">
        <v>38615</v>
      </c>
      <c r="F923" t="s">
        <v>9</v>
      </c>
    </row>
    <row r="924" spans="1:6" x14ac:dyDescent="0.3">
      <c r="A924">
        <v>2022</v>
      </c>
      <c r="B924" t="s">
        <v>64</v>
      </c>
      <c r="C924" t="s">
        <v>18</v>
      </c>
      <c r="D924">
        <v>39884</v>
      </c>
      <c r="E924">
        <v>49714</v>
      </c>
      <c r="F924" t="s">
        <v>7</v>
      </c>
    </row>
    <row r="925" spans="1:6" x14ac:dyDescent="0.3">
      <c r="A925">
        <v>2022</v>
      </c>
      <c r="B925" t="s">
        <v>64</v>
      </c>
      <c r="C925" t="s">
        <v>19</v>
      </c>
      <c r="D925">
        <v>12916</v>
      </c>
      <c r="E925">
        <v>39759</v>
      </c>
      <c r="F925" t="s">
        <v>7</v>
      </c>
    </row>
    <row r="926" spans="1:6" x14ac:dyDescent="0.3">
      <c r="A926">
        <v>2022</v>
      </c>
      <c r="B926" t="s">
        <v>64</v>
      </c>
      <c r="C926" t="s">
        <v>20</v>
      </c>
      <c r="D926">
        <v>8547</v>
      </c>
      <c r="E926">
        <v>42534</v>
      </c>
      <c r="F926" t="s">
        <v>9</v>
      </c>
    </row>
    <row r="927" spans="1:6" x14ac:dyDescent="0.3">
      <c r="A927">
        <v>2022</v>
      </c>
      <c r="B927" t="s">
        <v>64</v>
      </c>
      <c r="C927" t="s">
        <v>21</v>
      </c>
      <c r="D927">
        <v>5938</v>
      </c>
      <c r="E927">
        <v>41624</v>
      </c>
      <c r="F927" t="s">
        <v>9</v>
      </c>
    </row>
    <row r="928" spans="1:6" x14ac:dyDescent="0.3">
      <c r="A928">
        <v>2022</v>
      </c>
      <c r="B928" t="s">
        <v>64</v>
      </c>
      <c r="C928" t="s">
        <v>22</v>
      </c>
      <c r="D928">
        <v>10404</v>
      </c>
      <c r="E928">
        <v>40846</v>
      </c>
      <c r="F928" t="s">
        <v>7</v>
      </c>
    </row>
    <row r="929" spans="1:6" x14ac:dyDescent="0.3">
      <c r="A929">
        <v>2021</v>
      </c>
      <c r="B929" t="s">
        <v>64</v>
      </c>
      <c r="C929" t="s">
        <v>23</v>
      </c>
      <c r="D929">
        <v>9280</v>
      </c>
      <c r="E929">
        <v>44963</v>
      </c>
      <c r="F929" t="s">
        <v>7</v>
      </c>
    </row>
    <row r="930" spans="1:6" x14ac:dyDescent="0.3">
      <c r="A930">
        <v>2021</v>
      </c>
      <c r="B930" t="s">
        <v>64</v>
      </c>
      <c r="C930" t="s">
        <v>24</v>
      </c>
      <c r="D930">
        <v>3777</v>
      </c>
      <c r="E930">
        <v>41322</v>
      </c>
      <c r="F930" t="s">
        <v>9</v>
      </c>
    </row>
    <row r="931" spans="1:6" x14ac:dyDescent="0.3">
      <c r="A931">
        <v>2021</v>
      </c>
      <c r="B931" t="s">
        <v>64</v>
      </c>
      <c r="C931" t="s">
        <v>25</v>
      </c>
      <c r="D931">
        <v>19358</v>
      </c>
      <c r="E931">
        <v>50150</v>
      </c>
      <c r="F931" t="s">
        <v>7</v>
      </c>
    </row>
    <row r="932" spans="1:6" x14ac:dyDescent="0.3">
      <c r="A932">
        <v>2021</v>
      </c>
      <c r="B932" t="s">
        <v>64</v>
      </c>
      <c r="C932" t="s">
        <v>26</v>
      </c>
      <c r="D932">
        <v>22046</v>
      </c>
      <c r="E932">
        <v>46421</v>
      </c>
      <c r="F932" t="s">
        <v>9</v>
      </c>
    </row>
    <row r="933" spans="1:6" x14ac:dyDescent="0.3">
      <c r="A933">
        <v>2021</v>
      </c>
      <c r="B933" t="s">
        <v>64</v>
      </c>
      <c r="C933" t="s">
        <v>27</v>
      </c>
      <c r="D933">
        <v>32480</v>
      </c>
      <c r="E933">
        <v>40330</v>
      </c>
      <c r="F933" t="s">
        <v>7</v>
      </c>
    </row>
    <row r="934" spans="1:6" x14ac:dyDescent="0.3">
      <c r="A934">
        <v>2021</v>
      </c>
      <c r="B934" t="s">
        <v>64</v>
      </c>
      <c r="C934" t="s">
        <v>28</v>
      </c>
      <c r="D934">
        <v>17266</v>
      </c>
      <c r="E934">
        <v>41478</v>
      </c>
      <c r="F934" t="s">
        <v>7</v>
      </c>
    </row>
    <row r="935" spans="1:6" x14ac:dyDescent="0.3">
      <c r="A935">
        <v>2021</v>
      </c>
      <c r="B935" t="s">
        <v>64</v>
      </c>
      <c r="C935" t="s">
        <v>29</v>
      </c>
      <c r="D935">
        <v>4589</v>
      </c>
      <c r="E935">
        <v>42243</v>
      </c>
      <c r="F935" t="s">
        <v>9</v>
      </c>
    </row>
    <row r="936" spans="1:6" x14ac:dyDescent="0.3">
      <c r="A936">
        <v>2021</v>
      </c>
      <c r="B936" t="s">
        <v>64</v>
      </c>
      <c r="C936" t="s">
        <v>30</v>
      </c>
      <c r="D936">
        <v>13240</v>
      </c>
      <c r="E936">
        <v>41224</v>
      </c>
      <c r="F936" t="s">
        <v>9</v>
      </c>
    </row>
    <row r="937" spans="1:6" x14ac:dyDescent="0.3">
      <c r="A937">
        <v>2021</v>
      </c>
      <c r="B937" t="s">
        <v>64</v>
      </c>
      <c r="C937" t="s">
        <v>31</v>
      </c>
      <c r="D937">
        <v>4153</v>
      </c>
      <c r="E937">
        <v>37791</v>
      </c>
      <c r="F937" t="s">
        <v>7</v>
      </c>
    </row>
    <row r="938" spans="1:6" x14ac:dyDescent="0.3">
      <c r="A938">
        <v>2021</v>
      </c>
      <c r="B938" t="s">
        <v>64</v>
      </c>
      <c r="C938" t="s">
        <v>32</v>
      </c>
      <c r="D938">
        <v>4572</v>
      </c>
      <c r="E938">
        <v>39587</v>
      </c>
      <c r="F938" t="s">
        <v>7</v>
      </c>
    </row>
    <row r="939" spans="1:6" x14ac:dyDescent="0.3">
      <c r="A939">
        <v>2021</v>
      </c>
      <c r="B939" t="s">
        <v>64</v>
      </c>
      <c r="C939" t="s">
        <v>33</v>
      </c>
      <c r="D939">
        <v>5140</v>
      </c>
      <c r="E939">
        <v>44479</v>
      </c>
      <c r="F939" t="s">
        <v>9</v>
      </c>
    </row>
    <row r="940" spans="1:6" x14ac:dyDescent="0.3">
      <c r="A940">
        <v>2021</v>
      </c>
      <c r="B940" t="s">
        <v>64</v>
      </c>
      <c r="C940" t="s">
        <v>34</v>
      </c>
      <c r="D940">
        <v>4011</v>
      </c>
      <c r="E940">
        <v>45236</v>
      </c>
      <c r="F940" t="s">
        <v>9</v>
      </c>
    </row>
    <row r="941" spans="1:6" x14ac:dyDescent="0.3">
      <c r="A941">
        <v>2021</v>
      </c>
      <c r="B941" t="s">
        <v>64</v>
      </c>
      <c r="C941" t="s">
        <v>35</v>
      </c>
      <c r="D941">
        <v>24469</v>
      </c>
      <c r="E941">
        <v>43373</v>
      </c>
      <c r="F941" t="s">
        <v>9</v>
      </c>
    </row>
    <row r="942" spans="1:6" x14ac:dyDescent="0.3">
      <c r="A942">
        <v>2021</v>
      </c>
      <c r="B942" t="s">
        <v>64</v>
      </c>
      <c r="C942" t="s">
        <v>36</v>
      </c>
      <c r="D942">
        <v>4216</v>
      </c>
      <c r="E942">
        <v>41417</v>
      </c>
      <c r="F942" t="s">
        <v>9</v>
      </c>
    </row>
    <row r="943" spans="1:6" x14ac:dyDescent="0.3">
      <c r="A943">
        <v>2021</v>
      </c>
      <c r="B943" t="s">
        <v>64</v>
      </c>
      <c r="C943" t="s">
        <v>37</v>
      </c>
      <c r="D943">
        <v>72430</v>
      </c>
      <c r="E943">
        <v>49410</v>
      </c>
      <c r="F943" t="s">
        <v>9</v>
      </c>
    </row>
    <row r="944" spans="1:6" x14ac:dyDescent="0.3">
      <c r="A944">
        <v>2021</v>
      </c>
      <c r="B944" t="s">
        <v>64</v>
      </c>
      <c r="C944" t="s">
        <v>38</v>
      </c>
      <c r="D944">
        <v>24457</v>
      </c>
      <c r="E944">
        <v>42624</v>
      </c>
      <c r="F944" t="s">
        <v>7</v>
      </c>
    </row>
    <row r="945" spans="1:6" x14ac:dyDescent="0.3">
      <c r="A945">
        <v>2021</v>
      </c>
      <c r="B945" t="s">
        <v>64</v>
      </c>
      <c r="C945" t="s">
        <v>39</v>
      </c>
      <c r="D945">
        <v>2047</v>
      </c>
      <c r="E945">
        <v>44696</v>
      </c>
      <c r="F945" t="s">
        <v>7</v>
      </c>
    </row>
    <row r="946" spans="1:6" x14ac:dyDescent="0.3">
      <c r="A946">
        <v>2021</v>
      </c>
      <c r="B946" t="s">
        <v>64</v>
      </c>
      <c r="C946" t="s">
        <v>40</v>
      </c>
      <c r="D946">
        <v>23639</v>
      </c>
      <c r="E946">
        <v>41006</v>
      </c>
      <c r="F946" t="s">
        <v>9</v>
      </c>
    </row>
    <row r="947" spans="1:6" x14ac:dyDescent="0.3">
      <c r="A947">
        <v>2021</v>
      </c>
      <c r="B947" t="s">
        <v>64</v>
      </c>
      <c r="C947" t="s">
        <v>41</v>
      </c>
      <c r="D947">
        <v>6589</v>
      </c>
      <c r="E947">
        <v>42151</v>
      </c>
      <c r="F947" t="s">
        <v>7</v>
      </c>
    </row>
    <row r="948" spans="1:6" x14ac:dyDescent="0.3">
      <c r="A948">
        <v>2021</v>
      </c>
      <c r="B948" t="s">
        <v>64</v>
      </c>
      <c r="C948" t="s">
        <v>42</v>
      </c>
      <c r="D948">
        <v>25468</v>
      </c>
      <c r="E948">
        <v>41467</v>
      </c>
      <c r="F948" t="s">
        <v>7</v>
      </c>
    </row>
    <row r="949" spans="1:6" x14ac:dyDescent="0.3">
      <c r="A949">
        <v>2021</v>
      </c>
      <c r="B949" t="s">
        <v>64</v>
      </c>
      <c r="C949" t="s">
        <v>43</v>
      </c>
      <c r="D949">
        <v>33082</v>
      </c>
      <c r="E949">
        <v>41131</v>
      </c>
      <c r="F949" t="s">
        <v>9</v>
      </c>
    </row>
    <row r="950" spans="1:6" x14ac:dyDescent="0.3">
      <c r="A950">
        <v>2021</v>
      </c>
      <c r="B950" t="s">
        <v>64</v>
      </c>
      <c r="C950" t="s">
        <v>44</v>
      </c>
      <c r="D950">
        <v>3537</v>
      </c>
      <c r="E950">
        <v>40466</v>
      </c>
      <c r="F950" t="s">
        <v>9</v>
      </c>
    </row>
    <row r="951" spans="1:6" x14ac:dyDescent="0.3">
      <c r="A951">
        <v>2021</v>
      </c>
      <c r="B951" t="s">
        <v>64</v>
      </c>
      <c r="C951" t="s">
        <v>45</v>
      </c>
      <c r="D951">
        <v>12142</v>
      </c>
      <c r="E951">
        <v>40386</v>
      </c>
      <c r="F951" t="s">
        <v>7</v>
      </c>
    </row>
    <row r="952" spans="1:6" x14ac:dyDescent="0.3">
      <c r="A952">
        <v>2021</v>
      </c>
      <c r="B952" t="s">
        <v>64</v>
      </c>
      <c r="C952" t="s">
        <v>46</v>
      </c>
      <c r="D952">
        <v>2223</v>
      </c>
      <c r="E952">
        <v>40233</v>
      </c>
      <c r="F952" t="s">
        <v>7</v>
      </c>
    </row>
    <row r="953" spans="1:6" x14ac:dyDescent="0.3">
      <c r="A953">
        <v>2021</v>
      </c>
      <c r="B953" t="s">
        <v>64</v>
      </c>
      <c r="C953" t="s">
        <v>47</v>
      </c>
      <c r="D953">
        <v>15931</v>
      </c>
      <c r="E953">
        <v>42227</v>
      </c>
      <c r="F953" t="s">
        <v>9</v>
      </c>
    </row>
    <row r="954" spans="1:6" x14ac:dyDescent="0.3">
      <c r="A954">
        <v>2021</v>
      </c>
      <c r="B954" t="s">
        <v>64</v>
      </c>
      <c r="C954" t="s">
        <v>48</v>
      </c>
      <c r="D954">
        <v>57504</v>
      </c>
      <c r="E954">
        <v>47110</v>
      </c>
      <c r="F954" t="s">
        <v>7</v>
      </c>
    </row>
    <row r="955" spans="1:6" x14ac:dyDescent="0.3">
      <c r="A955">
        <v>2021</v>
      </c>
      <c r="B955" t="s">
        <v>64</v>
      </c>
      <c r="C955" t="s">
        <v>49</v>
      </c>
      <c r="D955">
        <v>6492</v>
      </c>
      <c r="E955">
        <v>43389</v>
      </c>
      <c r="F955" t="s">
        <v>9</v>
      </c>
    </row>
    <row r="956" spans="1:6" x14ac:dyDescent="0.3">
      <c r="A956">
        <v>2021</v>
      </c>
      <c r="B956" t="s">
        <v>64</v>
      </c>
      <c r="C956" t="s">
        <v>50</v>
      </c>
      <c r="D956">
        <v>1990</v>
      </c>
      <c r="E956">
        <v>43394</v>
      </c>
      <c r="F956" t="s">
        <v>7</v>
      </c>
    </row>
    <row r="957" spans="1:6" x14ac:dyDescent="0.3">
      <c r="A957">
        <v>2021</v>
      </c>
      <c r="B957" t="s">
        <v>64</v>
      </c>
      <c r="C957" t="s">
        <v>51</v>
      </c>
      <c r="D957">
        <v>29777</v>
      </c>
      <c r="E957">
        <v>51136</v>
      </c>
      <c r="F957" t="s">
        <v>7</v>
      </c>
    </row>
    <row r="958" spans="1:6" x14ac:dyDescent="0.3">
      <c r="A958">
        <v>2021</v>
      </c>
      <c r="B958" t="s">
        <v>64</v>
      </c>
      <c r="C958" t="s">
        <v>52</v>
      </c>
      <c r="D958">
        <v>19915</v>
      </c>
      <c r="E958">
        <v>48585</v>
      </c>
      <c r="F958" t="s">
        <v>9</v>
      </c>
    </row>
    <row r="959" spans="1:6" x14ac:dyDescent="0.3">
      <c r="A959">
        <v>2021</v>
      </c>
      <c r="B959" t="s">
        <v>64</v>
      </c>
      <c r="C959" t="s">
        <v>53</v>
      </c>
      <c r="D959">
        <v>5797</v>
      </c>
      <c r="E959">
        <v>38080</v>
      </c>
      <c r="F959" t="s">
        <v>9</v>
      </c>
    </row>
    <row r="960" spans="1:6" x14ac:dyDescent="0.3">
      <c r="A960">
        <v>2021</v>
      </c>
      <c r="B960" t="s">
        <v>64</v>
      </c>
      <c r="C960" t="s">
        <v>54</v>
      </c>
      <c r="D960">
        <v>13757</v>
      </c>
      <c r="E960">
        <v>37908</v>
      </c>
      <c r="F960" t="s">
        <v>7</v>
      </c>
    </row>
    <row r="961" spans="1:6" x14ac:dyDescent="0.3">
      <c r="A961">
        <v>2021</v>
      </c>
      <c r="B961" t="s">
        <v>64</v>
      </c>
      <c r="C961" t="s">
        <v>55</v>
      </c>
      <c r="D961">
        <v>1655</v>
      </c>
      <c r="E961">
        <v>45255</v>
      </c>
      <c r="F961" t="s">
        <v>7</v>
      </c>
    </row>
    <row r="962" spans="1:6" x14ac:dyDescent="0.3">
      <c r="A962">
        <v>2020</v>
      </c>
      <c r="B962" t="s">
        <v>76</v>
      </c>
      <c r="C962" t="s">
        <v>6</v>
      </c>
      <c r="D962">
        <v>1843</v>
      </c>
      <c r="E962">
        <v>62388</v>
      </c>
      <c r="F962" t="s">
        <v>9</v>
      </c>
    </row>
    <row r="963" spans="1:6" x14ac:dyDescent="0.3">
      <c r="A963">
        <v>2020</v>
      </c>
      <c r="B963" t="s">
        <v>76</v>
      </c>
      <c r="C963" t="s">
        <v>8</v>
      </c>
      <c r="D963">
        <v>1328</v>
      </c>
      <c r="E963">
        <v>56854</v>
      </c>
      <c r="F963" t="s">
        <v>9</v>
      </c>
    </row>
    <row r="964" spans="1:6" x14ac:dyDescent="0.3">
      <c r="A964">
        <v>2020</v>
      </c>
      <c r="B964" t="s">
        <v>76</v>
      </c>
      <c r="C964" t="s">
        <v>10</v>
      </c>
      <c r="D964">
        <v>2525</v>
      </c>
      <c r="E964">
        <v>53616</v>
      </c>
      <c r="F964" t="s">
        <v>9</v>
      </c>
    </row>
    <row r="965" spans="1:6" x14ac:dyDescent="0.3">
      <c r="A965">
        <v>2020</v>
      </c>
      <c r="B965" t="s">
        <v>76</v>
      </c>
      <c r="C965" t="s">
        <v>11</v>
      </c>
      <c r="D965">
        <v>17605</v>
      </c>
      <c r="E965">
        <v>44595</v>
      </c>
      <c r="F965" t="s">
        <v>9</v>
      </c>
    </row>
    <row r="966" spans="1:6" x14ac:dyDescent="0.3">
      <c r="A966">
        <v>2020</v>
      </c>
      <c r="B966" t="s">
        <v>76</v>
      </c>
      <c r="C966" t="s">
        <v>12</v>
      </c>
      <c r="D966">
        <v>3256</v>
      </c>
      <c r="E966">
        <v>94489</v>
      </c>
      <c r="F966" t="s">
        <v>9</v>
      </c>
    </row>
    <row r="967" spans="1:6" x14ac:dyDescent="0.3">
      <c r="A967">
        <v>2020</v>
      </c>
      <c r="B967" t="s">
        <v>76</v>
      </c>
      <c r="C967" t="s">
        <v>13</v>
      </c>
      <c r="D967">
        <v>441</v>
      </c>
      <c r="E967">
        <v>46054</v>
      </c>
      <c r="F967" t="s">
        <v>7</v>
      </c>
    </row>
    <row r="968" spans="1:6" x14ac:dyDescent="0.3">
      <c r="A968">
        <v>2020</v>
      </c>
      <c r="B968" t="s">
        <v>76</v>
      </c>
      <c r="C968" t="s">
        <v>14</v>
      </c>
      <c r="D968">
        <v>177</v>
      </c>
      <c r="E968">
        <v>45987</v>
      </c>
      <c r="F968" t="s">
        <v>7</v>
      </c>
    </row>
    <row r="969" spans="1:6" x14ac:dyDescent="0.3">
      <c r="A969">
        <v>2020</v>
      </c>
      <c r="B969" t="s">
        <v>76</v>
      </c>
      <c r="C969" t="s">
        <v>15</v>
      </c>
      <c r="D969">
        <v>5289</v>
      </c>
      <c r="E969">
        <v>40681</v>
      </c>
      <c r="F969" t="s">
        <v>9</v>
      </c>
    </row>
    <row r="970" spans="1:6" x14ac:dyDescent="0.3">
      <c r="A970">
        <v>2020</v>
      </c>
      <c r="B970" t="s">
        <v>76</v>
      </c>
      <c r="C970" t="s">
        <v>16</v>
      </c>
      <c r="D970">
        <v>2630</v>
      </c>
      <c r="E970">
        <v>48010</v>
      </c>
      <c r="F970" t="s">
        <v>7</v>
      </c>
    </row>
    <row r="971" spans="1:6" x14ac:dyDescent="0.3">
      <c r="A971">
        <v>2020</v>
      </c>
      <c r="B971" t="s">
        <v>76</v>
      </c>
      <c r="C971" t="s">
        <v>17</v>
      </c>
      <c r="D971">
        <v>2500</v>
      </c>
      <c r="E971">
        <v>45998</v>
      </c>
      <c r="F971" t="s">
        <v>7</v>
      </c>
    </row>
    <row r="972" spans="1:6" x14ac:dyDescent="0.3">
      <c r="A972">
        <v>2020</v>
      </c>
      <c r="B972" t="s">
        <v>76</v>
      </c>
      <c r="C972" t="s">
        <v>18</v>
      </c>
      <c r="D972">
        <v>2785</v>
      </c>
      <c r="E972">
        <v>56101</v>
      </c>
      <c r="F972" t="s">
        <v>9</v>
      </c>
    </row>
    <row r="973" spans="1:6" x14ac:dyDescent="0.3">
      <c r="A973">
        <v>2020</v>
      </c>
      <c r="B973" t="s">
        <v>76</v>
      </c>
      <c r="C973" t="s">
        <v>19</v>
      </c>
      <c r="D973">
        <v>2217</v>
      </c>
      <c r="E973">
        <v>54605</v>
      </c>
      <c r="F973" t="s">
        <v>9</v>
      </c>
    </row>
    <row r="974" spans="1:6" x14ac:dyDescent="0.3">
      <c r="A974">
        <v>2020</v>
      </c>
      <c r="B974" t="s">
        <v>76</v>
      </c>
      <c r="C974" t="s">
        <v>20</v>
      </c>
      <c r="D974">
        <v>2830</v>
      </c>
      <c r="E974">
        <v>48989</v>
      </c>
      <c r="F974" t="s">
        <v>7</v>
      </c>
    </row>
    <row r="975" spans="1:6" x14ac:dyDescent="0.3">
      <c r="A975">
        <v>2020</v>
      </c>
      <c r="B975" t="s">
        <v>76</v>
      </c>
      <c r="C975" t="s">
        <v>21</v>
      </c>
      <c r="D975">
        <v>2658</v>
      </c>
      <c r="E975">
        <v>53004</v>
      </c>
      <c r="F975" t="s">
        <v>7</v>
      </c>
    </row>
    <row r="976" spans="1:6" x14ac:dyDescent="0.3">
      <c r="A976">
        <v>2020</v>
      </c>
      <c r="B976" t="s">
        <v>76</v>
      </c>
      <c r="C976" t="s">
        <v>22</v>
      </c>
      <c r="D976">
        <v>1559</v>
      </c>
      <c r="E976">
        <v>62223</v>
      </c>
      <c r="F976" t="s">
        <v>9</v>
      </c>
    </row>
    <row r="977" spans="1:6" x14ac:dyDescent="0.3">
      <c r="A977">
        <v>2020</v>
      </c>
      <c r="B977" t="s">
        <v>76</v>
      </c>
      <c r="C977" t="s">
        <v>23</v>
      </c>
      <c r="D977">
        <v>3089</v>
      </c>
      <c r="E977">
        <v>90277</v>
      </c>
      <c r="F977" t="s">
        <v>7</v>
      </c>
    </row>
    <row r="978" spans="1:6" x14ac:dyDescent="0.3">
      <c r="A978">
        <v>2020</v>
      </c>
      <c r="B978" t="s">
        <v>76</v>
      </c>
      <c r="C978" t="s">
        <v>24</v>
      </c>
      <c r="D978">
        <v>1372</v>
      </c>
      <c r="E978">
        <v>47187</v>
      </c>
      <c r="F978" t="s">
        <v>9</v>
      </c>
    </row>
    <row r="979" spans="1:6" x14ac:dyDescent="0.3">
      <c r="A979">
        <v>2020</v>
      </c>
      <c r="B979" t="s">
        <v>76</v>
      </c>
      <c r="C979" t="s">
        <v>25</v>
      </c>
      <c r="D979">
        <v>723</v>
      </c>
      <c r="E979">
        <v>49100</v>
      </c>
      <c r="F979" t="s">
        <v>7</v>
      </c>
    </row>
    <row r="980" spans="1:6" x14ac:dyDescent="0.3">
      <c r="A980">
        <v>2020</v>
      </c>
      <c r="B980" t="s">
        <v>76</v>
      </c>
      <c r="C980" t="s">
        <v>26</v>
      </c>
      <c r="D980">
        <v>985</v>
      </c>
      <c r="E980">
        <v>67244</v>
      </c>
      <c r="F980" t="s">
        <v>7</v>
      </c>
    </row>
    <row r="981" spans="1:6" x14ac:dyDescent="0.3">
      <c r="A981">
        <v>2020</v>
      </c>
      <c r="B981" t="s">
        <v>76</v>
      </c>
      <c r="C981" t="s">
        <v>27</v>
      </c>
      <c r="D981">
        <v>3282</v>
      </c>
      <c r="E981">
        <v>46516</v>
      </c>
      <c r="F981" t="s">
        <v>9</v>
      </c>
    </row>
    <row r="982" spans="1:6" x14ac:dyDescent="0.3">
      <c r="A982">
        <v>2020</v>
      </c>
      <c r="B982" t="s">
        <v>76</v>
      </c>
      <c r="C982" t="s">
        <v>28</v>
      </c>
      <c r="D982">
        <v>3071</v>
      </c>
      <c r="E982">
        <v>56521</v>
      </c>
      <c r="F982" t="s">
        <v>9</v>
      </c>
    </row>
    <row r="983" spans="1:6" x14ac:dyDescent="0.3">
      <c r="A983">
        <v>2020</v>
      </c>
      <c r="B983" t="s">
        <v>76</v>
      </c>
      <c r="C983" t="s">
        <v>29</v>
      </c>
      <c r="D983">
        <v>2153</v>
      </c>
      <c r="E983">
        <v>53028</v>
      </c>
      <c r="F983" t="s">
        <v>7</v>
      </c>
    </row>
    <row r="984" spans="1:6" x14ac:dyDescent="0.3">
      <c r="A984">
        <v>2020</v>
      </c>
      <c r="B984" t="s">
        <v>76</v>
      </c>
      <c r="C984" t="s">
        <v>30</v>
      </c>
      <c r="D984">
        <v>1935</v>
      </c>
      <c r="E984">
        <v>49331</v>
      </c>
      <c r="F984" t="s">
        <v>7</v>
      </c>
    </row>
    <row r="985" spans="1:6" x14ac:dyDescent="0.3">
      <c r="A985">
        <v>2020</v>
      </c>
      <c r="B985" t="s">
        <v>76</v>
      </c>
      <c r="C985" t="s">
        <v>31</v>
      </c>
      <c r="D985">
        <v>1771</v>
      </c>
      <c r="E985">
        <v>73090</v>
      </c>
      <c r="F985" t="s">
        <v>9</v>
      </c>
    </row>
    <row r="986" spans="1:6" x14ac:dyDescent="0.3">
      <c r="A986">
        <v>2020</v>
      </c>
      <c r="B986" t="s">
        <v>76</v>
      </c>
      <c r="C986" t="s">
        <v>32</v>
      </c>
      <c r="D986">
        <v>2378</v>
      </c>
      <c r="E986">
        <v>47084</v>
      </c>
      <c r="F986" t="s">
        <v>9</v>
      </c>
    </row>
    <row r="987" spans="1:6" x14ac:dyDescent="0.3">
      <c r="A987">
        <v>2020</v>
      </c>
      <c r="B987" t="s">
        <v>76</v>
      </c>
      <c r="C987" t="s">
        <v>33</v>
      </c>
      <c r="D987">
        <v>641</v>
      </c>
      <c r="E987">
        <v>88872</v>
      </c>
      <c r="F987" t="s">
        <v>9</v>
      </c>
    </row>
    <row r="988" spans="1:6" x14ac:dyDescent="0.3">
      <c r="A988">
        <v>2020</v>
      </c>
      <c r="B988" t="s">
        <v>76</v>
      </c>
      <c r="C988" t="s">
        <v>34</v>
      </c>
      <c r="D988">
        <v>344</v>
      </c>
      <c r="E988">
        <v>48081</v>
      </c>
      <c r="F988" t="s">
        <v>9</v>
      </c>
    </row>
    <row r="989" spans="1:6" x14ac:dyDescent="0.3">
      <c r="A989">
        <v>2020</v>
      </c>
      <c r="B989" t="s">
        <v>76</v>
      </c>
      <c r="C989" t="s">
        <v>35</v>
      </c>
      <c r="D989">
        <v>1003</v>
      </c>
      <c r="E989">
        <v>45981</v>
      </c>
      <c r="F989" t="s">
        <v>9</v>
      </c>
    </row>
    <row r="990" spans="1:6" x14ac:dyDescent="0.3">
      <c r="A990">
        <v>2020</v>
      </c>
      <c r="B990" t="s">
        <v>76</v>
      </c>
      <c r="C990" t="s">
        <v>36</v>
      </c>
      <c r="D990">
        <v>2007</v>
      </c>
      <c r="E990">
        <v>70393</v>
      </c>
      <c r="F990" t="s">
        <v>7</v>
      </c>
    </row>
    <row r="991" spans="1:6" x14ac:dyDescent="0.3">
      <c r="A991">
        <v>2020</v>
      </c>
      <c r="B991" t="s">
        <v>76</v>
      </c>
      <c r="C991" t="s">
        <v>37</v>
      </c>
      <c r="D991">
        <v>3062</v>
      </c>
      <c r="E991">
        <v>47230</v>
      </c>
      <c r="F991" t="s">
        <v>7</v>
      </c>
    </row>
    <row r="992" spans="1:6" x14ac:dyDescent="0.3">
      <c r="A992">
        <v>2020</v>
      </c>
      <c r="B992" t="s">
        <v>76</v>
      </c>
      <c r="C992" t="s">
        <v>38</v>
      </c>
      <c r="D992">
        <v>3330</v>
      </c>
      <c r="E992">
        <v>45062</v>
      </c>
      <c r="F992" t="s">
        <v>9</v>
      </c>
    </row>
    <row r="993" spans="1:6" x14ac:dyDescent="0.3">
      <c r="A993">
        <v>2020</v>
      </c>
      <c r="B993" t="s">
        <v>76</v>
      </c>
      <c r="C993" t="s">
        <v>39</v>
      </c>
      <c r="D993">
        <v>1766</v>
      </c>
      <c r="E993">
        <v>101073</v>
      </c>
      <c r="F993" t="s">
        <v>7</v>
      </c>
    </row>
    <row r="994" spans="1:6" x14ac:dyDescent="0.3">
      <c r="A994">
        <v>2020</v>
      </c>
      <c r="B994" t="s">
        <v>76</v>
      </c>
      <c r="C994" t="s">
        <v>40</v>
      </c>
      <c r="D994">
        <v>2470</v>
      </c>
      <c r="E994">
        <v>57145</v>
      </c>
      <c r="F994" t="s">
        <v>7</v>
      </c>
    </row>
    <row r="995" spans="1:6" x14ac:dyDescent="0.3">
      <c r="A995">
        <v>2020</v>
      </c>
      <c r="B995" t="s">
        <v>76</v>
      </c>
      <c r="C995" t="s">
        <v>41</v>
      </c>
      <c r="D995">
        <v>4348</v>
      </c>
      <c r="E995">
        <v>97135</v>
      </c>
      <c r="F995" t="s">
        <v>9</v>
      </c>
    </row>
    <row r="996" spans="1:6" x14ac:dyDescent="0.3">
      <c r="A996">
        <v>2020</v>
      </c>
      <c r="B996" t="s">
        <v>76</v>
      </c>
      <c r="C996" t="s">
        <v>42</v>
      </c>
      <c r="D996">
        <v>4560</v>
      </c>
      <c r="E996">
        <v>43495</v>
      </c>
      <c r="F996" t="s">
        <v>9</v>
      </c>
    </row>
    <row r="997" spans="1:6" x14ac:dyDescent="0.3">
      <c r="A997">
        <v>2020</v>
      </c>
      <c r="B997" t="s">
        <v>76</v>
      </c>
      <c r="C997" t="s">
        <v>43</v>
      </c>
      <c r="D997">
        <v>3585</v>
      </c>
      <c r="E997">
        <v>68951</v>
      </c>
      <c r="F997" t="s">
        <v>7</v>
      </c>
    </row>
    <row r="998" spans="1:6" x14ac:dyDescent="0.3">
      <c r="A998">
        <v>2020</v>
      </c>
      <c r="B998" t="s">
        <v>76</v>
      </c>
      <c r="C998" t="s">
        <v>44</v>
      </c>
      <c r="D998">
        <v>194</v>
      </c>
      <c r="E998">
        <v>45071</v>
      </c>
      <c r="F998" t="s">
        <v>7</v>
      </c>
    </row>
    <row r="999" spans="1:6" x14ac:dyDescent="0.3">
      <c r="A999">
        <v>2020</v>
      </c>
      <c r="B999" t="s">
        <v>76</v>
      </c>
      <c r="C999" t="s">
        <v>45</v>
      </c>
      <c r="D999">
        <v>1286</v>
      </c>
      <c r="E999">
        <v>46536</v>
      </c>
      <c r="F999" t="s">
        <v>9</v>
      </c>
    </row>
    <row r="1000" spans="1:6" x14ac:dyDescent="0.3">
      <c r="A1000">
        <v>2020</v>
      </c>
      <c r="B1000" t="s">
        <v>76</v>
      </c>
      <c r="C1000" t="s">
        <v>46</v>
      </c>
      <c r="D1000">
        <v>1047</v>
      </c>
      <c r="E1000">
        <v>48904</v>
      </c>
      <c r="F1000" t="s">
        <v>7</v>
      </c>
    </row>
    <row r="1001" spans="1:6" x14ac:dyDescent="0.3">
      <c r="A1001">
        <v>2020</v>
      </c>
      <c r="B1001" t="s">
        <v>76</v>
      </c>
      <c r="C1001" t="s">
        <v>47</v>
      </c>
      <c r="D1001">
        <v>1099</v>
      </c>
      <c r="E1001">
        <v>52634</v>
      </c>
      <c r="F1001" t="s">
        <v>9</v>
      </c>
    </row>
    <row r="1002" spans="1:6" x14ac:dyDescent="0.3">
      <c r="A1002">
        <v>2020</v>
      </c>
      <c r="B1002" t="s">
        <v>76</v>
      </c>
      <c r="C1002" t="s">
        <v>48</v>
      </c>
      <c r="D1002">
        <v>19761</v>
      </c>
      <c r="E1002">
        <v>115449</v>
      </c>
      <c r="F1002" t="s">
        <v>7</v>
      </c>
    </row>
    <row r="1003" spans="1:6" x14ac:dyDescent="0.3">
      <c r="A1003">
        <v>2020</v>
      </c>
      <c r="B1003" t="s">
        <v>76</v>
      </c>
      <c r="C1003" t="s">
        <v>49</v>
      </c>
      <c r="D1003">
        <v>1002</v>
      </c>
      <c r="E1003">
        <v>67171</v>
      </c>
      <c r="F1003" t="s">
        <v>7</v>
      </c>
    </row>
    <row r="1004" spans="1:6" x14ac:dyDescent="0.3">
      <c r="A1004">
        <v>2020</v>
      </c>
      <c r="B1004" t="s">
        <v>76</v>
      </c>
      <c r="C1004" t="s">
        <v>50</v>
      </c>
      <c r="D1004">
        <v>548</v>
      </c>
      <c r="E1004">
        <v>44605</v>
      </c>
      <c r="F1004" t="s">
        <v>9</v>
      </c>
    </row>
    <row r="1005" spans="1:6" x14ac:dyDescent="0.3">
      <c r="A1005">
        <v>2020</v>
      </c>
      <c r="B1005" t="s">
        <v>76</v>
      </c>
      <c r="C1005" t="s">
        <v>51</v>
      </c>
      <c r="D1005">
        <v>2101</v>
      </c>
      <c r="E1005">
        <v>53043</v>
      </c>
      <c r="F1005" t="s">
        <v>9</v>
      </c>
    </row>
    <row r="1006" spans="1:6" x14ac:dyDescent="0.3">
      <c r="A1006">
        <v>2020</v>
      </c>
      <c r="B1006" t="s">
        <v>76</v>
      </c>
      <c r="C1006" t="s">
        <v>52</v>
      </c>
      <c r="D1006">
        <v>7317</v>
      </c>
      <c r="E1006">
        <v>39346</v>
      </c>
      <c r="F1006" t="s">
        <v>7</v>
      </c>
    </row>
    <row r="1007" spans="1:6" x14ac:dyDescent="0.3">
      <c r="A1007">
        <v>2020</v>
      </c>
      <c r="B1007" t="s">
        <v>76</v>
      </c>
      <c r="C1007" t="s">
        <v>53</v>
      </c>
      <c r="D1007">
        <v>1199</v>
      </c>
      <c r="E1007">
        <v>86012</v>
      </c>
      <c r="F1007" t="s">
        <v>7</v>
      </c>
    </row>
    <row r="1008" spans="1:6" x14ac:dyDescent="0.3">
      <c r="A1008">
        <v>2020</v>
      </c>
      <c r="B1008" t="s">
        <v>76</v>
      </c>
      <c r="C1008" t="s">
        <v>54</v>
      </c>
      <c r="D1008">
        <v>2926</v>
      </c>
      <c r="E1008">
        <v>45437</v>
      </c>
      <c r="F1008" t="s">
        <v>9</v>
      </c>
    </row>
    <row r="1009" spans="1:6" x14ac:dyDescent="0.3">
      <c r="A1009">
        <v>2020</v>
      </c>
      <c r="B1009" t="s">
        <v>76</v>
      </c>
      <c r="C1009" t="s">
        <v>55</v>
      </c>
      <c r="D1009">
        <v>1438</v>
      </c>
      <c r="E1009">
        <v>89751</v>
      </c>
      <c r="F1009" t="s">
        <v>9</v>
      </c>
    </row>
    <row r="1010" spans="1:6" x14ac:dyDescent="0.3">
      <c r="A1010">
        <v>2020</v>
      </c>
      <c r="B1010" t="s">
        <v>56</v>
      </c>
      <c r="C1010" t="s">
        <v>6</v>
      </c>
      <c r="D1010">
        <v>9897</v>
      </c>
      <c r="E1010">
        <v>59957</v>
      </c>
      <c r="F1010" t="s">
        <v>9</v>
      </c>
    </row>
    <row r="1011" spans="1:6" x14ac:dyDescent="0.3">
      <c r="A1011">
        <v>2020</v>
      </c>
      <c r="B1011" t="s">
        <v>56</v>
      </c>
      <c r="C1011" t="s">
        <v>8</v>
      </c>
      <c r="D1011">
        <v>12867</v>
      </c>
      <c r="E1011">
        <v>61989</v>
      </c>
      <c r="F1011" t="s">
        <v>9</v>
      </c>
    </row>
    <row r="1012" spans="1:6" x14ac:dyDescent="0.3">
      <c r="A1012">
        <v>2020</v>
      </c>
      <c r="B1012" t="s">
        <v>56</v>
      </c>
      <c r="C1012" t="s">
        <v>10</v>
      </c>
      <c r="D1012">
        <v>6945</v>
      </c>
      <c r="E1012">
        <v>53988</v>
      </c>
      <c r="F1012" t="s">
        <v>9</v>
      </c>
    </row>
    <row r="1013" spans="1:6" x14ac:dyDescent="0.3">
      <c r="A1013">
        <v>2020</v>
      </c>
      <c r="B1013" t="s">
        <v>56</v>
      </c>
      <c r="C1013" t="s">
        <v>11</v>
      </c>
      <c r="D1013">
        <v>80657</v>
      </c>
      <c r="E1013">
        <v>76084</v>
      </c>
      <c r="F1013" t="s">
        <v>7</v>
      </c>
    </row>
    <row r="1014" spans="1:6" x14ac:dyDescent="0.3">
      <c r="A1014">
        <v>2020</v>
      </c>
      <c r="B1014" t="s">
        <v>56</v>
      </c>
      <c r="C1014" t="s">
        <v>12</v>
      </c>
      <c r="D1014">
        <v>19884</v>
      </c>
      <c r="E1014">
        <v>68414</v>
      </c>
      <c r="F1014" t="s">
        <v>7</v>
      </c>
    </row>
    <row r="1015" spans="1:6" x14ac:dyDescent="0.3">
      <c r="A1015">
        <v>2020</v>
      </c>
      <c r="B1015" t="s">
        <v>56</v>
      </c>
      <c r="C1015" t="s">
        <v>13</v>
      </c>
      <c r="D1015">
        <v>9399</v>
      </c>
      <c r="E1015">
        <v>75727</v>
      </c>
      <c r="F1015" t="s">
        <v>9</v>
      </c>
    </row>
    <row r="1016" spans="1:6" x14ac:dyDescent="0.3">
      <c r="A1016">
        <v>2020</v>
      </c>
      <c r="B1016" t="s">
        <v>56</v>
      </c>
      <c r="C1016" t="s">
        <v>14</v>
      </c>
      <c r="D1016">
        <v>2871</v>
      </c>
      <c r="E1016">
        <v>65797</v>
      </c>
      <c r="F1016" t="s">
        <v>7</v>
      </c>
    </row>
    <row r="1017" spans="1:6" x14ac:dyDescent="0.3">
      <c r="A1017">
        <v>2020</v>
      </c>
      <c r="B1017" t="s">
        <v>56</v>
      </c>
      <c r="C1017" t="s">
        <v>15</v>
      </c>
      <c r="D1017">
        <v>70819</v>
      </c>
      <c r="E1017">
        <v>57286</v>
      </c>
      <c r="F1017" t="s">
        <v>7</v>
      </c>
    </row>
    <row r="1018" spans="1:6" x14ac:dyDescent="0.3">
      <c r="A1018">
        <v>2020</v>
      </c>
      <c r="B1018" t="s">
        <v>56</v>
      </c>
      <c r="C1018" t="s">
        <v>16</v>
      </c>
      <c r="D1018">
        <v>20577</v>
      </c>
      <c r="E1018">
        <v>67018</v>
      </c>
      <c r="F1018" t="s">
        <v>9</v>
      </c>
    </row>
    <row r="1019" spans="1:6" x14ac:dyDescent="0.3">
      <c r="A1019">
        <v>2020</v>
      </c>
      <c r="B1019" t="s">
        <v>56</v>
      </c>
      <c r="C1019" t="s">
        <v>17</v>
      </c>
      <c r="D1019">
        <v>8174</v>
      </c>
      <c r="E1019">
        <v>50285</v>
      </c>
      <c r="F1019" t="s">
        <v>9</v>
      </c>
    </row>
    <row r="1020" spans="1:6" x14ac:dyDescent="0.3">
      <c r="A1020">
        <v>2020</v>
      </c>
      <c r="B1020" t="s">
        <v>56</v>
      </c>
      <c r="C1020" t="s">
        <v>18</v>
      </c>
      <c r="D1020">
        <v>32305</v>
      </c>
      <c r="E1020">
        <v>77957</v>
      </c>
      <c r="F1020" t="s">
        <v>7</v>
      </c>
    </row>
    <row r="1021" spans="1:6" x14ac:dyDescent="0.3">
      <c r="A1021">
        <v>2020</v>
      </c>
      <c r="B1021" t="s">
        <v>56</v>
      </c>
      <c r="C1021" t="s">
        <v>19</v>
      </c>
      <c r="D1021">
        <v>15176</v>
      </c>
      <c r="E1021">
        <v>64404</v>
      </c>
      <c r="F1021" t="s">
        <v>7</v>
      </c>
    </row>
    <row r="1022" spans="1:6" x14ac:dyDescent="0.3">
      <c r="A1022">
        <v>2020</v>
      </c>
      <c r="B1022" t="s">
        <v>56</v>
      </c>
      <c r="C1022" t="s">
        <v>20</v>
      </c>
      <c r="D1022">
        <v>9447</v>
      </c>
      <c r="E1022">
        <v>63435</v>
      </c>
      <c r="F1022" t="s">
        <v>9</v>
      </c>
    </row>
    <row r="1023" spans="1:6" x14ac:dyDescent="0.3">
      <c r="A1023">
        <v>2020</v>
      </c>
      <c r="B1023" t="s">
        <v>56</v>
      </c>
      <c r="C1023" t="s">
        <v>21</v>
      </c>
      <c r="D1023">
        <v>7555</v>
      </c>
      <c r="E1023">
        <v>60735</v>
      </c>
      <c r="F1023" t="s">
        <v>7</v>
      </c>
    </row>
    <row r="1024" spans="1:6" x14ac:dyDescent="0.3">
      <c r="A1024">
        <v>2020</v>
      </c>
      <c r="B1024" t="s">
        <v>56</v>
      </c>
      <c r="C1024" t="s">
        <v>22</v>
      </c>
      <c r="D1024">
        <v>9466</v>
      </c>
      <c r="E1024">
        <v>59957</v>
      </c>
      <c r="F1024" t="s">
        <v>9</v>
      </c>
    </row>
    <row r="1025" spans="1:6" x14ac:dyDescent="0.3">
      <c r="A1025">
        <v>2020</v>
      </c>
      <c r="B1025" t="s">
        <v>56</v>
      </c>
      <c r="C1025" t="s">
        <v>23</v>
      </c>
      <c r="D1025">
        <v>10844</v>
      </c>
      <c r="E1025">
        <v>69892</v>
      </c>
      <c r="F1025" t="s">
        <v>7</v>
      </c>
    </row>
    <row r="1026" spans="1:6" x14ac:dyDescent="0.3">
      <c r="A1026">
        <v>2020</v>
      </c>
      <c r="B1026" t="s">
        <v>56</v>
      </c>
      <c r="C1026" t="s">
        <v>24</v>
      </c>
      <c r="D1026">
        <v>5475</v>
      </c>
      <c r="E1026">
        <v>55575</v>
      </c>
      <c r="F1026" t="s">
        <v>7</v>
      </c>
    </row>
    <row r="1027" spans="1:6" x14ac:dyDescent="0.3">
      <c r="A1027">
        <v>2020</v>
      </c>
      <c r="B1027" t="s">
        <v>56</v>
      </c>
      <c r="C1027" t="s">
        <v>25</v>
      </c>
      <c r="D1027">
        <v>16487</v>
      </c>
      <c r="E1027">
        <v>71971</v>
      </c>
      <c r="F1027" t="s">
        <v>9</v>
      </c>
    </row>
    <row r="1028" spans="1:6" x14ac:dyDescent="0.3">
      <c r="A1028">
        <v>2020</v>
      </c>
      <c r="B1028" t="s">
        <v>56</v>
      </c>
      <c r="C1028" t="s">
        <v>26</v>
      </c>
      <c r="D1028">
        <v>21120</v>
      </c>
      <c r="E1028">
        <v>84802</v>
      </c>
      <c r="F1028" t="s">
        <v>9</v>
      </c>
    </row>
    <row r="1029" spans="1:6" x14ac:dyDescent="0.3">
      <c r="A1029">
        <v>2020</v>
      </c>
      <c r="B1029" t="s">
        <v>56</v>
      </c>
      <c r="C1029" t="s">
        <v>27</v>
      </c>
      <c r="D1029">
        <v>19952</v>
      </c>
      <c r="E1029">
        <v>68378</v>
      </c>
      <c r="F1029" t="s">
        <v>7</v>
      </c>
    </row>
    <row r="1030" spans="1:6" x14ac:dyDescent="0.3">
      <c r="A1030">
        <v>2020</v>
      </c>
      <c r="B1030" t="s">
        <v>56</v>
      </c>
      <c r="C1030" t="s">
        <v>28</v>
      </c>
      <c r="D1030">
        <v>16480</v>
      </c>
      <c r="E1030">
        <v>73248</v>
      </c>
      <c r="F1030" t="s">
        <v>7</v>
      </c>
    </row>
    <row r="1031" spans="1:6" x14ac:dyDescent="0.3">
      <c r="A1031">
        <v>2020</v>
      </c>
      <c r="B1031" t="s">
        <v>56</v>
      </c>
      <c r="C1031" t="s">
        <v>29</v>
      </c>
      <c r="D1031">
        <v>5760</v>
      </c>
      <c r="E1031">
        <v>56325</v>
      </c>
      <c r="F1031" t="s">
        <v>9</v>
      </c>
    </row>
    <row r="1032" spans="1:6" x14ac:dyDescent="0.3">
      <c r="A1032">
        <v>2020</v>
      </c>
      <c r="B1032" t="s">
        <v>56</v>
      </c>
      <c r="C1032" t="s">
        <v>30</v>
      </c>
      <c r="D1032">
        <v>14591</v>
      </c>
      <c r="E1032">
        <v>65442</v>
      </c>
      <c r="F1032" t="s">
        <v>9</v>
      </c>
    </row>
    <row r="1033" spans="1:6" x14ac:dyDescent="0.3">
      <c r="A1033">
        <v>2020</v>
      </c>
      <c r="B1033" t="s">
        <v>56</v>
      </c>
      <c r="C1033" t="s">
        <v>31</v>
      </c>
      <c r="D1033">
        <v>6514</v>
      </c>
      <c r="E1033">
        <v>58969</v>
      </c>
      <c r="F1033" t="s">
        <v>9</v>
      </c>
    </row>
    <row r="1034" spans="1:6" x14ac:dyDescent="0.3">
      <c r="A1034">
        <v>2020</v>
      </c>
      <c r="B1034" t="s">
        <v>56</v>
      </c>
      <c r="C1034" t="s">
        <v>32</v>
      </c>
      <c r="D1034">
        <v>7068</v>
      </c>
      <c r="E1034">
        <v>57657</v>
      </c>
      <c r="F1034" t="s">
        <v>9</v>
      </c>
    </row>
    <row r="1035" spans="1:6" x14ac:dyDescent="0.3">
      <c r="A1035">
        <v>2020</v>
      </c>
      <c r="B1035" t="s">
        <v>56</v>
      </c>
      <c r="C1035" t="s">
        <v>33</v>
      </c>
      <c r="D1035">
        <v>5898</v>
      </c>
      <c r="E1035">
        <v>67123</v>
      </c>
      <c r="F1035" t="s">
        <v>9</v>
      </c>
    </row>
    <row r="1036" spans="1:6" x14ac:dyDescent="0.3">
      <c r="A1036">
        <v>2020</v>
      </c>
      <c r="B1036" t="s">
        <v>56</v>
      </c>
      <c r="C1036" t="s">
        <v>34</v>
      </c>
      <c r="D1036">
        <v>4498</v>
      </c>
      <c r="E1036">
        <v>68661</v>
      </c>
      <c r="F1036" t="s">
        <v>7</v>
      </c>
    </row>
    <row r="1037" spans="1:6" x14ac:dyDescent="0.3">
      <c r="A1037">
        <v>2020</v>
      </c>
      <c r="B1037" t="s">
        <v>56</v>
      </c>
      <c r="C1037" t="s">
        <v>35</v>
      </c>
      <c r="D1037">
        <v>22416</v>
      </c>
      <c r="E1037">
        <v>78658</v>
      </c>
      <c r="F1037" t="s">
        <v>7</v>
      </c>
    </row>
    <row r="1038" spans="1:6" x14ac:dyDescent="0.3">
      <c r="A1038">
        <v>2020</v>
      </c>
      <c r="B1038" t="s">
        <v>56</v>
      </c>
      <c r="C1038" t="s">
        <v>36</v>
      </c>
      <c r="D1038">
        <v>5337</v>
      </c>
      <c r="E1038">
        <v>55350</v>
      </c>
      <c r="F1038" t="s">
        <v>9</v>
      </c>
    </row>
    <row r="1039" spans="1:6" x14ac:dyDescent="0.3">
      <c r="A1039">
        <v>2020</v>
      </c>
      <c r="B1039" t="s">
        <v>56</v>
      </c>
      <c r="C1039" t="s">
        <v>37</v>
      </c>
      <c r="D1039">
        <v>50281</v>
      </c>
      <c r="E1039">
        <v>79248</v>
      </c>
      <c r="F1039" t="s">
        <v>7</v>
      </c>
    </row>
    <row r="1040" spans="1:6" x14ac:dyDescent="0.3">
      <c r="A1040">
        <v>2020</v>
      </c>
      <c r="B1040" t="s">
        <v>56</v>
      </c>
      <c r="C1040" t="s">
        <v>38</v>
      </c>
      <c r="D1040">
        <v>26741</v>
      </c>
      <c r="E1040">
        <v>60587</v>
      </c>
      <c r="F1040" t="s">
        <v>7</v>
      </c>
    </row>
    <row r="1041" spans="1:6" x14ac:dyDescent="0.3">
      <c r="A1041">
        <v>2020</v>
      </c>
      <c r="B1041" t="s">
        <v>56</v>
      </c>
      <c r="C1041" t="s">
        <v>39</v>
      </c>
      <c r="D1041">
        <v>3798</v>
      </c>
      <c r="E1041">
        <v>70586</v>
      </c>
      <c r="F1041" t="s">
        <v>9</v>
      </c>
    </row>
    <row r="1042" spans="1:6" x14ac:dyDescent="0.3">
      <c r="A1042">
        <v>2020</v>
      </c>
      <c r="B1042" t="s">
        <v>56</v>
      </c>
      <c r="C1042" t="s">
        <v>40</v>
      </c>
      <c r="D1042">
        <v>23076</v>
      </c>
      <c r="E1042">
        <v>67194</v>
      </c>
      <c r="F1042" t="s">
        <v>9</v>
      </c>
    </row>
    <row r="1043" spans="1:6" x14ac:dyDescent="0.3">
      <c r="A1043">
        <v>2020</v>
      </c>
      <c r="B1043" t="s">
        <v>56</v>
      </c>
      <c r="C1043" t="s">
        <v>41</v>
      </c>
      <c r="D1043">
        <v>9765</v>
      </c>
      <c r="E1043">
        <v>58777</v>
      </c>
      <c r="F1043" t="s">
        <v>7</v>
      </c>
    </row>
    <row r="1044" spans="1:6" x14ac:dyDescent="0.3">
      <c r="A1044">
        <v>2020</v>
      </c>
      <c r="B1044" t="s">
        <v>56</v>
      </c>
      <c r="C1044" t="s">
        <v>42</v>
      </c>
      <c r="D1044">
        <v>14244</v>
      </c>
      <c r="E1044">
        <v>66523</v>
      </c>
      <c r="F1044" t="s">
        <v>7</v>
      </c>
    </row>
    <row r="1045" spans="1:6" x14ac:dyDescent="0.3">
      <c r="A1045">
        <v>2020</v>
      </c>
      <c r="B1045" t="s">
        <v>56</v>
      </c>
      <c r="C1045" t="s">
        <v>43</v>
      </c>
      <c r="D1045">
        <v>28749</v>
      </c>
      <c r="E1045">
        <v>72852</v>
      </c>
      <c r="F1045" t="s">
        <v>9</v>
      </c>
    </row>
    <row r="1046" spans="1:6" x14ac:dyDescent="0.3">
      <c r="A1046">
        <v>2020</v>
      </c>
      <c r="B1046" t="s">
        <v>56</v>
      </c>
      <c r="C1046" t="s">
        <v>44</v>
      </c>
      <c r="D1046">
        <v>3743</v>
      </c>
      <c r="E1046">
        <v>67579</v>
      </c>
      <c r="F1046" t="s">
        <v>7</v>
      </c>
    </row>
    <row r="1047" spans="1:6" x14ac:dyDescent="0.3">
      <c r="A1047">
        <v>2020</v>
      </c>
      <c r="B1047" t="s">
        <v>56</v>
      </c>
      <c r="C1047" t="s">
        <v>45</v>
      </c>
      <c r="D1047">
        <v>12124</v>
      </c>
      <c r="E1047">
        <v>58634</v>
      </c>
      <c r="F1047" t="s">
        <v>9</v>
      </c>
    </row>
    <row r="1048" spans="1:6" x14ac:dyDescent="0.3">
      <c r="A1048">
        <v>2020</v>
      </c>
      <c r="B1048" t="s">
        <v>56</v>
      </c>
      <c r="C1048" t="s">
        <v>46</v>
      </c>
      <c r="D1048">
        <v>3884</v>
      </c>
      <c r="E1048">
        <v>54981</v>
      </c>
      <c r="F1048" t="s">
        <v>7</v>
      </c>
    </row>
    <row r="1049" spans="1:6" x14ac:dyDescent="0.3">
      <c r="A1049">
        <v>2020</v>
      </c>
      <c r="B1049" t="s">
        <v>56</v>
      </c>
      <c r="C1049" t="s">
        <v>47</v>
      </c>
      <c r="D1049">
        <v>12110</v>
      </c>
      <c r="E1049">
        <v>63033</v>
      </c>
      <c r="F1049" t="s">
        <v>7</v>
      </c>
    </row>
    <row r="1050" spans="1:6" x14ac:dyDescent="0.3">
      <c r="A1050">
        <v>2020</v>
      </c>
      <c r="B1050" t="s">
        <v>56</v>
      </c>
      <c r="C1050" t="s">
        <v>48</v>
      </c>
      <c r="D1050">
        <v>51405</v>
      </c>
      <c r="E1050">
        <v>71554</v>
      </c>
      <c r="F1050" t="s">
        <v>9</v>
      </c>
    </row>
    <row r="1051" spans="1:6" x14ac:dyDescent="0.3">
      <c r="A1051">
        <v>2020</v>
      </c>
      <c r="B1051" t="s">
        <v>56</v>
      </c>
      <c r="C1051" t="s">
        <v>49</v>
      </c>
      <c r="D1051">
        <v>11572</v>
      </c>
      <c r="E1051">
        <v>57052</v>
      </c>
      <c r="F1051" t="s">
        <v>9</v>
      </c>
    </row>
    <row r="1052" spans="1:6" x14ac:dyDescent="0.3">
      <c r="A1052">
        <v>2020</v>
      </c>
      <c r="B1052" t="s">
        <v>56</v>
      </c>
      <c r="C1052" t="s">
        <v>50</v>
      </c>
      <c r="D1052">
        <v>2878</v>
      </c>
      <c r="E1052">
        <v>57025</v>
      </c>
      <c r="F1052" t="s">
        <v>7</v>
      </c>
    </row>
    <row r="1053" spans="1:6" x14ac:dyDescent="0.3">
      <c r="A1053">
        <v>2020</v>
      </c>
      <c r="B1053" t="s">
        <v>56</v>
      </c>
      <c r="C1053" t="s">
        <v>51</v>
      </c>
      <c r="D1053">
        <v>21508</v>
      </c>
      <c r="E1053">
        <v>64050</v>
      </c>
      <c r="F1053" t="s">
        <v>7</v>
      </c>
    </row>
    <row r="1054" spans="1:6" x14ac:dyDescent="0.3">
      <c r="A1054">
        <v>2020</v>
      </c>
      <c r="B1054" t="s">
        <v>56</v>
      </c>
      <c r="C1054" t="s">
        <v>52</v>
      </c>
      <c r="D1054">
        <v>26015</v>
      </c>
      <c r="E1054">
        <v>70432</v>
      </c>
      <c r="F1054" t="s">
        <v>9</v>
      </c>
    </row>
    <row r="1055" spans="1:6" x14ac:dyDescent="0.3">
      <c r="A1055">
        <v>2020</v>
      </c>
      <c r="B1055" t="s">
        <v>56</v>
      </c>
      <c r="C1055" t="s">
        <v>53</v>
      </c>
      <c r="D1055">
        <v>4435</v>
      </c>
      <c r="E1055">
        <v>78255</v>
      </c>
      <c r="F1055" t="s">
        <v>9</v>
      </c>
    </row>
    <row r="1056" spans="1:6" x14ac:dyDescent="0.3">
      <c r="A1056">
        <v>2020</v>
      </c>
      <c r="B1056" t="s">
        <v>56</v>
      </c>
      <c r="C1056" t="s">
        <v>54</v>
      </c>
      <c r="D1056">
        <v>14814</v>
      </c>
      <c r="E1056">
        <v>68063</v>
      </c>
      <c r="F1056" t="s">
        <v>9</v>
      </c>
    </row>
    <row r="1057" spans="1:6" x14ac:dyDescent="0.3">
      <c r="A1057">
        <v>2020</v>
      </c>
      <c r="B1057" t="s">
        <v>56</v>
      </c>
      <c r="C1057" t="s">
        <v>55</v>
      </c>
      <c r="D1057">
        <v>3375</v>
      </c>
      <c r="E1057">
        <v>59554</v>
      </c>
      <c r="F1057" t="s">
        <v>9</v>
      </c>
    </row>
    <row r="1058" spans="1:6" x14ac:dyDescent="0.3">
      <c r="A1058">
        <v>2020</v>
      </c>
      <c r="B1058" t="s">
        <v>57</v>
      </c>
      <c r="C1058" t="s">
        <v>6</v>
      </c>
      <c r="D1058">
        <v>5566</v>
      </c>
      <c r="E1058">
        <v>63068</v>
      </c>
      <c r="F1058" t="s">
        <v>9</v>
      </c>
    </row>
    <row r="1059" spans="1:6" x14ac:dyDescent="0.3">
      <c r="A1059">
        <v>2020</v>
      </c>
      <c r="B1059" t="s">
        <v>57</v>
      </c>
      <c r="C1059" t="s">
        <v>8</v>
      </c>
      <c r="D1059">
        <v>4926</v>
      </c>
      <c r="E1059">
        <v>82139</v>
      </c>
      <c r="F1059" t="s">
        <v>7</v>
      </c>
    </row>
    <row r="1060" spans="1:6" x14ac:dyDescent="0.3">
      <c r="A1060">
        <v>2020</v>
      </c>
      <c r="B1060" t="s">
        <v>57</v>
      </c>
      <c r="C1060" t="s">
        <v>10</v>
      </c>
      <c r="D1060">
        <v>2918</v>
      </c>
      <c r="E1060">
        <v>53984</v>
      </c>
      <c r="F1060" t="s">
        <v>7</v>
      </c>
    </row>
    <row r="1061" spans="1:6" x14ac:dyDescent="0.3">
      <c r="A1061">
        <v>2020</v>
      </c>
      <c r="B1061" t="s">
        <v>57</v>
      </c>
      <c r="C1061" t="s">
        <v>11</v>
      </c>
      <c r="D1061">
        <v>44706</v>
      </c>
      <c r="E1061">
        <v>101627</v>
      </c>
      <c r="F1061" t="s">
        <v>9</v>
      </c>
    </row>
    <row r="1062" spans="1:6" x14ac:dyDescent="0.3">
      <c r="A1062">
        <v>2020</v>
      </c>
      <c r="B1062" t="s">
        <v>57</v>
      </c>
      <c r="C1062" t="s">
        <v>12</v>
      </c>
      <c r="D1062">
        <v>5804</v>
      </c>
      <c r="E1062">
        <v>76677</v>
      </c>
      <c r="F1062" t="s">
        <v>7</v>
      </c>
    </row>
    <row r="1063" spans="1:6" x14ac:dyDescent="0.3">
      <c r="A1063">
        <v>2020</v>
      </c>
      <c r="B1063" t="s">
        <v>57</v>
      </c>
      <c r="C1063" t="s">
        <v>13</v>
      </c>
      <c r="D1063">
        <v>4408</v>
      </c>
      <c r="E1063">
        <v>88569</v>
      </c>
      <c r="F1063" t="s">
        <v>7</v>
      </c>
    </row>
    <row r="1064" spans="1:6" x14ac:dyDescent="0.3">
      <c r="A1064">
        <v>2020</v>
      </c>
      <c r="B1064" t="s">
        <v>57</v>
      </c>
      <c r="C1064" t="s">
        <v>14</v>
      </c>
      <c r="D1064">
        <v>661</v>
      </c>
      <c r="E1064">
        <v>70153</v>
      </c>
      <c r="F1064" t="s">
        <v>9</v>
      </c>
    </row>
    <row r="1065" spans="1:6" x14ac:dyDescent="0.3">
      <c r="A1065">
        <v>2020</v>
      </c>
      <c r="B1065" t="s">
        <v>57</v>
      </c>
      <c r="C1065" t="s">
        <v>15</v>
      </c>
      <c r="D1065">
        <v>20548</v>
      </c>
      <c r="E1065">
        <v>67740</v>
      </c>
      <c r="F1065" t="s">
        <v>9</v>
      </c>
    </row>
    <row r="1066" spans="1:6" x14ac:dyDescent="0.3">
      <c r="A1066">
        <v>2020</v>
      </c>
      <c r="B1066" t="s">
        <v>57</v>
      </c>
      <c r="C1066" t="s">
        <v>16</v>
      </c>
      <c r="D1066">
        <v>9884</v>
      </c>
      <c r="E1066">
        <v>65168</v>
      </c>
      <c r="F1066" t="s">
        <v>7</v>
      </c>
    </row>
    <row r="1067" spans="1:6" x14ac:dyDescent="0.3">
      <c r="A1067">
        <v>2020</v>
      </c>
      <c r="B1067" t="s">
        <v>57</v>
      </c>
      <c r="C1067" t="s">
        <v>17</v>
      </c>
      <c r="D1067">
        <v>2807</v>
      </c>
      <c r="E1067">
        <v>69932</v>
      </c>
      <c r="F1067" t="s">
        <v>7</v>
      </c>
    </row>
    <row r="1068" spans="1:6" x14ac:dyDescent="0.3">
      <c r="A1068">
        <v>2020</v>
      </c>
      <c r="B1068" t="s">
        <v>57</v>
      </c>
      <c r="C1068" t="s">
        <v>18</v>
      </c>
      <c r="D1068">
        <v>17883</v>
      </c>
      <c r="E1068">
        <v>77895</v>
      </c>
      <c r="F1068" t="s">
        <v>9</v>
      </c>
    </row>
    <row r="1069" spans="1:6" x14ac:dyDescent="0.3">
      <c r="A1069">
        <v>2020</v>
      </c>
      <c r="B1069" t="s">
        <v>57</v>
      </c>
      <c r="C1069" t="s">
        <v>19</v>
      </c>
      <c r="D1069">
        <v>8825</v>
      </c>
      <c r="E1069">
        <v>68680</v>
      </c>
      <c r="F1069" t="s">
        <v>7</v>
      </c>
    </row>
    <row r="1070" spans="1:6" x14ac:dyDescent="0.3">
      <c r="A1070">
        <v>2020</v>
      </c>
      <c r="B1070" t="s">
        <v>57</v>
      </c>
      <c r="C1070" t="s">
        <v>20</v>
      </c>
      <c r="D1070">
        <v>4142</v>
      </c>
      <c r="E1070">
        <v>66257</v>
      </c>
      <c r="F1070" t="s">
        <v>9</v>
      </c>
    </row>
    <row r="1071" spans="1:6" x14ac:dyDescent="0.3">
      <c r="A1071">
        <v>2020</v>
      </c>
      <c r="B1071" t="s">
        <v>57</v>
      </c>
      <c r="C1071" t="s">
        <v>21</v>
      </c>
      <c r="D1071">
        <v>3143</v>
      </c>
      <c r="E1071">
        <v>65206</v>
      </c>
      <c r="F1071" t="s">
        <v>7</v>
      </c>
    </row>
    <row r="1072" spans="1:6" x14ac:dyDescent="0.3">
      <c r="A1072">
        <v>2020</v>
      </c>
      <c r="B1072" t="s">
        <v>57</v>
      </c>
      <c r="C1072" t="s">
        <v>22</v>
      </c>
      <c r="D1072">
        <v>4443</v>
      </c>
      <c r="E1072">
        <v>65208</v>
      </c>
      <c r="F1072" t="s">
        <v>7</v>
      </c>
    </row>
    <row r="1073" spans="1:6" x14ac:dyDescent="0.3">
      <c r="A1073">
        <v>2020</v>
      </c>
      <c r="B1073" t="s">
        <v>57</v>
      </c>
      <c r="C1073" t="s">
        <v>23</v>
      </c>
      <c r="D1073">
        <v>4428</v>
      </c>
      <c r="E1073">
        <v>81881</v>
      </c>
      <c r="F1073" t="s">
        <v>9</v>
      </c>
    </row>
    <row r="1074" spans="1:6" x14ac:dyDescent="0.3">
      <c r="A1074">
        <v>2020</v>
      </c>
      <c r="B1074" t="s">
        <v>57</v>
      </c>
      <c r="C1074" t="s">
        <v>24</v>
      </c>
      <c r="D1074">
        <v>1856</v>
      </c>
      <c r="E1074">
        <v>61894</v>
      </c>
      <c r="F1074" t="s">
        <v>9</v>
      </c>
    </row>
    <row r="1075" spans="1:6" x14ac:dyDescent="0.3">
      <c r="A1075">
        <v>2020</v>
      </c>
      <c r="B1075" t="s">
        <v>57</v>
      </c>
      <c r="C1075" t="s">
        <v>25</v>
      </c>
      <c r="D1075">
        <v>4035</v>
      </c>
      <c r="E1075">
        <v>84350</v>
      </c>
      <c r="F1075" t="s">
        <v>7</v>
      </c>
    </row>
    <row r="1076" spans="1:6" x14ac:dyDescent="0.3">
      <c r="A1076">
        <v>2020</v>
      </c>
      <c r="B1076" t="s">
        <v>57</v>
      </c>
      <c r="C1076" t="s">
        <v>26</v>
      </c>
      <c r="D1076">
        <v>6711</v>
      </c>
      <c r="E1076">
        <v>94576</v>
      </c>
      <c r="F1076" t="s">
        <v>7</v>
      </c>
    </row>
    <row r="1077" spans="1:6" x14ac:dyDescent="0.3">
      <c r="A1077">
        <v>2020</v>
      </c>
      <c r="B1077" t="s">
        <v>57</v>
      </c>
      <c r="C1077" t="s">
        <v>27</v>
      </c>
      <c r="D1077">
        <v>16070</v>
      </c>
      <c r="E1077">
        <v>73537</v>
      </c>
      <c r="F1077" t="s">
        <v>9</v>
      </c>
    </row>
    <row r="1078" spans="1:6" x14ac:dyDescent="0.3">
      <c r="A1078">
        <v>2020</v>
      </c>
      <c r="B1078" t="s">
        <v>57</v>
      </c>
      <c r="C1078" t="s">
        <v>28</v>
      </c>
      <c r="D1078">
        <v>8487</v>
      </c>
      <c r="E1078">
        <v>73096</v>
      </c>
      <c r="F1078" t="s">
        <v>9</v>
      </c>
    </row>
    <row r="1079" spans="1:6" x14ac:dyDescent="0.3">
      <c r="A1079">
        <v>2020</v>
      </c>
      <c r="B1079" t="s">
        <v>57</v>
      </c>
      <c r="C1079" t="s">
        <v>29</v>
      </c>
      <c r="D1079">
        <v>2421</v>
      </c>
      <c r="E1079">
        <v>55254</v>
      </c>
      <c r="F1079" t="s">
        <v>9</v>
      </c>
    </row>
    <row r="1080" spans="1:6" x14ac:dyDescent="0.3">
      <c r="A1080">
        <v>2020</v>
      </c>
      <c r="B1080" t="s">
        <v>57</v>
      </c>
      <c r="C1080" t="s">
        <v>30</v>
      </c>
      <c r="D1080">
        <v>6476</v>
      </c>
      <c r="E1080">
        <v>64359</v>
      </c>
      <c r="F1080" t="s">
        <v>9</v>
      </c>
    </row>
    <row r="1081" spans="1:6" x14ac:dyDescent="0.3">
      <c r="A1081">
        <v>2020</v>
      </c>
      <c r="B1081" t="s">
        <v>57</v>
      </c>
      <c r="C1081" t="s">
        <v>31</v>
      </c>
      <c r="D1081">
        <v>1634</v>
      </c>
      <c r="E1081">
        <v>56194</v>
      </c>
      <c r="F1081" t="s">
        <v>9</v>
      </c>
    </row>
    <row r="1082" spans="1:6" x14ac:dyDescent="0.3">
      <c r="A1082">
        <v>2020</v>
      </c>
      <c r="B1082" t="s">
        <v>57</v>
      </c>
      <c r="C1082" t="s">
        <v>32</v>
      </c>
      <c r="D1082">
        <v>1988</v>
      </c>
      <c r="E1082">
        <v>57566</v>
      </c>
      <c r="F1082" t="s">
        <v>7</v>
      </c>
    </row>
    <row r="1083" spans="1:6" x14ac:dyDescent="0.3">
      <c r="A1083">
        <v>2020</v>
      </c>
      <c r="B1083" t="s">
        <v>57</v>
      </c>
      <c r="C1083" t="s">
        <v>33</v>
      </c>
      <c r="D1083">
        <v>2066</v>
      </c>
      <c r="E1083">
        <v>64543</v>
      </c>
      <c r="F1083" t="s">
        <v>7</v>
      </c>
    </row>
    <row r="1084" spans="1:6" x14ac:dyDescent="0.3">
      <c r="A1084">
        <v>2020</v>
      </c>
      <c r="B1084" t="s">
        <v>57</v>
      </c>
      <c r="C1084" t="s">
        <v>34</v>
      </c>
      <c r="D1084">
        <v>2032</v>
      </c>
      <c r="E1084">
        <v>77722</v>
      </c>
      <c r="F1084" t="s">
        <v>9</v>
      </c>
    </row>
    <row r="1085" spans="1:6" x14ac:dyDescent="0.3">
      <c r="A1085">
        <v>2020</v>
      </c>
      <c r="B1085" t="s">
        <v>57</v>
      </c>
      <c r="C1085" t="s">
        <v>35</v>
      </c>
      <c r="D1085">
        <v>8976</v>
      </c>
      <c r="E1085">
        <v>86088</v>
      </c>
      <c r="F1085" t="s">
        <v>7</v>
      </c>
    </row>
    <row r="1086" spans="1:6" x14ac:dyDescent="0.3">
      <c r="A1086">
        <v>2020</v>
      </c>
      <c r="B1086" t="s">
        <v>57</v>
      </c>
      <c r="C1086" t="s">
        <v>36</v>
      </c>
      <c r="D1086">
        <v>1768</v>
      </c>
      <c r="E1086">
        <v>59139</v>
      </c>
      <c r="F1086" t="s">
        <v>7</v>
      </c>
    </row>
    <row r="1087" spans="1:6" x14ac:dyDescent="0.3">
      <c r="A1087">
        <v>2020</v>
      </c>
      <c r="B1087" t="s">
        <v>57</v>
      </c>
      <c r="C1087" t="s">
        <v>37</v>
      </c>
      <c r="D1087">
        <v>16910</v>
      </c>
      <c r="E1087">
        <v>73614</v>
      </c>
      <c r="F1087" t="s">
        <v>9</v>
      </c>
    </row>
    <row r="1088" spans="1:6" x14ac:dyDescent="0.3">
      <c r="A1088">
        <v>2020</v>
      </c>
      <c r="B1088" t="s">
        <v>57</v>
      </c>
      <c r="C1088" t="s">
        <v>38</v>
      </c>
      <c r="D1088">
        <v>10219</v>
      </c>
      <c r="E1088">
        <v>65827</v>
      </c>
      <c r="F1088" t="s">
        <v>9</v>
      </c>
    </row>
    <row r="1089" spans="1:6" x14ac:dyDescent="0.3">
      <c r="A1089">
        <v>2020</v>
      </c>
      <c r="B1089" t="s">
        <v>57</v>
      </c>
      <c r="C1089" t="s">
        <v>39</v>
      </c>
      <c r="D1089">
        <v>807</v>
      </c>
      <c r="E1089">
        <v>59882</v>
      </c>
      <c r="F1089" t="s">
        <v>7</v>
      </c>
    </row>
    <row r="1090" spans="1:6" x14ac:dyDescent="0.3">
      <c r="A1090">
        <v>2020</v>
      </c>
      <c r="B1090" t="s">
        <v>57</v>
      </c>
      <c r="C1090" t="s">
        <v>40</v>
      </c>
      <c r="D1090">
        <v>15409</v>
      </c>
      <c r="E1090">
        <v>67487</v>
      </c>
      <c r="F1090" t="s">
        <v>7</v>
      </c>
    </row>
    <row r="1091" spans="1:6" x14ac:dyDescent="0.3">
      <c r="A1091">
        <v>2020</v>
      </c>
      <c r="B1091" t="s">
        <v>57</v>
      </c>
      <c r="C1091" t="s">
        <v>41</v>
      </c>
      <c r="D1091">
        <v>4164</v>
      </c>
      <c r="E1091">
        <v>64770</v>
      </c>
      <c r="F1091" t="s">
        <v>9</v>
      </c>
    </row>
    <row r="1092" spans="1:6" x14ac:dyDescent="0.3">
      <c r="A1092">
        <v>2020</v>
      </c>
      <c r="B1092" t="s">
        <v>57</v>
      </c>
      <c r="C1092" t="s">
        <v>42</v>
      </c>
      <c r="D1092">
        <v>6240</v>
      </c>
      <c r="E1092">
        <v>76641</v>
      </c>
      <c r="F1092" t="s">
        <v>7</v>
      </c>
    </row>
    <row r="1093" spans="1:6" x14ac:dyDescent="0.3">
      <c r="A1093">
        <v>2020</v>
      </c>
      <c r="B1093" t="s">
        <v>57</v>
      </c>
      <c r="C1093" t="s">
        <v>43</v>
      </c>
      <c r="D1093">
        <v>14407</v>
      </c>
      <c r="E1093">
        <v>68561</v>
      </c>
      <c r="F1093" t="s">
        <v>9</v>
      </c>
    </row>
    <row r="1094" spans="1:6" x14ac:dyDescent="0.3">
      <c r="A1094">
        <v>2020</v>
      </c>
      <c r="B1094" t="s">
        <v>57</v>
      </c>
      <c r="C1094" t="s">
        <v>44</v>
      </c>
      <c r="D1094">
        <v>1572</v>
      </c>
      <c r="E1094">
        <v>64468</v>
      </c>
      <c r="F1094" t="s">
        <v>7</v>
      </c>
    </row>
    <row r="1095" spans="1:6" x14ac:dyDescent="0.3">
      <c r="A1095">
        <v>2020</v>
      </c>
      <c r="B1095" t="s">
        <v>57</v>
      </c>
      <c r="C1095" t="s">
        <v>45</v>
      </c>
      <c r="D1095">
        <v>6087</v>
      </c>
      <c r="E1095">
        <v>65522</v>
      </c>
      <c r="F1095" t="s">
        <v>7</v>
      </c>
    </row>
    <row r="1096" spans="1:6" x14ac:dyDescent="0.3">
      <c r="A1096">
        <v>2020</v>
      </c>
      <c r="B1096" t="s">
        <v>57</v>
      </c>
      <c r="C1096" t="s">
        <v>46</v>
      </c>
      <c r="D1096">
        <v>1084</v>
      </c>
      <c r="E1096">
        <v>55320</v>
      </c>
      <c r="F1096" t="s">
        <v>9</v>
      </c>
    </row>
    <row r="1097" spans="1:6" x14ac:dyDescent="0.3">
      <c r="A1097">
        <v>2020</v>
      </c>
      <c r="B1097" t="s">
        <v>57</v>
      </c>
      <c r="C1097" t="s">
        <v>47</v>
      </c>
      <c r="D1097">
        <v>7051</v>
      </c>
      <c r="E1097">
        <v>65495</v>
      </c>
      <c r="F1097" t="s">
        <v>9</v>
      </c>
    </row>
    <row r="1098" spans="1:6" x14ac:dyDescent="0.3">
      <c r="A1098">
        <v>2020</v>
      </c>
      <c r="B1098" t="s">
        <v>57</v>
      </c>
      <c r="C1098" t="s">
        <v>48</v>
      </c>
      <c r="D1098">
        <v>24758</v>
      </c>
      <c r="E1098">
        <v>83648</v>
      </c>
      <c r="F1098" t="s">
        <v>7</v>
      </c>
    </row>
    <row r="1099" spans="1:6" x14ac:dyDescent="0.3">
      <c r="A1099">
        <v>2020</v>
      </c>
      <c r="B1099" t="s">
        <v>57</v>
      </c>
      <c r="C1099" t="s">
        <v>49</v>
      </c>
      <c r="D1099">
        <v>4386</v>
      </c>
      <c r="E1099">
        <v>64006</v>
      </c>
      <c r="F1099" t="s">
        <v>7</v>
      </c>
    </row>
    <row r="1100" spans="1:6" x14ac:dyDescent="0.3">
      <c r="A1100">
        <v>2020</v>
      </c>
      <c r="B1100" t="s">
        <v>57</v>
      </c>
      <c r="C1100" t="s">
        <v>50</v>
      </c>
      <c r="D1100">
        <v>1108</v>
      </c>
      <c r="E1100">
        <v>65390</v>
      </c>
      <c r="F1100" t="s">
        <v>9</v>
      </c>
    </row>
    <row r="1101" spans="1:6" x14ac:dyDescent="0.3">
      <c r="A1101">
        <v>2020</v>
      </c>
      <c r="B1101" t="s">
        <v>57</v>
      </c>
      <c r="C1101" t="s">
        <v>51</v>
      </c>
      <c r="D1101">
        <v>6750</v>
      </c>
      <c r="E1101">
        <v>65974</v>
      </c>
      <c r="F1101" t="s">
        <v>9</v>
      </c>
    </row>
    <row r="1102" spans="1:6" x14ac:dyDescent="0.3">
      <c r="A1102">
        <v>2020</v>
      </c>
      <c r="B1102" t="s">
        <v>57</v>
      </c>
      <c r="C1102" t="s">
        <v>52</v>
      </c>
      <c r="D1102">
        <v>7798</v>
      </c>
      <c r="E1102">
        <v>85321</v>
      </c>
      <c r="F1102" t="s">
        <v>9</v>
      </c>
    </row>
    <row r="1103" spans="1:6" x14ac:dyDescent="0.3">
      <c r="A1103">
        <v>2020</v>
      </c>
      <c r="B1103" t="s">
        <v>57</v>
      </c>
      <c r="C1103" t="s">
        <v>53</v>
      </c>
      <c r="D1103">
        <v>1268</v>
      </c>
      <c r="E1103">
        <v>66459</v>
      </c>
      <c r="F1103" t="s">
        <v>9</v>
      </c>
    </row>
    <row r="1104" spans="1:6" x14ac:dyDescent="0.3">
      <c r="A1104">
        <v>2020</v>
      </c>
      <c r="B1104" t="s">
        <v>57</v>
      </c>
      <c r="C1104" t="s">
        <v>54</v>
      </c>
      <c r="D1104">
        <v>9432</v>
      </c>
      <c r="E1104">
        <v>64047</v>
      </c>
      <c r="F1104" t="s">
        <v>9</v>
      </c>
    </row>
    <row r="1105" spans="1:6" x14ac:dyDescent="0.3">
      <c r="A1105">
        <v>2020</v>
      </c>
      <c r="B1105" t="s">
        <v>57</v>
      </c>
      <c r="C1105" t="s">
        <v>55</v>
      </c>
      <c r="D1105">
        <v>600</v>
      </c>
      <c r="E1105">
        <v>73060</v>
      </c>
      <c r="F1105" t="s">
        <v>7</v>
      </c>
    </row>
    <row r="1106" spans="1:6" x14ac:dyDescent="0.3">
      <c r="A1106">
        <v>2020</v>
      </c>
      <c r="B1106" t="s">
        <v>58</v>
      </c>
      <c r="C1106" t="s">
        <v>6</v>
      </c>
      <c r="D1106">
        <v>32481</v>
      </c>
      <c r="E1106">
        <v>47970</v>
      </c>
      <c r="F1106" t="s">
        <v>7</v>
      </c>
    </row>
    <row r="1107" spans="1:6" x14ac:dyDescent="0.3">
      <c r="A1107">
        <v>2020</v>
      </c>
      <c r="B1107" t="s">
        <v>58</v>
      </c>
      <c r="C1107" t="s">
        <v>8</v>
      </c>
      <c r="D1107">
        <v>31775</v>
      </c>
      <c r="E1107">
        <v>52734</v>
      </c>
      <c r="F1107" t="s">
        <v>9</v>
      </c>
    </row>
    <row r="1108" spans="1:6" x14ac:dyDescent="0.3">
      <c r="A1108">
        <v>2020</v>
      </c>
      <c r="B1108" t="s">
        <v>58</v>
      </c>
      <c r="C1108" t="s">
        <v>10</v>
      </c>
      <c r="D1108">
        <v>21642</v>
      </c>
      <c r="E1108">
        <v>47450</v>
      </c>
      <c r="F1108" t="s">
        <v>7</v>
      </c>
    </row>
    <row r="1109" spans="1:6" x14ac:dyDescent="0.3">
      <c r="A1109">
        <v>2020</v>
      </c>
      <c r="B1109" t="s">
        <v>58</v>
      </c>
      <c r="C1109" t="s">
        <v>11</v>
      </c>
      <c r="D1109">
        <v>196511</v>
      </c>
      <c r="E1109">
        <v>58020</v>
      </c>
      <c r="F1109" t="s">
        <v>7</v>
      </c>
    </row>
    <row r="1110" spans="1:6" x14ac:dyDescent="0.3">
      <c r="A1110">
        <v>2020</v>
      </c>
      <c r="B1110" t="s">
        <v>58</v>
      </c>
      <c r="C1110" t="s">
        <v>12</v>
      </c>
      <c r="D1110">
        <v>35891</v>
      </c>
      <c r="E1110">
        <v>56043</v>
      </c>
      <c r="F1110" t="s">
        <v>9</v>
      </c>
    </row>
    <row r="1111" spans="1:6" x14ac:dyDescent="0.3">
      <c r="A1111">
        <v>2020</v>
      </c>
      <c r="B1111" t="s">
        <v>58</v>
      </c>
      <c r="C1111" t="s">
        <v>13</v>
      </c>
      <c r="D1111">
        <v>24902</v>
      </c>
      <c r="E1111">
        <v>57041</v>
      </c>
      <c r="F1111" t="s">
        <v>9</v>
      </c>
    </row>
    <row r="1112" spans="1:6" x14ac:dyDescent="0.3">
      <c r="A1112">
        <v>2020</v>
      </c>
      <c r="B1112" t="s">
        <v>58</v>
      </c>
      <c r="C1112" t="s">
        <v>14</v>
      </c>
      <c r="D1112">
        <v>6850</v>
      </c>
      <c r="E1112">
        <v>46843</v>
      </c>
      <c r="F1112" t="s">
        <v>7</v>
      </c>
    </row>
    <row r="1113" spans="1:6" x14ac:dyDescent="0.3">
      <c r="A1113">
        <v>2020</v>
      </c>
      <c r="B1113" t="s">
        <v>58</v>
      </c>
      <c r="C1113" t="s">
        <v>15</v>
      </c>
      <c r="D1113">
        <v>139486</v>
      </c>
      <c r="E1113">
        <v>50766</v>
      </c>
      <c r="F1113" t="s">
        <v>7</v>
      </c>
    </row>
    <row r="1114" spans="1:6" x14ac:dyDescent="0.3">
      <c r="A1114">
        <v>2020</v>
      </c>
      <c r="B1114" t="s">
        <v>58</v>
      </c>
      <c r="C1114" t="s">
        <v>16</v>
      </c>
      <c r="D1114">
        <v>60996</v>
      </c>
      <c r="E1114">
        <v>55352</v>
      </c>
      <c r="F1114" t="s">
        <v>9</v>
      </c>
    </row>
    <row r="1115" spans="1:6" x14ac:dyDescent="0.3">
      <c r="A1115">
        <v>2020</v>
      </c>
      <c r="B1115" t="s">
        <v>58</v>
      </c>
      <c r="C1115" t="s">
        <v>17</v>
      </c>
      <c r="D1115">
        <v>11969</v>
      </c>
      <c r="E1115">
        <v>45972</v>
      </c>
      <c r="F1115" t="s">
        <v>7</v>
      </c>
    </row>
    <row r="1116" spans="1:6" x14ac:dyDescent="0.3">
      <c r="A1116">
        <v>2020</v>
      </c>
      <c r="B1116" t="s">
        <v>58</v>
      </c>
      <c r="C1116" t="s">
        <v>18</v>
      </c>
      <c r="D1116">
        <v>78063</v>
      </c>
      <c r="E1116">
        <v>57570</v>
      </c>
      <c r="F1116" t="s">
        <v>9</v>
      </c>
    </row>
    <row r="1117" spans="1:6" x14ac:dyDescent="0.3">
      <c r="A1117">
        <v>2020</v>
      </c>
      <c r="B1117" t="s">
        <v>58</v>
      </c>
      <c r="C1117" t="s">
        <v>19</v>
      </c>
      <c r="D1117">
        <v>40681</v>
      </c>
      <c r="E1117">
        <v>48092</v>
      </c>
      <c r="F1117" t="s">
        <v>7</v>
      </c>
    </row>
    <row r="1118" spans="1:6" x14ac:dyDescent="0.3">
      <c r="A1118">
        <v>2020</v>
      </c>
      <c r="B1118" t="s">
        <v>58</v>
      </c>
      <c r="C1118" t="s">
        <v>20</v>
      </c>
      <c r="D1118">
        <v>23521</v>
      </c>
      <c r="E1118">
        <v>46539</v>
      </c>
      <c r="F1118" t="s">
        <v>7</v>
      </c>
    </row>
    <row r="1119" spans="1:6" x14ac:dyDescent="0.3">
      <c r="A1119">
        <v>2020</v>
      </c>
      <c r="B1119" t="s">
        <v>58</v>
      </c>
      <c r="C1119" t="s">
        <v>21</v>
      </c>
      <c r="D1119">
        <v>20370</v>
      </c>
      <c r="E1119">
        <v>48235</v>
      </c>
      <c r="F1119" t="s">
        <v>9</v>
      </c>
    </row>
    <row r="1120" spans="1:6" x14ac:dyDescent="0.3">
      <c r="A1120">
        <v>2020</v>
      </c>
      <c r="B1120" t="s">
        <v>58</v>
      </c>
      <c r="C1120" t="s">
        <v>22</v>
      </c>
      <c r="D1120">
        <v>28056</v>
      </c>
      <c r="E1120">
        <v>48623</v>
      </c>
      <c r="F1120" t="s">
        <v>9</v>
      </c>
    </row>
    <row r="1121" spans="1:6" x14ac:dyDescent="0.3">
      <c r="A1121">
        <v>2020</v>
      </c>
      <c r="B1121" t="s">
        <v>58</v>
      </c>
      <c r="C1121" t="s">
        <v>23</v>
      </c>
      <c r="D1121">
        <v>30545</v>
      </c>
      <c r="E1121">
        <v>48196</v>
      </c>
      <c r="F1121" t="s">
        <v>7</v>
      </c>
    </row>
    <row r="1122" spans="1:6" x14ac:dyDescent="0.3">
      <c r="A1122">
        <v>2020</v>
      </c>
      <c r="B1122" t="s">
        <v>58</v>
      </c>
      <c r="C1122" t="s">
        <v>24</v>
      </c>
      <c r="D1122">
        <v>10761</v>
      </c>
      <c r="E1122">
        <v>43589</v>
      </c>
      <c r="F1122" t="s">
        <v>7</v>
      </c>
    </row>
    <row r="1123" spans="1:6" x14ac:dyDescent="0.3">
      <c r="A1123">
        <v>2020</v>
      </c>
      <c r="B1123" t="s">
        <v>58</v>
      </c>
      <c r="C1123" t="s">
        <v>25</v>
      </c>
      <c r="D1123">
        <v>32767</v>
      </c>
      <c r="E1123">
        <v>52648</v>
      </c>
      <c r="F1123" t="s">
        <v>9</v>
      </c>
    </row>
    <row r="1124" spans="1:6" x14ac:dyDescent="0.3">
      <c r="A1124">
        <v>2020</v>
      </c>
      <c r="B1124" t="s">
        <v>58</v>
      </c>
      <c r="C1124" t="s">
        <v>26</v>
      </c>
      <c r="D1124">
        <v>42171</v>
      </c>
      <c r="E1124">
        <v>58937</v>
      </c>
      <c r="F1124" t="s">
        <v>9</v>
      </c>
    </row>
    <row r="1125" spans="1:6" x14ac:dyDescent="0.3">
      <c r="A1125">
        <v>2020</v>
      </c>
      <c r="B1125" t="s">
        <v>58</v>
      </c>
      <c r="C1125" t="s">
        <v>27</v>
      </c>
      <c r="D1125">
        <v>52459</v>
      </c>
      <c r="E1125">
        <v>53200</v>
      </c>
      <c r="F1125" t="s">
        <v>9</v>
      </c>
    </row>
    <row r="1126" spans="1:6" x14ac:dyDescent="0.3">
      <c r="A1126">
        <v>2020</v>
      </c>
      <c r="B1126" t="s">
        <v>58</v>
      </c>
      <c r="C1126" t="s">
        <v>28</v>
      </c>
      <c r="D1126">
        <v>37272</v>
      </c>
      <c r="E1126">
        <v>55570</v>
      </c>
      <c r="F1126" t="s">
        <v>9</v>
      </c>
    </row>
    <row r="1127" spans="1:6" x14ac:dyDescent="0.3">
      <c r="A1127">
        <v>2020</v>
      </c>
      <c r="B1127" t="s">
        <v>58</v>
      </c>
      <c r="C1127" t="s">
        <v>29</v>
      </c>
      <c r="D1127">
        <v>19763</v>
      </c>
      <c r="E1127">
        <v>42497</v>
      </c>
      <c r="F1127" t="s">
        <v>9</v>
      </c>
    </row>
    <row r="1128" spans="1:6" x14ac:dyDescent="0.3">
      <c r="A1128">
        <v>2020</v>
      </c>
      <c r="B1128" t="s">
        <v>58</v>
      </c>
      <c r="C1128" t="s">
        <v>30</v>
      </c>
      <c r="D1128">
        <v>38808</v>
      </c>
      <c r="E1128">
        <v>48469</v>
      </c>
      <c r="F1128" t="s">
        <v>7</v>
      </c>
    </row>
    <row r="1129" spans="1:6" x14ac:dyDescent="0.3">
      <c r="A1129">
        <v>2020</v>
      </c>
      <c r="B1129" t="s">
        <v>58</v>
      </c>
      <c r="C1129" t="s">
        <v>31</v>
      </c>
      <c r="D1129">
        <v>9250</v>
      </c>
      <c r="E1129">
        <v>45170</v>
      </c>
      <c r="F1129" t="s">
        <v>7</v>
      </c>
    </row>
    <row r="1130" spans="1:6" x14ac:dyDescent="0.3">
      <c r="A1130">
        <v>2020</v>
      </c>
      <c r="B1130" t="s">
        <v>58</v>
      </c>
      <c r="C1130" t="s">
        <v>32</v>
      </c>
      <c r="D1130">
        <v>14923</v>
      </c>
      <c r="E1130">
        <v>45891</v>
      </c>
      <c r="F1130" t="s">
        <v>9</v>
      </c>
    </row>
    <row r="1131" spans="1:6" x14ac:dyDescent="0.3">
      <c r="A1131">
        <v>2020</v>
      </c>
      <c r="B1131" t="s">
        <v>58</v>
      </c>
      <c r="C1131" t="s">
        <v>33</v>
      </c>
      <c r="D1131">
        <v>15829</v>
      </c>
      <c r="E1131">
        <v>50190</v>
      </c>
      <c r="F1131" t="s">
        <v>7</v>
      </c>
    </row>
    <row r="1132" spans="1:6" x14ac:dyDescent="0.3">
      <c r="A1132">
        <v>2020</v>
      </c>
      <c r="B1132" t="s">
        <v>58</v>
      </c>
      <c r="C1132" t="s">
        <v>34</v>
      </c>
      <c r="D1132">
        <v>12509</v>
      </c>
      <c r="E1132">
        <v>53777</v>
      </c>
      <c r="F1132" t="s">
        <v>7</v>
      </c>
    </row>
    <row r="1133" spans="1:6" x14ac:dyDescent="0.3">
      <c r="A1133">
        <v>2020</v>
      </c>
      <c r="B1133" t="s">
        <v>58</v>
      </c>
      <c r="C1133" t="s">
        <v>35</v>
      </c>
      <c r="D1133">
        <v>54238</v>
      </c>
      <c r="E1133">
        <v>59723</v>
      </c>
      <c r="F1133" t="s">
        <v>9</v>
      </c>
    </row>
    <row r="1134" spans="1:6" x14ac:dyDescent="0.3">
      <c r="A1134">
        <v>2020</v>
      </c>
      <c r="B1134" t="s">
        <v>58</v>
      </c>
      <c r="C1134" t="s">
        <v>36</v>
      </c>
      <c r="D1134">
        <v>10758</v>
      </c>
      <c r="E1134">
        <v>44078</v>
      </c>
      <c r="F1134" t="s">
        <v>9</v>
      </c>
    </row>
    <row r="1135" spans="1:6" x14ac:dyDescent="0.3">
      <c r="A1135">
        <v>2020</v>
      </c>
      <c r="B1135" t="s">
        <v>58</v>
      </c>
      <c r="C1135" t="s">
        <v>37</v>
      </c>
      <c r="D1135">
        <v>123741</v>
      </c>
      <c r="E1135">
        <v>57832</v>
      </c>
      <c r="F1135" t="s">
        <v>7</v>
      </c>
    </row>
    <row r="1136" spans="1:6" x14ac:dyDescent="0.3">
      <c r="A1136">
        <v>2020</v>
      </c>
      <c r="B1136" t="s">
        <v>58</v>
      </c>
      <c r="C1136" t="s">
        <v>38</v>
      </c>
      <c r="D1136">
        <v>61525</v>
      </c>
      <c r="E1136">
        <v>49092</v>
      </c>
      <c r="F1136" t="s">
        <v>7</v>
      </c>
    </row>
    <row r="1137" spans="1:6" x14ac:dyDescent="0.3">
      <c r="A1137">
        <v>2020</v>
      </c>
      <c r="B1137" t="s">
        <v>58</v>
      </c>
      <c r="C1137" t="s">
        <v>39</v>
      </c>
      <c r="D1137">
        <v>7753</v>
      </c>
      <c r="E1137">
        <v>55819</v>
      </c>
      <c r="F1137" t="s">
        <v>9</v>
      </c>
    </row>
    <row r="1138" spans="1:6" x14ac:dyDescent="0.3">
      <c r="A1138">
        <v>2020</v>
      </c>
      <c r="B1138" t="s">
        <v>58</v>
      </c>
      <c r="C1138" t="s">
        <v>40</v>
      </c>
      <c r="D1138">
        <v>68615</v>
      </c>
      <c r="E1138">
        <v>50247</v>
      </c>
      <c r="F1138" t="s">
        <v>7</v>
      </c>
    </row>
    <row r="1139" spans="1:6" x14ac:dyDescent="0.3">
      <c r="A1139">
        <v>2020</v>
      </c>
      <c r="B1139" t="s">
        <v>58</v>
      </c>
      <c r="C1139" t="s">
        <v>41</v>
      </c>
      <c r="D1139">
        <v>23748</v>
      </c>
      <c r="E1139">
        <v>47554</v>
      </c>
      <c r="F1139" t="s">
        <v>9</v>
      </c>
    </row>
    <row r="1140" spans="1:6" x14ac:dyDescent="0.3">
      <c r="A1140">
        <v>2020</v>
      </c>
      <c r="B1140" t="s">
        <v>58</v>
      </c>
      <c r="C1140" t="s">
        <v>42</v>
      </c>
      <c r="D1140">
        <v>26503</v>
      </c>
      <c r="E1140">
        <v>50347</v>
      </c>
      <c r="F1140" t="s">
        <v>7</v>
      </c>
    </row>
    <row r="1141" spans="1:6" x14ac:dyDescent="0.3">
      <c r="A1141">
        <v>2020</v>
      </c>
      <c r="B1141" t="s">
        <v>58</v>
      </c>
      <c r="C1141" t="s">
        <v>43</v>
      </c>
      <c r="D1141">
        <v>74845</v>
      </c>
      <c r="E1141">
        <v>51000</v>
      </c>
      <c r="F1141" t="s">
        <v>7</v>
      </c>
    </row>
    <row r="1142" spans="1:6" x14ac:dyDescent="0.3">
      <c r="A1142">
        <v>2020</v>
      </c>
      <c r="B1142" t="s">
        <v>58</v>
      </c>
      <c r="C1142" t="s">
        <v>44</v>
      </c>
      <c r="D1142">
        <v>7658</v>
      </c>
      <c r="E1142">
        <v>49902</v>
      </c>
      <c r="F1142" t="s">
        <v>9</v>
      </c>
    </row>
    <row r="1143" spans="1:6" x14ac:dyDescent="0.3">
      <c r="A1143">
        <v>2020</v>
      </c>
      <c r="B1143" t="s">
        <v>58</v>
      </c>
      <c r="C1143" t="s">
        <v>45</v>
      </c>
      <c r="D1143">
        <v>30013</v>
      </c>
      <c r="E1143">
        <v>45429</v>
      </c>
      <c r="F1143" t="s">
        <v>9</v>
      </c>
    </row>
    <row r="1144" spans="1:6" x14ac:dyDescent="0.3">
      <c r="A1144">
        <v>2020</v>
      </c>
      <c r="B1144" t="s">
        <v>58</v>
      </c>
      <c r="C1144" t="s">
        <v>46</v>
      </c>
      <c r="D1144">
        <v>8059</v>
      </c>
      <c r="E1144">
        <v>45650</v>
      </c>
      <c r="F1144" t="s">
        <v>7</v>
      </c>
    </row>
    <row r="1145" spans="1:6" x14ac:dyDescent="0.3">
      <c r="A1145">
        <v>2020</v>
      </c>
      <c r="B1145" t="s">
        <v>58</v>
      </c>
      <c r="C1145" t="s">
        <v>47</v>
      </c>
      <c r="D1145">
        <v>40040</v>
      </c>
      <c r="E1145">
        <v>52137</v>
      </c>
      <c r="F1145" t="s">
        <v>7</v>
      </c>
    </row>
    <row r="1146" spans="1:6" x14ac:dyDescent="0.3">
      <c r="A1146">
        <v>2020</v>
      </c>
      <c r="B1146" t="s">
        <v>58</v>
      </c>
      <c r="C1146" t="s">
        <v>48</v>
      </c>
      <c r="D1146">
        <v>147447</v>
      </c>
      <c r="E1146">
        <v>58337</v>
      </c>
      <c r="F1146" t="s">
        <v>9</v>
      </c>
    </row>
    <row r="1147" spans="1:6" x14ac:dyDescent="0.3">
      <c r="A1147">
        <v>2020</v>
      </c>
      <c r="B1147" t="s">
        <v>58</v>
      </c>
      <c r="C1147" t="s">
        <v>49</v>
      </c>
      <c r="D1147">
        <v>19531</v>
      </c>
      <c r="E1147">
        <v>50163</v>
      </c>
      <c r="F1147" t="s">
        <v>7</v>
      </c>
    </row>
    <row r="1148" spans="1:6" x14ac:dyDescent="0.3">
      <c r="A1148">
        <v>2020</v>
      </c>
      <c r="B1148" t="s">
        <v>58</v>
      </c>
      <c r="C1148" t="s">
        <v>50</v>
      </c>
      <c r="D1148">
        <v>5084</v>
      </c>
      <c r="E1148">
        <v>46351</v>
      </c>
      <c r="F1148" t="s">
        <v>7</v>
      </c>
    </row>
    <row r="1149" spans="1:6" x14ac:dyDescent="0.3">
      <c r="A1149">
        <v>2020</v>
      </c>
      <c r="B1149" t="s">
        <v>58</v>
      </c>
      <c r="C1149" t="s">
        <v>51</v>
      </c>
      <c r="D1149">
        <v>43180</v>
      </c>
      <c r="E1149">
        <v>49886</v>
      </c>
      <c r="F1149" t="s">
        <v>9</v>
      </c>
    </row>
    <row r="1150" spans="1:6" x14ac:dyDescent="0.3">
      <c r="A1150">
        <v>2020</v>
      </c>
      <c r="B1150" t="s">
        <v>58</v>
      </c>
      <c r="C1150" t="s">
        <v>52</v>
      </c>
      <c r="D1150">
        <v>39324</v>
      </c>
      <c r="E1150">
        <v>69994</v>
      </c>
      <c r="F1150" t="s">
        <v>7</v>
      </c>
    </row>
    <row r="1151" spans="1:6" x14ac:dyDescent="0.3">
      <c r="A1151">
        <v>2020</v>
      </c>
      <c r="B1151" t="s">
        <v>58</v>
      </c>
      <c r="C1151" t="s">
        <v>53</v>
      </c>
      <c r="D1151">
        <v>10925</v>
      </c>
      <c r="E1151">
        <v>44698</v>
      </c>
      <c r="F1151" t="s">
        <v>7</v>
      </c>
    </row>
    <row r="1152" spans="1:6" x14ac:dyDescent="0.3">
      <c r="A1152">
        <v>2020</v>
      </c>
      <c r="B1152" t="s">
        <v>58</v>
      </c>
      <c r="C1152" t="s">
        <v>54</v>
      </c>
      <c r="D1152">
        <v>36496</v>
      </c>
      <c r="E1152">
        <v>47512</v>
      </c>
      <c r="F1152" t="s">
        <v>9</v>
      </c>
    </row>
    <row r="1153" spans="1:6" x14ac:dyDescent="0.3">
      <c r="A1153">
        <v>2020</v>
      </c>
      <c r="B1153" t="s">
        <v>58</v>
      </c>
      <c r="C1153" t="s">
        <v>55</v>
      </c>
      <c r="D1153">
        <v>4830</v>
      </c>
      <c r="E1153">
        <v>48737</v>
      </c>
      <c r="F1153" t="s">
        <v>7</v>
      </c>
    </row>
    <row r="1154" spans="1:6" x14ac:dyDescent="0.3">
      <c r="A1154">
        <v>2020</v>
      </c>
      <c r="B1154" t="s">
        <v>59</v>
      </c>
      <c r="C1154" t="s">
        <v>6</v>
      </c>
      <c r="D1154">
        <v>2168</v>
      </c>
      <c r="E1154">
        <v>66025</v>
      </c>
      <c r="F1154" t="s">
        <v>7</v>
      </c>
    </row>
    <row r="1155" spans="1:6" x14ac:dyDescent="0.3">
      <c r="A1155">
        <v>2020</v>
      </c>
      <c r="B1155" t="s">
        <v>59</v>
      </c>
      <c r="C1155" t="s">
        <v>8</v>
      </c>
      <c r="D1155">
        <v>3113</v>
      </c>
      <c r="E1155">
        <v>81499</v>
      </c>
      <c r="F1155" t="s">
        <v>9</v>
      </c>
    </row>
    <row r="1156" spans="1:6" x14ac:dyDescent="0.3">
      <c r="A1156">
        <v>2020</v>
      </c>
      <c r="B1156" t="s">
        <v>59</v>
      </c>
      <c r="C1156" t="s">
        <v>10</v>
      </c>
      <c r="D1156">
        <v>1210</v>
      </c>
      <c r="E1156">
        <v>59828</v>
      </c>
      <c r="F1156" t="s">
        <v>7</v>
      </c>
    </row>
    <row r="1157" spans="1:6" x14ac:dyDescent="0.3">
      <c r="A1157">
        <v>2020</v>
      </c>
      <c r="B1157" t="s">
        <v>59</v>
      </c>
      <c r="C1157" t="s">
        <v>11</v>
      </c>
      <c r="D1157">
        <v>26592</v>
      </c>
      <c r="E1157">
        <v>194173</v>
      </c>
      <c r="F1157" t="s">
        <v>7</v>
      </c>
    </row>
    <row r="1158" spans="1:6" x14ac:dyDescent="0.3">
      <c r="A1158">
        <v>2020</v>
      </c>
      <c r="B1158" t="s">
        <v>59</v>
      </c>
      <c r="C1158" t="s">
        <v>12</v>
      </c>
      <c r="D1158">
        <v>4173</v>
      </c>
      <c r="E1158">
        <v>106735</v>
      </c>
      <c r="F1158" t="s">
        <v>9</v>
      </c>
    </row>
    <row r="1159" spans="1:6" x14ac:dyDescent="0.3">
      <c r="A1159">
        <v>2020</v>
      </c>
      <c r="B1159" t="s">
        <v>59</v>
      </c>
      <c r="C1159" t="s">
        <v>13</v>
      </c>
      <c r="D1159">
        <v>2306</v>
      </c>
      <c r="E1159">
        <v>116642</v>
      </c>
      <c r="F1159" t="s">
        <v>7</v>
      </c>
    </row>
    <row r="1160" spans="1:6" x14ac:dyDescent="0.3">
      <c r="A1160">
        <v>2020</v>
      </c>
      <c r="B1160" t="s">
        <v>59</v>
      </c>
      <c r="C1160" t="s">
        <v>14</v>
      </c>
      <c r="D1160">
        <v>433</v>
      </c>
      <c r="E1160">
        <v>71782</v>
      </c>
      <c r="F1160" t="s">
        <v>7</v>
      </c>
    </row>
    <row r="1161" spans="1:6" x14ac:dyDescent="0.3">
      <c r="A1161">
        <v>2020</v>
      </c>
      <c r="B1161" t="s">
        <v>59</v>
      </c>
      <c r="C1161" t="s">
        <v>15</v>
      </c>
      <c r="D1161">
        <v>11205</v>
      </c>
      <c r="E1161">
        <v>87168</v>
      </c>
      <c r="F1161" t="s">
        <v>9</v>
      </c>
    </row>
    <row r="1162" spans="1:6" x14ac:dyDescent="0.3">
      <c r="A1162">
        <v>2020</v>
      </c>
      <c r="B1162" t="s">
        <v>59</v>
      </c>
      <c r="C1162" t="s">
        <v>16</v>
      </c>
      <c r="D1162">
        <v>5113</v>
      </c>
      <c r="E1162">
        <v>102613</v>
      </c>
      <c r="F1162" t="s">
        <v>7</v>
      </c>
    </row>
    <row r="1163" spans="1:6" x14ac:dyDescent="0.3">
      <c r="A1163">
        <v>2020</v>
      </c>
      <c r="B1163" t="s">
        <v>59</v>
      </c>
      <c r="C1163" t="s">
        <v>17</v>
      </c>
      <c r="D1163">
        <v>1223</v>
      </c>
      <c r="E1163">
        <v>58761</v>
      </c>
      <c r="F1163" t="s">
        <v>7</v>
      </c>
    </row>
    <row r="1164" spans="1:6" x14ac:dyDescent="0.3">
      <c r="A1164">
        <v>2020</v>
      </c>
      <c r="B1164" t="s">
        <v>59</v>
      </c>
      <c r="C1164" t="s">
        <v>18</v>
      </c>
      <c r="D1164">
        <v>6688</v>
      </c>
      <c r="E1164">
        <v>97164</v>
      </c>
      <c r="F1164" t="s">
        <v>9</v>
      </c>
    </row>
    <row r="1165" spans="1:6" x14ac:dyDescent="0.3">
      <c r="A1165">
        <v>2020</v>
      </c>
      <c r="B1165" t="s">
        <v>59</v>
      </c>
      <c r="C1165" t="s">
        <v>19</v>
      </c>
      <c r="D1165">
        <v>2123</v>
      </c>
      <c r="E1165">
        <v>66371</v>
      </c>
      <c r="F1165" t="s">
        <v>7</v>
      </c>
    </row>
    <row r="1166" spans="1:6" x14ac:dyDescent="0.3">
      <c r="A1166">
        <v>2020</v>
      </c>
      <c r="B1166" t="s">
        <v>59</v>
      </c>
      <c r="C1166" t="s">
        <v>20</v>
      </c>
      <c r="D1166">
        <v>1742</v>
      </c>
      <c r="E1166">
        <v>64519</v>
      </c>
      <c r="F1166" t="s">
        <v>7</v>
      </c>
    </row>
    <row r="1167" spans="1:6" x14ac:dyDescent="0.3">
      <c r="A1167">
        <v>2020</v>
      </c>
      <c r="B1167" t="s">
        <v>59</v>
      </c>
      <c r="C1167" t="s">
        <v>21</v>
      </c>
      <c r="D1167">
        <v>1308</v>
      </c>
      <c r="E1167">
        <v>69399</v>
      </c>
      <c r="F1167" t="s">
        <v>9</v>
      </c>
    </row>
    <row r="1168" spans="1:6" x14ac:dyDescent="0.3">
      <c r="A1168">
        <v>2020</v>
      </c>
      <c r="B1168" t="s">
        <v>59</v>
      </c>
      <c r="C1168" t="s">
        <v>22</v>
      </c>
      <c r="D1168">
        <v>1785</v>
      </c>
      <c r="E1168">
        <v>60629</v>
      </c>
      <c r="F1168" t="s">
        <v>7</v>
      </c>
    </row>
    <row r="1169" spans="1:6" x14ac:dyDescent="0.3">
      <c r="A1169">
        <v>2020</v>
      </c>
      <c r="B1169" t="s">
        <v>59</v>
      </c>
      <c r="C1169" t="s">
        <v>23</v>
      </c>
      <c r="D1169">
        <v>1716</v>
      </c>
      <c r="E1169">
        <v>64223</v>
      </c>
      <c r="F1169" t="s">
        <v>7</v>
      </c>
    </row>
    <row r="1170" spans="1:6" x14ac:dyDescent="0.3">
      <c r="A1170">
        <v>2020</v>
      </c>
      <c r="B1170" t="s">
        <v>59</v>
      </c>
      <c r="C1170" t="s">
        <v>24</v>
      </c>
      <c r="D1170">
        <v>849</v>
      </c>
      <c r="E1170">
        <v>60502</v>
      </c>
      <c r="F1170" t="s">
        <v>9</v>
      </c>
    </row>
    <row r="1171" spans="1:6" x14ac:dyDescent="0.3">
      <c r="A1171">
        <v>2020</v>
      </c>
      <c r="B1171" t="s">
        <v>59</v>
      </c>
      <c r="C1171" t="s">
        <v>25</v>
      </c>
      <c r="D1171">
        <v>2737</v>
      </c>
      <c r="E1171">
        <v>98844</v>
      </c>
      <c r="F1171" t="s">
        <v>7</v>
      </c>
    </row>
    <row r="1172" spans="1:6" x14ac:dyDescent="0.3">
      <c r="A1172">
        <v>2020</v>
      </c>
      <c r="B1172" t="s">
        <v>59</v>
      </c>
      <c r="C1172" t="s">
        <v>26</v>
      </c>
      <c r="D1172">
        <v>5379</v>
      </c>
      <c r="E1172">
        <v>129118</v>
      </c>
      <c r="F1172" t="s">
        <v>7</v>
      </c>
    </row>
    <row r="1173" spans="1:6" x14ac:dyDescent="0.3">
      <c r="A1173">
        <v>2020</v>
      </c>
      <c r="B1173" t="s">
        <v>59</v>
      </c>
      <c r="C1173" t="s">
        <v>27</v>
      </c>
      <c r="D1173">
        <v>6287</v>
      </c>
      <c r="E1173">
        <v>79556</v>
      </c>
      <c r="F1173" t="s">
        <v>9</v>
      </c>
    </row>
    <row r="1174" spans="1:6" x14ac:dyDescent="0.3">
      <c r="A1174">
        <v>2020</v>
      </c>
      <c r="B1174" t="s">
        <v>59</v>
      </c>
      <c r="C1174" t="s">
        <v>28</v>
      </c>
      <c r="D1174">
        <v>3977</v>
      </c>
      <c r="E1174">
        <v>84903</v>
      </c>
      <c r="F1174" t="s">
        <v>7</v>
      </c>
    </row>
    <row r="1175" spans="1:6" x14ac:dyDescent="0.3">
      <c r="A1175">
        <v>2020</v>
      </c>
      <c r="B1175" t="s">
        <v>59</v>
      </c>
      <c r="C1175" t="s">
        <v>29</v>
      </c>
      <c r="D1175">
        <v>940</v>
      </c>
      <c r="E1175">
        <v>55173</v>
      </c>
      <c r="F1175" t="s">
        <v>7</v>
      </c>
    </row>
    <row r="1176" spans="1:6" x14ac:dyDescent="0.3">
      <c r="A1176">
        <v>2020</v>
      </c>
      <c r="B1176" t="s">
        <v>59</v>
      </c>
      <c r="C1176" t="s">
        <v>30</v>
      </c>
      <c r="D1176">
        <v>3049</v>
      </c>
      <c r="E1176">
        <v>87842</v>
      </c>
      <c r="F1176" t="s">
        <v>9</v>
      </c>
    </row>
    <row r="1177" spans="1:6" x14ac:dyDescent="0.3">
      <c r="A1177">
        <v>2020</v>
      </c>
      <c r="B1177" t="s">
        <v>59</v>
      </c>
      <c r="C1177" t="s">
        <v>31</v>
      </c>
      <c r="D1177">
        <v>801</v>
      </c>
      <c r="E1177">
        <v>60475</v>
      </c>
      <c r="F1177" t="s">
        <v>7</v>
      </c>
    </row>
    <row r="1178" spans="1:6" x14ac:dyDescent="0.3">
      <c r="A1178">
        <v>2020</v>
      </c>
      <c r="B1178" t="s">
        <v>59</v>
      </c>
      <c r="C1178" t="s">
        <v>32</v>
      </c>
      <c r="D1178">
        <v>973</v>
      </c>
      <c r="E1178">
        <v>70407</v>
      </c>
      <c r="F1178" t="s">
        <v>7</v>
      </c>
    </row>
    <row r="1179" spans="1:6" x14ac:dyDescent="0.3">
      <c r="A1179">
        <v>2020</v>
      </c>
      <c r="B1179" t="s">
        <v>59</v>
      </c>
      <c r="C1179" t="s">
        <v>33</v>
      </c>
      <c r="D1179">
        <v>1541</v>
      </c>
      <c r="E1179">
        <v>76292</v>
      </c>
      <c r="F1179" t="s">
        <v>9</v>
      </c>
    </row>
    <row r="1180" spans="1:6" x14ac:dyDescent="0.3">
      <c r="A1180">
        <v>2020</v>
      </c>
      <c r="B1180" t="s">
        <v>59</v>
      </c>
      <c r="C1180" t="s">
        <v>34</v>
      </c>
      <c r="D1180">
        <v>892</v>
      </c>
      <c r="E1180">
        <v>99599</v>
      </c>
      <c r="F1180" t="s">
        <v>9</v>
      </c>
    </row>
    <row r="1181" spans="1:6" x14ac:dyDescent="0.3">
      <c r="A1181">
        <v>2020</v>
      </c>
      <c r="B1181" t="s">
        <v>59</v>
      </c>
      <c r="C1181" t="s">
        <v>35</v>
      </c>
      <c r="D1181">
        <v>3722</v>
      </c>
      <c r="E1181">
        <v>120630</v>
      </c>
      <c r="F1181" t="s">
        <v>7</v>
      </c>
    </row>
    <row r="1182" spans="1:6" x14ac:dyDescent="0.3">
      <c r="A1182">
        <v>2020</v>
      </c>
      <c r="B1182" t="s">
        <v>59</v>
      </c>
      <c r="C1182" t="s">
        <v>36</v>
      </c>
      <c r="D1182">
        <v>987</v>
      </c>
      <c r="E1182">
        <v>59204</v>
      </c>
      <c r="F1182" t="s">
        <v>7</v>
      </c>
    </row>
    <row r="1183" spans="1:6" x14ac:dyDescent="0.3">
      <c r="A1183">
        <v>2020</v>
      </c>
      <c r="B1183" t="s">
        <v>59</v>
      </c>
      <c r="C1183" t="s">
        <v>37</v>
      </c>
      <c r="D1183">
        <v>12672</v>
      </c>
      <c r="E1183">
        <v>135853</v>
      </c>
      <c r="F1183" t="s">
        <v>9</v>
      </c>
    </row>
    <row r="1184" spans="1:6" x14ac:dyDescent="0.3">
      <c r="A1184">
        <v>2020</v>
      </c>
      <c r="B1184" t="s">
        <v>59</v>
      </c>
      <c r="C1184" t="s">
        <v>38</v>
      </c>
      <c r="D1184">
        <v>5238</v>
      </c>
      <c r="E1184">
        <v>89920</v>
      </c>
      <c r="F1184" t="s">
        <v>7</v>
      </c>
    </row>
    <row r="1185" spans="1:6" x14ac:dyDescent="0.3">
      <c r="A1185">
        <v>2020</v>
      </c>
      <c r="B1185" t="s">
        <v>59</v>
      </c>
      <c r="C1185" t="s">
        <v>39</v>
      </c>
      <c r="D1185">
        <v>395</v>
      </c>
      <c r="E1185">
        <v>76208</v>
      </c>
      <c r="F1185" t="s">
        <v>9</v>
      </c>
    </row>
    <row r="1186" spans="1:6" x14ac:dyDescent="0.3">
      <c r="A1186">
        <v>2020</v>
      </c>
      <c r="B1186" t="s">
        <v>59</v>
      </c>
      <c r="C1186" t="s">
        <v>40</v>
      </c>
      <c r="D1186">
        <v>4616</v>
      </c>
      <c r="E1186">
        <v>76006</v>
      </c>
      <c r="F1186" t="s">
        <v>7</v>
      </c>
    </row>
    <row r="1187" spans="1:6" x14ac:dyDescent="0.3">
      <c r="A1187">
        <v>2020</v>
      </c>
      <c r="B1187" t="s">
        <v>59</v>
      </c>
      <c r="C1187" t="s">
        <v>41</v>
      </c>
      <c r="D1187">
        <v>1469</v>
      </c>
      <c r="E1187">
        <v>64997</v>
      </c>
      <c r="F1187" t="s">
        <v>7</v>
      </c>
    </row>
    <row r="1188" spans="1:6" x14ac:dyDescent="0.3">
      <c r="A1188">
        <v>2020</v>
      </c>
      <c r="B1188" t="s">
        <v>59</v>
      </c>
      <c r="C1188" t="s">
        <v>42</v>
      </c>
      <c r="D1188">
        <v>3768</v>
      </c>
      <c r="E1188">
        <v>93733</v>
      </c>
      <c r="F1188" t="s">
        <v>9</v>
      </c>
    </row>
    <row r="1189" spans="1:6" x14ac:dyDescent="0.3">
      <c r="A1189">
        <v>2020</v>
      </c>
      <c r="B1189" t="s">
        <v>59</v>
      </c>
      <c r="C1189" t="s">
        <v>43</v>
      </c>
      <c r="D1189">
        <v>4896</v>
      </c>
      <c r="E1189">
        <v>93091</v>
      </c>
      <c r="F1189" t="s">
        <v>9</v>
      </c>
    </row>
    <row r="1190" spans="1:6" x14ac:dyDescent="0.3">
      <c r="A1190">
        <v>2020</v>
      </c>
      <c r="B1190" t="s">
        <v>59</v>
      </c>
      <c r="C1190" t="s">
        <v>44</v>
      </c>
      <c r="D1190">
        <v>715</v>
      </c>
      <c r="E1190">
        <v>80327</v>
      </c>
      <c r="F1190" t="s">
        <v>7</v>
      </c>
    </row>
    <row r="1191" spans="1:6" x14ac:dyDescent="0.3">
      <c r="A1191">
        <v>2020</v>
      </c>
      <c r="B1191" t="s">
        <v>59</v>
      </c>
      <c r="C1191" t="s">
        <v>45</v>
      </c>
      <c r="D1191">
        <v>2548</v>
      </c>
      <c r="E1191">
        <v>67977</v>
      </c>
      <c r="F1191" t="s">
        <v>7</v>
      </c>
    </row>
    <row r="1192" spans="1:6" x14ac:dyDescent="0.3">
      <c r="A1192">
        <v>2020</v>
      </c>
      <c r="B1192" t="s">
        <v>59</v>
      </c>
      <c r="C1192" t="s">
        <v>46</v>
      </c>
      <c r="D1192">
        <v>561</v>
      </c>
      <c r="E1192">
        <v>55334</v>
      </c>
      <c r="F1192" t="s">
        <v>9</v>
      </c>
    </row>
    <row r="1193" spans="1:6" x14ac:dyDescent="0.3">
      <c r="A1193">
        <v>2020</v>
      </c>
      <c r="B1193" t="s">
        <v>59</v>
      </c>
      <c r="C1193" t="s">
        <v>47</v>
      </c>
      <c r="D1193">
        <v>3519</v>
      </c>
      <c r="E1193">
        <v>79821</v>
      </c>
      <c r="F1193" t="s">
        <v>9</v>
      </c>
    </row>
    <row r="1194" spans="1:6" x14ac:dyDescent="0.3">
      <c r="A1194">
        <v>2020</v>
      </c>
      <c r="B1194" t="s">
        <v>59</v>
      </c>
      <c r="C1194" t="s">
        <v>48</v>
      </c>
      <c r="D1194">
        <v>9828</v>
      </c>
      <c r="E1194">
        <v>93085</v>
      </c>
      <c r="F1194" t="s">
        <v>9</v>
      </c>
    </row>
    <row r="1195" spans="1:6" x14ac:dyDescent="0.3">
      <c r="A1195">
        <v>2020</v>
      </c>
      <c r="B1195" t="s">
        <v>59</v>
      </c>
      <c r="C1195" t="s">
        <v>49</v>
      </c>
      <c r="D1195">
        <v>2489</v>
      </c>
      <c r="E1195">
        <v>84404</v>
      </c>
      <c r="F1195" t="s">
        <v>9</v>
      </c>
    </row>
    <row r="1196" spans="1:6" x14ac:dyDescent="0.3">
      <c r="A1196">
        <v>2020</v>
      </c>
      <c r="B1196" t="s">
        <v>59</v>
      </c>
      <c r="C1196" t="s">
        <v>50</v>
      </c>
      <c r="D1196">
        <v>505</v>
      </c>
      <c r="E1196">
        <v>65800</v>
      </c>
      <c r="F1196" t="s">
        <v>9</v>
      </c>
    </row>
    <row r="1197" spans="1:6" x14ac:dyDescent="0.3">
      <c r="A1197">
        <v>2020</v>
      </c>
      <c r="B1197" t="s">
        <v>59</v>
      </c>
      <c r="C1197" t="s">
        <v>51</v>
      </c>
      <c r="D1197">
        <v>4379</v>
      </c>
      <c r="E1197">
        <v>106731</v>
      </c>
      <c r="F1197" t="s">
        <v>7</v>
      </c>
    </row>
    <row r="1198" spans="1:6" x14ac:dyDescent="0.3">
      <c r="A1198">
        <v>2020</v>
      </c>
      <c r="B1198" t="s">
        <v>59</v>
      </c>
      <c r="C1198" t="s">
        <v>52</v>
      </c>
      <c r="D1198">
        <v>4629</v>
      </c>
      <c r="E1198">
        <v>200631</v>
      </c>
      <c r="F1198" t="s">
        <v>7</v>
      </c>
    </row>
    <row r="1199" spans="1:6" x14ac:dyDescent="0.3">
      <c r="A1199">
        <v>2020</v>
      </c>
      <c r="B1199" t="s">
        <v>59</v>
      </c>
      <c r="C1199" t="s">
        <v>53</v>
      </c>
      <c r="D1199">
        <v>789</v>
      </c>
      <c r="E1199">
        <v>58508</v>
      </c>
      <c r="F1199" t="s">
        <v>9</v>
      </c>
    </row>
    <row r="1200" spans="1:6" x14ac:dyDescent="0.3">
      <c r="A1200">
        <v>2020</v>
      </c>
      <c r="B1200" t="s">
        <v>59</v>
      </c>
      <c r="C1200" t="s">
        <v>54</v>
      </c>
      <c r="D1200">
        <v>2298</v>
      </c>
      <c r="E1200">
        <v>81414</v>
      </c>
      <c r="F1200" t="s">
        <v>7</v>
      </c>
    </row>
    <row r="1201" spans="1:6" x14ac:dyDescent="0.3">
      <c r="A1201">
        <v>2020</v>
      </c>
      <c r="B1201" t="s">
        <v>59</v>
      </c>
      <c r="C1201" t="s">
        <v>55</v>
      </c>
      <c r="D1201">
        <v>398</v>
      </c>
      <c r="E1201">
        <v>53401</v>
      </c>
      <c r="F1201" t="s">
        <v>7</v>
      </c>
    </row>
    <row r="1202" spans="1:6" x14ac:dyDescent="0.3">
      <c r="A1202">
        <v>2020</v>
      </c>
      <c r="B1202" t="s">
        <v>60</v>
      </c>
      <c r="C1202" t="s">
        <v>6</v>
      </c>
      <c r="D1202">
        <v>13364</v>
      </c>
      <c r="E1202">
        <v>75240</v>
      </c>
      <c r="F1202" t="s">
        <v>9</v>
      </c>
    </row>
    <row r="1203" spans="1:6" x14ac:dyDescent="0.3">
      <c r="A1203">
        <v>2020</v>
      </c>
      <c r="B1203" t="s">
        <v>60</v>
      </c>
      <c r="C1203" t="s">
        <v>8</v>
      </c>
      <c r="D1203">
        <v>17978</v>
      </c>
      <c r="E1203">
        <v>76877</v>
      </c>
      <c r="F1203" t="s">
        <v>9</v>
      </c>
    </row>
    <row r="1204" spans="1:6" x14ac:dyDescent="0.3">
      <c r="A1204">
        <v>2020</v>
      </c>
      <c r="B1204" t="s">
        <v>60</v>
      </c>
      <c r="C1204" t="s">
        <v>10</v>
      </c>
      <c r="D1204">
        <v>8418</v>
      </c>
      <c r="E1204">
        <v>64119</v>
      </c>
      <c r="F1204" t="s">
        <v>7</v>
      </c>
    </row>
    <row r="1205" spans="1:6" x14ac:dyDescent="0.3">
      <c r="A1205">
        <v>2020</v>
      </c>
      <c r="B1205" t="s">
        <v>60</v>
      </c>
      <c r="C1205" t="s">
        <v>11</v>
      </c>
      <c r="D1205">
        <v>106953</v>
      </c>
      <c r="E1205">
        <v>113228</v>
      </c>
      <c r="F1205" t="s">
        <v>7</v>
      </c>
    </row>
    <row r="1206" spans="1:6" x14ac:dyDescent="0.3">
      <c r="A1206">
        <v>2020</v>
      </c>
      <c r="B1206" t="s">
        <v>60</v>
      </c>
      <c r="C1206" t="s">
        <v>12</v>
      </c>
      <c r="D1206">
        <v>23326</v>
      </c>
      <c r="E1206">
        <v>90615</v>
      </c>
      <c r="F1206" t="s">
        <v>9</v>
      </c>
    </row>
    <row r="1207" spans="1:6" x14ac:dyDescent="0.3">
      <c r="A1207">
        <v>2020</v>
      </c>
      <c r="B1207" t="s">
        <v>60</v>
      </c>
      <c r="C1207" t="s">
        <v>13</v>
      </c>
      <c r="D1207">
        <v>10879</v>
      </c>
      <c r="E1207">
        <v>161433</v>
      </c>
      <c r="F1207" t="s">
        <v>7</v>
      </c>
    </row>
    <row r="1208" spans="1:6" x14ac:dyDescent="0.3">
      <c r="A1208">
        <v>2020</v>
      </c>
      <c r="B1208" t="s">
        <v>60</v>
      </c>
      <c r="C1208" t="s">
        <v>14</v>
      </c>
      <c r="D1208">
        <v>2859</v>
      </c>
      <c r="E1208">
        <v>101574</v>
      </c>
      <c r="F1208" t="s">
        <v>9</v>
      </c>
    </row>
    <row r="1209" spans="1:6" x14ac:dyDescent="0.3">
      <c r="A1209">
        <v>2020</v>
      </c>
      <c r="B1209" t="s">
        <v>60</v>
      </c>
      <c r="C1209" t="s">
        <v>15</v>
      </c>
      <c r="D1209">
        <v>73412</v>
      </c>
      <c r="E1209">
        <v>81337</v>
      </c>
      <c r="F1209" t="s">
        <v>7</v>
      </c>
    </row>
    <row r="1210" spans="1:6" x14ac:dyDescent="0.3">
      <c r="A1210">
        <v>2020</v>
      </c>
      <c r="B1210" t="s">
        <v>60</v>
      </c>
      <c r="C1210" t="s">
        <v>16</v>
      </c>
      <c r="D1210">
        <v>26225</v>
      </c>
      <c r="E1210">
        <v>90587</v>
      </c>
      <c r="F1210" t="s">
        <v>7</v>
      </c>
    </row>
    <row r="1211" spans="1:6" x14ac:dyDescent="0.3">
      <c r="A1211">
        <v>2020</v>
      </c>
      <c r="B1211" t="s">
        <v>60</v>
      </c>
      <c r="C1211" t="s">
        <v>17</v>
      </c>
      <c r="D1211">
        <v>5824</v>
      </c>
      <c r="E1211">
        <v>62024</v>
      </c>
      <c r="F1211" t="s">
        <v>9</v>
      </c>
    </row>
    <row r="1212" spans="1:6" x14ac:dyDescent="0.3">
      <c r="A1212">
        <v>2020</v>
      </c>
      <c r="B1212" t="s">
        <v>60</v>
      </c>
      <c r="C1212" t="s">
        <v>18</v>
      </c>
      <c r="D1212">
        <v>32448</v>
      </c>
      <c r="E1212">
        <v>115598</v>
      </c>
      <c r="F1212" t="s">
        <v>9</v>
      </c>
    </row>
    <row r="1213" spans="1:6" x14ac:dyDescent="0.3">
      <c r="A1213">
        <v>2020</v>
      </c>
      <c r="B1213" t="s">
        <v>60</v>
      </c>
      <c r="C1213" t="s">
        <v>19</v>
      </c>
      <c r="D1213">
        <v>16542</v>
      </c>
      <c r="E1213">
        <v>71167</v>
      </c>
      <c r="F1213" t="s">
        <v>7</v>
      </c>
    </row>
    <row r="1214" spans="1:6" x14ac:dyDescent="0.3">
      <c r="A1214">
        <v>2020</v>
      </c>
      <c r="B1214" t="s">
        <v>60</v>
      </c>
      <c r="C1214" t="s">
        <v>20</v>
      </c>
      <c r="D1214">
        <v>10213</v>
      </c>
      <c r="E1214">
        <v>79894</v>
      </c>
      <c r="F1214" t="s">
        <v>7</v>
      </c>
    </row>
    <row r="1215" spans="1:6" x14ac:dyDescent="0.3">
      <c r="A1215">
        <v>2020</v>
      </c>
      <c r="B1215" t="s">
        <v>60</v>
      </c>
      <c r="C1215" t="s">
        <v>21</v>
      </c>
      <c r="D1215">
        <v>8870</v>
      </c>
      <c r="E1215">
        <v>73710</v>
      </c>
      <c r="F1215" t="s">
        <v>9</v>
      </c>
    </row>
    <row r="1216" spans="1:6" x14ac:dyDescent="0.3">
      <c r="A1216">
        <v>2020</v>
      </c>
      <c r="B1216" t="s">
        <v>60</v>
      </c>
      <c r="C1216" t="s">
        <v>22</v>
      </c>
      <c r="D1216">
        <v>11035</v>
      </c>
      <c r="E1216">
        <v>73733</v>
      </c>
      <c r="F1216" t="s">
        <v>9</v>
      </c>
    </row>
    <row r="1217" spans="1:6" x14ac:dyDescent="0.3">
      <c r="A1217">
        <v>2020</v>
      </c>
      <c r="B1217" t="s">
        <v>60</v>
      </c>
      <c r="C1217" t="s">
        <v>23</v>
      </c>
      <c r="D1217">
        <v>13754</v>
      </c>
      <c r="E1217">
        <v>68731</v>
      </c>
      <c r="F1217" t="s">
        <v>9</v>
      </c>
    </row>
    <row r="1218" spans="1:6" x14ac:dyDescent="0.3">
      <c r="A1218">
        <v>2020</v>
      </c>
      <c r="B1218" t="s">
        <v>60</v>
      </c>
      <c r="C1218" t="s">
        <v>24</v>
      </c>
      <c r="D1218">
        <v>3804</v>
      </c>
      <c r="E1218">
        <v>74174</v>
      </c>
      <c r="F1218" t="s">
        <v>9</v>
      </c>
    </row>
    <row r="1219" spans="1:6" x14ac:dyDescent="0.3">
      <c r="A1219">
        <v>2020</v>
      </c>
      <c r="B1219" t="s">
        <v>60</v>
      </c>
      <c r="C1219" t="s">
        <v>25</v>
      </c>
      <c r="D1219">
        <v>15277</v>
      </c>
      <c r="E1219">
        <v>100201</v>
      </c>
      <c r="F1219" t="s">
        <v>9</v>
      </c>
    </row>
    <row r="1220" spans="1:6" x14ac:dyDescent="0.3">
      <c r="A1220">
        <v>2020</v>
      </c>
      <c r="B1220" t="s">
        <v>60</v>
      </c>
      <c r="C1220" t="s">
        <v>26</v>
      </c>
      <c r="D1220">
        <v>17504</v>
      </c>
      <c r="E1220">
        <v>150514</v>
      </c>
      <c r="F1220" t="s">
        <v>7</v>
      </c>
    </row>
    <row r="1221" spans="1:6" x14ac:dyDescent="0.3">
      <c r="A1221">
        <v>2020</v>
      </c>
      <c r="B1221" t="s">
        <v>60</v>
      </c>
      <c r="C1221" t="s">
        <v>27</v>
      </c>
      <c r="D1221">
        <v>19082</v>
      </c>
      <c r="E1221">
        <v>77568</v>
      </c>
      <c r="F1221" t="s">
        <v>7</v>
      </c>
    </row>
    <row r="1222" spans="1:6" x14ac:dyDescent="0.3">
      <c r="A1222">
        <v>2020</v>
      </c>
      <c r="B1222" t="s">
        <v>60</v>
      </c>
      <c r="C1222" t="s">
        <v>28</v>
      </c>
      <c r="D1222">
        <v>15877</v>
      </c>
      <c r="E1222">
        <v>101604</v>
      </c>
      <c r="F1222" t="s">
        <v>9</v>
      </c>
    </row>
    <row r="1223" spans="1:6" x14ac:dyDescent="0.3">
      <c r="A1223">
        <v>2020</v>
      </c>
      <c r="B1223" t="s">
        <v>60</v>
      </c>
      <c r="C1223" t="s">
        <v>29</v>
      </c>
      <c r="D1223">
        <v>7959</v>
      </c>
      <c r="E1223">
        <v>59281</v>
      </c>
      <c r="F1223" t="s">
        <v>7</v>
      </c>
    </row>
    <row r="1224" spans="1:6" x14ac:dyDescent="0.3">
      <c r="A1224">
        <v>2020</v>
      </c>
      <c r="B1224" t="s">
        <v>60</v>
      </c>
      <c r="C1224" t="s">
        <v>30</v>
      </c>
      <c r="D1224">
        <v>17251</v>
      </c>
      <c r="E1224">
        <v>78947</v>
      </c>
      <c r="F1224" t="s">
        <v>7</v>
      </c>
    </row>
    <row r="1225" spans="1:6" x14ac:dyDescent="0.3">
      <c r="A1225">
        <v>2020</v>
      </c>
      <c r="B1225" t="s">
        <v>60</v>
      </c>
      <c r="C1225" t="s">
        <v>31</v>
      </c>
      <c r="D1225">
        <v>4297</v>
      </c>
      <c r="E1225">
        <v>65315</v>
      </c>
      <c r="F1225" t="s">
        <v>9</v>
      </c>
    </row>
    <row r="1226" spans="1:6" x14ac:dyDescent="0.3">
      <c r="A1226">
        <v>2020</v>
      </c>
      <c r="B1226" t="s">
        <v>60</v>
      </c>
      <c r="C1226" t="s">
        <v>32</v>
      </c>
      <c r="D1226">
        <v>6683</v>
      </c>
      <c r="E1226">
        <v>72817</v>
      </c>
      <c r="F1226" t="s">
        <v>9</v>
      </c>
    </row>
    <row r="1227" spans="1:6" x14ac:dyDescent="0.3">
      <c r="A1227">
        <v>2020</v>
      </c>
      <c r="B1227" t="s">
        <v>60</v>
      </c>
      <c r="C1227" t="s">
        <v>33</v>
      </c>
      <c r="D1227">
        <v>9082</v>
      </c>
      <c r="E1227">
        <v>72612</v>
      </c>
      <c r="F1227" t="s">
        <v>7</v>
      </c>
    </row>
    <row r="1228" spans="1:6" x14ac:dyDescent="0.3">
      <c r="A1228">
        <v>2020</v>
      </c>
      <c r="B1228" t="s">
        <v>60</v>
      </c>
      <c r="C1228" t="s">
        <v>34</v>
      </c>
      <c r="D1228">
        <v>3838</v>
      </c>
      <c r="E1228">
        <v>100889</v>
      </c>
      <c r="F1228" t="s">
        <v>7</v>
      </c>
    </row>
    <row r="1229" spans="1:6" x14ac:dyDescent="0.3">
      <c r="A1229">
        <v>2020</v>
      </c>
      <c r="B1229" t="s">
        <v>60</v>
      </c>
      <c r="C1229" t="s">
        <v>35</v>
      </c>
      <c r="D1229">
        <v>19963</v>
      </c>
      <c r="E1229">
        <v>121066</v>
      </c>
      <c r="F1229" t="s">
        <v>9</v>
      </c>
    </row>
    <row r="1230" spans="1:6" x14ac:dyDescent="0.3">
      <c r="A1230">
        <v>2020</v>
      </c>
      <c r="B1230" t="s">
        <v>60</v>
      </c>
      <c r="C1230" t="s">
        <v>36</v>
      </c>
      <c r="D1230">
        <v>5293</v>
      </c>
      <c r="E1230">
        <v>62048</v>
      </c>
      <c r="F1230" t="s">
        <v>7</v>
      </c>
    </row>
    <row r="1231" spans="1:6" x14ac:dyDescent="0.3">
      <c r="A1231">
        <v>2020</v>
      </c>
      <c r="B1231" t="s">
        <v>60</v>
      </c>
      <c r="C1231" t="s">
        <v>37</v>
      </c>
      <c r="D1231">
        <v>64317</v>
      </c>
      <c r="E1231">
        <v>192871</v>
      </c>
      <c r="F1231" t="s">
        <v>9</v>
      </c>
    </row>
    <row r="1232" spans="1:6" x14ac:dyDescent="0.3">
      <c r="A1232">
        <v>2020</v>
      </c>
      <c r="B1232" t="s">
        <v>60</v>
      </c>
      <c r="C1232" t="s">
        <v>38</v>
      </c>
      <c r="D1232">
        <v>27776</v>
      </c>
      <c r="E1232">
        <v>93311</v>
      </c>
      <c r="F1232" t="s">
        <v>7</v>
      </c>
    </row>
    <row r="1233" spans="1:6" x14ac:dyDescent="0.3">
      <c r="A1233">
        <v>2020</v>
      </c>
      <c r="B1233" t="s">
        <v>60</v>
      </c>
      <c r="C1233" t="s">
        <v>39</v>
      </c>
      <c r="D1233">
        <v>2995</v>
      </c>
      <c r="E1233">
        <v>69251</v>
      </c>
      <c r="F1233" t="s">
        <v>7</v>
      </c>
    </row>
    <row r="1234" spans="1:6" x14ac:dyDescent="0.3">
      <c r="A1234">
        <v>2020</v>
      </c>
      <c r="B1234" t="s">
        <v>60</v>
      </c>
      <c r="C1234" t="s">
        <v>40</v>
      </c>
      <c r="D1234">
        <v>28783</v>
      </c>
      <c r="E1234">
        <v>78736</v>
      </c>
      <c r="F1234" t="s">
        <v>9</v>
      </c>
    </row>
    <row r="1235" spans="1:6" x14ac:dyDescent="0.3">
      <c r="A1235">
        <v>2020</v>
      </c>
      <c r="B1235" t="s">
        <v>60</v>
      </c>
      <c r="C1235" t="s">
        <v>41</v>
      </c>
      <c r="D1235">
        <v>11458</v>
      </c>
      <c r="E1235">
        <v>64044</v>
      </c>
      <c r="F1235" t="s">
        <v>9</v>
      </c>
    </row>
    <row r="1236" spans="1:6" x14ac:dyDescent="0.3">
      <c r="A1236">
        <v>2020</v>
      </c>
      <c r="B1236" t="s">
        <v>60</v>
      </c>
      <c r="C1236" t="s">
        <v>42</v>
      </c>
      <c r="D1236">
        <v>13030</v>
      </c>
      <c r="E1236">
        <v>75649</v>
      </c>
      <c r="F1236" t="s">
        <v>7</v>
      </c>
    </row>
    <row r="1237" spans="1:6" x14ac:dyDescent="0.3">
      <c r="A1237">
        <v>2020</v>
      </c>
      <c r="B1237" t="s">
        <v>60</v>
      </c>
      <c r="C1237" t="s">
        <v>43</v>
      </c>
      <c r="D1237">
        <v>28823</v>
      </c>
      <c r="E1237">
        <v>94831</v>
      </c>
      <c r="F1237" t="s">
        <v>7</v>
      </c>
    </row>
    <row r="1238" spans="1:6" x14ac:dyDescent="0.3">
      <c r="A1238">
        <v>2020</v>
      </c>
      <c r="B1238" t="s">
        <v>60</v>
      </c>
      <c r="C1238" t="s">
        <v>44</v>
      </c>
      <c r="D1238">
        <v>2869</v>
      </c>
      <c r="E1238">
        <v>94061</v>
      </c>
      <c r="F1238" t="s">
        <v>9</v>
      </c>
    </row>
    <row r="1239" spans="1:6" x14ac:dyDescent="0.3">
      <c r="A1239">
        <v>2020</v>
      </c>
      <c r="B1239" t="s">
        <v>60</v>
      </c>
      <c r="C1239" t="s">
        <v>45</v>
      </c>
      <c r="D1239">
        <v>13166</v>
      </c>
      <c r="E1239">
        <v>67713</v>
      </c>
      <c r="F1239" t="s">
        <v>9</v>
      </c>
    </row>
    <row r="1240" spans="1:6" x14ac:dyDescent="0.3">
      <c r="A1240">
        <v>2020</v>
      </c>
      <c r="B1240" t="s">
        <v>60</v>
      </c>
      <c r="C1240" t="s">
        <v>46</v>
      </c>
      <c r="D1240">
        <v>3259</v>
      </c>
      <c r="E1240">
        <v>66160</v>
      </c>
      <c r="F1240" t="s">
        <v>9</v>
      </c>
    </row>
    <row r="1241" spans="1:6" x14ac:dyDescent="0.3">
      <c r="A1241">
        <v>2020</v>
      </c>
      <c r="B1241" t="s">
        <v>60</v>
      </c>
      <c r="C1241" t="s">
        <v>47</v>
      </c>
      <c r="D1241">
        <v>15698</v>
      </c>
      <c r="E1241">
        <v>82718</v>
      </c>
      <c r="F1241" t="s">
        <v>9</v>
      </c>
    </row>
    <row r="1242" spans="1:6" x14ac:dyDescent="0.3">
      <c r="A1242">
        <v>2020</v>
      </c>
      <c r="B1242" t="s">
        <v>60</v>
      </c>
      <c r="C1242" t="s">
        <v>48</v>
      </c>
      <c r="D1242">
        <v>73679</v>
      </c>
      <c r="E1242">
        <v>89356</v>
      </c>
      <c r="F1242" t="s">
        <v>9</v>
      </c>
    </row>
    <row r="1243" spans="1:6" x14ac:dyDescent="0.3">
      <c r="A1243">
        <v>2020</v>
      </c>
      <c r="B1243" t="s">
        <v>60</v>
      </c>
      <c r="C1243" t="s">
        <v>49</v>
      </c>
      <c r="D1243">
        <v>11520</v>
      </c>
      <c r="E1243">
        <v>73933</v>
      </c>
      <c r="F1243" t="s">
        <v>7</v>
      </c>
    </row>
    <row r="1244" spans="1:6" x14ac:dyDescent="0.3">
      <c r="A1244">
        <v>2020</v>
      </c>
      <c r="B1244" t="s">
        <v>60</v>
      </c>
      <c r="C1244" t="s">
        <v>50</v>
      </c>
      <c r="D1244">
        <v>1694</v>
      </c>
      <c r="E1244">
        <v>78078</v>
      </c>
      <c r="F1244" t="s">
        <v>7</v>
      </c>
    </row>
    <row r="1245" spans="1:6" x14ac:dyDescent="0.3">
      <c r="A1245">
        <v>2020</v>
      </c>
      <c r="B1245" t="s">
        <v>60</v>
      </c>
      <c r="C1245" t="s">
        <v>51</v>
      </c>
      <c r="D1245">
        <v>21938</v>
      </c>
      <c r="E1245">
        <v>91723</v>
      </c>
      <c r="F1245" t="s">
        <v>9</v>
      </c>
    </row>
    <row r="1246" spans="1:6" x14ac:dyDescent="0.3">
      <c r="A1246">
        <v>2020</v>
      </c>
      <c r="B1246" t="s">
        <v>60</v>
      </c>
      <c r="C1246" t="s">
        <v>52</v>
      </c>
      <c r="D1246">
        <v>17577</v>
      </c>
      <c r="E1246">
        <v>86466</v>
      </c>
      <c r="F1246" t="s">
        <v>7</v>
      </c>
    </row>
    <row r="1247" spans="1:6" x14ac:dyDescent="0.3">
      <c r="A1247">
        <v>2020</v>
      </c>
      <c r="B1247" t="s">
        <v>60</v>
      </c>
      <c r="C1247" t="s">
        <v>53</v>
      </c>
      <c r="D1247">
        <v>4029</v>
      </c>
      <c r="E1247">
        <v>59206</v>
      </c>
      <c r="F1247" t="s">
        <v>7</v>
      </c>
    </row>
    <row r="1248" spans="1:6" x14ac:dyDescent="0.3">
      <c r="A1248">
        <v>2020</v>
      </c>
      <c r="B1248" t="s">
        <v>60</v>
      </c>
      <c r="C1248" t="s">
        <v>54</v>
      </c>
      <c r="D1248">
        <v>13917</v>
      </c>
      <c r="E1248">
        <v>77561</v>
      </c>
      <c r="F1248" t="s">
        <v>9</v>
      </c>
    </row>
    <row r="1249" spans="1:6" x14ac:dyDescent="0.3">
      <c r="A1249">
        <v>2020</v>
      </c>
      <c r="B1249" t="s">
        <v>60</v>
      </c>
      <c r="C1249" t="s">
        <v>55</v>
      </c>
      <c r="D1249">
        <v>2283</v>
      </c>
      <c r="E1249">
        <v>63486</v>
      </c>
      <c r="F1249" t="s">
        <v>9</v>
      </c>
    </row>
    <row r="1250" spans="1:6" x14ac:dyDescent="0.3">
      <c r="A1250">
        <v>2020</v>
      </c>
      <c r="B1250" t="s">
        <v>61</v>
      </c>
      <c r="C1250" t="s">
        <v>6</v>
      </c>
      <c r="D1250">
        <v>21888</v>
      </c>
      <c r="E1250">
        <v>61653</v>
      </c>
      <c r="F1250" t="s">
        <v>7</v>
      </c>
    </row>
    <row r="1251" spans="1:6" x14ac:dyDescent="0.3">
      <c r="A1251">
        <v>2020</v>
      </c>
      <c r="B1251" t="s">
        <v>61</v>
      </c>
      <c r="C1251" t="s">
        <v>8</v>
      </c>
      <c r="D1251">
        <v>35993</v>
      </c>
      <c r="E1251">
        <v>62745</v>
      </c>
      <c r="F1251" t="s">
        <v>7</v>
      </c>
    </row>
    <row r="1252" spans="1:6" x14ac:dyDescent="0.3">
      <c r="A1252">
        <v>2020</v>
      </c>
      <c r="B1252" t="s">
        <v>61</v>
      </c>
      <c r="C1252" t="s">
        <v>10</v>
      </c>
      <c r="D1252">
        <v>14308</v>
      </c>
      <c r="E1252">
        <v>66316</v>
      </c>
      <c r="F1252" t="s">
        <v>9</v>
      </c>
    </row>
    <row r="1253" spans="1:6" x14ac:dyDescent="0.3">
      <c r="A1253">
        <v>2020</v>
      </c>
      <c r="B1253" t="s">
        <v>61</v>
      </c>
      <c r="C1253" t="s">
        <v>11</v>
      </c>
      <c r="D1253">
        <v>208425</v>
      </c>
      <c r="E1253">
        <v>97070</v>
      </c>
      <c r="F1253" t="s">
        <v>7</v>
      </c>
    </row>
    <row r="1254" spans="1:6" x14ac:dyDescent="0.3">
      <c r="A1254">
        <v>2020</v>
      </c>
      <c r="B1254" t="s">
        <v>61</v>
      </c>
      <c r="C1254" t="s">
        <v>12</v>
      </c>
      <c r="D1254">
        <v>52525</v>
      </c>
      <c r="E1254">
        <v>87401</v>
      </c>
      <c r="F1254" t="s">
        <v>9</v>
      </c>
    </row>
    <row r="1255" spans="1:6" x14ac:dyDescent="0.3">
      <c r="A1255">
        <v>2020</v>
      </c>
      <c r="B1255" t="s">
        <v>61</v>
      </c>
      <c r="C1255" t="s">
        <v>13</v>
      </c>
      <c r="D1255">
        <v>23279</v>
      </c>
      <c r="E1255">
        <v>93958</v>
      </c>
      <c r="F1255" t="s">
        <v>7</v>
      </c>
    </row>
    <row r="1256" spans="1:6" x14ac:dyDescent="0.3">
      <c r="A1256">
        <v>2020</v>
      </c>
      <c r="B1256" t="s">
        <v>61</v>
      </c>
      <c r="C1256" t="s">
        <v>14</v>
      </c>
      <c r="D1256">
        <v>8956</v>
      </c>
      <c r="E1256">
        <v>86066</v>
      </c>
      <c r="F1256" t="s">
        <v>7</v>
      </c>
    </row>
    <row r="1257" spans="1:6" x14ac:dyDescent="0.3">
      <c r="A1257">
        <v>2020</v>
      </c>
      <c r="B1257" t="s">
        <v>61</v>
      </c>
      <c r="C1257" t="s">
        <v>15</v>
      </c>
      <c r="D1257">
        <v>161890</v>
      </c>
      <c r="E1257">
        <v>66914</v>
      </c>
      <c r="F1257" t="s">
        <v>9</v>
      </c>
    </row>
    <row r="1258" spans="1:6" x14ac:dyDescent="0.3">
      <c r="A1258">
        <v>2020</v>
      </c>
      <c r="B1258" t="s">
        <v>61</v>
      </c>
      <c r="C1258" t="s">
        <v>16</v>
      </c>
      <c r="D1258">
        <v>54714</v>
      </c>
      <c r="E1258">
        <v>72989</v>
      </c>
      <c r="F1258" t="s">
        <v>9</v>
      </c>
    </row>
    <row r="1259" spans="1:6" x14ac:dyDescent="0.3">
      <c r="A1259">
        <v>2020</v>
      </c>
      <c r="B1259" t="s">
        <v>61</v>
      </c>
      <c r="C1259" t="s">
        <v>17</v>
      </c>
      <c r="D1259">
        <v>11562</v>
      </c>
      <c r="E1259">
        <v>57695</v>
      </c>
      <c r="F1259" t="s">
        <v>7</v>
      </c>
    </row>
    <row r="1260" spans="1:6" x14ac:dyDescent="0.3">
      <c r="A1260">
        <v>2020</v>
      </c>
      <c r="B1260" t="s">
        <v>61</v>
      </c>
      <c r="C1260" t="s">
        <v>18</v>
      </c>
      <c r="D1260">
        <v>74587</v>
      </c>
      <c r="E1260">
        <v>82586</v>
      </c>
      <c r="F1260" t="s">
        <v>7</v>
      </c>
    </row>
    <row r="1261" spans="1:6" x14ac:dyDescent="0.3">
      <c r="A1261">
        <v>2020</v>
      </c>
      <c r="B1261" t="s">
        <v>61</v>
      </c>
      <c r="C1261" t="s">
        <v>19</v>
      </c>
      <c r="D1261">
        <v>29755</v>
      </c>
      <c r="E1261">
        <v>58468</v>
      </c>
      <c r="F1261" t="s">
        <v>9</v>
      </c>
    </row>
    <row r="1262" spans="1:6" x14ac:dyDescent="0.3">
      <c r="A1262">
        <v>2020</v>
      </c>
      <c r="B1262" t="s">
        <v>61</v>
      </c>
      <c r="C1262" t="s">
        <v>20</v>
      </c>
      <c r="D1262">
        <v>15839</v>
      </c>
      <c r="E1262">
        <v>60071</v>
      </c>
      <c r="F1262" t="s">
        <v>9</v>
      </c>
    </row>
    <row r="1263" spans="1:6" x14ac:dyDescent="0.3">
      <c r="A1263">
        <v>2020</v>
      </c>
      <c r="B1263" t="s">
        <v>61</v>
      </c>
      <c r="C1263" t="s">
        <v>21</v>
      </c>
      <c r="D1263">
        <v>16731</v>
      </c>
      <c r="E1263">
        <v>67288</v>
      </c>
      <c r="F1263" t="s">
        <v>9</v>
      </c>
    </row>
    <row r="1264" spans="1:6" x14ac:dyDescent="0.3">
      <c r="A1264">
        <v>2020</v>
      </c>
      <c r="B1264" t="s">
        <v>61</v>
      </c>
      <c r="C1264" t="s">
        <v>22</v>
      </c>
      <c r="D1264">
        <v>20542</v>
      </c>
      <c r="E1264">
        <v>56087</v>
      </c>
      <c r="F1264" t="s">
        <v>9</v>
      </c>
    </row>
    <row r="1265" spans="1:6" x14ac:dyDescent="0.3">
      <c r="A1265">
        <v>2020</v>
      </c>
      <c r="B1265" t="s">
        <v>61</v>
      </c>
      <c r="C1265" t="s">
        <v>23</v>
      </c>
      <c r="D1265">
        <v>24537</v>
      </c>
      <c r="E1265">
        <v>62446</v>
      </c>
      <c r="F1265" t="s">
        <v>9</v>
      </c>
    </row>
    <row r="1266" spans="1:6" x14ac:dyDescent="0.3">
      <c r="A1266">
        <v>2020</v>
      </c>
      <c r="B1266" t="s">
        <v>61</v>
      </c>
      <c r="C1266" t="s">
        <v>24</v>
      </c>
      <c r="D1266">
        <v>9940</v>
      </c>
      <c r="E1266">
        <v>63328</v>
      </c>
      <c r="F1266" t="s">
        <v>7</v>
      </c>
    </row>
    <row r="1267" spans="1:6" x14ac:dyDescent="0.3">
      <c r="A1267">
        <v>2020</v>
      </c>
      <c r="B1267" t="s">
        <v>61</v>
      </c>
      <c r="C1267" t="s">
        <v>25</v>
      </c>
      <c r="D1267">
        <v>42809</v>
      </c>
      <c r="E1267">
        <v>85500</v>
      </c>
      <c r="F1267" t="s">
        <v>7</v>
      </c>
    </row>
    <row r="1268" spans="1:6" x14ac:dyDescent="0.3">
      <c r="A1268">
        <v>2020</v>
      </c>
      <c r="B1268" t="s">
        <v>61</v>
      </c>
      <c r="C1268" t="s">
        <v>26</v>
      </c>
      <c r="D1268">
        <v>47416</v>
      </c>
      <c r="E1268">
        <v>113875</v>
      </c>
      <c r="F1268" t="s">
        <v>9</v>
      </c>
    </row>
    <row r="1269" spans="1:6" x14ac:dyDescent="0.3">
      <c r="A1269">
        <v>2020</v>
      </c>
      <c r="B1269" t="s">
        <v>61</v>
      </c>
      <c r="C1269" t="s">
        <v>27</v>
      </c>
      <c r="D1269">
        <v>42545</v>
      </c>
      <c r="E1269">
        <v>75377</v>
      </c>
      <c r="F1269" t="s">
        <v>7</v>
      </c>
    </row>
    <row r="1270" spans="1:6" x14ac:dyDescent="0.3">
      <c r="A1270">
        <v>2020</v>
      </c>
      <c r="B1270" t="s">
        <v>61</v>
      </c>
      <c r="C1270" t="s">
        <v>28</v>
      </c>
      <c r="D1270">
        <v>32020</v>
      </c>
      <c r="E1270">
        <v>88535</v>
      </c>
      <c r="F1270" t="s">
        <v>7</v>
      </c>
    </row>
    <row r="1271" spans="1:6" x14ac:dyDescent="0.3">
      <c r="A1271">
        <v>2020</v>
      </c>
      <c r="B1271" t="s">
        <v>61</v>
      </c>
      <c r="C1271" t="s">
        <v>29</v>
      </c>
      <c r="D1271">
        <v>12259</v>
      </c>
      <c r="E1271">
        <v>48132</v>
      </c>
      <c r="F1271" t="s">
        <v>9</v>
      </c>
    </row>
    <row r="1272" spans="1:6" x14ac:dyDescent="0.3">
      <c r="A1272">
        <v>2020</v>
      </c>
      <c r="B1272" t="s">
        <v>61</v>
      </c>
      <c r="C1272" t="s">
        <v>30</v>
      </c>
      <c r="D1272">
        <v>32577</v>
      </c>
      <c r="E1272">
        <v>72429</v>
      </c>
      <c r="F1272" t="s">
        <v>9</v>
      </c>
    </row>
    <row r="1273" spans="1:6" x14ac:dyDescent="0.3">
      <c r="A1273">
        <v>2020</v>
      </c>
      <c r="B1273" t="s">
        <v>61</v>
      </c>
      <c r="C1273" t="s">
        <v>31</v>
      </c>
      <c r="D1273">
        <v>9359</v>
      </c>
      <c r="E1273">
        <v>58271</v>
      </c>
      <c r="F1273" t="s">
        <v>7</v>
      </c>
    </row>
    <row r="1274" spans="1:6" x14ac:dyDescent="0.3">
      <c r="A1274">
        <v>2020</v>
      </c>
      <c r="B1274" t="s">
        <v>61</v>
      </c>
      <c r="C1274" t="s">
        <v>32</v>
      </c>
      <c r="D1274">
        <v>11582</v>
      </c>
      <c r="E1274">
        <v>64836</v>
      </c>
      <c r="F1274" t="s">
        <v>7</v>
      </c>
    </row>
    <row r="1275" spans="1:6" x14ac:dyDescent="0.3">
      <c r="A1275">
        <v>2020</v>
      </c>
      <c r="B1275" t="s">
        <v>61</v>
      </c>
      <c r="C1275" t="s">
        <v>33</v>
      </c>
      <c r="D1275">
        <v>19970</v>
      </c>
      <c r="E1275">
        <v>67821</v>
      </c>
      <c r="F1275" t="s">
        <v>9</v>
      </c>
    </row>
    <row r="1276" spans="1:6" x14ac:dyDescent="0.3">
      <c r="A1276">
        <v>2020</v>
      </c>
      <c r="B1276" t="s">
        <v>61</v>
      </c>
      <c r="C1276" t="s">
        <v>34</v>
      </c>
      <c r="D1276">
        <v>12323</v>
      </c>
      <c r="E1276">
        <v>83486</v>
      </c>
      <c r="F1276" t="s">
        <v>7</v>
      </c>
    </row>
    <row r="1277" spans="1:6" x14ac:dyDescent="0.3">
      <c r="A1277">
        <v>2020</v>
      </c>
      <c r="B1277" t="s">
        <v>61</v>
      </c>
      <c r="C1277" t="s">
        <v>35</v>
      </c>
      <c r="D1277">
        <v>51837</v>
      </c>
      <c r="E1277">
        <v>96784</v>
      </c>
      <c r="F1277" t="s">
        <v>9</v>
      </c>
    </row>
    <row r="1278" spans="1:6" x14ac:dyDescent="0.3">
      <c r="A1278">
        <v>2020</v>
      </c>
      <c r="B1278" t="s">
        <v>61</v>
      </c>
      <c r="C1278" t="s">
        <v>36</v>
      </c>
      <c r="D1278">
        <v>10669</v>
      </c>
      <c r="E1278">
        <v>67899</v>
      </c>
      <c r="F1278" t="s">
        <v>7</v>
      </c>
    </row>
    <row r="1279" spans="1:6" x14ac:dyDescent="0.3">
      <c r="A1279">
        <v>2020</v>
      </c>
      <c r="B1279" t="s">
        <v>61</v>
      </c>
      <c r="C1279" t="s">
        <v>37</v>
      </c>
      <c r="D1279">
        <v>112471</v>
      </c>
      <c r="E1279">
        <v>101057</v>
      </c>
      <c r="F1279" t="s">
        <v>7</v>
      </c>
    </row>
    <row r="1280" spans="1:6" x14ac:dyDescent="0.3">
      <c r="A1280">
        <v>2020</v>
      </c>
      <c r="B1280" t="s">
        <v>61</v>
      </c>
      <c r="C1280" t="s">
        <v>38</v>
      </c>
      <c r="D1280">
        <v>58892</v>
      </c>
      <c r="E1280">
        <v>71609</v>
      </c>
      <c r="F1280" t="s">
        <v>9</v>
      </c>
    </row>
    <row r="1281" spans="1:6" x14ac:dyDescent="0.3">
      <c r="A1281">
        <v>2020</v>
      </c>
      <c r="B1281" t="s">
        <v>61</v>
      </c>
      <c r="C1281" t="s">
        <v>39</v>
      </c>
      <c r="D1281">
        <v>5130</v>
      </c>
      <c r="E1281">
        <v>67774</v>
      </c>
      <c r="F1281" t="s">
        <v>9</v>
      </c>
    </row>
    <row r="1282" spans="1:6" x14ac:dyDescent="0.3">
      <c r="A1282">
        <v>2020</v>
      </c>
      <c r="B1282" t="s">
        <v>61</v>
      </c>
      <c r="C1282" t="s">
        <v>40</v>
      </c>
      <c r="D1282">
        <v>53280</v>
      </c>
      <c r="E1282">
        <v>70006</v>
      </c>
      <c r="F1282" t="s">
        <v>7</v>
      </c>
    </row>
    <row r="1283" spans="1:6" x14ac:dyDescent="0.3">
      <c r="A1283">
        <v>2020</v>
      </c>
      <c r="B1283" t="s">
        <v>61</v>
      </c>
      <c r="C1283" t="s">
        <v>41</v>
      </c>
      <c r="D1283">
        <v>20594</v>
      </c>
      <c r="E1283">
        <v>58227</v>
      </c>
      <c r="F1283" t="s">
        <v>7</v>
      </c>
    </row>
    <row r="1284" spans="1:6" x14ac:dyDescent="0.3">
      <c r="A1284">
        <v>2020</v>
      </c>
      <c r="B1284" t="s">
        <v>61</v>
      </c>
      <c r="C1284" t="s">
        <v>42</v>
      </c>
      <c r="D1284">
        <v>25462</v>
      </c>
      <c r="E1284">
        <v>75806</v>
      </c>
      <c r="F1284" t="s">
        <v>9</v>
      </c>
    </row>
    <row r="1285" spans="1:6" x14ac:dyDescent="0.3">
      <c r="A1285">
        <v>2020</v>
      </c>
      <c r="B1285" t="s">
        <v>61</v>
      </c>
      <c r="C1285" t="s">
        <v>43</v>
      </c>
      <c r="D1285">
        <v>63415</v>
      </c>
      <c r="E1285">
        <v>84092</v>
      </c>
      <c r="F1285" t="s">
        <v>9</v>
      </c>
    </row>
    <row r="1286" spans="1:6" x14ac:dyDescent="0.3">
      <c r="A1286">
        <v>2020</v>
      </c>
      <c r="B1286" t="s">
        <v>61</v>
      </c>
      <c r="C1286" t="s">
        <v>44</v>
      </c>
      <c r="D1286">
        <v>8651</v>
      </c>
      <c r="E1286">
        <v>74957</v>
      </c>
      <c r="F1286" t="s">
        <v>9</v>
      </c>
    </row>
    <row r="1287" spans="1:6" x14ac:dyDescent="0.3">
      <c r="A1287">
        <v>2020</v>
      </c>
      <c r="B1287" t="s">
        <v>61</v>
      </c>
      <c r="C1287" t="s">
        <v>45</v>
      </c>
      <c r="D1287">
        <v>26993</v>
      </c>
      <c r="E1287">
        <v>56391</v>
      </c>
      <c r="F1287" t="s">
        <v>9</v>
      </c>
    </row>
    <row r="1288" spans="1:6" x14ac:dyDescent="0.3">
      <c r="A1288">
        <v>2020</v>
      </c>
      <c r="B1288" t="s">
        <v>61</v>
      </c>
      <c r="C1288" t="s">
        <v>46</v>
      </c>
      <c r="D1288">
        <v>5205</v>
      </c>
      <c r="E1288">
        <v>62384</v>
      </c>
      <c r="F1288" t="s">
        <v>9</v>
      </c>
    </row>
    <row r="1289" spans="1:6" x14ac:dyDescent="0.3">
      <c r="A1289">
        <v>2020</v>
      </c>
      <c r="B1289" t="s">
        <v>61</v>
      </c>
      <c r="C1289" t="s">
        <v>47</v>
      </c>
      <c r="D1289">
        <v>29519</v>
      </c>
      <c r="E1289">
        <v>65851</v>
      </c>
      <c r="F1289" t="s">
        <v>7</v>
      </c>
    </row>
    <row r="1290" spans="1:6" x14ac:dyDescent="0.3">
      <c r="A1290">
        <v>2020</v>
      </c>
      <c r="B1290" t="s">
        <v>61</v>
      </c>
      <c r="C1290" t="s">
        <v>48</v>
      </c>
      <c r="D1290">
        <v>134025</v>
      </c>
      <c r="E1290">
        <v>80443</v>
      </c>
      <c r="F1290" t="s">
        <v>7</v>
      </c>
    </row>
    <row r="1291" spans="1:6" x14ac:dyDescent="0.3">
      <c r="A1291">
        <v>2020</v>
      </c>
      <c r="B1291" t="s">
        <v>61</v>
      </c>
      <c r="C1291" t="s">
        <v>49</v>
      </c>
      <c r="D1291">
        <v>23036</v>
      </c>
      <c r="E1291">
        <v>65543</v>
      </c>
      <c r="F1291" t="s">
        <v>9</v>
      </c>
    </row>
    <row r="1292" spans="1:6" x14ac:dyDescent="0.3">
      <c r="A1292">
        <v>2020</v>
      </c>
      <c r="B1292" t="s">
        <v>61</v>
      </c>
      <c r="C1292" t="s">
        <v>50</v>
      </c>
      <c r="D1292">
        <v>5661</v>
      </c>
      <c r="E1292">
        <v>70917</v>
      </c>
      <c r="F1292" t="s">
        <v>7</v>
      </c>
    </row>
    <row r="1293" spans="1:6" x14ac:dyDescent="0.3">
      <c r="A1293">
        <v>2020</v>
      </c>
      <c r="B1293" t="s">
        <v>61</v>
      </c>
      <c r="C1293" t="s">
        <v>51</v>
      </c>
      <c r="D1293">
        <v>58849</v>
      </c>
      <c r="E1293">
        <v>93511</v>
      </c>
      <c r="F1293" t="s">
        <v>7</v>
      </c>
    </row>
    <row r="1294" spans="1:6" x14ac:dyDescent="0.3">
      <c r="A1294">
        <v>2020</v>
      </c>
      <c r="B1294" t="s">
        <v>61</v>
      </c>
      <c r="C1294" t="s">
        <v>52</v>
      </c>
      <c r="D1294">
        <v>40209</v>
      </c>
      <c r="E1294">
        <v>88245</v>
      </c>
      <c r="F1294" t="s">
        <v>9</v>
      </c>
    </row>
    <row r="1295" spans="1:6" x14ac:dyDescent="0.3">
      <c r="A1295">
        <v>2020</v>
      </c>
      <c r="B1295" t="s">
        <v>61</v>
      </c>
      <c r="C1295" t="s">
        <v>53</v>
      </c>
      <c r="D1295">
        <v>8323</v>
      </c>
      <c r="E1295">
        <v>57745</v>
      </c>
      <c r="F1295" t="s">
        <v>9</v>
      </c>
    </row>
    <row r="1296" spans="1:6" x14ac:dyDescent="0.3">
      <c r="A1296">
        <v>2020</v>
      </c>
      <c r="B1296" t="s">
        <v>61</v>
      </c>
      <c r="C1296" t="s">
        <v>54</v>
      </c>
      <c r="D1296">
        <v>25856</v>
      </c>
      <c r="E1296">
        <v>66773</v>
      </c>
      <c r="F1296" t="s">
        <v>7</v>
      </c>
    </row>
    <row r="1297" spans="1:6" x14ac:dyDescent="0.3">
      <c r="A1297">
        <v>2020</v>
      </c>
      <c r="B1297" t="s">
        <v>61</v>
      </c>
      <c r="C1297" t="s">
        <v>55</v>
      </c>
      <c r="D1297">
        <v>4559</v>
      </c>
      <c r="E1297">
        <v>58783</v>
      </c>
      <c r="F1297" t="s">
        <v>7</v>
      </c>
    </row>
    <row r="1298" spans="1:6" x14ac:dyDescent="0.3">
      <c r="A1298">
        <v>2020</v>
      </c>
      <c r="B1298" t="s">
        <v>62</v>
      </c>
      <c r="C1298" t="s">
        <v>6</v>
      </c>
      <c r="D1298">
        <v>12678</v>
      </c>
      <c r="E1298">
        <v>52432</v>
      </c>
      <c r="F1298" t="s">
        <v>9</v>
      </c>
    </row>
    <row r="1299" spans="1:6" x14ac:dyDescent="0.3">
      <c r="A1299">
        <v>2020</v>
      </c>
      <c r="B1299" t="s">
        <v>62</v>
      </c>
      <c r="C1299" t="s">
        <v>8</v>
      </c>
      <c r="D1299">
        <v>18037</v>
      </c>
      <c r="E1299">
        <v>57125</v>
      </c>
      <c r="F1299" t="s">
        <v>7</v>
      </c>
    </row>
    <row r="1300" spans="1:6" x14ac:dyDescent="0.3">
      <c r="A1300">
        <v>2020</v>
      </c>
      <c r="B1300" t="s">
        <v>62</v>
      </c>
      <c r="C1300" t="s">
        <v>10</v>
      </c>
      <c r="D1300">
        <v>15788</v>
      </c>
      <c r="E1300">
        <v>48468</v>
      </c>
      <c r="F1300" t="s">
        <v>9</v>
      </c>
    </row>
    <row r="1301" spans="1:6" x14ac:dyDescent="0.3">
      <c r="A1301">
        <v>2020</v>
      </c>
      <c r="B1301" t="s">
        <v>62</v>
      </c>
      <c r="C1301" t="s">
        <v>11</v>
      </c>
      <c r="D1301">
        <v>618901</v>
      </c>
      <c r="E1301">
        <v>58187</v>
      </c>
      <c r="F1301" t="s">
        <v>7</v>
      </c>
    </row>
    <row r="1302" spans="1:6" x14ac:dyDescent="0.3">
      <c r="A1302">
        <v>2020</v>
      </c>
      <c r="B1302" t="s">
        <v>62</v>
      </c>
      <c r="C1302" t="s">
        <v>12</v>
      </c>
      <c r="D1302">
        <v>21666</v>
      </c>
      <c r="E1302">
        <v>56156</v>
      </c>
      <c r="F1302" t="s">
        <v>7</v>
      </c>
    </row>
    <row r="1303" spans="1:6" x14ac:dyDescent="0.3">
      <c r="A1303">
        <v>2020</v>
      </c>
      <c r="B1303" t="s">
        <v>62</v>
      </c>
      <c r="C1303" t="s">
        <v>13</v>
      </c>
      <c r="D1303">
        <v>13090</v>
      </c>
      <c r="E1303">
        <v>61369</v>
      </c>
      <c r="F1303" t="s">
        <v>9</v>
      </c>
    </row>
    <row r="1304" spans="1:6" x14ac:dyDescent="0.3">
      <c r="A1304">
        <v>2020</v>
      </c>
      <c r="B1304" t="s">
        <v>62</v>
      </c>
      <c r="C1304" t="s">
        <v>14</v>
      </c>
      <c r="D1304">
        <v>5063</v>
      </c>
      <c r="E1304">
        <v>59795</v>
      </c>
      <c r="F1304" t="s">
        <v>9</v>
      </c>
    </row>
    <row r="1305" spans="1:6" x14ac:dyDescent="0.3">
      <c r="A1305">
        <v>2020</v>
      </c>
      <c r="B1305" t="s">
        <v>62</v>
      </c>
      <c r="C1305" t="s">
        <v>15</v>
      </c>
      <c r="D1305">
        <v>73761</v>
      </c>
      <c r="E1305">
        <v>56781</v>
      </c>
      <c r="F1305" t="s">
        <v>7</v>
      </c>
    </row>
    <row r="1306" spans="1:6" x14ac:dyDescent="0.3">
      <c r="A1306">
        <v>2020</v>
      </c>
      <c r="B1306" t="s">
        <v>62</v>
      </c>
      <c r="C1306" t="s">
        <v>16</v>
      </c>
      <c r="D1306">
        <v>28952</v>
      </c>
      <c r="E1306">
        <v>58062</v>
      </c>
      <c r="F1306" t="s">
        <v>7</v>
      </c>
    </row>
    <row r="1307" spans="1:6" x14ac:dyDescent="0.3">
      <c r="A1307">
        <v>2020</v>
      </c>
      <c r="B1307" t="s">
        <v>62</v>
      </c>
      <c r="C1307" t="s">
        <v>17</v>
      </c>
      <c r="D1307">
        <v>7824</v>
      </c>
      <c r="E1307">
        <v>48047</v>
      </c>
      <c r="F1307" t="s">
        <v>9</v>
      </c>
    </row>
    <row r="1308" spans="1:6" x14ac:dyDescent="0.3">
      <c r="A1308">
        <v>2020</v>
      </c>
      <c r="B1308" t="s">
        <v>62</v>
      </c>
      <c r="C1308" t="s">
        <v>18</v>
      </c>
      <c r="D1308">
        <v>34720</v>
      </c>
      <c r="E1308">
        <v>56959</v>
      </c>
      <c r="F1308" t="s">
        <v>9</v>
      </c>
    </row>
    <row r="1309" spans="1:6" x14ac:dyDescent="0.3">
      <c r="A1309">
        <v>2020</v>
      </c>
      <c r="B1309" t="s">
        <v>62</v>
      </c>
      <c r="C1309" t="s">
        <v>19</v>
      </c>
      <c r="D1309">
        <v>15692</v>
      </c>
      <c r="E1309">
        <v>53681</v>
      </c>
      <c r="F1309" t="s">
        <v>9</v>
      </c>
    </row>
    <row r="1310" spans="1:6" x14ac:dyDescent="0.3">
      <c r="A1310">
        <v>2020</v>
      </c>
      <c r="B1310" t="s">
        <v>62</v>
      </c>
      <c r="C1310" t="s">
        <v>20</v>
      </c>
      <c r="D1310">
        <v>11589</v>
      </c>
      <c r="E1310">
        <v>49022</v>
      </c>
      <c r="F1310" t="s">
        <v>9</v>
      </c>
    </row>
    <row r="1311" spans="1:6" x14ac:dyDescent="0.3">
      <c r="A1311">
        <v>2020</v>
      </c>
      <c r="B1311" t="s">
        <v>62</v>
      </c>
      <c r="C1311" t="s">
        <v>21</v>
      </c>
      <c r="D1311">
        <v>10277</v>
      </c>
      <c r="E1311">
        <v>48586</v>
      </c>
      <c r="F1311" t="s">
        <v>9</v>
      </c>
    </row>
    <row r="1312" spans="1:6" x14ac:dyDescent="0.3">
      <c r="A1312">
        <v>2020</v>
      </c>
      <c r="B1312" t="s">
        <v>62</v>
      </c>
      <c r="C1312" t="s">
        <v>22</v>
      </c>
      <c r="D1312">
        <v>18161</v>
      </c>
      <c r="E1312">
        <v>54210</v>
      </c>
      <c r="F1312" t="s">
        <v>7</v>
      </c>
    </row>
    <row r="1313" spans="1:6" x14ac:dyDescent="0.3">
      <c r="A1313">
        <v>2020</v>
      </c>
      <c r="B1313" t="s">
        <v>62</v>
      </c>
      <c r="C1313" t="s">
        <v>23</v>
      </c>
      <c r="D1313">
        <v>15480</v>
      </c>
      <c r="E1313">
        <v>49339</v>
      </c>
      <c r="F1313" t="s">
        <v>7</v>
      </c>
    </row>
    <row r="1314" spans="1:6" x14ac:dyDescent="0.3">
      <c r="A1314">
        <v>2020</v>
      </c>
      <c r="B1314" t="s">
        <v>62</v>
      </c>
      <c r="C1314" t="s">
        <v>24</v>
      </c>
      <c r="D1314">
        <v>5483</v>
      </c>
      <c r="E1314">
        <v>53535</v>
      </c>
      <c r="F1314" t="s">
        <v>9</v>
      </c>
    </row>
    <row r="1315" spans="1:6" x14ac:dyDescent="0.3">
      <c r="A1315">
        <v>2020</v>
      </c>
      <c r="B1315" t="s">
        <v>62</v>
      </c>
      <c r="C1315" t="s">
        <v>25</v>
      </c>
      <c r="D1315">
        <v>20856</v>
      </c>
      <c r="E1315">
        <v>60310</v>
      </c>
      <c r="F1315" t="s">
        <v>7</v>
      </c>
    </row>
    <row r="1316" spans="1:6" x14ac:dyDescent="0.3">
      <c r="A1316">
        <v>2020</v>
      </c>
      <c r="B1316" t="s">
        <v>62</v>
      </c>
      <c r="C1316" t="s">
        <v>26</v>
      </c>
      <c r="D1316">
        <v>66364</v>
      </c>
      <c r="E1316">
        <v>64448</v>
      </c>
      <c r="F1316" t="s">
        <v>7</v>
      </c>
    </row>
    <row r="1317" spans="1:6" x14ac:dyDescent="0.3">
      <c r="A1317">
        <v>2020</v>
      </c>
      <c r="B1317" t="s">
        <v>62</v>
      </c>
      <c r="C1317" t="s">
        <v>27</v>
      </c>
      <c r="D1317">
        <v>24822</v>
      </c>
      <c r="E1317">
        <v>55739</v>
      </c>
      <c r="F1317" t="s">
        <v>9</v>
      </c>
    </row>
    <row r="1318" spans="1:6" x14ac:dyDescent="0.3">
      <c r="A1318">
        <v>2020</v>
      </c>
      <c r="B1318" t="s">
        <v>62</v>
      </c>
      <c r="C1318" t="s">
        <v>28</v>
      </c>
      <c r="D1318">
        <v>19210</v>
      </c>
      <c r="E1318">
        <v>57469</v>
      </c>
      <c r="F1318" t="s">
        <v>9</v>
      </c>
    </row>
    <row r="1319" spans="1:6" x14ac:dyDescent="0.3">
      <c r="A1319">
        <v>2020</v>
      </c>
      <c r="B1319" t="s">
        <v>62</v>
      </c>
      <c r="C1319" t="s">
        <v>29</v>
      </c>
      <c r="D1319">
        <v>7531</v>
      </c>
      <c r="E1319">
        <v>47620</v>
      </c>
      <c r="F1319" t="s">
        <v>7</v>
      </c>
    </row>
    <row r="1320" spans="1:6" x14ac:dyDescent="0.3">
      <c r="A1320">
        <v>2020</v>
      </c>
      <c r="B1320" t="s">
        <v>62</v>
      </c>
      <c r="C1320" t="s">
        <v>30</v>
      </c>
      <c r="D1320">
        <v>48555</v>
      </c>
      <c r="E1320">
        <v>52127</v>
      </c>
      <c r="F1320" t="s">
        <v>7</v>
      </c>
    </row>
    <row r="1321" spans="1:6" x14ac:dyDescent="0.3">
      <c r="A1321">
        <v>2020</v>
      </c>
      <c r="B1321" t="s">
        <v>62</v>
      </c>
      <c r="C1321" t="s">
        <v>31</v>
      </c>
      <c r="D1321">
        <v>4637</v>
      </c>
      <c r="E1321">
        <v>53539</v>
      </c>
      <c r="F1321" t="s">
        <v>9</v>
      </c>
    </row>
    <row r="1322" spans="1:6" x14ac:dyDescent="0.3">
      <c r="A1322">
        <v>2020</v>
      </c>
      <c r="B1322" t="s">
        <v>62</v>
      </c>
      <c r="C1322" t="s">
        <v>32</v>
      </c>
      <c r="D1322">
        <v>12205</v>
      </c>
      <c r="E1322">
        <v>52678</v>
      </c>
      <c r="F1322" t="s">
        <v>7</v>
      </c>
    </row>
    <row r="1323" spans="1:6" x14ac:dyDescent="0.3">
      <c r="A1323">
        <v>2020</v>
      </c>
      <c r="B1323" t="s">
        <v>62</v>
      </c>
      <c r="C1323" t="s">
        <v>33</v>
      </c>
      <c r="D1323">
        <v>8913</v>
      </c>
      <c r="E1323">
        <v>60167</v>
      </c>
      <c r="F1323" t="s">
        <v>9</v>
      </c>
    </row>
    <row r="1324" spans="1:6" x14ac:dyDescent="0.3">
      <c r="A1324">
        <v>2020</v>
      </c>
      <c r="B1324" t="s">
        <v>62</v>
      </c>
      <c r="C1324" t="s">
        <v>34</v>
      </c>
      <c r="D1324">
        <v>4700</v>
      </c>
      <c r="E1324">
        <v>62317</v>
      </c>
      <c r="F1324" t="s">
        <v>7</v>
      </c>
    </row>
    <row r="1325" spans="1:6" x14ac:dyDescent="0.3">
      <c r="A1325">
        <v>2020</v>
      </c>
      <c r="B1325" t="s">
        <v>62</v>
      </c>
      <c r="C1325" t="s">
        <v>35</v>
      </c>
      <c r="D1325">
        <v>37328</v>
      </c>
      <c r="E1325">
        <v>59402</v>
      </c>
      <c r="F1325" t="s">
        <v>7</v>
      </c>
    </row>
    <row r="1326" spans="1:6" x14ac:dyDescent="0.3">
      <c r="A1326">
        <v>2020</v>
      </c>
      <c r="B1326" t="s">
        <v>62</v>
      </c>
      <c r="C1326" t="s">
        <v>36</v>
      </c>
      <c r="D1326">
        <v>10221</v>
      </c>
      <c r="E1326">
        <v>47645</v>
      </c>
      <c r="F1326" t="s">
        <v>9</v>
      </c>
    </row>
    <row r="1327" spans="1:6" x14ac:dyDescent="0.3">
      <c r="A1327">
        <v>2020</v>
      </c>
      <c r="B1327" t="s">
        <v>62</v>
      </c>
      <c r="C1327" t="s">
        <v>37</v>
      </c>
      <c r="D1327">
        <v>67399</v>
      </c>
      <c r="E1327">
        <v>59467</v>
      </c>
      <c r="F1327" t="s">
        <v>9</v>
      </c>
    </row>
    <row r="1328" spans="1:6" x14ac:dyDescent="0.3">
      <c r="A1328">
        <v>2020</v>
      </c>
      <c r="B1328" t="s">
        <v>62</v>
      </c>
      <c r="C1328" t="s">
        <v>38</v>
      </c>
      <c r="D1328">
        <v>27210</v>
      </c>
      <c r="E1328">
        <v>54381</v>
      </c>
      <c r="F1328" t="s">
        <v>7</v>
      </c>
    </row>
    <row r="1329" spans="1:6" x14ac:dyDescent="0.3">
      <c r="A1329">
        <v>2020</v>
      </c>
      <c r="B1329" t="s">
        <v>62</v>
      </c>
      <c r="C1329" t="s">
        <v>39</v>
      </c>
      <c r="D1329">
        <v>2558</v>
      </c>
      <c r="E1329">
        <v>57404</v>
      </c>
      <c r="F1329" t="s">
        <v>7</v>
      </c>
    </row>
    <row r="1330" spans="1:6" x14ac:dyDescent="0.3">
      <c r="A1330">
        <v>2020</v>
      </c>
      <c r="B1330" t="s">
        <v>62</v>
      </c>
      <c r="C1330" t="s">
        <v>40</v>
      </c>
      <c r="D1330">
        <v>34508</v>
      </c>
      <c r="E1330">
        <v>52408</v>
      </c>
      <c r="F1330" t="s">
        <v>9</v>
      </c>
    </row>
    <row r="1331" spans="1:6" x14ac:dyDescent="0.3">
      <c r="A1331">
        <v>2020</v>
      </c>
      <c r="B1331" t="s">
        <v>62</v>
      </c>
      <c r="C1331" t="s">
        <v>41</v>
      </c>
      <c r="D1331">
        <v>13563</v>
      </c>
      <c r="E1331">
        <v>51570</v>
      </c>
      <c r="F1331" t="s">
        <v>9</v>
      </c>
    </row>
    <row r="1332" spans="1:6" x14ac:dyDescent="0.3">
      <c r="A1332">
        <v>2020</v>
      </c>
      <c r="B1332" t="s">
        <v>62</v>
      </c>
      <c r="C1332" t="s">
        <v>42</v>
      </c>
      <c r="D1332">
        <v>15708</v>
      </c>
      <c r="E1332">
        <v>56107</v>
      </c>
      <c r="F1332" t="s">
        <v>9</v>
      </c>
    </row>
    <row r="1333" spans="1:6" x14ac:dyDescent="0.3">
      <c r="A1333">
        <v>2020</v>
      </c>
      <c r="B1333" t="s">
        <v>62</v>
      </c>
      <c r="C1333" t="s">
        <v>43</v>
      </c>
      <c r="D1333">
        <v>57768</v>
      </c>
      <c r="E1333">
        <v>57808</v>
      </c>
      <c r="F1333" t="s">
        <v>9</v>
      </c>
    </row>
    <row r="1334" spans="1:6" x14ac:dyDescent="0.3">
      <c r="A1334">
        <v>2020</v>
      </c>
      <c r="B1334" t="s">
        <v>62</v>
      </c>
      <c r="C1334" t="s">
        <v>44</v>
      </c>
      <c r="D1334">
        <v>4545</v>
      </c>
      <c r="E1334">
        <v>54716</v>
      </c>
      <c r="F1334" t="s">
        <v>9</v>
      </c>
    </row>
    <row r="1335" spans="1:6" x14ac:dyDescent="0.3">
      <c r="A1335">
        <v>2020</v>
      </c>
      <c r="B1335" t="s">
        <v>62</v>
      </c>
      <c r="C1335" t="s">
        <v>45</v>
      </c>
      <c r="D1335">
        <v>11971</v>
      </c>
      <c r="E1335">
        <v>51993</v>
      </c>
      <c r="F1335" t="s">
        <v>7</v>
      </c>
    </row>
    <row r="1336" spans="1:6" x14ac:dyDescent="0.3">
      <c r="A1336">
        <v>2020</v>
      </c>
      <c r="B1336" t="s">
        <v>62</v>
      </c>
      <c r="C1336" t="s">
        <v>46</v>
      </c>
      <c r="D1336">
        <v>2839</v>
      </c>
      <c r="E1336">
        <v>56399</v>
      </c>
      <c r="F1336" t="s">
        <v>7</v>
      </c>
    </row>
    <row r="1337" spans="1:6" x14ac:dyDescent="0.3">
      <c r="A1337">
        <v>2020</v>
      </c>
      <c r="B1337" t="s">
        <v>62</v>
      </c>
      <c r="C1337" t="s">
        <v>47</v>
      </c>
      <c r="D1337">
        <v>16127</v>
      </c>
      <c r="E1337">
        <v>58099</v>
      </c>
      <c r="F1337" t="s">
        <v>9</v>
      </c>
    </row>
    <row r="1338" spans="1:6" x14ac:dyDescent="0.3">
      <c r="A1338">
        <v>2020</v>
      </c>
      <c r="B1338" t="s">
        <v>62</v>
      </c>
      <c r="C1338" t="s">
        <v>48</v>
      </c>
      <c r="D1338">
        <v>90552</v>
      </c>
      <c r="E1338">
        <v>54036</v>
      </c>
      <c r="F1338" t="s">
        <v>7</v>
      </c>
    </row>
    <row r="1339" spans="1:6" x14ac:dyDescent="0.3">
      <c r="A1339">
        <v>2020</v>
      </c>
      <c r="B1339" t="s">
        <v>62</v>
      </c>
      <c r="C1339" t="s">
        <v>49</v>
      </c>
      <c r="D1339">
        <v>12264</v>
      </c>
      <c r="E1339">
        <v>49696</v>
      </c>
      <c r="F1339" t="s">
        <v>7</v>
      </c>
    </row>
    <row r="1340" spans="1:6" x14ac:dyDescent="0.3">
      <c r="A1340">
        <v>2020</v>
      </c>
      <c r="B1340" t="s">
        <v>62</v>
      </c>
      <c r="C1340" t="s">
        <v>50</v>
      </c>
      <c r="D1340">
        <v>2463</v>
      </c>
      <c r="E1340">
        <v>52699</v>
      </c>
      <c r="F1340" t="s">
        <v>9</v>
      </c>
    </row>
    <row r="1341" spans="1:6" x14ac:dyDescent="0.3">
      <c r="A1341">
        <v>2020</v>
      </c>
      <c r="B1341" t="s">
        <v>62</v>
      </c>
      <c r="C1341" t="s">
        <v>51</v>
      </c>
      <c r="D1341">
        <v>43566</v>
      </c>
      <c r="E1341">
        <v>55627</v>
      </c>
      <c r="F1341" t="s">
        <v>9</v>
      </c>
    </row>
    <row r="1342" spans="1:6" x14ac:dyDescent="0.3">
      <c r="A1342">
        <v>2020</v>
      </c>
      <c r="B1342" t="s">
        <v>62</v>
      </c>
      <c r="C1342" t="s">
        <v>52</v>
      </c>
      <c r="D1342">
        <v>61026</v>
      </c>
      <c r="E1342">
        <v>57354</v>
      </c>
      <c r="F1342" t="s">
        <v>7</v>
      </c>
    </row>
    <row r="1343" spans="1:6" x14ac:dyDescent="0.3">
      <c r="A1343">
        <v>2020</v>
      </c>
      <c r="B1343" t="s">
        <v>62</v>
      </c>
      <c r="C1343" t="s">
        <v>53</v>
      </c>
      <c r="D1343">
        <v>5765</v>
      </c>
      <c r="E1343">
        <v>52182</v>
      </c>
      <c r="F1343" t="s">
        <v>7</v>
      </c>
    </row>
    <row r="1344" spans="1:6" x14ac:dyDescent="0.3">
      <c r="A1344">
        <v>2020</v>
      </c>
      <c r="B1344" t="s">
        <v>62</v>
      </c>
      <c r="C1344" t="s">
        <v>54</v>
      </c>
      <c r="D1344">
        <v>28013</v>
      </c>
      <c r="E1344">
        <v>55195</v>
      </c>
      <c r="F1344" t="s">
        <v>9</v>
      </c>
    </row>
    <row r="1345" spans="1:6" x14ac:dyDescent="0.3">
      <c r="A1345">
        <v>2020</v>
      </c>
      <c r="B1345" t="s">
        <v>62</v>
      </c>
      <c r="C1345" t="s">
        <v>55</v>
      </c>
      <c r="D1345">
        <v>3338</v>
      </c>
      <c r="E1345">
        <v>48906</v>
      </c>
      <c r="F1345" t="s">
        <v>7</v>
      </c>
    </row>
    <row r="1346" spans="1:6" x14ac:dyDescent="0.3">
      <c r="A1346">
        <v>2020</v>
      </c>
      <c r="B1346" t="s">
        <v>63</v>
      </c>
      <c r="C1346" t="s">
        <v>6</v>
      </c>
      <c r="D1346">
        <v>10993</v>
      </c>
      <c r="E1346">
        <v>22798</v>
      </c>
      <c r="F1346" t="s">
        <v>9</v>
      </c>
    </row>
    <row r="1347" spans="1:6" x14ac:dyDescent="0.3">
      <c r="A1347">
        <v>2020</v>
      </c>
      <c r="B1347" t="s">
        <v>63</v>
      </c>
      <c r="C1347" t="s">
        <v>8</v>
      </c>
      <c r="D1347">
        <v>13627</v>
      </c>
      <c r="E1347">
        <v>30580</v>
      </c>
      <c r="F1347" t="s">
        <v>7</v>
      </c>
    </row>
    <row r="1348" spans="1:6" x14ac:dyDescent="0.3">
      <c r="A1348">
        <v>2020</v>
      </c>
      <c r="B1348" t="s">
        <v>63</v>
      </c>
      <c r="C1348" t="s">
        <v>10</v>
      </c>
      <c r="D1348">
        <v>7168</v>
      </c>
      <c r="E1348">
        <v>22536</v>
      </c>
      <c r="F1348" t="s">
        <v>7</v>
      </c>
    </row>
    <row r="1349" spans="1:6" x14ac:dyDescent="0.3">
      <c r="A1349">
        <v>2020</v>
      </c>
      <c r="B1349" t="s">
        <v>63</v>
      </c>
      <c r="C1349" t="s">
        <v>11</v>
      </c>
      <c r="D1349">
        <v>111455</v>
      </c>
      <c r="E1349">
        <v>36527</v>
      </c>
      <c r="F1349" t="s">
        <v>9</v>
      </c>
    </row>
    <row r="1350" spans="1:6" x14ac:dyDescent="0.3">
      <c r="A1350">
        <v>2020</v>
      </c>
      <c r="B1350" t="s">
        <v>63</v>
      </c>
      <c r="C1350" t="s">
        <v>12</v>
      </c>
      <c r="D1350">
        <v>16939</v>
      </c>
      <c r="E1350">
        <v>31878</v>
      </c>
      <c r="F1350" t="s">
        <v>9</v>
      </c>
    </row>
    <row r="1351" spans="1:6" x14ac:dyDescent="0.3">
      <c r="A1351">
        <v>2020</v>
      </c>
      <c r="B1351" t="s">
        <v>63</v>
      </c>
      <c r="C1351" t="s">
        <v>13</v>
      </c>
      <c r="D1351">
        <v>10668</v>
      </c>
      <c r="E1351">
        <v>29705</v>
      </c>
      <c r="F1351" t="s">
        <v>7</v>
      </c>
    </row>
    <row r="1352" spans="1:6" x14ac:dyDescent="0.3">
      <c r="A1352">
        <v>2020</v>
      </c>
      <c r="B1352" t="s">
        <v>63</v>
      </c>
      <c r="C1352" t="s">
        <v>14</v>
      </c>
      <c r="D1352">
        <v>2637</v>
      </c>
      <c r="E1352">
        <v>26414</v>
      </c>
      <c r="F1352" t="s">
        <v>7</v>
      </c>
    </row>
    <row r="1353" spans="1:6" x14ac:dyDescent="0.3">
      <c r="A1353">
        <v>2020</v>
      </c>
      <c r="B1353" t="s">
        <v>63</v>
      </c>
      <c r="C1353" t="s">
        <v>15</v>
      </c>
      <c r="D1353">
        <v>56587</v>
      </c>
      <c r="E1353">
        <v>31881</v>
      </c>
      <c r="F1353" t="s">
        <v>9</v>
      </c>
    </row>
    <row r="1354" spans="1:6" x14ac:dyDescent="0.3">
      <c r="A1354">
        <v>2020</v>
      </c>
      <c r="B1354" t="s">
        <v>63</v>
      </c>
      <c r="C1354" t="s">
        <v>16</v>
      </c>
      <c r="D1354">
        <v>24275</v>
      </c>
      <c r="E1354">
        <v>26604</v>
      </c>
      <c r="F1354" t="s">
        <v>9</v>
      </c>
    </row>
    <row r="1355" spans="1:6" x14ac:dyDescent="0.3">
      <c r="A1355">
        <v>2020</v>
      </c>
      <c r="B1355" t="s">
        <v>63</v>
      </c>
      <c r="C1355" t="s">
        <v>17</v>
      </c>
      <c r="D1355">
        <v>5008</v>
      </c>
      <c r="E1355">
        <v>23141</v>
      </c>
      <c r="F1355" t="s">
        <v>9</v>
      </c>
    </row>
    <row r="1356" spans="1:6" x14ac:dyDescent="0.3">
      <c r="A1356">
        <v>2020</v>
      </c>
      <c r="B1356" t="s">
        <v>63</v>
      </c>
      <c r="C1356" t="s">
        <v>18</v>
      </c>
      <c r="D1356">
        <v>32619</v>
      </c>
      <c r="E1356">
        <v>29765</v>
      </c>
      <c r="F1356" t="s">
        <v>9</v>
      </c>
    </row>
    <row r="1357" spans="1:6" x14ac:dyDescent="0.3">
      <c r="A1357">
        <v>2020</v>
      </c>
      <c r="B1357" t="s">
        <v>63</v>
      </c>
      <c r="C1357" t="s">
        <v>19</v>
      </c>
      <c r="D1357">
        <v>15564</v>
      </c>
      <c r="E1357">
        <v>24981</v>
      </c>
      <c r="F1357" t="s">
        <v>9</v>
      </c>
    </row>
    <row r="1358" spans="1:6" x14ac:dyDescent="0.3">
      <c r="A1358">
        <v>2020</v>
      </c>
      <c r="B1358" t="s">
        <v>63</v>
      </c>
      <c r="C1358" t="s">
        <v>20</v>
      </c>
      <c r="D1358">
        <v>8670</v>
      </c>
      <c r="E1358">
        <v>22799</v>
      </c>
      <c r="F1358" t="s">
        <v>7</v>
      </c>
    </row>
    <row r="1359" spans="1:6" x14ac:dyDescent="0.3">
      <c r="A1359">
        <v>2020</v>
      </c>
      <c r="B1359" t="s">
        <v>63</v>
      </c>
      <c r="C1359" t="s">
        <v>21</v>
      </c>
      <c r="D1359">
        <v>6895</v>
      </c>
      <c r="E1359">
        <v>22764</v>
      </c>
      <c r="F1359" t="s">
        <v>7</v>
      </c>
    </row>
    <row r="1360" spans="1:6" x14ac:dyDescent="0.3">
      <c r="A1360">
        <v>2020</v>
      </c>
      <c r="B1360" t="s">
        <v>63</v>
      </c>
      <c r="C1360" t="s">
        <v>22</v>
      </c>
      <c r="D1360">
        <v>10080</v>
      </c>
      <c r="E1360">
        <v>23719</v>
      </c>
      <c r="F1360" t="s">
        <v>9</v>
      </c>
    </row>
    <row r="1361" spans="1:6" x14ac:dyDescent="0.3">
      <c r="A1361">
        <v>2020</v>
      </c>
      <c r="B1361" t="s">
        <v>63</v>
      </c>
      <c r="C1361" t="s">
        <v>23</v>
      </c>
      <c r="D1361">
        <v>12415</v>
      </c>
      <c r="E1361">
        <v>27264</v>
      </c>
      <c r="F1361" t="s">
        <v>7</v>
      </c>
    </row>
    <row r="1362" spans="1:6" x14ac:dyDescent="0.3">
      <c r="A1362">
        <v>2020</v>
      </c>
      <c r="B1362" t="s">
        <v>63</v>
      </c>
      <c r="C1362" t="s">
        <v>24</v>
      </c>
      <c r="D1362">
        <v>5047</v>
      </c>
      <c r="E1362">
        <v>28087</v>
      </c>
      <c r="F1362" t="s">
        <v>7</v>
      </c>
    </row>
    <row r="1363" spans="1:6" x14ac:dyDescent="0.3">
      <c r="A1363">
        <v>2020</v>
      </c>
      <c r="B1363" t="s">
        <v>63</v>
      </c>
      <c r="C1363" t="s">
        <v>25</v>
      </c>
      <c r="D1363">
        <v>14772</v>
      </c>
      <c r="E1363">
        <v>30012</v>
      </c>
      <c r="F1363" t="s">
        <v>9</v>
      </c>
    </row>
    <row r="1364" spans="1:6" x14ac:dyDescent="0.3">
      <c r="A1364">
        <v>2020</v>
      </c>
      <c r="B1364" t="s">
        <v>63</v>
      </c>
      <c r="C1364" t="s">
        <v>26</v>
      </c>
      <c r="D1364">
        <v>20642</v>
      </c>
      <c r="E1364">
        <v>33758</v>
      </c>
      <c r="F1364" t="s">
        <v>9</v>
      </c>
    </row>
    <row r="1365" spans="1:6" x14ac:dyDescent="0.3">
      <c r="A1365">
        <v>2020</v>
      </c>
      <c r="B1365" t="s">
        <v>63</v>
      </c>
      <c r="C1365" t="s">
        <v>27</v>
      </c>
      <c r="D1365">
        <v>22025</v>
      </c>
      <c r="E1365">
        <v>26566</v>
      </c>
      <c r="F1365" t="s">
        <v>7</v>
      </c>
    </row>
    <row r="1366" spans="1:6" x14ac:dyDescent="0.3">
      <c r="A1366">
        <v>2020</v>
      </c>
      <c r="B1366" t="s">
        <v>63</v>
      </c>
      <c r="C1366" t="s">
        <v>28</v>
      </c>
      <c r="D1366">
        <v>15294</v>
      </c>
      <c r="E1366">
        <v>28507</v>
      </c>
      <c r="F1366" t="s">
        <v>7</v>
      </c>
    </row>
    <row r="1367" spans="1:6" x14ac:dyDescent="0.3">
      <c r="A1367">
        <v>2020</v>
      </c>
      <c r="B1367" t="s">
        <v>63</v>
      </c>
      <c r="C1367" t="s">
        <v>29</v>
      </c>
      <c r="D1367">
        <v>6464</v>
      </c>
      <c r="E1367">
        <v>23523</v>
      </c>
      <c r="F1367" t="s">
        <v>9</v>
      </c>
    </row>
    <row r="1368" spans="1:6" x14ac:dyDescent="0.3">
      <c r="A1368">
        <v>2020</v>
      </c>
      <c r="B1368" t="s">
        <v>63</v>
      </c>
      <c r="C1368" t="s">
        <v>30</v>
      </c>
      <c r="D1368">
        <v>14797</v>
      </c>
      <c r="E1368">
        <v>26892</v>
      </c>
      <c r="F1368" t="s">
        <v>7</v>
      </c>
    </row>
    <row r="1369" spans="1:6" x14ac:dyDescent="0.3">
      <c r="A1369">
        <v>2020</v>
      </c>
      <c r="B1369" t="s">
        <v>63</v>
      </c>
      <c r="C1369" t="s">
        <v>31</v>
      </c>
      <c r="D1369">
        <v>5071</v>
      </c>
      <c r="E1369">
        <v>25150</v>
      </c>
      <c r="F1369" t="s">
        <v>9</v>
      </c>
    </row>
    <row r="1370" spans="1:6" x14ac:dyDescent="0.3">
      <c r="A1370">
        <v>2020</v>
      </c>
      <c r="B1370" t="s">
        <v>63</v>
      </c>
      <c r="C1370" t="s">
        <v>32</v>
      </c>
      <c r="D1370">
        <v>5561</v>
      </c>
      <c r="E1370">
        <v>22715</v>
      </c>
      <c r="F1370" t="s">
        <v>7</v>
      </c>
    </row>
    <row r="1371" spans="1:6" x14ac:dyDescent="0.3">
      <c r="A1371">
        <v>2020</v>
      </c>
      <c r="B1371" t="s">
        <v>63</v>
      </c>
      <c r="C1371" t="s">
        <v>33</v>
      </c>
      <c r="D1371">
        <v>8499</v>
      </c>
      <c r="E1371">
        <v>39688</v>
      </c>
      <c r="F1371" t="s">
        <v>7</v>
      </c>
    </row>
    <row r="1372" spans="1:6" x14ac:dyDescent="0.3">
      <c r="A1372">
        <v>2020</v>
      </c>
      <c r="B1372" t="s">
        <v>63</v>
      </c>
      <c r="C1372" t="s">
        <v>34</v>
      </c>
      <c r="D1372">
        <v>4595</v>
      </c>
      <c r="E1372">
        <v>27945</v>
      </c>
      <c r="F1372" t="s">
        <v>9</v>
      </c>
    </row>
    <row r="1373" spans="1:6" x14ac:dyDescent="0.3">
      <c r="A1373">
        <v>2020</v>
      </c>
      <c r="B1373" t="s">
        <v>63</v>
      </c>
      <c r="C1373" t="s">
        <v>35</v>
      </c>
      <c r="D1373">
        <v>24132</v>
      </c>
      <c r="E1373">
        <v>32316</v>
      </c>
      <c r="F1373" t="s">
        <v>9</v>
      </c>
    </row>
    <row r="1374" spans="1:6" x14ac:dyDescent="0.3">
      <c r="A1374">
        <v>2020</v>
      </c>
      <c r="B1374" t="s">
        <v>63</v>
      </c>
      <c r="C1374" t="s">
        <v>36</v>
      </c>
      <c r="D1374">
        <v>5107</v>
      </c>
      <c r="E1374">
        <v>24651</v>
      </c>
      <c r="F1374" t="s">
        <v>7</v>
      </c>
    </row>
    <row r="1375" spans="1:6" x14ac:dyDescent="0.3">
      <c r="A1375">
        <v>2020</v>
      </c>
      <c r="B1375" t="s">
        <v>63</v>
      </c>
      <c r="C1375" t="s">
        <v>37</v>
      </c>
      <c r="D1375">
        <v>66285</v>
      </c>
      <c r="E1375">
        <v>39850</v>
      </c>
      <c r="F1375" t="s">
        <v>7</v>
      </c>
    </row>
    <row r="1376" spans="1:6" x14ac:dyDescent="0.3">
      <c r="A1376">
        <v>2020</v>
      </c>
      <c r="B1376" t="s">
        <v>63</v>
      </c>
      <c r="C1376" t="s">
        <v>38</v>
      </c>
      <c r="D1376">
        <v>25859</v>
      </c>
      <c r="E1376">
        <v>25767</v>
      </c>
      <c r="F1376" t="s">
        <v>9</v>
      </c>
    </row>
    <row r="1377" spans="1:6" x14ac:dyDescent="0.3">
      <c r="A1377">
        <v>2020</v>
      </c>
      <c r="B1377" t="s">
        <v>63</v>
      </c>
      <c r="C1377" t="s">
        <v>39</v>
      </c>
      <c r="D1377">
        <v>2627</v>
      </c>
      <c r="E1377">
        <v>23889</v>
      </c>
      <c r="F1377" t="s">
        <v>9</v>
      </c>
    </row>
    <row r="1378" spans="1:6" x14ac:dyDescent="0.3">
      <c r="A1378">
        <v>2020</v>
      </c>
      <c r="B1378" t="s">
        <v>63</v>
      </c>
      <c r="C1378" t="s">
        <v>40</v>
      </c>
      <c r="D1378">
        <v>28523</v>
      </c>
      <c r="E1378">
        <v>25459</v>
      </c>
      <c r="F1378" t="s">
        <v>9</v>
      </c>
    </row>
    <row r="1379" spans="1:6" x14ac:dyDescent="0.3">
      <c r="A1379">
        <v>2020</v>
      </c>
      <c r="B1379" t="s">
        <v>63</v>
      </c>
      <c r="C1379" t="s">
        <v>41</v>
      </c>
      <c r="D1379">
        <v>9140</v>
      </c>
      <c r="E1379">
        <v>24204</v>
      </c>
      <c r="F1379" t="s">
        <v>9</v>
      </c>
    </row>
    <row r="1380" spans="1:6" x14ac:dyDescent="0.3">
      <c r="A1380">
        <v>2020</v>
      </c>
      <c r="B1380" t="s">
        <v>63</v>
      </c>
      <c r="C1380" t="s">
        <v>42</v>
      </c>
      <c r="D1380">
        <v>13794</v>
      </c>
      <c r="E1380">
        <v>28754</v>
      </c>
      <c r="F1380" t="s">
        <v>9</v>
      </c>
    </row>
    <row r="1381" spans="1:6" x14ac:dyDescent="0.3">
      <c r="A1381">
        <v>2020</v>
      </c>
      <c r="B1381" t="s">
        <v>63</v>
      </c>
      <c r="C1381" t="s">
        <v>43</v>
      </c>
      <c r="D1381">
        <v>33471</v>
      </c>
      <c r="E1381">
        <v>27102</v>
      </c>
      <c r="F1381" t="s">
        <v>7</v>
      </c>
    </row>
    <row r="1382" spans="1:6" x14ac:dyDescent="0.3">
      <c r="A1382">
        <v>2020</v>
      </c>
      <c r="B1382" t="s">
        <v>63</v>
      </c>
      <c r="C1382" t="s">
        <v>44</v>
      </c>
      <c r="D1382">
        <v>3748</v>
      </c>
      <c r="E1382">
        <v>28818</v>
      </c>
      <c r="F1382" t="s">
        <v>7</v>
      </c>
    </row>
    <row r="1383" spans="1:6" x14ac:dyDescent="0.3">
      <c r="A1383">
        <v>2020</v>
      </c>
      <c r="B1383" t="s">
        <v>63</v>
      </c>
      <c r="C1383" t="s">
        <v>45</v>
      </c>
      <c r="D1383">
        <v>12841</v>
      </c>
      <c r="E1383">
        <v>23991</v>
      </c>
      <c r="F1383" t="s">
        <v>9</v>
      </c>
    </row>
    <row r="1384" spans="1:6" x14ac:dyDescent="0.3">
      <c r="A1384">
        <v>2020</v>
      </c>
      <c r="B1384" t="s">
        <v>63</v>
      </c>
      <c r="C1384" t="s">
        <v>46</v>
      </c>
      <c r="D1384">
        <v>3149</v>
      </c>
      <c r="E1384">
        <v>22954</v>
      </c>
      <c r="F1384" t="s">
        <v>7</v>
      </c>
    </row>
    <row r="1385" spans="1:6" x14ac:dyDescent="0.3">
      <c r="A1385">
        <v>2020</v>
      </c>
      <c r="B1385" t="s">
        <v>63</v>
      </c>
      <c r="C1385" t="s">
        <v>47</v>
      </c>
      <c r="D1385">
        <v>16427</v>
      </c>
      <c r="E1385">
        <v>29524</v>
      </c>
      <c r="F1385" t="s">
        <v>7</v>
      </c>
    </row>
    <row r="1386" spans="1:6" x14ac:dyDescent="0.3">
      <c r="A1386">
        <v>2020</v>
      </c>
      <c r="B1386" t="s">
        <v>63</v>
      </c>
      <c r="C1386" t="s">
        <v>48</v>
      </c>
      <c r="D1386">
        <v>62760</v>
      </c>
      <c r="E1386">
        <v>27861</v>
      </c>
      <c r="F1386" t="s">
        <v>9</v>
      </c>
    </row>
    <row r="1387" spans="1:6" x14ac:dyDescent="0.3">
      <c r="A1387">
        <v>2020</v>
      </c>
      <c r="B1387" t="s">
        <v>63</v>
      </c>
      <c r="C1387" t="s">
        <v>49</v>
      </c>
      <c r="D1387">
        <v>7374</v>
      </c>
      <c r="E1387">
        <v>26121</v>
      </c>
      <c r="F1387" t="s">
        <v>9</v>
      </c>
    </row>
    <row r="1388" spans="1:6" x14ac:dyDescent="0.3">
      <c r="A1388">
        <v>2020</v>
      </c>
      <c r="B1388" t="s">
        <v>63</v>
      </c>
      <c r="C1388" t="s">
        <v>50</v>
      </c>
      <c r="D1388">
        <v>2279</v>
      </c>
      <c r="E1388">
        <v>29107</v>
      </c>
      <c r="F1388" t="s">
        <v>7</v>
      </c>
    </row>
    <row r="1389" spans="1:6" x14ac:dyDescent="0.3">
      <c r="A1389">
        <v>2020</v>
      </c>
      <c r="B1389" t="s">
        <v>63</v>
      </c>
      <c r="C1389" t="s">
        <v>51</v>
      </c>
      <c r="D1389">
        <v>20479</v>
      </c>
      <c r="E1389">
        <v>26678</v>
      </c>
      <c r="F1389" t="s">
        <v>7</v>
      </c>
    </row>
    <row r="1390" spans="1:6" x14ac:dyDescent="0.3">
      <c r="A1390">
        <v>2020</v>
      </c>
      <c r="B1390" t="s">
        <v>63</v>
      </c>
      <c r="C1390" t="s">
        <v>52</v>
      </c>
      <c r="D1390">
        <v>20431</v>
      </c>
      <c r="E1390">
        <v>31357</v>
      </c>
      <c r="F1390" t="s">
        <v>9</v>
      </c>
    </row>
    <row r="1391" spans="1:6" x14ac:dyDescent="0.3">
      <c r="A1391">
        <v>2020</v>
      </c>
      <c r="B1391" t="s">
        <v>63</v>
      </c>
      <c r="C1391" t="s">
        <v>53</v>
      </c>
      <c r="D1391">
        <v>4722</v>
      </c>
      <c r="E1391">
        <v>23916</v>
      </c>
      <c r="F1391" t="s">
        <v>7</v>
      </c>
    </row>
    <row r="1392" spans="1:6" x14ac:dyDescent="0.3">
      <c r="A1392">
        <v>2020</v>
      </c>
      <c r="B1392" t="s">
        <v>63</v>
      </c>
      <c r="C1392" t="s">
        <v>54</v>
      </c>
      <c r="D1392">
        <v>16931</v>
      </c>
      <c r="E1392">
        <v>24305</v>
      </c>
      <c r="F1392" t="s">
        <v>9</v>
      </c>
    </row>
    <row r="1393" spans="1:6" x14ac:dyDescent="0.3">
      <c r="A1393">
        <v>2020</v>
      </c>
      <c r="B1393" t="s">
        <v>63</v>
      </c>
      <c r="C1393" t="s">
        <v>55</v>
      </c>
      <c r="D1393">
        <v>2383</v>
      </c>
      <c r="E1393">
        <v>27270</v>
      </c>
      <c r="F1393" t="s">
        <v>7</v>
      </c>
    </row>
    <row r="1394" spans="1:6" x14ac:dyDescent="0.3">
      <c r="A1394">
        <v>2020</v>
      </c>
      <c r="B1394" t="s">
        <v>64</v>
      </c>
      <c r="C1394" t="s">
        <v>6</v>
      </c>
      <c r="D1394">
        <v>10102</v>
      </c>
      <c r="E1394">
        <v>43839</v>
      </c>
      <c r="F1394" t="s">
        <v>7</v>
      </c>
    </row>
    <row r="1395" spans="1:6" x14ac:dyDescent="0.3">
      <c r="A1395">
        <v>2020</v>
      </c>
      <c r="B1395" t="s">
        <v>64</v>
      </c>
      <c r="C1395" t="s">
        <v>8</v>
      </c>
      <c r="D1395">
        <v>11119</v>
      </c>
      <c r="E1395">
        <v>43697</v>
      </c>
      <c r="F1395" t="s">
        <v>9</v>
      </c>
    </row>
    <row r="1396" spans="1:6" x14ac:dyDescent="0.3">
      <c r="A1396">
        <v>2020</v>
      </c>
      <c r="B1396" t="s">
        <v>64</v>
      </c>
      <c r="C1396" t="s">
        <v>10</v>
      </c>
      <c r="D1396">
        <v>5345</v>
      </c>
      <c r="E1396">
        <v>40843</v>
      </c>
      <c r="F1396" t="s">
        <v>9</v>
      </c>
    </row>
    <row r="1397" spans="1:6" x14ac:dyDescent="0.3">
      <c r="A1397">
        <v>2020</v>
      </c>
      <c r="B1397" t="s">
        <v>64</v>
      </c>
      <c r="C1397" t="s">
        <v>11</v>
      </c>
      <c r="D1397">
        <v>95398</v>
      </c>
      <c r="E1397">
        <v>46668</v>
      </c>
      <c r="F1397" t="s">
        <v>7</v>
      </c>
    </row>
    <row r="1398" spans="1:6" x14ac:dyDescent="0.3">
      <c r="A1398">
        <v>2020</v>
      </c>
      <c r="B1398" t="s">
        <v>64</v>
      </c>
      <c r="C1398" t="s">
        <v>12</v>
      </c>
      <c r="D1398">
        <v>16405</v>
      </c>
      <c r="E1398">
        <v>46987</v>
      </c>
      <c r="F1398" t="s">
        <v>7</v>
      </c>
    </row>
    <row r="1399" spans="1:6" x14ac:dyDescent="0.3">
      <c r="A1399">
        <v>2020</v>
      </c>
      <c r="B1399" t="s">
        <v>64</v>
      </c>
      <c r="C1399" t="s">
        <v>13</v>
      </c>
      <c r="D1399">
        <v>17517</v>
      </c>
      <c r="E1399">
        <v>39615</v>
      </c>
      <c r="F1399" t="s">
        <v>9</v>
      </c>
    </row>
    <row r="1400" spans="1:6" x14ac:dyDescent="0.3">
      <c r="A1400">
        <v>2020</v>
      </c>
      <c r="B1400" t="s">
        <v>64</v>
      </c>
      <c r="C1400" t="s">
        <v>14</v>
      </c>
      <c r="D1400">
        <v>2054</v>
      </c>
      <c r="E1400">
        <v>40259</v>
      </c>
      <c r="F1400" t="s">
        <v>9</v>
      </c>
    </row>
    <row r="1401" spans="1:6" x14ac:dyDescent="0.3">
      <c r="A1401">
        <v>2020</v>
      </c>
      <c r="B1401" t="s">
        <v>64</v>
      </c>
      <c r="C1401" t="s">
        <v>15</v>
      </c>
      <c r="D1401">
        <v>55687</v>
      </c>
      <c r="E1401">
        <v>42402</v>
      </c>
      <c r="F1401" t="s">
        <v>9</v>
      </c>
    </row>
    <row r="1402" spans="1:6" x14ac:dyDescent="0.3">
      <c r="A1402">
        <v>2020</v>
      </c>
      <c r="B1402" t="s">
        <v>64</v>
      </c>
      <c r="C1402" t="s">
        <v>16</v>
      </c>
      <c r="D1402">
        <v>17999</v>
      </c>
      <c r="E1402">
        <v>42377</v>
      </c>
      <c r="F1402" t="s">
        <v>9</v>
      </c>
    </row>
    <row r="1403" spans="1:6" x14ac:dyDescent="0.3">
      <c r="A1403">
        <v>2020</v>
      </c>
      <c r="B1403" t="s">
        <v>64</v>
      </c>
      <c r="C1403" t="s">
        <v>17</v>
      </c>
      <c r="D1403">
        <v>3985</v>
      </c>
      <c r="E1403">
        <v>37284</v>
      </c>
      <c r="F1403" t="s">
        <v>9</v>
      </c>
    </row>
    <row r="1404" spans="1:6" x14ac:dyDescent="0.3">
      <c r="A1404">
        <v>2020</v>
      </c>
      <c r="B1404" t="s">
        <v>64</v>
      </c>
      <c r="C1404" t="s">
        <v>18</v>
      </c>
      <c r="D1404">
        <v>39449</v>
      </c>
      <c r="E1404">
        <v>48392</v>
      </c>
      <c r="F1404" t="s">
        <v>7</v>
      </c>
    </row>
    <row r="1405" spans="1:6" x14ac:dyDescent="0.3">
      <c r="A1405">
        <v>2020</v>
      </c>
      <c r="B1405" t="s">
        <v>64</v>
      </c>
      <c r="C1405" t="s">
        <v>19</v>
      </c>
      <c r="D1405">
        <v>13122</v>
      </c>
      <c r="E1405">
        <v>38900</v>
      </c>
      <c r="F1405" t="s">
        <v>7</v>
      </c>
    </row>
    <row r="1406" spans="1:6" x14ac:dyDescent="0.3">
      <c r="A1406">
        <v>2020</v>
      </c>
      <c r="B1406" t="s">
        <v>64</v>
      </c>
      <c r="C1406" t="s">
        <v>20</v>
      </c>
      <c r="D1406">
        <v>8669</v>
      </c>
      <c r="E1406">
        <v>40313</v>
      </c>
      <c r="F1406" t="s">
        <v>9</v>
      </c>
    </row>
    <row r="1407" spans="1:6" x14ac:dyDescent="0.3">
      <c r="A1407">
        <v>2020</v>
      </c>
      <c r="B1407" t="s">
        <v>64</v>
      </c>
      <c r="C1407" t="s">
        <v>21</v>
      </c>
      <c r="D1407">
        <v>5983</v>
      </c>
      <c r="E1407">
        <v>40478</v>
      </c>
      <c r="F1407" t="s">
        <v>7</v>
      </c>
    </row>
    <row r="1408" spans="1:6" x14ac:dyDescent="0.3">
      <c r="A1408">
        <v>2020</v>
      </c>
      <c r="B1408" t="s">
        <v>64</v>
      </c>
      <c r="C1408" t="s">
        <v>22</v>
      </c>
      <c r="D1408">
        <v>10697</v>
      </c>
      <c r="E1408">
        <v>39616</v>
      </c>
      <c r="F1408" t="s">
        <v>7</v>
      </c>
    </row>
    <row r="1409" spans="1:6" x14ac:dyDescent="0.3">
      <c r="A1409">
        <v>2020</v>
      </c>
      <c r="B1409" t="s">
        <v>64</v>
      </c>
      <c r="C1409" t="s">
        <v>23</v>
      </c>
      <c r="D1409">
        <v>9230</v>
      </c>
      <c r="E1409">
        <v>43854</v>
      </c>
      <c r="F1409" t="s">
        <v>9</v>
      </c>
    </row>
    <row r="1410" spans="1:6" x14ac:dyDescent="0.3">
      <c r="A1410">
        <v>2020</v>
      </c>
      <c r="B1410" t="s">
        <v>64</v>
      </c>
      <c r="C1410" t="s">
        <v>24</v>
      </c>
      <c r="D1410">
        <v>3832</v>
      </c>
      <c r="E1410">
        <v>39967</v>
      </c>
      <c r="F1410" t="s">
        <v>9</v>
      </c>
    </row>
    <row r="1411" spans="1:6" x14ac:dyDescent="0.3">
      <c r="A1411">
        <v>2020</v>
      </c>
      <c r="B1411" t="s">
        <v>64</v>
      </c>
      <c r="C1411" t="s">
        <v>25</v>
      </c>
      <c r="D1411">
        <v>19354</v>
      </c>
      <c r="E1411">
        <v>49222</v>
      </c>
      <c r="F1411" t="s">
        <v>7</v>
      </c>
    </row>
    <row r="1412" spans="1:6" x14ac:dyDescent="0.3">
      <c r="A1412">
        <v>2020</v>
      </c>
      <c r="B1412" t="s">
        <v>64</v>
      </c>
      <c r="C1412" t="s">
        <v>26</v>
      </c>
      <c r="D1412">
        <v>21621</v>
      </c>
      <c r="E1412">
        <v>44569</v>
      </c>
      <c r="F1412" t="s">
        <v>7</v>
      </c>
    </row>
    <row r="1413" spans="1:6" x14ac:dyDescent="0.3">
      <c r="A1413">
        <v>2020</v>
      </c>
      <c r="B1413" t="s">
        <v>64</v>
      </c>
      <c r="C1413" t="s">
        <v>27</v>
      </c>
      <c r="D1413">
        <v>31024</v>
      </c>
      <c r="E1413">
        <v>39275</v>
      </c>
      <c r="F1413" t="s">
        <v>9</v>
      </c>
    </row>
    <row r="1414" spans="1:6" x14ac:dyDescent="0.3">
      <c r="A1414">
        <v>2020</v>
      </c>
      <c r="B1414" t="s">
        <v>64</v>
      </c>
      <c r="C1414" t="s">
        <v>28</v>
      </c>
      <c r="D1414">
        <v>17099</v>
      </c>
      <c r="E1414">
        <v>40221</v>
      </c>
      <c r="F1414" t="s">
        <v>7</v>
      </c>
    </row>
    <row r="1415" spans="1:6" x14ac:dyDescent="0.3">
      <c r="A1415">
        <v>2020</v>
      </c>
      <c r="B1415" t="s">
        <v>64</v>
      </c>
      <c r="C1415" t="s">
        <v>29</v>
      </c>
      <c r="D1415">
        <v>4645</v>
      </c>
      <c r="E1415">
        <v>40491</v>
      </c>
      <c r="F1415" t="s">
        <v>9</v>
      </c>
    </row>
    <row r="1416" spans="1:6" x14ac:dyDescent="0.3">
      <c r="A1416">
        <v>2020</v>
      </c>
      <c r="B1416" t="s">
        <v>64</v>
      </c>
      <c r="C1416" t="s">
        <v>30</v>
      </c>
      <c r="D1416">
        <v>12996</v>
      </c>
      <c r="E1416">
        <v>40075</v>
      </c>
      <c r="F1416" t="s">
        <v>7</v>
      </c>
    </row>
    <row r="1417" spans="1:6" x14ac:dyDescent="0.3">
      <c r="A1417">
        <v>2020</v>
      </c>
      <c r="B1417" t="s">
        <v>64</v>
      </c>
      <c r="C1417" t="s">
        <v>31</v>
      </c>
      <c r="D1417">
        <v>4285</v>
      </c>
      <c r="E1417">
        <v>36293</v>
      </c>
      <c r="F1417" t="s">
        <v>7</v>
      </c>
    </row>
    <row r="1418" spans="1:6" x14ac:dyDescent="0.3">
      <c r="A1418">
        <v>2020</v>
      </c>
      <c r="B1418" t="s">
        <v>64</v>
      </c>
      <c r="C1418" t="s">
        <v>32</v>
      </c>
      <c r="D1418">
        <v>4614</v>
      </c>
      <c r="E1418">
        <v>38212</v>
      </c>
      <c r="F1418" t="s">
        <v>9</v>
      </c>
    </row>
    <row r="1419" spans="1:6" x14ac:dyDescent="0.3">
      <c r="A1419">
        <v>2020</v>
      </c>
      <c r="B1419" t="s">
        <v>64</v>
      </c>
      <c r="C1419" t="s">
        <v>33</v>
      </c>
      <c r="D1419">
        <v>5080</v>
      </c>
      <c r="E1419">
        <v>43484</v>
      </c>
      <c r="F1419" t="s">
        <v>9</v>
      </c>
    </row>
    <row r="1420" spans="1:6" x14ac:dyDescent="0.3">
      <c r="A1420">
        <v>2020</v>
      </c>
      <c r="B1420" t="s">
        <v>64</v>
      </c>
      <c r="C1420" t="s">
        <v>34</v>
      </c>
      <c r="D1420">
        <v>3934</v>
      </c>
      <c r="E1420">
        <v>43927</v>
      </c>
      <c r="F1420" t="s">
        <v>7</v>
      </c>
    </row>
    <row r="1421" spans="1:6" x14ac:dyDescent="0.3">
      <c r="A1421">
        <v>2020</v>
      </c>
      <c r="B1421" t="s">
        <v>64</v>
      </c>
      <c r="C1421" t="s">
        <v>35</v>
      </c>
      <c r="D1421">
        <v>24105</v>
      </c>
      <c r="E1421">
        <v>42518</v>
      </c>
      <c r="F1421" t="s">
        <v>7</v>
      </c>
    </row>
    <row r="1422" spans="1:6" x14ac:dyDescent="0.3">
      <c r="A1422">
        <v>2020</v>
      </c>
      <c r="B1422" t="s">
        <v>64</v>
      </c>
      <c r="C1422" t="s">
        <v>36</v>
      </c>
      <c r="D1422">
        <v>4073</v>
      </c>
      <c r="E1422">
        <v>40365</v>
      </c>
      <c r="F1422" t="s">
        <v>9</v>
      </c>
    </row>
    <row r="1423" spans="1:6" x14ac:dyDescent="0.3">
      <c r="A1423">
        <v>2020</v>
      </c>
      <c r="B1423" t="s">
        <v>64</v>
      </c>
      <c r="C1423" t="s">
        <v>37</v>
      </c>
      <c r="D1423">
        <v>73275</v>
      </c>
      <c r="E1423">
        <v>47910</v>
      </c>
      <c r="F1423" t="s">
        <v>9</v>
      </c>
    </row>
    <row r="1424" spans="1:6" x14ac:dyDescent="0.3">
      <c r="A1424">
        <v>2020</v>
      </c>
      <c r="B1424" t="s">
        <v>64</v>
      </c>
      <c r="C1424" t="s">
        <v>38</v>
      </c>
      <c r="D1424">
        <v>23444</v>
      </c>
      <c r="E1424">
        <v>41102</v>
      </c>
      <c r="F1424" t="s">
        <v>9</v>
      </c>
    </row>
    <row r="1425" spans="1:6" x14ac:dyDescent="0.3">
      <c r="A1425">
        <v>2020</v>
      </c>
      <c r="B1425" t="s">
        <v>64</v>
      </c>
      <c r="C1425" t="s">
        <v>39</v>
      </c>
      <c r="D1425">
        <v>2051</v>
      </c>
      <c r="E1425">
        <v>43216</v>
      </c>
      <c r="F1425" t="s">
        <v>9</v>
      </c>
    </row>
    <row r="1426" spans="1:6" x14ac:dyDescent="0.3">
      <c r="A1426">
        <v>2020</v>
      </c>
      <c r="B1426" t="s">
        <v>64</v>
      </c>
      <c r="C1426" t="s">
        <v>40</v>
      </c>
      <c r="D1426">
        <v>23542</v>
      </c>
      <c r="E1426">
        <v>40001</v>
      </c>
      <c r="F1426" t="s">
        <v>9</v>
      </c>
    </row>
    <row r="1427" spans="1:6" x14ac:dyDescent="0.3">
      <c r="A1427">
        <v>2020</v>
      </c>
      <c r="B1427" t="s">
        <v>64</v>
      </c>
      <c r="C1427" t="s">
        <v>41</v>
      </c>
      <c r="D1427">
        <v>6640</v>
      </c>
      <c r="E1427">
        <v>41221</v>
      </c>
      <c r="F1427" t="s">
        <v>7</v>
      </c>
    </row>
    <row r="1428" spans="1:6" x14ac:dyDescent="0.3">
      <c r="A1428">
        <v>2020</v>
      </c>
      <c r="B1428" t="s">
        <v>64</v>
      </c>
      <c r="C1428" t="s">
        <v>42</v>
      </c>
      <c r="D1428">
        <v>24302</v>
      </c>
      <c r="E1428">
        <v>40031</v>
      </c>
      <c r="F1428" t="s">
        <v>7</v>
      </c>
    </row>
    <row r="1429" spans="1:6" x14ac:dyDescent="0.3">
      <c r="A1429">
        <v>2020</v>
      </c>
      <c r="B1429" t="s">
        <v>64</v>
      </c>
      <c r="C1429" t="s">
        <v>43</v>
      </c>
      <c r="D1429">
        <v>32530</v>
      </c>
      <c r="E1429">
        <v>39988</v>
      </c>
      <c r="F1429" t="s">
        <v>9</v>
      </c>
    </row>
    <row r="1430" spans="1:6" x14ac:dyDescent="0.3">
      <c r="A1430">
        <v>2020</v>
      </c>
      <c r="B1430" t="s">
        <v>64</v>
      </c>
      <c r="C1430" t="s">
        <v>44</v>
      </c>
      <c r="D1430">
        <v>3459</v>
      </c>
      <c r="E1430">
        <v>39322</v>
      </c>
      <c r="F1430" t="s">
        <v>7</v>
      </c>
    </row>
    <row r="1431" spans="1:6" x14ac:dyDescent="0.3">
      <c r="A1431">
        <v>2020</v>
      </c>
      <c r="B1431" t="s">
        <v>64</v>
      </c>
      <c r="C1431" t="s">
        <v>45</v>
      </c>
      <c r="D1431">
        <v>11329</v>
      </c>
      <c r="E1431">
        <v>38985</v>
      </c>
      <c r="F1431" t="s">
        <v>7</v>
      </c>
    </row>
    <row r="1432" spans="1:6" x14ac:dyDescent="0.3">
      <c r="A1432">
        <v>2020</v>
      </c>
      <c r="B1432" t="s">
        <v>64</v>
      </c>
      <c r="C1432" t="s">
        <v>46</v>
      </c>
      <c r="D1432">
        <v>2201</v>
      </c>
      <c r="E1432">
        <v>38874</v>
      </c>
      <c r="F1432" t="s">
        <v>9</v>
      </c>
    </row>
    <row r="1433" spans="1:6" x14ac:dyDescent="0.3">
      <c r="A1433">
        <v>2020</v>
      </c>
      <c r="B1433" t="s">
        <v>64</v>
      </c>
      <c r="C1433" t="s">
        <v>47</v>
      </c>
      <c r="D1433">
        <v>15494</v>
      </c>
      <c r="E1433">
        <v>41137</v>
      </c>
      <c r="F1433" t="s">
        <v>9</v>
      </c>
    </row>
    <row r="1434" spans="1:6" x14ac:dyDescent="0.3">
      <c r="A1434">
        <v>2020</v>
      </c>
      <c r="B1434" t="s">
        <v>64</v>
      </c>
      <c r="C1434" t="s">
        <v>48</v>
      </c>
      <c r="D1434">
        <v>56598</v>
      </c>
      <c r="E1434">
        <v>45429</v>
      </c>
      <c r="F1434" t="s">
        <v>7</v>
      </c>
    </row>
    <row r="1435" spans="1:6" x14ac:dyDescent="0.3">
      <c r="A1435">
        <v>2020</v>
      </c>
      <c r="B1435" t="s">
        <v>64</v>
      </c>
      <c r="C1435" t="s">
        <v>49</v>
      </c>
      <c r="D1435">
        <v>6320</v>
      </c>
      <c r="E1435">
        <v>41627</v>
      </c>
      <c r="F1435" t="s">
        <v>7</v>
      </c>
    </row>
    <row r="1436" spans="1:6" x14ac:dyDescent="0.3">
      <c r="A1436">
        <v>2020</v>
      </c>
      <c r="B1436" t="s">
        <v>64</v>
      </c>
      <c r="C1436" t="s">
        <v>50</v>
      </c>
      <c r="D1436">
        <v>1954</v>
      </c>
      <c r="E1436">
        <v>42288</v>
      </c>
      <c r="F1436" t="s">
        <v>9</v>
      </c>
    </row>
    <row r="1437" spans="1:6" x14ac:dyDescent="0.3">
      <c r="A1437">
        <v>2020</v>
      </c>
      <c r="B1437" t="s">
        <v>64</v>
      </c>
      <c r="C1437" t="s">
        <v>51</v>
      </c>
      <c r="D1437">
        <v>36204</v>
      </c>
      <c r="E1437">
        <v>48804</v>
      </c>
      <c r="F1437" t="s">
        <v>7</v>
      </c>
    </row>
    <row r="1438" spans="1:6" x14ac:dyDescent="0.3">
      <c r="A1438">
        <v>2020</v>
      </c>
      <c r="B1438" t="s">
        <v>64</v>
      </c>
      <c r="C1438" t="s">
        <v>52</v>
      </c>
      <c r="D1438">
        <v>19893</v>
      </c>
      <c r="E1438">
        <v>46310</v>
      </c>
      <c r="F1438" t="s">
        <v>9</v>
      </c>
    </row>
    <row r="1439" spans="1:6" x14ac:dyDescent="0.3">
      <c r="A1439">
        <v>2020</v>
      </c>
      <c r="B1439" t="s">
        <v>64</v>
      </c>
      <c r="C1439" t="s">
        <v>53</v>
      </c>
      <c r="D1439">
        <v>5536</v>
      </c>
      <c r="E1439">
        <v>37425</v>
      </c>
      <c r="F1439" t="s">
        <v>7</v>
      </c>
    </row>
    <row r="1440" spans="1:6" x14ac:dyDescent="0.3">
      <c r="A1440">
        <v>2020</v>
      </c>
      <c r="B1440" t="s">
        <v>64</v>
      </c>
      <c r="C1440" t="s">
        <v>54</v>
      </c>
      <c r="D1440">
        <v>14009</v>
      </c>
      <c r="E1440">
        <v>36593</v>
      </c>
      <c r="F1440" t="s">
        <v>7</v>
      </c>
    </row>
    <row r="1441" spans="1:6" x14ac:dyDescent="0.3">
      <c r="A1441">
        <v>2020</v>
      </c>
      <c r="B1441" t="s">
        <v>64</v>
      </c>
      <c r="C1441" t="s">
        <v>55</v>
      </c>
      <c r="D1441">
        <v>1664</v>
      </c>
      <c r="E1441">
        <v>43155</v>
      </c>
      <c r="F1441" t="s">
        <v>9</v>
      </c>
    </row>
    <row r="1442" spans="1:6" x14ac:dyDescent="0.3">
      <c r="A1442">
        <v>2019</v>
      </c>
      <c r="B1442" t="s">
        <v>76</v>
      </c>
      <c r="C1442" t="s">
        <v>6</v>
      </c>
      <c r="D1442">
        <v>1815</v>
      </c>
      <c r="E1442">
        <v>58748</v>
      </c>
      <c r="F1442" t="s">
        <v>9</v>
      </c>
    </row>
    <row r="1443" spans="1:6" x14ac:dyDescent="0.3">
      <c r="A1443">
        <v>2019</v>
      </c>
      <c r="B1443" t="s">
        <v>76</v>
      </c>
      <c r="C1443" t="s">
        <v>8</v>
      </c>
      <c r="D1443">
        <v>1257</v>
      </c>
      <c r="E1443">
        <v>53116</v>
      </c>
      <c r="F1443" t="s">
        <v>7</v>
      </c>
    </row>
    <row r="1444" spans="1:6" x14ac:dyDescent="0.3">
      <c r="A1444">
        <v>2019</v>
      </c>
      <c r="B1444" t="s">
        <v>76</v>
      </c>
      <c r="C1444" t="s">
        <v>10</v>
      </c>
      <c r="D1444">
        <v>2551</v>
      </c>
      <c r="E1444">
        <v>52191</v>
      </c>
      <c r="F1444" t="s">
        <v>7</v>
      </c>
    </row>
    <row r="1445" spans="1:6" x14ac:dyDescent="0.3">
      <c r="A1445">
        <v>2019</v>
      </c>
      <c r="B1445" t="s">
        <v>76</v>
      </c>
      <c r="C1445" t="s">
        <v>11</v>
      </c>
      <c r="D1445">
        <v>17021</v>
      </c>
      <c r="E1445">
        <v>43249</v>
      </c>
      <c r="F1445" t="s">
        <v>9</v>
      </c>
    </row>
    <row r="1446" spans="1:6" x14ac:dyDescent="0.3">
      <c r="A1446">
        <v>2019</v>
      </c>
      <c r="B1446" t="s">
        <v>76</v>
      </c>
      <c r="C1446" t="s">
        <v>12</v>
      </c>
      <c r="D1446">
        <v>3202</v>
      </c>
      <c r="E1446">
        <v>90161</v>
      </c>
      <c r="F1446" t="s">
        <v>9</v>
      </c>
    </row>
    <row r="1447" spans="1:6" x14ac:dyDescent="0.3">
      <c r="A1447">
        <v>2019</v>
      </c>
      <c r="B1447" t="s">
        <v>76</v>
      </c>
      <c r="C1447" t="s">
        <v>13</v>
      </c>
      <c r="D1447">
        <v>433</v>
      </c>
      <c r="E1447">
        <v>46017</v>
      </c>
      <c r="F1447" t="s">
        <v>9</v>
      </c>
    </row>
    <row r="1448" spans="1:6" x14ac:dyDescent="0.3">
      <c r="A1448">
        <v>2019</v>
      </c>
      <c r="B1448" t="s">
        <v>76</v>
      </c>
      <c r="C1448" t="s">
        <v>14</v>
      </c>
      <c r="D1448">
        <v>177</v>
      </c>
      <c r="E1448">
        <v>45651</v>
      </c>
      <c r="F1448" t="s">
        <v>9</v>
      </c>
    </row>
    <row r="1449" spans="1:6" x14ac:dyDescent="0.3">
      <c r="A1449">
        <v>2019</v>
      </c>
      <c r="B1449" t="s">
        <v>76</v>
      </c>
      <c r="C1449" t="s">
        <v>15</v>
      </c>
      <c r="D1449">
        <v>5285</v>
      </c>
      <c r="E1449">
        <v>38773</v>
      </c>
      <c r="F1449" t="s">
        <v>9</v>
      </c>
    </row>
    <row r="1450" spans="1:6" x14ac:dyDescent="0.3">
      <c r="A1450">
        <v>2019</v>
      </c>
      <c r="B1450" t="s">
        <v>76</v>
      </c>
      <c r="C1450" t="s">
        <v>16</v>
      </c>
      <c r="D1450">
        <v>2594</v>
      </c>
      <c r="E1450">
        <v>47048</v>
      </c>
      <c r="F1450" t="s">
        <v>7</v>
      </c>
    </row>
    <row r="1451" spans="1:6" x14ac:dyDescent="0.3">
      <c r="A1451">
        <v>2019</v>
      </c>
      <c r="B1451" t="s">
        <v>76</v>
      </c>
      <c r="C1451" t="s">
        <v>17</v>
      </c>
      <c r="D1451">
        <v>2448</v>
      </c>
      <c r="E1451">
        <v>44417</v>
      </c>
      <c r="F1451" t="s">
        <v>7</v>
      </c>
    </row>
    <row r="1452" spans="1:6" x14ac:dyDescent="0.3">
      <c r="A1452">
        <v>2019</v>
      </c>
      <c r="B1452" t="s">
        <v>76</v>
      </c>
      <c r="C1452" t="s">
        <v>18</v>
      </c>
      <c r="D1452">
        <v>2730</v>
      </c>
      <c r="E1452">
        <v>54549</v>
      </c>
      <c r="F1452" t="s">
        <v>9</v>
      </c>
    </row>
    <row r="1453" spans="1:6" x14ac:dyDescent="0.3">
      <c r="A1453">
        <v>2019</v>
      </c>
      <c r="B1453" t="s">
        <v>76</v>
      </c>
      <c r="C1453" t="s">
        <v>19</v>
      </c>
      <c r="D1453">
        <v>2183</v>
      </c>
      <c r="E1453">
        <v>53269</v>
      </c>
      <c r="F1453" t="s">
        <v>7</v>
      </c>
    </row>
    <row r="1454" spans="1:6" x14ac:dyDescent="0.3">
      <c r="A1454">
        <v>2019</v>
      </c>
      <c r="B1454" t="s">
        <v>76</v>
      </c>
      <c r="C1454" t="s">
        <v>20</v>
      </c>
      <c r="D1454">
        <v>2766</v>
      </c>
      <c r="E1454">
        <v>47388</v>
      </c>
      <c r="F1454" t="s">
        <v>7</v>
      </c>
    </row>
    <row r="1455" spans="1:6" x14ac:dyDescent="0.3">
      <c r="A1455">
        <v>2019</v>
      </c>
      <c r="B1455" t="s">
        <v>76</v>
      </c>
      <c r="C1455" t="s">
        <v>21</v>
      </c>
      <c r="D1455">
        <v>2686</v>
      </c>
      <c r="E1455">
        <v>51105</v>
      </c>
      <c r="F1455" t="s">
        <v>9</v>
      </c>
    </row>
    <row r="1456" spans="1:6" x14ac:dyDescent="0.3">
      <c r="A1456">
        <v>2019</v>
      </c>
      <c r="B1456" t="s">
        <v>76</v>
      </c>
      <c r="C1456" t="s">
        <v>22</v>
      </c>
      <c r="D1456">
        <v>1584</v>
      </c>
      <c r="E1456">
        <v>60943</v>
      </c>
      <c r="F1456" t="s">
        <v>9</v>
      </c>
    </row>
    <row r="1457" spans="1:6" x14ac:dyDescent="0.3">
      <c r="A1457">
        <v>2019</v>
      </c>
      <c r="B1457" t="s">
        <v>76</v>
      </c>
      <c r="C1457" t="s">
        <v>23</v>
      </c>
      <c r="D1457">
        <v>3082</v>
      </c>
      <c r="E1457">
        <v>86128</v>
      </c>
      <c r="F1457" t="s">
        <v>7</v>
      </c>
    </row>
    <row r="1458" spans="1:6" x14ac:dyDescent="0.3">
      <c r="A1458">
        <v>2019</v>
      </c>
      <c r="B1458" t="s">
        <v>76</v>
      </c>
      <c r="C1458" t="s">
        <v>24</v>
      </c>
      <c r="D1458">
        <v>1370</v>
      </c>
      <c r="E1458">
        <v>46118</v>
      </c>
      <c r="F1458" t="s">
        <v>7</v>
      </c>
    </row>
    <row r="1459" spans="1:6" x14ac:dyDescent="0.3">
      <c r="A1459">
        <v>2019</v>
      </c>
      <c r="B1459" t="s">
        <v>76</v>
      </c>
      <c r="C1459" t="s">
        <v>25</v>
      </c>
      <c r="D1459">
        <v>723</v>
      </c>
      <c r="E1459">
        <v>48478</v>
      </c>
      <c r="F1459" t="s">
        <v>9</v>
      </c>
    </row>
    <row r="1460" spans="1:6" x14ac:dyDescent="0.3">
      <c r="A1460">
        <v>2019</v>
      </c>
      <c r="B1460" t="s">
        <v>76</v>
      </c>
      <c r="C1460" t="s">
        <v>26</v>
      </c>
      <c r="D1460">
        <v>1030</v>
      </c>
      <c r="E1460">
        <v>67286</v>
      </c>
      <c r="F1460" t="s">
        <v>7</v>
      </c>
    </row>
    <row r="1461" spans="1:6" x14ac:dyDescent="0.3">
      <c r="A1461">
        <v>2019</v>
      </c>
      <c r="B1461" t="s">
        <v>76</v>
      </c>
      <c r="C1461" t="s">
        <v>27</v>
      </c>
      <c r="D1461">
        <v>3203</v>
      </c>
      <c r="E1461">
        <v>44160</v>
      </c>
      <c r="F1461" t="s">
        <v>9</v>
      </c>
    </row>
    <row r="1462" spans="1:6" x14ac:dyDescent="0.3">
      <c r="A1462">
        <v>2019</v>
      </c>
      <c r="B1462" t="s">
        <v>76</v>
      </c>
      <c r="C1462" t="s">
        <v>28</v>
      </c>
      <c r="D1462">
        <v>2992</v>
      </c>
      <c r="E1462">
        <v>53599</v>
      </c>
      <c r="F1462" t="s">
        <v>7</v>
      </c>
    </row>
    <row r="1463" spans="1:6" x14ac:dyDescent="0.3">
      <c r="A1463">
        <v>2019</v>
      </c>
      <c r="B1463" t="s">
        <v>76</v>
      </c>
      <c r="C1463" t="s">
        <v>29</v>
      </c>
      <c r="D1463">
        <v>2168</v>
      </c>
      <c r="E1463">
        <v>51681</v>
      </c>
      <c r="F1463" t="s">
        <v>7</v>
      </c>
    </row>
    <row r="1464" spans="1:6" x14ac:dyDescent="0.3">
      <c r="A1464">
        <v>2019</v>
      </c>
      <c r="B1464" t="s">
        <v>76</v>
      </c>
      <c r="C1464" t="s">
        <v>30</v>
      </c>
      <c r="D1464">
        <v>1950</v>
      </c>
      <c r="E1464">
        <v>48894</v>
      </c>
      <c r="F1464" t="s">
        <v>9</v>
      </c>
    </row>
    <row r="1465" spans="1:6" x14ac:dyDescent="0.3">
      <c r="A1465">
        <v>2019</v>
      </c>
      <c r="B1465" t="s">
        <v>76</v>
      </c>
      <c r="C1465" t="s">
        <v>31</v>
      </c>
      <c r="D1465">
        <v>1753</v>
      </c>
      <c r="E1465">
        <v>70781</v>
      </c>
      <c r="F1465" t="s">
        <v>9</v>
      </c>
    </row>
    <row r="1466" spans="1:6" x14ac:dyDescent="0.3">
      <c r="A1466">
        <v>2019</v>
      </c>
      <c r="B1466" t="s">
        <v>76</v>
      </c>
      <c r="C1466" t="s">
        <v>32</v>
      </c>
      <c r="D1466">
        <v>2337</v>
      </c>
      <c r="E1466">
        <v>45544</v>
      </c>
      <c r="F1466" t="s">
        <v>7</v>
      </c>
    </row>
    <row r="1467" spans="1:6" x14ac:dyDescent="0.3">
      <c r="A1467">
        <v>2019</v>
      </c>
      <c r="B1467" t="s">
        <v>76</v>
      </c>
      <c r="C1467" t="s">
        <v>33</v>
      </c>
      <c r="D1467">
        <v>612</v>
      </c>
      <c r="E1467">
        <v>88999</v>
      </c>
      <c r="F1467" t="s">
        <v>7</v>
      </c>
    </row>
    <row r="1468" spans="1:6" x14ac:dyDescent="0.3">
      <c r="A1468">
        <v>2019</v>
      </c>
      <c r="B1468" t="s">
        <v>76</v>
      </c>
      <c r="C1468" t="s">
        <v>34</v>
      </c>
      <c r="D1468">
        <v>350</v>
      </c>
      <c r="E1468">
        <v>47972</v>
      </c>
      <c r="F1468" t="s">
        <v>9</v>
      </c>
    </row>
    <row r="1469" spans="1:6" x14ac:dyDescent="0.3">
      <c r="A1469">
        <v>2019</v>
      </c>
      <c r="B1469" t="s">
        <v>76</v>
      </c>
      <c r="C1469" t="s">
        <v>35</v>
      </c>
      <c r="D1469">
        <v>1018</v>
      </c>
      <c r="E1469">
        <v>43279</v>
      </c>
      <c r="F1469" t="s">
        <v>9</v>
      </c>
    </row>
    <row r="1470" spans="1:6" x14ac:dyDescent="0.3">
      <c r="A1470">
        <v>2019</v>
      </c>
      <c r="B1470" t="s">
        <v>76</v>
      </c>
      <c r="C1470" t="s">
        <v>36</v>
      </c>
      <c r="D1470">
        <v>1991</v>
      </c>
      <c r="E1470">
        <v>65989</v>
      </c>
      <c r="F1470" t="s">
        <v>9</v>
      </c>
    </row>
    <row r="1471" spans="1:6" x14ac:dyDescent="0.3">
      <c r="A1471">
        <v>2019</v>
      </c>
      <c r="B1471" t="s">
        <v>76</v>
      </c>
      <c r="C1471" t="s">
        <v>37</v>
      </c>
      <c r="D1471">
        <v>3023</v>
      </c>
      <c r="E1471">
        <v>45487</v>
      </c>
      <c r="F1471" t="s">
        <v>9</v>
      </c>
    </row>
    <row r="1472" spans="1:6" x14ac:dyDescent="0.3">
      <c r="A1472">
        <v>2019</v>
      </c>
      <c r="B1472" t="s">
        <v>76</v>
      </c>
      <c r="C1472" t="s">
        <v>38</v>
      </c>
      <c r="D1472">
        <v>3306</v>
      </c>
      <c r="E1472">
        <v>43636</v>
      </c>
      <c r="F1472" t="s">
        <v>9</v>
      </c>
    </row>
    <row r="1473" spans="1:6" x14ac:dyDescent="0.3">
      <c r="A1473">
        <v>2019</v>
      </c>
      <c r="B1473" t="s">
        <v>76</v>
      </c>
      <c r="C1473" t="s">
        <v>39</v>
      </c>
      <c r="D1473">
        <v>1771</v>
      </c>
      <c r="E1473">
        <v>95578</v>
      </c>
      <c r="F1473" t="s">
        <v>7</v>
      </c>
    </row>
    <row r="1474" spans="1:6" x14ac:dyDescent="0.3">
      <c r="A1474">
        <v>2019</v>
      </c>
      <c r="B1474" t="s">
        <v>76</v>
      </c>
      <c r="C1474" t="s">
        <v>40</v>
      </c>
      <c r="D1474">
        <v>2483</v>
      </c>
      <c r="E1474">
        <v>54849</v>
      </c>
      <c r="F1474" t="s">
        <v>7</v>
      </c>
    </row>
    <row r="1475" spans="1:6" x14ac:dyDescent="0.3">
      <c r="A1475">
        <v>2019</v>
      </c>
      <c r="B1475" t="s">
        <v>76</v>
      </c>
      <c r="C1475" t="s">
        <v>41</v>
      </c>
      <c r="D1475">
        <v>4333</v>
      </c>
      <c r="E1475">
        <v>94899</v>
      </c>
      <c r="F1475" t="s">
        <v>9</v>
      </c>
    </row>
    <row r="1476" spans="1:6" x14ac:dyDescent="0.3">
      <c r="A1476">
        <v>2019</v>
      </c>
      <c r="B1476" t="s">
        <v>76</v>
      </c>
      <c r="C1476" t="s">
        <v>42</v>
      </c>
      <c r="D1476">
        <v>4453</v>
      </c>
      <c r="E1476">
        <v>41362</v>
      </c>
      <c r="F1476" t="s">
        <v>7</v>
      </c>
    </row>
    <row r="1477" spans="1:6" x14ac:dyDescent="0.3">
      <c r="A1477">
        <v>2019</v>
      </c>
      <c r="B1477" t="s">
        <v>76</v>
      </c>
      <c r="C1477" t="s">
        <v>43</v>
      </c>
      <c r="D1477">
        <v>3498</v>
      </c>
      <c r="E1477">
        <v>69021</v>
      </c>
      <c r="F1477" t="s">
        <v>7</v>
      </c>
    </row>
    <row r="1478" spans="1:6" x14ac:dyDescent="0.3">
      <c r="A1478">
        <v>2019</v>
      </c>
      <c r="B1478" t="s">
        <v>76</v>
      </c>
      <c r="C1478" t="s">
        <v>45</v>
      </c>
      <c r="D1478">
        <v>1230</v>
      </c>
      <c r="E1478">
        <v>46520</v>
      </c>
      <c r="F1478" t="s">
        <v>9</v>
      </c>
    </row>
    <row r="1479" spans="1:6" x14ac:dyDescent="0.3">
      <c r="A1479">
        <v>2019</v>
      </c>
      <c r="B1479" t="s">
        <v>76</v>
      </c>
      <c r="C1479" t="s">
        <v>46</v>
      </c>
      <c r="D1479">
        <v>1026</v>
      </c>
      <c r="E1479">
        <v>47459</v>
      </c>
      <c r="F1479" t="s">
        <v>9</v>
      </c>
    </row>
    <row r="1480" spans="1:6" x14ac:dyDescent="0.3">
      <c r="A1480">
        <v>2019</v>
      </c>
      <c r="B1480" t="s">
        <v>76</v>
      </c>
      <c r="C1480" t="s">
        <v>47</v>
      </c>
      <c r="D1480">
        <v>1071</v>
      </c>
      <c r="E1480">
        <v>49908</v>
      </c>
      <c r="F1480" t="s">
        <v>7</v>
      </c>
    </row>
    <row r="1481" spans="1:6" x14ac:dyDescent="0.3">
      <c r="A1481">
        <v>2019</v>
      </c>
      <c r="B1481" t="s">
        <v>76</v>
      </c>
      <c r="C1481" t="s">
        <v>48</v>
      </c>
      <c r="D1481">
        <v>19580</v>
      </c>
      <c r="E1481">
        <v>113415</v>
      </c>
      <c r="F1481" t="s">
        <v>7</v>
      </c>
    </row>
    <row r="1482" spans="1:6" x14ac:dyDescent="0.3">
      <c r="A1482">
        <v>2019</v>
      </c>
      <c r="B1482" t="s">
        <v>76</v>
      </c>
      <c r="C1482" t="s">
        <v>49</v>
      </c>
      <c r="D1482">
        <v>1034</v>
      </c>
      <c r="E1482">
        <v>65120</v>
      </c>
      <c r="F1482" t="s">
        <v>9</v>
      </c>
    </row>
    <row r="1483" spans="1:6" x14ac:dyDescent="0.3">
      <c r="A1483">
        <v>2019</v>
      </c>
      <c r="B1483" t="s">
        <v>76</v>
      </c>
      <c r="C1483" t="s">
        <v>50</v>
      </c>
      <c r="D1483">
        <v>551</v>
      </c>
      <c r="E1483">
        <v>43223</v>
      </c>
      <c r="F1483" t="s">
        <v>7</v>
      </c>
    </row>
    <row r="1484" spans="1:6" x14ac:dyDescent="0.3">
      <c r="A1484">
        <v>2019</v>
      </c>
      <c r="B1484" t="s">
        <v>76</v>
      </c>
      <c r="C1484" t="s">
        <v>51</v>
      </c>
      <c r="D1484">
        <v>2061</v>
      </c>
      <c r="E1484">
        <v>50371</v>
      </c>
      <c r="F1484" t="s">
        <v>9</v>
      </c>
    </row>
    <row r="1485" spans="1:6" x14ac:dyDescent="0.3">
      <c r="A1485">
        <v>2019</v>
      </c>
      <c r="B1485" t="s">
        <v>76</v>
      </c>
      <c r="C1485" t="s">
        <v>52</v>
      </c>
      <c r="D1485">
        <v>7493</v>
      </c>
      <c r="E1485">
        <v>38082</v>
      </c>
      <c r="F1485" t="s">
        <v>7</v>
      </c>
    </row>
    <row r="1486" spans="1:6" x14ac:dyDescent="0.3">
      <c r="A1486">
        <v>2019</v>
      </c>
      <c r="B1486" t="s">
        <v>76</v>
      </c>
      <c r="C1486" t="s">
        <v>53</v>
      </c>
      <c r="D1486">
        <v>1221</v>
      </c>
      <c r="E1486">
        <v>82848</v>
      </c>
      <c r="F1486" t="s">
        <v>7</v>
      </c>
    </row>
    <row r="1487" spans="1:6" x14ac:dyDescent="0.3">
      <c r="A1487">
        <v>2019</v>
      </c>
      <c r="B1487" t="s">
        <v>76</v>
      </c>
      <c r="C1487" t="s">
        <v>54</v>
      </c>
      <c r="D1487">
        <v>2865</v>
      </c>
      <c r="E1487">
        <v>43981</v>
      </c>
      <c r="F1487" t="s">
        <v>9</v>
      </c>
    </row>
    <row r="1488" spans="1:6" x14ac:dyDescent="0.3">
      <c r="A1488">
        <v>2019</v>
      </c>
      <c r="B1488" t="s">
        <v>76</v>
      </c>
      <c r="C1488" t="s">
        <v>55</v>
      </c>
      <c r="D1488">
        <v>1442</v>
      </c>
      <c r="E1488">
        <v>87163</v>
      </c>
      <c r="F1488" t="s">
        <v>9</v>
      </c>
    </row>
    <row r="1489" spans="1:6" x14ac:dyDescent="0.3">
      <c r="A1489">
        <v>2019</v>
      </c>
      <c r="B1489" t="s">
        <v>56</v>
      </c>
      <c r="C1489" t="s">
        <v>6</v>
      </c>
      <c r="D1489">
        <v>9645</v>
      </c>
      <c r="E1489">
        <v>58230</v>
      </c>
      <c r="F1489" t="s">
        <v>7</v>
      </c>
    </row>
    <row r="1490" spans="1:6" x14ac:dyDescent="0.3">
      <c r="A1490">
        <v>2019</v>
      </c>
      <c r="B1490" t="s">
        <v>56</v>
      </c>
      <c r="C1490" t="s">
        <v>8</v>
      </c>
      <c r="D1490">
        <v>11368</v>
      </c>
      <c r="E1490">
        <v>59440</v>
      </c>
      <c r="F1490" t="s">
        <v>7</v>
      </c>
    </row>
    <row r="1491" spans="1:6" x14ac:dyDescent="0.3">
      <c r="A1491">
        <v>2019</v>
      </c>
      <c r="B1491" t="s">
        <v>56</v>
      </c>
      <c r="C1491" t="s">
        <v>10</v>
      </c>
      <c r="D1491">
        <v>6817</v>
      </c>
      <c r="E1491">
        <v>53283</v>
      </c>
      <c r="F1491" t="s">
        <v>9</v>
      </c>
    </row>
    <row r="1492" spans="1:6" x14ac:dyDescent="0.3">
      <c r="A1492">
        <v>2019</v>
      </c>
      <c r="B1492" t="s">
        <v>56</v>
      </c>
      <c r="C1492" t="s">
        <v>11</v>
      </c>
      <c r="D1492">
        <v>72972</v>
      </c>
      <c r="E1492">
        <v>73561</v>
      </c>
      <c r="F1492" t="s">
        <v>9</v>
      </c>
    </row>
    <row r="1493" spans="1:6" x14ac:dyDescent="0.3">
      <c r="A1493">
        <v>2019</v>
      </c>
      <c r="B1493" t="s">
        <v>56</v>
      </c>
      <c r="C1493" t="s">
        <v>12</v>
      </c>
      <c r="D1493">
        <v>19243</v>
      </c>
      <c r="E1493">
        <v>65444</v>
      </c>
      <c r="F1493" t="s">
        <v>9</v>
      </c>
    </row>
    <row r="1494" spans="1:6" x14ac:dyDescent="0.3">
      <c r="A1494">
        <v>2019</v>
      </c>
      <c r="B1494" t="s">
        <v>56</v>
      </c>
      <c r="C1494" t="s">
        <v>13</v>
      </c>
      <c r="D1494">
        <v>9351</v>
      </c>
      <c r="E1494">
        <v>74641</v>
      </c>
      <c r="F1494" t="s">
        <v>9</v>
      </c>
    </row>
    <row r="1495" spans="1:6" x14ac:dyDescent="0.3">
      <c r="A1495">
        <v>2019</v>
      </c>
      <c r="B1495" t="s">
        <v>56</v>
      </c>
      <c r="C1495" t="s">
        <v>14</v>
      </c>
      <c r="D1495">
        <v>2777</v>
      </c>
      <c r="E1495">
        <v>65040</v>
      </c>
      <c r="F1495" t="s">
        <v>9</v>
      </c>
    </row>
    <row r="1496" spans="1:6" x14ac:dyDescent="0.3">
      <c r="A1496">
        <v>2019</v>
      </c>
      <c r="B1496" t="s">
        <v>56</v>
      </c>
      <c r="C1496" t="s">
        <v>15</v>
      </c>
      <c r="D1496">
        <v>67384</v>
      </c>
      <c r="E1496">
        <v>55256</v>
      </c>
      <c r="F1496" t="s">
        <v>7</v>
      </c>
    </row>
    <row r="1497" spans="1:6" x14ac:dyDescent="0.3">
      <c r="A1497">
        <v>2019</v>
      </c>
      <c r="B1497" t="s">
        <v>56</v>
      </c>
      <c r="C1497" t="s">
        <v>16</v>
      </c>
      <c r="D1497">
        <v>20135</v>
      </c>
      <c r="E1497">
        <v>64213</v>
      </c>
      <c r="F1497" t="s">
        <v>7</v>
      </c>
    </row>
    <row r="1498" spans="1:6" x14ac:dyDescent="0.3">
      <c r="A1498">
        <v>2019</v>
      </c>
      <c r="B1498" t="s">
        <v>56</v>
      </c>
      <c r="C1498" t="s">
        <v>17</v>
      </c>
      <c r="D1498">
        <v>7660</v>
      </c>
      <c r="E1498">
        <v>48865</v>
      </c>
      <c r="F1498" t="s">
        <v>9</v>
      </c>
    </row>
    <row r="1499" spans="1:6" x14ac:dyDescent="0.3">
      <c r="A1499">
        <v>2019</v>
      </c>
      <c r="B1499" t="s">
        <v>56</v>
      </c>
      <c r="C1499" t="s">
        <v>18</v>
      </c>
      <c r="D1499">
        <v>31422</v>
      </c>
      <c r="E1499">
        <v>76893</v>
      </c>
      <c r="F1499" t="s">
        <v>7</v>
      </c>
    </row>
    <row r="1500" spans="1:6" x14ac:dyDescent="0.3">
      <c r="A1500">
        <v>2019</v>
      </c>
      <c r="B1500" t="s">
        <v>56</v>
      </c>
      <c r="C1500" t="s">
        <v>19</v>
      </c>
      <c r="D1500">
        <v>14839</v>
      </c>
      <c r="E1500">
        <v>63099</v>
      </c>
      <c r="F1500" t="s">
        <v>7</v>
      </c>
    </row>
    <row r="1501" spans="1:6" x14ac:dyDescent="0.3">
      <c r="A1501">
        <v>2019</v>
      </c>
      <c r="B1501" t="s">
        <v>56</v>
      </c>
      <c r="C1501" t="s">
        <v>20</v>
      </c>
      <c r="D1501">
        <v>9417</v>
      </c>
      <c r="E1501">
        <v>61415</v>
      </c>
      <c r="F1501" t="s">
        <v>9</v>
      </c>
    </row>
    <row r="1502" spans="1:6" x14ac:dyDescent="0.3">
      <c r="A1502">
        <v>2019</v>
      </c>
      <c r="B1502" t="s">
        <v>56</v>
      </c>
      <c r="C1502" t="s">
        <v>21</v>
      </c>
      <c r="D1502">
        <v>7584</v>
      </c>
      <c r="E1502">
        <v>58807</v>
      </c>
      <c r="F1502" t="s">
        <v>9</v>
      </c>
    </row>
    <row r="1503" spans="1:6" x14ac:dyDescent="0.3">
      <c r="A1503">
        <v>2019</v>
      </c>
      <c r="B1503" t="s">
        <v>56</v>
      </c>
      <c r="C1503" t="s">
        <v>22</v>
      </c>
      <c r="D1503">
        <v>9339</v>
      </c>
      <c r="E1503">
        <v>59194</v>
      </c>
      <c r="F1503" t="s">
        <v>7</v>
      </c>
    </row>
    <row r="1504" spans="1:6" x14ac:dyDescent="0.3">
      <c r="A1504">
        <v>2019</v>
      </c>
      <c r="B1504" t="s">
        <v>56</v>
      </c>
      <c r="C1504" t="s">
        <v>23</v>
      </c>
      <c r="D1504">
        <v>10825</v>
      </c>
      <c r="E1504">
        <v>67781</v>
      </c>
      <c r="F1504" t="s">
        <v>7</v>
      </c>
    </row>
    <row r="1505" spans="1:6" x14ac:dyDescent="0.3">
      <c r="A1505">
        <v>2019</v>
      </c>
      <c r="B1505" t="s">
        <v>56</v>
      </c>
      <c r="C1505" t="s">
        <v>24</v>
      </c>
      <c r="D1505">
        <v>5502</v>
      </c>
      <c r="E1505">
        <v>53930</v>
      </c>
      <c r="F1505" t="s">
        <v>9</v>
      </c>
    </row>
    <row r="1506" spans="1:6" x14ac:dyDescent="0.3">
      <c r="A1506">
        <v>2019</v>
      </c>
      <c r="B1506" t="s">
        <v>56</v>
      </c>
      <c r="C1506" t="s">
        <v>25</v>
      </c>
      <c r="D1506">
        <v>16463</v>
      </c>
      <c r="E1506">
        <v>71027</v>
      </c>
      <c r="F1506" t="s">
        <v>7</v>
      </c>
    </row>
    <row r="1507" spans="1:6" x14ac:dyDescent="0.3">
      <c r="A1507">
        <v>2019</v>
      </c>
      <c r="B1507" t="s">
        <v>56</v>
      </c>
      <c r="C1507" t="s">
        <v>26</v>
      </c>
      <c r="D1507">
        <v>21055</v>
      </c>
      <c r="E1507">
        <v>81405</v>
      </c>
      <c r="F1507" t="s">
        <v>9</v>
      </c>
    </row>
    <row r="1508" spans="1:6" x14ac:dyDescent="0.3">
      <c r="A1508">
        <v>2019</v>
      </c>
      <c r="B1508" t="s">
        <v>56</v>
      </c>
      <c r="C1508" t="s">
        <v>27</v>
      </c>
      <c r="D1508">
        <v>19544</v>
      </c>
      <c r="E1508">
        <v>67511</v>
      </c>
      <c r="F1508" t="s">
        <v>7</v>
      </c>
    </row>
    <row r="1509" spans="1:6" x14ac:dyDescent="0.3">
      <c r="A1509">
        <v>2019</v>
      </c>
      <c r="B1509" t="s">
        <v>56</v>
      </c>
      <c r="C1509" t="s">
        <v>28</v>
      </c>
      <c r="D1509">
        <v>15746</v>
      </c>
      <c r="E1509">
        <v>71464</v>
      </c>
      <c r="F1509" t="s">
        <v>7</v>
      </c>
    </row>
    <row r="1510" spans="1:6" x14ac:dyDescent="0.3">
      <c r="A1510">
        <v>2019</v>
      </c>
      <c r="B1510" t="s">
        <v>56</v>
      </c>
      <c r="C1510" t="s">
        <v>29</v>
      </c>
      <c r="D1510">
        <v>5670</v>
      </c>
      <c r="E1510">
        <v>54782</v>
      </c>
      <c r="F1510" t="s">
        <v>9</v>
      </c>
    </row>
    <row r="1511" spans="1:6" x14ac:dyDescent="0.3">
      <c r="A1511">
        <v>2019</v>
      </c>
      <c r="B1511" t="s">
        <v>56</v>
      </c>
      <c r="C1511" t="s">
        <v>30</v>
      </c>
      <c r="D1511">
        <v>15141</v>
      </c>
      <c r="E1511">
        <v>63823</v>
      </c>
      <c r="F1511" t="s">
        <v>9</v>
      </c>
    </row>
    <row r="1512" spans="1:6" x14ac:dyDescent="0.3">
      <c r="A1512">
        <v>2019</v>
      </c>
      <c r="B1512" t="s">
        <v>56</v>
      </c>
      <c r="C1512" t="s">
        <v>31</v>
      </c>
      <c r="D1512">
        <v>6287</v>
      </c>
      <c r="E1512">
        <v>56369</v>
      </c>
      <c r="F1512" t="s">
        <v>7</v>
      </c>
    </row>
    <row r="1513" spans="1:6" x14ac:dyDescent="0.3">
      <c r="A1513">
        <v>2019</v>
      </c>
      <c r="B1513" t="s">
        <v>56</v>
      </c>
      <c r="C1513" t="s">
        <v>32</v>
      </c>
      <c r="D1513">
        <v>7053</v>
      </c>
      <c r="E1513">
        <v>55634</v>
      </c>
      <c r="F1513" t="s">
        <v>7</v>
      </c>
    </row>
    <row r="1514" spans="1:6" x14ac:dyDescent="0.3">
      <c r="A1514">
        <v>2019</v>
      </c>
      <c r="B1514" t="s">
        <v>56</v>
      </c>
      <c r="C1514" t="s">
        <v>33</v>
      </c>
      <c r="D1514">
        <v>5859</v>
      </c>
      <c r="E1514">
        <v>64071</v>
      </c>
      <c r="F1514" t="s">
        <v>9</v>
      </c>
    </row>
    <row r="1515" spans="1:6" x14ac:dyDescent="0.3">
      <c r="A1515">
        <v>2019</v>
      </c>
      <c r="B1515" t="s">
        <v>56</v>
      </c>
      <c r="C1515" t="s">
        <v>34</v>
      </c>
      <c r="D1515">
        <v>4363</v>
      </c>
      <c r="E1515">
        <v>67497</v>
      </c>
      <c r="F1515" t="s">
        <v>9</v>
      </c>
    </row>
    <row r="1516" spans="1:6" x14ac:dyDescent="0.3">
      <c r="A1516">
        <v>2019</v>
      </c>
      <c r="B1516" t="s">
        <v>56</v>
      </c>
      <c r="C1516" t="s">
        <v>35</v>
      </c>
      <c r="D1516">
        <v>21672</v>
      </c>
      <c r="E1516">
        <v>77145</v>
      </c>
      <c r="F1516" t="s">
        <v>9</v>
      </c>
    </row>
    <row r="1517" spans="1:6" x14ac:dyDescent="0.3">
      <c r="A1517">
        <v>2019</v>
      </c>
      <c r="B1517" t="s">
        <v>56</v>
      </c>
      <c r="C1517" t="s">
        <v>36</v>
      </c>
      <c r="D1517">
        <v>5141</v>
      </c>
      <c r="E1517">
        <v>52369</v>
      </c>
      <c r="F1517" t="s">
        <v>9</v>
      </c>
    </row>
    <row r="1518" spans="1:6" x14ac:dyDescent="0.3">
      <c r="A1518">
        <v>2019</v>
      </c>
      <c r="B1518" t="s">
        <v>56</v>
      </c>
      <c r="C1518" t="s">
        <v>37</v>
      </c>
      <c r="D1518">
        <v>50064</v>
      </c>
      <c r="E1518">
        <v>77408</v>
      </c>
      <c r="F1518" t="s">
        <v>9</v>
      </c>
    </row>
    <row r="1519" spans="1:6" x14ac:dyDescent="0.3">
      <c r="A1519">
        <v>2019</v>
      </c>
      <c r="B1519" t="s">
        <v>56</v>
      </c>
      <c r="C1519" t="s">
        <v>38</v>
      </c>
      <c r="D1519">
        <v>26057</v>
      </c>
      <c r="E1519">
        <v>58372</v>
      </c>
      <c r="F1519" t="s">
        <v>7</v>
      </c>
    </row>
    <row r="1520" spans="1:6" x14ac:dyDescent="0.3">
      <c r="A1520">
        <v>2019</v>
      </c>
      <c r="B1520" t="s">
        <v>56</v>
      </c>
      <c r="C1520" t="s">
        <v>39</v>
      </c>
      <c r="D1520">
        <v>4035</v>
      </c>
      <c r="E1520">
        <v>69029</v>
      </c>
      <c r="F1520" t="s">
        <v>7</v>
      </c>
    </row>
    <row r="1521" spans="1:6" x14ac:dyDescent="0.3">
      <c r="A1521">
        <v>2019</v>
      </c>
      <c r="B1521" t="s">
        <v>56</v>
      </c>
      <c r="C1521" t="s">
        <v>40</v>
      </c>
      <c r="D1521">
        <v>23022</v>
      </c>
      <c r="E1521">
        <v>66831</v>
      </c>
      <c r="F1521" t="s">
        <v>9</v>
      </c>
    </row>
    <row r="1522" spans="1:6" x14ac:dyDescent="0.3">
      <c r="A1522">
        <v>2019</v>
      </c>
      <c r="B1522" t="s">
        <v>56</v>
      </c>
      <c r="C1522" t="s">
        <v>41</v>
      </c>
      <c r="D1522">
        <v>9823</v>
      </c>
      <c r="E1522">
        <v>56585</v>
      </c>
      <c r="F1522" t="s">
        <v>7</v>
      </c>
    </row>
    <row r="1523" spans="1:6" x14ac:dyDescent="0.3">
      <c r="A1523">
        <v>2019</v>
      </c>
      <c r="B1523" t="s">
        <v>56</v>
      </c>
      <c r="C1523" t="s">
        <v>42</v>
      </c>
      <c r="D1523">
        <v>13468</v>
      </c>
      <c r="E1523">
        <v>63987</v>
      </c>
      <c r="F1523" t="s">
        <v>7</v>
      </c>
    </row>
    <row r="1524" spans="1:6" x14ac:dyDescent="0.3">
      <c r="A1524">
        <v>2019</v>
      </c>
      <c r="B1524" t="s">
        <v>56</v>
      </c>
      <c r="C1524" t="s">
        <v>43</v>
      </c>
      <c r="D1524">
        <v>28397</v>
      </c>
      <c r="E1524">
        <v>70769</v>
      </c>
      <c r="F1524" t="s">
        <v>9</v>
      </c>
    </row>
    <row r="1525" spans="1:6" x14ac:dyDescent="0.3">
      <c r="A1525">
        <v>2019</v>
      </c>
      <c r="B1525" t="s">
        <v>56</v>
      </c>
      <c r="C1525" t="s">
        <v>45</v>
      </c>
      <c r="D1525">
        <v>11635</v>
      </c>
      <c r="E1525">
        <v>59542</v>
      </c>
      <c r="F1525" t="s">
        <v>9</v>
      </c>
    </row>
    <row r="1526" spans="1:6" x14ac:dyDescent="0.3">
      <c r="A1526">
        <v>2019</v>
      </c>
      <c r="B1526" t="s">
        <v>56</v>
      </c>
      <c r="C1526" t="s">
        <v>46</v>
      </c>
      <c r="D1526">
        <v>3883</v>
      </c>
      <c r="E1526">
        <v>53385</v>
      </c>
      <c r="F1526" t="s">
        <v>7</v>
      </c>
    </row>
    <row r="1527" spans="1:6" x14ac:dyDescent="0.3">
      <c r="A1527">
        <v>2019</v>
      </c>
      <c r="B1527" t="s">
        <v>56</v>
      </c>
      <c r="C1527" t="s">
        <v>47</v>
      </c>
      <c r="D1527">
        <v>11745</v>
      </c>
      <c r="E1527">
        <v>62642</v>
      </c>
      <c r="F1527" t="s">
        <v>7</v>
      </c>
    </row>
    <row r="1528" spans="1:6" x14ac:dyDescent="0.3">
      <c r="A1528">
        <v>2019</v>
      </c>
      <c r="B1528" t="s">
        <v>56</v>
      </c>
      <c r="C1528" t="s">
        <v>48</v>
      </c>
      <c r="D1528">
        <v>49310</v>
      </c>
      <c r="E1528">
        <v>69219</v>
      </c>
      <c r="F1528" t="s">
        <v>9</v>
      </c>
    </row>
    <row r="1529" spans="1:6" x14ac:dyDescent="0.3">
      <c r="A1529">
        <v>2019</v>
      </c>
      <c r="B1529" t="s">
        <v>56</v>
      </c>
      <c r="C1529" t="s">
        <v>49</v>
      </c>
      <c r="D1529">
        <v>10886</v>
      </c>
      <c r="E1529">
        <v>55132</v>
      </c>
      <c r="F1529" t="s">
        <v>7</v>
      </c>
    </row>
    <row r="1530" spans="1:6" x14ac:dyDescent="0.3">
      <c r="A1530">
        <v>2019</v>
      </c>
      <c r="B1530" t="s">
        <v>56</v>
      </c>
      <c r="C1530" t="s">
        <v>50</v>
      </c>
      <c r="D1530">
        <v>2865</v>
      </c>
      <c r="E1530">
        <v>56125</v>
      </c>
      <c r="F1530" t="s">
        <v>9</v>
      </c>
    </row>
    <row r="1531" spans="1:6" x14ac:dyDescent="0.3">
      <c r="A1531">
        <v>2019</v>
      </c>
      <c r="B1531" t="s">
        <v>56</v>
      </c>
      <c r="C1531" t="s">
        <v>51</v>
      </c>
      <c r="D1531">
        <v>21256</v>
      </c>
      <c r="E1531">
        <v>62166</v>
      </c>
      <c r="F1531" t="s">
        <v>7</v>
      </c>
    </row>
    <row r="1532" spans="1:6" x14ac:dyDescent="0.3">
      <c r="A1532">
        <v>2019</v>
      </c>
      <c r="B1532" t="s">
        <v>56</v>
      </c>
      <c r="C1532" t="s">
        <v>52</v>
      </c>
      <c r="D1532">
        <v>25279</v>
      </c>
      <c r="E1532">
        <v>67249</v>
      </c>
      <c r="F1532" t="s">
        <v>7</v>
      </c>
    </row>
    <row r="1533" spans="1:6" x14ac:dyDescent="0.3">
      <c r="A1533">
        <v>2019</v>
      </c>
      <c r="B1533" t="s">
        <v>56</v>
      </c>
      <c r="C1533" t="s">
        <v>53</v>
      </c>
      <c r="D1533">
        <v>4402</v>
      </c>
      <c r="E1533">
        <v>63987</v>
      </c>
      <c r="F1533" t="s">
        <v>9</v>
      </c>
    </row>
    <row r="1534" spans="1:6" x14ac:dyDescent="0.3">
      <c r="A1534">
        <v>2019</v>
      </c>
      <c r="B1534" t="s">
        <v>56</v>
      </c>
      <c r="C1534" t="s">
        <v>54</v>
      </c>
      <c r="D1534">
        <v>14158</v>
      </c>
      <c r="E1534">
        <v>66136</v>
      </c>
      <c r="F1534" t="s">
        <v>9</v>
      </c>
    </row>
    <row r="1535" spans="1:6" x14ac:dyDescent="0.3">
      <c r="A1535">
        <v>2019</v>
      </c>
      <c r="B1535" t="s">
        <v>56</v>
      </c>
      <c r="C1535" t="s">
        <v>55</v>
      </c>
      <c r="D1535">
        <v>3427</v>
      </c>
      <c r="E1535">
        <v>56877</v>
      </c>
      <c r="F1535" t="s">
        <v>7</v>
      </c>
    </row>
    <row r="1536" spans="1:6" x14ac:dyDescent="0.3">
      <c r="A1536">
        <v>2019</v>
      </c>
      <c r="B1536" t="s">
        <v>57</v>
      </c>
      <c r="C1536" t="s">
        <v>6</v>
      </c>
      <c r="D1536">
        <v>5447</v>
      </c>
      <c r="E1536">
        <v>61197</v>
      </c>
      <c r="F1536" t="s">
        <v>7</v>
      </c>
    </row>
    <row r="1537" spans="1:6" x14ac:dyDescent="0.3">
      <c r="A1537">
        <v>2019</v>
      </c>
      <c r="B1537" t="s">
        <v>57</v>
      </c>
      <c r="C1537" t="s">
        <v>8</v>
      </c>
      <c r="D1537">
        <v>4657</v>
      </c>
      <c r="E1537">
        <v>79528</v>
      </c>
      <c r="F1537" t="s">
        <v>9</v>
      </c>
    </row>
    <row r="1538" spans="1:6" x14ac:dyDescent="0.3">
      <c r="A1538">
        <v>2019</v>
      </c>
      <c r="B1538" t="s">
        <v>57</v>
      </c>
      <c r="C1538" t="s">
        <v>10</v>
      </c>
      <c r="D1538">
        <v>2928</v>
      </c>
      <c r="E1538">
        <v>52766</v>
      </c>
      <c r="F1538" t="s">
        <v>9</v>
      </c>
    </row>
    <row r="1539" spans="1:6" x14ac:dyDescent="0.3">
      <c r="A1539">
        <v>2019</v>
      </c>
      <c r="B1539" t="s">
        <v>57</v>
      </c>
      <c r="C1539" t="s">
        <v>11</v>
      </c>
      <c r="D1539">
        <v>42215</v>
      </c>
      <c r="E1539">
        <v>98246</v>
      </c>
      <c r="F1539" t="s">
        <v>9</v>
      </c>
    </row>
    <row r="1540" spans="1:6" x14ac:dyDescent="0.3">
      <c r="A1540">
        <v>2019</v>
      </c>
      <c r="B1540" t="s">
        <v>57</v>
      </c>
      <c r="C1540" t="s">
        <v>12</v>
      </c>
      <c r="D1540">
        <v>5750</v>
      </c>
      <c r="E1540">
        <v>75446</v>
      </c>
      <c r="F1540" t="s">
        <v>9</v>
      </c>
    </row>
    <row r="1541" spans="1:6" x14ac:dyDescent="0.3">
      <c r="A1541">
        <v>2019</v>
      </c>
      <c r="B1541" t="s">
        <v>57</v>
      </c>
      <c r="C1541" t="s">
        <v>13</v>
      </c>
      <c r="D1541">
        <v>4460</v>
      </c>
      <c r="E1541">
        <v>87864</v>
      </c>
      <c r="F1541" t="s">
        <v>9</v>
      </c>
    </row>
    <row r="1542" spans="1:6" x14ac:dyDescent="0.3">
      <c r="A1542">
        <v>2019</v>
      </c>
      <c r="B1542" t="s">
        <v>57</v>
      </c>
      <c r="C1542" t="s">
        <v>14</v>
      </c>
      <c r="D1542">
        <v>688</v>
      </c>
      <c r="E1542">
        <v>68417</v>
      </c>
      <c r="F1542" t="s">
        <v>7</v>
      </c>
    </row>
    <row r="1543" spans="1:6" x14ac:dyDescent="0.3">
      <c r="A1543">
        <v>2019</v>
      </c>
      <c r="B1543" t="s">
        <v>57</v>
      </c>
      <c r="C1543" t="s">
        <v>15</v>
      </c>
      <c r="D1543">
        <v>20513</v>
      </c>
      <c r="E1543">
        <v>65389</v>
      </c>
      <c r="F1543" t="s">
        <v>7</v>
      </c>
    </row>
    <row r="1544" spans="1:6" x14ac:dyDescent="0.3">
      <c r="A1544">
        <v>2019</v>
      </c>
      <c r="B1544" t="s">
        <v>57</v>
      </c>
      <c r="C1544" t="s">
        <v>16</v>
      </c>
      <c r="D1544">
        <v>9745</v>
      </c>
      <c r="E1544">
        <v>63889</v>
      </c>
      <c r="F1544" t="s">
        <v>9</v>
      </c>
    </row>
    <row r="1545" spans="1:6" x14ac:dyDescent="0.3">
      <c r="A1545">
        <v>2019</v>
      </c>
      <c r="B1545" t="s">
        <v>57</v>
      </c>
      <c r="C1545" t="s">
        <v>17</v>
      </c>
      <c r="D1545">
        <v>2750</v>
      </c>
      <c r="E1545">
        <v>67543</v>
      </c>
      <c r="F1545" t="s">
        <v>7</v>
      </c>
    </row>
    <row r="1546" spans="1:6" x14ac:dyDescent="0.3">
      <c r="A1546">
        <v>2019</v>
      </c>
      <c r="B1546" t="s">
        <v>57</v>
      </c>
      <c r="C1546" t="s">
        <v>18</v>
      </c>
      <c r="D1546">
        <v>17979</v>
      </c>
      <c r="E1546">
        <v>76174</v>
      </c>
      <c r="F1546" t="s">
        <v>7</v>
      </c>
    </row>
    <row r="1547" spans="1:6" x14ac:dyDescent="0.3">
      <c r="A1547">
        <v>2019</v>
      </c>
      <c r="B1547" t="s">
        <v>57</v>
      </c>
      <c r="C1547" t="s">
        <v>19</v>
      </c>
      <c r="D1547">
        <v>8554</v>
      </c>
      <c r="E1547">
        <v>67118</v>
      </c>
      <c r="F1547" t="s">
        <v>9</v>
      </c>
    </row>
    <row r="1548" spans="1:6" x14ac:dyDescent="0.3">
      <c r="A1548">
        <v>2019</v>
      </c>
      <c r="B1548" t="s">
        <v>57</v>
      </c>
      <c r="C1548" t="s">
        <v>20</v>
      </c>
      <c r="D1548">
        <v>4125</v>
      </c>
      <c r="E1548">
        <v>64617</v>
      </c>
      <c r="F1548" t="s">
        <v>9</v>
      </c>
    </row>
    <row r="1549" spans="1:6" x14ac:dyDescent="0.3">
      <c r="A1549">
        <v>2019</v>
      </c>
      <c r="B1549" t="s">
        <v>57</v>
      </c>
      <c r="C1549" t="s">
        <v>21</v>
      </c>
      <c r="D1549">
        <v>3164</v>
      </c>
      <c r="E1549">
        <v>63532</v>
      </c>
      <c r="F1549" t="s">
        <v>7</v>
      </c>
    </row>
    <row r="1550" spans="1:6" x14ac:dyDescent="0.3">
      <c r="A1550">
        <v>2019</v>
      </c>
      <c r="B1550" t="s">
        <v>57</v>
      </c>
      <c r="C1550" t="s">
        <v>22</v>
      </c>
      <c r="D1550">
        <v>4368</v>
      </c>
      <c r="E1550">
        <v>64143</v>
      </c>
      <c r="F1550" t="s">
        <v>7</v>
      </c>
    </row>
    <row r="1551" spans="1:6" x14ac:dyDescent="0.3">
      <c r="A1551">
        <v>2019</v>
      </c>
      <c r="B1551" t="s">
        <v>57</v>
      </c>
      <c r="C1551" t="s">
        <v>23</v>
      </c>
      <c r="D1551">
        <v>4464</v>
      </c>
      <c r="E1551">
        <v>78604</v>
      </c>
      <c r="F1551" t="s">
        <v>9</v>
      </c>
    </row>
    <row r="1552" spans="1:6" x14ac:dyDescent="0.3">
      <c r="A1552">
        <v>2019</v>
      </c>
      <c r="B1552" t="s">
        <v>57</v>
      </c>
      <c r="C1552" t="s">
        <v>24</v>
      </c>
      <c r="D1552">
        <v>1877</v>
      </c>
      <c r="E1552">
        <v>61458</v>
      </c>
      <c r="F1552" t="s">
        <v>7</v>
      </c>
    </row>
    <row r="1553" spans="1:6" x14ac:dyDescent="0.3">
      <c r="A1553">
        <v>2019</v>
      </c>
      <c r="B1553" t="s">
        <v>57</v>
      </c>
      <c r="C1553" t="s">
        <v>25</v>
      </c>
      <c r="D1553">
        <v>3901</v>
      </c>
      <c r="E1553">
        <v>83289</v>
      </c>
      <c r="F1553" t="s">
        <v>9</v>
      </c>
    </row>
    <row r="1554" spans="1:6" x14ac:dyDescent="0.3">
      <c r="A1554">
        <v>2019</v>
      </c>
      <c r="B1554" t="s">
        <v>57</v>
      </c>
      <c r="C1554" t="s">
        <v>26</v>
      </c>
      <c r="D1554">
        <v>6850</v>
      </c>
      <c r="E1554">
        <v>94132</v>
      </c>
      <c r="F1554" t="s">
        <v>7</v>
      </c>
    </row>
    <row r="1555" spans="1:6" x14ac:dyDescent="0.3">
      <c r="A1555">
        <v>2019</v>
      </c>
      <c r="B1555" t="s">
        <v>57</v>
      </c>
      <c r="C1555" t="s">
        <v>27</v>
      </c>
      <c r="D1555">
        <v>15721</v>
      </c>
      <c r="E1555">
        <v>72395</v>
      </c>
      <c r="F1555" t="s">
        <v>7</v>
      </c>
    </row>
    <row r="1556" spans="1:6" x14ac:dyDescent="0.3">
      <c r="A1556">
        <v>2019</v>
      </c>
      <c r="B1556" t="s">
        <v>57</v>
      </c>
      <c r="C1556" t="s">
        <v>28</v>
      </c>
      <c r="D1556">
        <v>8369</v>
      </c>
      <c r="E1556">
        <v>71734</v>
      </c>
      <c r="F1556" t="s">
        <v>9</v>
      </c>
    </row>
    <row r="1557" spans="1:6" x14ac:dyDescent="0.3">
      <c r="A1557">
        <v>2019</v>
      </c>
      <c r="B1557" t="s">
        <v>57</v>
      </c>
      <c r="C1557" t="s">
        <v>29</v>
      </c>
      <c r="D1557">
        <v>2441</v>
      </c>
      <c r="E1557">
        <v>54199</v>
      </c>
      <c r="F1557" t="s">
        <v>9</v>
      </c>
    </row>
    <row r="1558" spans="1:6" x14ac:dyDescent="0.3">
      <c r="A1558">
        <v>2019</v>
      </c>
      <c r="B1558" t="s">
        <v>57</v>
      </c>
      <c r="C1558" t="s">
        <v>30</v>
      </c>
      <c r="D1558">
        <v>6636</v>
      </c>
      <c r="E1558">
        <v>63139</v>
      </c>
      <c r="F1558" t="s">
        <v>7</v>
      </c>
    </row>
    <row r="1559" spans="1:6" x14ac:dyDescent="0.3">
      <c r="A1559">
        <v>2019</v>
      </c>
      <c r="B1559" t="s">
        <v>57</v>
      </c>
      <c r="C1559" t="s">
        <v>31</v>
      </c>
      <c r="D1559">
        <v>1572</v>
      </c>
      <c r="E1559">
        <v>54758</v>
      </c>
      <c r="F1559" t="s">
        <v>7</v>
      </c>
    </row>
    <row r="1560" spans="1:6" x14ac:dyDescent="0.3">
      <c r="A1560">
        <v>2019</v>
      </c>
      <c r="B1560" t="s">
        <v>57</v>
      </c>
      <c r="C1560" t="s">
        <v>32</v>
      </c>
      <c r="D1560">
        <v>1977</v>
      </c>
      <c r="E1560">
        <v>55568</v>
      </c>
      <c r="F1560" t="s">
        <v>9</v>
      </c>
    </row>
    <row r="1561" spans="1:6" x14ac:dyDescent="0.3">
      <c r="A1561">
        <v>2019</v>
      </c>
      <c r="B1561" t="s">
        <v>57</v>
      </c>
      <c r="C1561" t="s">
        <v>33</v>
      </c>
      <c r="D1561">
        <v>2043</v>
      </c>
      <c r="E1561">
        <v>62486</v>
      </c>
      <c r="F1561" t="s">
        <v>9</v>
      </c>
    </row>
    <row r="1562" spans="1:6" x14ac:dyDescent="0.3">
      <c r="A1562">
        <v>2019</v>
      </c>
      <c r="B1562" t="s">
        <v>57</v>
      </c>
      <c r="C1562" t="s">
        <v>34</v>
      </c>
      <c r="D1562">
        <v>2011</v>
      </c>
      <c r="E1562">
        <v>76482</v>
      </c>
      <c r="F1562" t="s">
        <v>9</v>
      </c>
    </row>
    <row r="1563" spans="1:6" x14ac:dyDescent="0.3">
      <c r="A1563">
        <v>2019</v>
      </c>
      <c r="B1563" t="s">
        <v>57</v>
      </c>
      <c r="C1563" t="s">
        <v>35</v>
      </c>
      <c r="D1563">
        <v>8962</v>
      </c>
      <c r="E1563">
        <v>84813</v>
      </c>
      <c r="F1563" t="s">
        <v>9</v>
      </c>
    </row>
    <row r="1564" spans="1:6" x14ac:dyDescent="0.3">
      <c r="A1564">
        <v>2019</v>
      </c>
      <c r="B1564" t="s">
        <v>57</v>
      </c>
      <c r="C1564" t="s">
        <v>36</v>
      </c>
      <c r="D1564">
        <v>1724</v>
      </c>
      <c r="E1564">
        <v>59328</v>
      </c>
      <c r="F1564" t="s">
        <v>9</v>
      </c>
    </row>
    <row r="1565" spans="1:6" x14ac:dyDescent="0.3">
      <c r="A1565">
        <v>2019</v>
      </c>
      <c r="B1565" t="s">
        <v>57</v>
      </c>
      <c r="C1565" t="s">
        <v>37</v>
      </c>
      <c r="D1565">
        <v>17319</v>
      </c>
      <c r="E1565">
        <v>71899</v>
      </c>
      <c r="F1565" t="s">
        <v>7</v>
      </c>
    </row>
    <row r="1566" spans="1:6" x14ac:dyDescent="0.3">
      <c r="A1566">
        <v>2019</v>
      </c>
      <c r="B1566" t="s">
        <v>57</v>
      </c>
      <c r="C1566" t="s">
        <v>38</v>
      </c>
      <c r="D1566">
        <v>10287</v>
      </c>
      <c r="E1566">
        <v>64368</v>
      </c>
      <c r="F1566" t="s">
        <v>7</v>
      </c>
    </row>
    <row r="1567" spans="1:6" x14ac:dyDescent="0.3">
      <c r="A1567">
        <v>2019</v>
      </c>
      <c r="B1567" t="s">
        <v>57</v>
      </c>
      <c r="C1567" t="s">
        <v>39</v>
      </c>
      <c r="D1567">
        <v>810</v>
      </c>
      <c r="E1567">
        <v>58594</v>
      </c>
      <c r="F1567" t="s">
        <v>9</v>
      </c>
    </row>
    <row r="1568" spans="1:6" x14ac:dyDescent="0.3">
      <c r="A1568">
        <v>2019</v>
      </c>
      <c r="B1568" t="s">
        <v>57</v>
      </c>
      <c r="C1568" t="s">
        <v>40</v>
      </c>
      <c r="D1568">
        <v>15430</v>
      </c>
      <c r="E1568">
        <v>66002</v>
      </c>
      <c r="F1568" t="s">
        <v>7</v>
      </c>
    </row>
    <row r="1569" spans="1:6" x14ac:dyDescent="0.3">
      <c r="A1569">
        <v>2019</v>
      </c>
      <c r="B1569" t="s">
        <v>57</v>
      </c>
      <c r="C1569" t="s">
        <v>41</v>
      </c>
      <c r="D1569">
        <v>4230</v>
      </c>
      <c r="E1569">
        <v>61496</v>
      </c>
      <c r="F1569" t="s">
        <v>7</v>
      </c>
    </row>
    <row r="1570" spans="1:6" x14ac:dyDescent="0.3">
      <c r="A1570">
        <v>2019</v>
      </c>
      <c r="B1570" t="s">
        <v>57</v>
      </c>
      <c r="C1570" t="s">
        <v>42</v>
      </c>
      <c r="D1570">
        <v>6175</v>
      </c>
      <c r="E1570">
        <v>74161</v>
      </c>
      <c r="F1570" t="s">
        <v>9</v>
      </c>
    </row>
    <row r="1571" spans="1:6" x14ac:dyDescent="0.3">
      <c r="A1571">
        <v>2019</v>
      </c>
      <c r="B1571" t="s">
        <v>57</v>
      </c>
      <c r="C1571" t="s">
        <v>43</v>
      </c>
      <c r="D1571">
        <v>14414</v>
      </c>
      <c r="E1571">
        <v>67111</v>
      </c>
      <c r="F1571" t="s">
        <v>9</v>
      </c>
    </row>
    <row r="1572" spans="1:6" x14ac:dyDescent="0.3">
      <c r="A1572">
        <v>2019</v>
      </c>
      <c r="B1572" t="s">
        <v>57</v>
      </c>
      <c r="C1572" t="s">
        <v>44</v>
      </c>
      <c r="D1572">
        <v>1567</v>
      </c>
      <c r="E1572">
        <v>63616</v>
      </c>
      <c r="F1572" t="s">
        <v>7</v>
      </c>
    </row>
    <row r="1573" spans="1:6" x14ac:dyDescent="0.3">
      <c r="A1573">
        <v>2019</v>
      </c>
      <c r="B1573" t="s">
        <v>57</v>
      </c>
      <c r="C1573" t="s">
        <v>45</v>
      </c>
      <c r="D1573">
        <v>5906</v>
      </c>
      <c r="E1573">
        <v>64927</v>
      </c>
      <c r="F1573" t="s">
        <v>7</v>
      </c>
    </row>
    <row r="1574" spans="1:6" x14ac:dyDescent="0.3">
      <c r="A1574">
        <v>2019</v>
      </c>
      <c r="B1574" t="s">
        <v>57</v>
      </c>
      <c r="C1574" t="s">
        <v>46</v>
      </c>
      <c r="D1574">
        <v>1091</v>
      </c>
      <c r="E1574">
        <v>53877</v>
      </c>
      <c r="F1574" t="s">
        <v>9</v>
      </c>
    </row>
    <row r="1575" spans="1:6" x14ac:dyDescent="0.3">
      <c r="A1575">
        <v>2019</v>
      </c>
      <c r="B1575" t="s">
        <v>57</v>
      </c>
      <c r="C1575" t="s">
        <v>47</v>
      </c>
      <c r="D1575">
        <v>6835</v>
      </c>
      <c r="E1575">
        <v>65526</v>
      </c>
      <c r="F1575" t="s">
        <v>7</v>
      </c>
    </row>
    <row r="1576" spans="1:6" x14ac:dyDescent="0.3">
      <c r="A1576">
        <v>2019</v>
      </c>
      <c r="B1576" t="s">
        <v>57</v>
      </c>
      <c r="C1576" t="s">
        <v>48</v>
      </c>
      <c r="D1576">
        <v>24275</v>
      </c>
      <c r="E1576">
        <v>81813</v>
      </c>
      <c r="F1576" t="s">
        <v>9</v>
      </c>
    </row>
    <row r="1577" spans="1:6" x14ac:dyDescent="0.3">
      <c r="A1577">
        <v>2019</v>
      </c>
      <c r="B1577" t="s">
        <v>57</v>
      </c>
      <c r="C1577" t="s">
        <v>49</v>
      </c>
      <c r="D1577">
        <v>4248</v>
      </c>
      <c r="E1577">
        <v>62723</v>
      </c>
      <c r="F1577" t="s">
        <v>7</v>
      </c>
    </row>
    <row r="1578" spans="1:6" x14ac:dyDescent="0.3">
      <c r="A1578">
        <v>2019</v>
      </c>
      <c r="B1578" t="s">
        <v>57</v>
      </c>
      <c r="C1578" t="s">
        <v>50</v>
      </c>
      <c r="D1578">
        <v>1105</v>
      </c>
      <c r="E1578">
        <v>64004</v>
      </c>
      <c r="F1578" t="s">
        <v>7</v>
      </c>
    </row>
    <row r="1579" spans="1:6" x14ac:dyDescent="0.3">
      <c r="A1579">
        <v>2019</v>
      </c>
      <c r="B1579" t="s">
        <v>57</v>
      </c>
      <c r="C1579" t="s">
        <v>51</v>
      </c>
      <c r="D1579">
        <v>6475</v>
      </c>
      <c r="E1579">
        <v>63894</v>
      </c>
      <c r="F1579" t="s">
        <v>9</v>
      </c>
    </row>
    <row r="1580" spans="1:6" x14ac:dyDescent="0.3">
      <c r="A1580">
        <v>2019</v>
      </c>
      <c r="B1580" t="s">
        <v>57</v>
      </c>
      <c r="C1580" t="s">
        <v>52</v>
      </c>
      <c r="D1580">
        <v>7671</v>
      </c>
      <c r="E1580">
        <v>82290</v>
      </c>
      <c r="F1580" t="s">
        <v>9</v>
      </c>
    </row>
    <row r="1581" spans="1:6" x14ac:dyDescent="0.3">
      <c r="A1581">
        <v>2019</v>
      </c>
      <c r="B1581" t="s">
        <v>57</v>
      </c>
      <c r="C1581" t="s">
        <v>53</v>
      </c>
      <c r="D1581">
        <v>1272</v>
      </c>
      <c r="E1581">
        <v>64624</v>
      </c>
      <c r="F1581" t="s">
        <v>7</v>
      </c>
    </row>
    <row r="1582" spans="1:6" x14ac:dyDescent="0.3">
      <c r="A1582">
        <v>2019</v>
      </c>
      <c r="B1582" t="s">
        <v>57</v>
      </c>
      <c r="C1582" t="s">
        <v>54</v>
      </c>
      <c r="D1582">
        <v>9356</v>
      </c>
      <c r="E1582">
        <v>63001</v>
      </c>
      <c r="F1582" t="s">
        <v>7</v>
      </c>
    </row>
    <row r="1583" spans="1:6" x14ac:dyDescent="0.3">
      <c r="A1583">
        <v>2019</v>
      </c>
      <c r="B1583" t="s">
        <v>57</v>
      </c>
      <c r="C1583" t="s">
        <v>55</v>
      </c>
      <c r="D1583">
        <v>598</v>
      </c>
      <c r="E1583">
        <v>71834</v>
      </c>
      <c r="F1583" t="s">
        <v>9</v>
      </c>
    </row>
    <row r="1584" spans="1:6" x14ac:dyDescent="0.3">
      <c r="A1584">
        <v>2019</v>
      </c>
      <c r="B1584" t="s">
        <v>58</v>
      </c>
      <c r="C1584" t="s">
        <v>6</v>
      </c>
      <c r="D1584">
        <v>32410</v>
      </c>
      <c r="E1584">
        <v>46518</v>
      </c>
      <c r="F1584" t="s">
        <v>9</v>
      </c>
    </row>
    <row r="1585" spans="1:6" x14ac:dyDescent="0.3">
      <c r="A1585">
        <v>2019</v>
      </c>
      <c r="B1585" t="s">
        <v>58</v>
      </c>
      <c r="C1585" t="s">
        <v>8</v>
      </c>
      <c r="D1585">
        <v>29489</v>
      </c>
      <c r="E1585">
        <v>51126</v>
      </c>
      <c r="F1585" t="s">
        <v>9</v>
      </c>
    </row>
    <row r="1586" spans="1:6" x14ac:dyDescent="0.3">
      <c r="A1586">
        <v>2019</v>
      </c>
      <c r="B1586" t="s">
        <v>58</v>
      </c>
      <c r="C1586" t="s">
        <v>10</v>
      </c>
      <c r="D1586">
        <v>21486</v>
      </c>
      <c r="E1586">
        <v>46275</v>
      </c>
      <c r="F1586" t="s">
        <v>9</v>
      </c>
    </row>
    <row r="1587" spans="1:6" x14ac:dyDescent="0.3">
      <c r="A1587">
        <v>2019</v>
      </c>
      <c r="B1587" t="s">
        <v>58</v>
      </c>
      <c r="C1587" t="s">
        <v>11</v>
      </c>
      <c r="D1587">
        <v>185826</v>
      </c>
      <c r="E1587">
        <v>57095</v>
      </c>
      <c r="F1587" t="s">
        <v>9</v>
      </c>
    </row>
    <row r="1588" spans="1:6" x14ac:dyDescent="0.3">
      <c r="A1588">
        <v>2019</v>
      </c>
      <c r="B1588" t="s">
        <v>58</v>
      </c>
      <c r="C1588" t="s">
        <v>12</v>
      </c>
      <c r="D1588">
        <v>35715</v>
      </c>
      <c r="E1588">
        <v>54601</v>
      </c>
      <c r="F1588" t="s">
        <v>7</v>
      </c>
    </row>
    <row r="1589" spans="1:6" x14ac:dyDescent="0.3">
      <c r="A1589">
        <v>2019</v>
      </c>
      <c r="B1589" t="s">
        <v>58</v>
      </c>
      <c r="C1589" t="s">
        <v>13</v>
      </c>
      <c r="D1589">
        <v>25027</v>
      </c>
      <c r="E1589">
        <v>56064</v>
      </c>
      <c r="F1589" t="s">
        <v>7</v>
      </c>
    </row>
    <row r="1590" spans="1:6" x14ac:dyDescent="0.3">
      <c r="A1590">
        <v>2019</v>
      </c>
      <c r="B1590" t="s">
        <v>58</v>
      </c>
      <c r="C1590" t="s">
        <v>14</v>
      </c>
      <c r="D1590">
        <v>6681</v>
      </c>
      <c r="E1590">
        <v>45700</v>
      </c>
      <c r="F1590" t="s">
        <v>9</v>
      </c>
    </row>
    <row r="1591" spans="1:6" x14ac:dyDescent="0.3">
      <c r="A1591">
        <v>2019</v>
      </c>
      <c r="B1591" t="s">
        <v>58</v>
      </c>
      <c r="C1591" t="s">
        <v>15</v>
      </c>
      <c r="D1591">
        <v>139501</v>
      </c>
      <c r="E1591">
        <v>49229</v>
      </c>
      <c r="F1591" t="s">
        <v>7</v>
      </c>
    </row>
    <row r="1592" spans="1:6" x14ac:dyDescent="0.3">
      <c r="A1592">
        <v>2019</v>
      </c>
      <c r="B1592" t="s">
        <v>58</v>
      </c>
      <c r="C1592" t="s">
        <v>16</v>
      </c>
      <c r="D1592">
        <v>60382</v>
      </c>
      <c r="E1592">
        <v>54763</v>
      </c>
      <c r="F1592" t="s">
        <v>7</v>
      </c>
    </row>
    <row r="1593" spans="1:6" x14ac:dyDescent="0.3">
      <c r="A1593">
        <v>2019</v>
      </c>
      <c r="B1593" t="s">
        <v>58</v>
      </c>
      <c r="C1593" t="s">
        <v>17</v>
      </c>
      <c r="D1593">
        <v>11706</v>
      </c>
      <c r="E1593">
        <v>44856</v>
      </c>
      <c r="F1593" t="s">
        <v>9</v>
      </c>
    </row>
    <row r="1594" spans="1:6" x14ac:dyDescent="0.3">
      <c r="A1594">
        <v>2019</v>
      </c>
      <c r="B1594" t="s">
        <v>58</v>
      </c>
      <c r="C1594" t="s">
        <v>18</v>
      </c>
      <c r="D1594">
        <v>77273</v>
      </c>
      <c r="E1594">
        <v>56025</v>
      </c>
      <c r="F1594" t="s">
        <v>9</v>
      </c>
    </row>
    <row r="1595" spans="1:6" x14ac:dyDescent="0.3">
      <c r="A1595">
        <v>2019</v>
      </c>
      <c r="B1595" t="s">
        <v>58</v>
      </c>
      <c r="C1595" t="s">
        <v>19</v>
      </c>
      <c r="D1595">
        <v>40630</v>
      </c>
      <c r="E1595">
        <v>46479</v>
      </c>
      <c r="F1595" t="s">
        <v>7</v>
      </c>
    </row>
    <row r="1596" spans="1:6" x14ac:dyDescent="0.3">
      <c r="A1596">
        <v>2019</v>
      </c>
      <c r="B1596" t="s">
        <v>58</v>
      </c>
      <c r="C1596" t="s">
        <v>20</v>
      </c>
      <c r="D1596">
        <v>23446</v>
      </c>
      <c r="E1596">
        <v>45025</v>
      </c>
      <c r="F1596" t="s">
        <v>7</v>
      </c>
    </row>
    <row r="1597" spans="1:6" x14ac:dyDescent="0.3">
      <c r="A1597">
        <v>2019</v>
      </c>
      <c r="B1597" t="s">
        <v>58</v>
      </c>
      <c r="C1597" t="s">
        <v>21</v>
      </c>
      <c r="D1597">
        <v>20676</v>
      </c>
      <c r="E1597">
        <v>46705</v>
      </c>
      <c r="F1597" t="s">
        <v>9</v>
      </c>
    </row>
    <row r="1598" spans="1:6" x14ac:dyDescent="0.3">
      <c r="A1598">
        <v>2019</v>
      </c>
      <c r="B1598" t="s">
        <v>58</v>
      </c>
      <c r="C1598" t="s">
        <v>22</v>
      </c>
      <c r="D1598">
        <v>27941</v>
      </c>
      <c r="E1598">
        <v>47261</v>
      </c>
      <c r="F1598" t="s">
        <v>7</v>
      </c>
    </row>
    <row r="1599" spans="1:6" x14ac:dyDescent="0.3">
      <c r="A1599">
        <v>2019</v>
      </c>
      <c r="B1599" t="s">
        <v>58</v>
      </c>
      <c r="C1599" t="s">
        <v>23</v>
      </c>
      <c r="D1599">
        <v>30444</v>
      </c>
      <c r="E1599">
        <v>46938</v>
      </c>
      <c r="F1599" t="s">
        <v>9</v>
      </c>
    </row>
    <row r="1600" spans="1:6" x14ac:dyDescent="0.3">
      <c r="A1600">
        <v>2019</v>
      </c>
      <c r="B1600" t="s">
        <v>58</v>
      </c>
      <c r="C1600" t="s">
        <v>24</v>
      </c>
      <c r="D1600">
        <v>11060</v>
      </c>
      <c r="E1600">
        <v>42287</v>
      </c>
      <c r="F1600" t="s">
        <v>7</v>
      </c>
    </row>
    <row r="1601" spans="1:6" x14ac:dyDescent="0.3">
      <c r="A1601">
        <v>2019</v>
      </c>
      <c r="B1601" t="s">
        <v>58</v>
      </c>
      <c r="C1601" t="s">
        <v>25</v>
      </c>
      <c r="D1601">
        <v>33064</v>
      </c>
      <c r="E1601">
        <v>51367</v>
      </c>
      <c r="F1601" t="s">
        <v>7</v>
      </c>
    </row>
    <row r="1602" spans="1:6" x14ac:dyDescent="0.3">
      <c r="A1602">
        <v>2019</v>
      </c>
      <c r="B1602" t="s">
        <v>58</v>
      </c>
      <c r="C1602" t="s">
        <v>26</v>
      </c>
      <c r="D1602">
        <v>42906</v>
      </c>
      <c r="E1602">
        <v>57500</v>
      </c>
      <c r="F1602" t="s">
        <v>9</v>
      </c>
    </row>
    <row r="1603" spans="1:6" x14ac:dyDescent="0.3">
      <c r="A1603">
        <v>2019</v>
      </c>
      <c r="B1603" t="s">
        <v>58</v>
      </c>
      <c r="C1603" t="s">
        <v>27</v>
      </c>
      <c r="D1603">
        <v>52149</v>
      </c>
      <c r="E1603">
        <v>51628</v>
      </c>
      <c r="F1603" t="s">
        <v>9</v>
      </c>
    </row>
    <row r="1604" spans="1:6" x14ac:dyDescent="0.3">
      <c r="A1604">
        <v>2019</v>
      </c>
      <c r="B1604" t="s">
        <v>58</v>
      </c>
      <c r="C1604" t="s">
        <v>28</v>
      </c>
      <c r="D1604">
        <v>36334</v>
      </c>
      <c r="E1604">
        <v>54273</v>
      </c>
      <c r="F1604" t="s">
        <v>7</v>
      </c>
    </row>
    <row r="1605" spans="1:6" x14ac:dyDescent="0.3">
      <c r="A1605">
        <v>2019</v>
      </c>
      <c r="B1605" t="s">
        <v>58</v>
      </c>
      <c r="C1605" t="s">
        <v>29</v>
      </c>
      <c r="D1605">
        <v>19589</v>
      </c>
      <c r="E1605">
        <v>41324</v>
      </c>
      <c r="F1605" t="s">
        <v>7</v>
      </c>
    </row>
    <row r="1606" spans="1:6" x14ac:dyDescent="0.3">
      <c r="A1606">
        <v>2019</v>
      </c>
      <c r="B1606" t="s">
        <v>58</v>
      </c>
      <c r="C1606" t="s">
        <v>30</v>
      </c>
      <c r="D1606">
        <v>40324</v>
      </c>
      <c r="E1606">
        <v>47095</v>
      </c>
      <c r="F1606" t="s">
        <v>9</v>
      </c>
    </row>
    <row r="1607" spans="1:6" x14ac:dyDescent="0.3">
      <c r="A1607">
        <v>2019</v>
      </c>
      <c r="B1607" t="s">
        <v>58</v>
      </c>
      <c r="C1607" t="s">
        <v>31</v>
      </c>
      <c r="D1607">
        <v>9270</v>
      </c>
      <c r="E1607">
        <v>44067</v>
      </c>
      <c r="F1607" t="s">
        <v>9</v>
      </c>
    </row>
    <row r="1608" spans="1:6" x14ac:dyDescent="0.3">
      <c r="A1608">
        <v>2019</v>
      </c>
      <c r="B1608" t="s">
        <v>58</v>
      </c>
      <c r="C1608" t="s">
        <v>32</v>
      </c>
      <c r="D1608">
        <v>15024</v>
      </c>
      <c r="E1608">
        <v>44493</v>
      </c>
      <c r="F1608" t="s">
        <v>9</v>
      </c>
    </row>
    <row r="1609" spans="1:6" x14ac:dyDescent="0.3">
      <c r="A1609">
        <v>2019</v>
      </c>
      <c r="B1609" t="s">
        <v>58</v>
      </c>
      <c r="C1609" t="s">
        <v>33</v>
      </c>
      <c r="D1609">
        <v>15910</v>
      </c>
      <c r="E1609">
        <v>48847</v>
      </c>
      <c r="F1609" t="s">
        <v>9</v>
      </c>
    </row>
    <row r="1610" spans="1:6" x14ac:dyDescent="0.3">
      <c r="A1610">
        <v>2019</v>
      </c>
      <c r="B1610" t="s">
        <v>58</v>
      </c>
      <c r="C1610" t="s">
        <v>34</v>
      </c>
      <c r="D1610">
        <v>12612</v>
      </c>
      <c r="E1610">
        <v>52101</v>
      </c>
      <c r="F1610" t="s">
        <v>9</v>
      </c>
    </row>
    <row r="1611" spans="1:6" x14ac:dyDescent="0.3">
      <c r="A1611">
        <v>2019</v>
      </c>
      <c r="B1611" t="s">
        <v>58</v>
      </c>
      <c r="C1611" t="s">
        <v>35</v>
      </c>
      <c r="D1611">
        <v>53977</v>
      </c>
      <c r="E1611">
        <v>58631</v>
      </c>
      <c r="F1611" t="s">
        <v>7</v>
      </c>
    </row>
    <row r="1612" spans="1:6" x14ac:dyDescent="0.3">
      <c r="A1612">
        <v>2019</v>
      </c>
      <c r="B1612" t="s">
        <v>58</v>
      </c>
      <c r="C1612" t="s">
        <v>36</v>
      </c>
      <c r="D1612">
        <v>10538</v>
      </c>
      <c r="E1612">
        <v>42519</v>
      </c>
      <c r="F1612" t="s">
        <v>7</v>
      </c>
    </row>
    <row r="1613" spans="1:6" x14ac:dyDescent="0.3">
      <c r="A1613">
        <v>2019</v>
      </c>
      <c r="B1613" t="s">
        <v>58</v>
      </c>
      <c r="C1613" t="s">
        <v>37</v>
      </c>
      <c r="D1613">
        <v>126549</v>
      </c>
      <c r="E1613">
        <v>56389</v>
      </c>
      <c r="F1613" t="s">
        <v>9</v>
      </c>
    </row>
    <row r="1614" spans="1:6" x14ac:dyDescent="0.3">
      <c r="A1614">
        <v>2019</v>
      </c>
      <c r="B1614" t="s">
        <v>58</v>
      </c>
      <c r="C1614" t="s">
        <v>38</v>
      </c>
      <c r="D1614">
        <v>61042</v>
      </c>
      <c r="E1614">
        <v>47845</v>
      </c>
      <c r="F1614" t="s">
        <v>7</v>
      </c>
    </row>
    <row r="1615" spans="1:6" x14ac:dyDescent="0.3">
      <c r="A1615">
        <v>2019</v>
      </c>
      <c r="B1615" t="s">
        <v>58</v>
      </c>
      <c r="C1615" t="s">
        <v>39</v>
      </c>
      <c r="D1615">
        <v>7819</v>
      </c>
      <c r="E1615">
        <v>53910</v>
      </c>
      <c r="F1615" t="s">
        <v>7</v>
      </c>
    </row>
    <row r="1616" spans="1:6" x14ac:dyDescent="0.3">
      <c r="A1616">
        <v>2019</v>
      </c>
      <c r="B1616" t="s">
        <v>58</v>
      </c>
      <c r="C1616" t="s">
        <v>40</v>
      </c>
      <c r="D1616">
        <v>68763</v>
      </c>
      <c r="E1616">
        <v>48564</v>
      </c>
      <c r="F1616" t="s">
        <v>9</v>
      </c>
    </row>
    <row r="1617" spans="1:6" x14ac:dyDescent="0.3">
      <c r="A1617">
        <v>2019</v>
      </c>
      <c r="B1617" t="s">
        <v>58</v>
      </c>
      <c r="C1617" t="s">
        <v>41</v>
      </c>
      <c r="D1617">
        <v>23838</v>
      </c>
      <c r="E1617">
        <v>47040</v>
      </c>
      <c r="F1617" t="s">
        <v>9</v>
      </c>
    </row>
    <row r="1618" spans="1:6" x14ac:dyDescent="0.3">
      <c r="A1618">
        <v>2019</v>
      </c>
      <c r="B1618" t="s">
        <v>58</v>
      </c>
      <c r="C1618" t="s">
        <v>42</v>
      </c>
      <c r="D1618">
        <v>26684</v>
      </c>
      <c r="E1618">
        <v>48870</v>
      </c>
      <c r="F1618" t="s">
        <v>7</v>
      </c>
    </row>
    <row r="1619" spans="1:6" x14ac:dyDescent="0.3">
      <c r="A1619">
        <v>2019</v>
      </c>
      <c r="B1619" t="s">
        <v>58</v>
      </c>
      <c r="C1619" t="s">
        <v>43</v>
      </c>
      <c r="D1619">
        <v>75374</v>
      </c>
      <c r="E1619">
        <v>49972</v>
      </c>
      <c r="F1619" t="s">
        <v>7</v>
      </c>
    </row>
    <row r="1620" spans="1:6" x14ac:dyDescent="0.3">
      <c r="A1620">
        <v>2019</v>
      </c>
      <c r="B1620" t="s">
        <v>58</v>
      </c>
      <c r="C1620" t="s">
        <v>44</v>
      </c>
      <c r="D1620">
        <v>7674</v>
      </c>
      <c r="E1620">
        <v>48503</v>
      </c>
      <c r="F1620" t="s">
        <v>9</v>
      </c>
    </row>
    <row r="1621" spans="1:6" x14ac:dyDescent="0.3">
      <c r="A1621">
        <v>2019</v>
      </c>
      <c r="B1621" t="s">
        <v>58</v>
      </c>
      <c r="C1621" t="s">
        <v>45</v>
      </c>
      <c r="D1621">
        <v>29784</v>
      </c>
      <c r="E1621">
        <v>44973</v>
      </c>
      <c r="F1621" t="s">
        <v>7</v>
      </c>
    </row>
    <row r="1622" spans="1:6" x14ac:dyDescent="0.3">
      <c r="A1622">
        <v>2019</v>
      </c>
      <c r="B1622" t="s">
        <v>58</v>
      </c>
      <c r="C1622" t="s">
        <v>46</v>
      </c>
      <c r="D1622">
        <v>8036</v>
      </c>
      <c r="E1622">
        <v>44278</v>
      </c>
      <c r="F1622" t="s">
        <v>9</v>
      </c>
    </row>
    <row r="1623" spans="1:6" x14ac:dyDescent="0.3">
      <c r="A1623">
        <v>2019</v>
      </c>
      <c r="B1623" t="s">
        <v>58</v>
      </c>
      <c r="C1623" t="s">
        <v>47</v>
      </c>
      <c r="D1623">
        <v>39250</v>
      </c>
      <c r="E1623">
        <v>50773</v>
      </c>
      <c r="F1623" t="s">
        <v>7</v>
      </c>
    </row>
    <row r="1624" spans="1:6" x14ac:dyDescent="0.3">
      <c r="A1624">
        <v>2019</v>
      </c>
      <c r="B1624" t="s">
        <v>58</v>
      </c>
      <c r="C1624" t="s">
        <v>48</v>
      </c>
      <c r="D1624">
        <v>145842</v>
      </c>
      <c r="E1624">
        <v>56316</v>
      </c>
      <c r="F1624" t="s">
        <v>7</v>
      </c>
    </row>
    <row r="1625" spans="1:6" x14ac:dyDescent="0.3">
      <c r="A1625">
        <v>2019</v>
      </c>
      <c r="B1625" t="s">
        <v>58</v>
      </c>
      <c r="C1625" t="s">
        <v>49</v>
      </c>
      <c r="D1625">
        <v>19048</v>
      </c>
      <c r="E1625">
        <v>48378</v>
      </c>
      <c r="F1625" t="s">
        <v>9</v>
      </c>
    </row>
    <row r="1626" spans="1:6" x14ac:dyDescent="0.3">
      <c r="A1626">
        <v>2019</v>
      </c>
      <c r="B1626" t="s">
        <v>58</v>
      </c>
      <c r="C1626" t="s">
        <v>50</v>
      </c>
      <c r="D1626">
        <v>5138</v>
      </c>
      <c r="E1626">
        <v>44650</v>
      </c>
      <c r="F1626" t="s">
        <v>9</v>
      </c>
    </row>
    <row r="1627" spans="1:6" x14ac:dyDescent="0.3">
      <c r="A1627">
        <v>2019</v>
      </c>
      <c r="B1627" t="s">
        <v>58</v>
      </c>
      <c r="C1627" t="s">
        <v>51</v>
      </c>
      <c r="D1627">
        <v>42996</v>
      </c>
      <c r="E1627">
        <v>48291</v>
      </c>
      <c r="F1627" t="s">
        <v>7</v>
      </c>
    </row>
    <row r="1628" spans="1:6" x14ac:dyDescent="0.3">
      <c r="A1628">
        <v>2019</v>
      </c>
      <c r="B1628" t="s">
        <v>58</v>
      </c>
      <c r="C1628" t="s">
        <v>52</v>
      </c>
      <c r="D1628">
        <v>39715</v>
      </c>
      <c r="E1628">
        <v>64924</v>
      </c>
      <c r="F1628" t="s">
        <v>7</v>
      </c>
    </row>
    <row r="1629" spans="1:6" x14ac:dyDescent="0.3">
      <c r="A1629">
        <v>2019</v>
      </c>
      <c r="B1629" t="s">
        <v>58</v>
      </c>
      <c r="C1629" t="s">
        <v>53</v>
      </c>
      <c r="D1629">
        <v>10925</v>
      </c>
      <c r="E1629">
        <v>43489</v>
      </c>
      <c r="F1629" t="s">
        <v>9</v>
      </c>
    </row>
    <row r="1630" spans="1:6" x14ac:dyDescent="0.3">
      <c r="A1630">
        <v>2019</v>
      </c>
      <c r="B1630" t="s">
        <v>58</v>
      </c>
      <c r="C1630" t="s">
        <v>54</v>
      </c>
      <c r="D1630">
        <v>35433</v>
      </c>
      <c r="E1630">
        <v>45831</v>
      </c>
      <c r="F1630" t="s">
        <v>9</v>
      </c>
    </row>
    <row r="1631" spans="1:6" x14ac:dyDescent="0.3">
      <c r="A1631">
        <v>2019</v>
      </c>
      <c r="B1631" t="s">
        <v>58</v>
      </c>
      <c r="C1631" t="s">
        <v>55</v>
      </c>
      <c r="D1631">
        <v>4822</v>
      </c>
      <c r="E1631">
        <v>46999</v>
      </c>
      <c r="F1631" t="s">
        <v>9</v>
      </c>
    </row>
    <row r="1632" spans="1:6" x14ac:dyDescent="0.3">
      <c r="A1632">
        <v>2019</v>
      </c>
      <c r="B1632" t="s">
        <v>59</v>
      </c>
      <c r="C1632" t="s">
        <v>6</v>
      </c>
      <c r="D1632">
        <v>1969</v>
      </c>
      <c r="E1632">
        <v>64932</v>
      </c>
      <c r="F1632" t="s">
        <v>9</v>
      </c>
    </row>
    <row r="1633" spans="1:6" x14ac:dyDescent="0.3">
      <c r="A1633">
        <v>2019</v>
      </c>
      <c r="B1633" t="s">
        <v>59</v>
      </c>
      <c r="C1633" t="s">
        <v>8</v>
      </c>
      <c r="D1633">
        <v>2461</v>
      </c>
      <c r="E1633">
        <v>77171</v>
      </c>
      <c r="F1633" t="s">
        <v>9</v>
      </c>
    </row>
    <row r="1634" spans="1:6" x14ac:dyDescent="0.3">
      <c r="A1634">
        <v>2019</v>
      </c>
      <c r="B1634" t="s">
        <v>59</v>
      </c>
      <c r="C1634" t="s">
        <v>10</v>
      </c>
      <c r="D1634">
        <v>1123</v>
      </c>
      <c r="E1634">
        <v>62682</v>
      </c>
      <c r="F1634" t="s">
        <v>7</v>
      </c>
    </row>
    <row r="1635" spans="1:6" x14ac:dyDescent="0.3">
      <c r="A1635">
        <v>2019</v>
      </c>
      <c r="B1635" t="s">
        <v>59</v>
      </c>
      <c r="C1635" t="s">
        <v>11</v>
      </c>
      <c r="D1635">
        <v>22519</v>
      </c>
      <c r="E1635">
        <v>178309</v>
      </c>
      <c r="F1635" t="s">
        <v>7</v>
      </c>
    </row>
    <row r="1636" spans="1:6" x14ac:dyDescent="0.3">
      <c r="A1636">
        <v>2019</v>
      </c>
      <c r="B1636" t="s">
        <v>59</v>
      </c>
      <c r="C1636" t="s">
        <v>12</v>
      </c>
      <c r="D1636">
        <v>3891</v>
      </c>
      <c r="E1636">
        <v>106781</v>
      </c>
      <c r="F1636" t="s">
        <v>9</v>
      </c>
    </row>
    <row r="1637" spans="1:6" x14ac:dyDescent="0.3">
      <c r="A1637">
        <v>2019</v>
      </c>
      <c r="B1637" t="s">
        <v>59</v>
      </c>
      <c r="C1637" t="s">
        <v>13</v>
      </c>
      <c r="D1637">
        <v>2146</v>
      </c>
      <c r="E1637">
        <v>109094</v>
      </c>
      <c r="F1637" t="s">
        <v>7</v>
      </c>
    </row>
    <row r="1638" spans="1:6" x14ac:dyDescent="0.3">
      <c r="A1638">
        <v>2019</v>
      </c>
      <c r="B1638" t="s">
        <v>59</v>
      </c>
      <c r="C1638" t="s">
        <v>14</v>
      </c>
      <c r="D1638">
        <v>409</v>
      </c>
      <c r="E1638">
        <v>70686</v>
      </c>
      <c r="F1638" t="s">
        <v>7</v>
      </c>
    </row>
    <row r="1639" spans="1:6" x14ac:dyDescent="0.3">
      <c r="A1639">
        <v>2019</v>
      </c>
      <c r="B1639" t="s">
        <v>59</v>
      </c>
      <c r="C1639" t="s">
        <v>15</v>
      </c>
      <c r="D1639">
        <v>10983</v>
      </c>
      <c r="E1639">
        <v>86305</v>
      </c>
      <c r="F1639" t="s">
        <v>9</v>
      </c>
    </row>
    <row r="1640" spans="1:6" x14ac:dyDescent="0.3">
      <c r="A1640">
        <v>2019</v>
      </c>
      <c r="B1640" t="s">
        <v>59</v>
      </c>
      <c r="C1640" t="s">
        <v>16</v>
      </c>
      <c r="D1640">
        <v>4911</v>
      </c>
      <c r="E1640">
        <v>102306</v>
      </c>
      <c r="F1640" t="s">
        <v>9</v>
      </c>
    </row>
    <row r="1641" spans="1:6" x14ac:dyDescent="0.3">
      <c r="A1641">
        <v>2019</v>
      </c>
      <c r="B1641" t="s">
        <v>59</v>
      </c>
      <c r="C1641" t="s">
        <v>17</v>
      </c>
      <c r="D1641">
        <v>1175</v>
      </c>
      <c r="E1641">
        <v>57032</v>
      </c>
      <c r="F1641" t="s">
        <v>7</v>
      </c>
    </row>
    <row r="1642" spans="1:6" x14ac:dyDescent="0.3">
      <c r="A1642">
        <v>2019</v>
      </c>
      <c r="B1642" t="s">
        <v>59</v>
      </c>
      <c r="C1642" t="s">
        <v>18</v>
      </c>
      <c r="D1642">
        <v>6534</v>
      </c>
      <c r="E1642">
        <v>91328</v>
      </c>
      <c r="F1642" t="s">
        <v>7</v>
      </c>
    </row>
    <row r="1643" spans="1:6" x14ac:dyDescent="0.3">
      <c r="A1643">
        <v>2019</v>
      </c>
      <c r="B1643" t="s">
        <v>59</v>
      </c>
      <c r="C1643" t="s">
        <v>19</v>
      </c>
      <c r="D1643">
        <v>2019</v>
      </c>
      <c r="E1643">
        <v>65391</v>
      </c>
      <c r="F1643" t="s">
        <v>9</v>
      </c>
    </row>
    <row r="1644" spans="1:6" x14ac:dyDescent="0.3">
      <c r="A1644">
        <v>2019</v>
      </c>
      <c r="B1644" t="s">
        <v>59</v>
      </c>
      <c r="C1644" t="s">
        <v>20</v>
      </c>
      <c r="D1644">
        <v>1698</v>
      </c>
      <c r="E1644">
        <v>61957</v>
      </c>
      <c r="F1644" t="s">
        <v>7</v>
      </c>
    </row>
    <row r="1645" spans="1:6" x14ac:dyDescent="0.3">
      <c r="A1645">
        <v>2019</v>
      </c>
      <c r="B1645" t="s">
        <v>59</v>
      </c>
      <c r="C1645" t="s">
        <v>21</v>
      </c>
      <c r="D1645">
        <v>1260</v>
      </c>
      <c r="E1645">
        <v>67084</v>
      </c>
      <c r="F1645" t="s">
        <v>9</v>
      </c>
    </row>
    <row r="1646" spans="1:6" x14ac:dyDescent="0.3">
      <c r="A1646">
        <v>2019</v>
      </c>
      <c r="B1646" t="s">
        <v>59</v>
      </c>
      <c r="C1646" t="s">
        <v>22</v>
      </c>
      <c r="D1646">
        <v>1697</v>
      </c>
      <c r="E1646">
        <v>60857</v>
      </c>
      <c r="F1646" t="s">
        <v>7</v>
      </c>
    </row>
    <row r="1647" spans="1:6" x14ac:dyDescent="0.3">
      <c r="A1647">
        <v>2019</v>
      </c>
      <c r="B1647" t="s">
        <v>59</v>
      </c>
      <c r="C1647" t="s">
        <v>23</v>
      </c>
      <c r="D1647">
        <v>1650</v>
      </c>
      <c r="E1647">
        <v>61038</v>
      </c>
      <c r="F1647" t="s">
        <v>7</v>
      </c>
    </row>
    <row r="1648" spans="1:6" x14ac:dyDescent="0.3">
      <c r="A1648">
        <v>2019</v>
      </c>
      <c r="B1648" t="s">
        <v>59</v>
      </c>
      <c r="C1648" t="s">
        <v>24</v>
      </c>
      <c r="D1648">
        <v>843</v>
      </c>
      <c r="E1648">
        <v>58561</v>
      </c>
      <c r="F1648" t="s">
        <v>9</v>
      </c>
    </row>
    <row r="1649" spans="1:6" x14ac:dyDescent="0.3">
      <c r="A1649">
        <v>2019</v>
      </c>
      <c r="B1649" t="s">
        <v>59</v>
      </c>
      <c r="C1649" t="s">
        <v>25</v>
      </c>
      <c r="D1649">
        <v>2719</v>
      </c>
      <c r="E1649">
        <v>94009</v>
      </c>
      <c r="F1649" t="s">
        <v>9</v>
      </c>
    </row>
    <row r="1650" spans="1:6" x14ac:dyDescent="0.3">
      <c r="A1650">
        <v>2019</v>
      </c>
      <c r="B1650" t="s">
        <v>59</v>
      </c>
      <c r="C1650" t="s">
        <v>26</v>
      </c>
      <c r="D1650">
        <v>5143</v>
      </c>
      <c r="E1650">
        <v>120166</v>
      </c>
      <c r="F1650" t="s">
        <v>7</v>
      </c>
    </row>
    <row r="1651" spans="1:6" x14ac:dyDescent="0.3">
      <c r="A1651">
        <v>2019</v>
      </c>
      <c r="B1651" t="s">
        <v>59</v>
      </c>
      <c r="C1651" t="s">
        <v>27</v>
      </c>
      <c r="D1651">
        <v>5934</v>
      </c>
      <c r="E1651">
        <v>76884</v>
      </c>
      <c r="F1651" t="s">
        <v>7</v>
      </c>
    </row>
    <row r="1652" spans="1:6" x14ac:dyDescent="0.3">
      <c r="A1652">
        <v>2019</v>
      </c>
      <c r="B1652" t="s">
        <v>59</v>
      </c>
      <c r="C1652" t="s">
        <v>28</v>
      </c>
      <c r="D1652">
        <v>3663</v>
      </c>
      <c r="E1652">
        <v>81459</v>
      </c>
      <c r="F1652" t="s">
        <v>9</v>
      </c>
    </row>
    <row r="1653" spans="1:6" x14ac:dyDescent="0.3">
      <c r="A1653">
        <v>2019</v>
      </c>
      <c r="B1653" t="s">
        <v>59</v>
      </c>
      <c r="C1653" t="s">
        <v>29</v>
      </c>
      <c r="D1653">
        <v>962</v>
      </c>
      <c r="E1653">
        <v>54002</v>
      </c>
      <c r="F1653" t="s">
        <v>9</v>
      </c>
    </row>
    <row r="1654" spans="1:6" x14ac:dyDescent="0.3">
      <c r="A1654">
        <v>2019</v>
      </c>
      <c r="B1654" t="s">
        <v>59</v>
      </c>
      <c r="C1654" t="s">
        <v>30</v>
      </c>
      <c r="D1654">
        <v>3051</v>
      </c>
      <c r="E1654">
        <v>79665</v>
      </c>
      <c r="F1654" t="s">
        <v>9</v>
      </c>
    </row>
    <row r="1655" spans="1:6" x14ac:dyDescent="0.3">
      <c r="A1655">
        <v>2019</v>
      </c>
      <c r="B1655" t="s">
        <v>59</v>
      </c>
      <c r="C1655" t="s">
        <v>31</v>
      </c>
      <c r="D1655">
        <v>759</v>
      </c>
      <c r="E1655">
        <v>57903</v>
      </c>
      <c r="F1655" t="s">
        <v>9</v>
      </c>
    </row>
    <row r="1656" spans="1:6" x14ac:dyDescent="0.3">
      <c r="A1656">
        <v>2019</v>
      </c>
      <c r="B1656" t="s">
        <v>59</v>
      </c>
      <c r="C1656" t="s">
        <v>32</v>
      </c>
      <c r="D1656">
        <v>964</v>
      </c>
      <c r="E1656">
        <v>67365</v>
      </c>
      <c r="F1656" t="s">
        <v>9</v>
      </c>
    </row>
    <row r="1657" spans="1:6" x14ac:dyDescent="0.3">
      <c r="A1657">
        <v>2019</v>
      </c>
      <c r="B1657" t="s">
        <v>59</v>
      </c>
      <c r="C1657" t="s">
        <v>33</v>
      </c>
      <c r="D1657">
        <v>1440</v>
      </c>
      <c r="E1657">
        <v>71866</v>
      </c>
      <c r="F1657" t="s">
        <v>7</v>
      </c>
    </row>
    <row r="1658" spans="1:6" x14ac:dyDescent="0.3">
      <c r="A1658">
        <v>2019</v>
      </c>
      <c r="B1658" t="s">
        <v>59</v>
      </c>
      <c r="C1658" t="s">
        <v>34</v>
      </c>
      <c r="D1658">
        <v>843</v>
      </c>
      <c r="E1658">
        <v>94119</v>
      </c>
      <c r="F1658" t="s">
        <v>7</v>
      </c>
    </row>
    <row r="1659" spans="1:6" x14ac:dyDescent="0.3">
      <c r="A1659">
        <v>2019</v>
      </c>
      <c r="B1659" t="s">
        <v>59</v>
      </c>
      <c r="C1659" t="s">
        <v>35</v>
      </c>
      <c r="D1659">
        <v>3595</v>
      </c>
      <c r="E1659">
        <v>114638</v>
      </c>
      <c r="F1659" t="s">
        <v>9</v>
      </c>
    </row>
    <row r="1660" spans="1:6" x14ac:dyDescent="0.3">
      <c r="A1660">
        <v>2019</v>
      </c>
      <c r="B1660" t="s">
        <v>59</v>
      </c>
      <c r="C1660" t="s">
        <v>36</v>
      </c>
      <c r="D1660">
        <v>929</v>
      </c>
      <c r="E1660">
        <v>57009</v>
      </c>
      <c r="F1660" t="s">
        <v>7</v>
      </c>
    </row>
    <row r="1661" spans="1:6" x14ac:dyDescent="0.3">
      <c r="A1661">
        <v>2019</v>
      </c>
      <c r="B1661" t="s">
        <v>59</v>
      </c>
      <c r="C1661" t="s">
        <v>37</v>
      </c>
      <c r="D1661">
        <v>12397</v>
      </c>
      <c r="E1661">
        <v>125508</v>
      </c>
      <c r="F1661" t="s">
        <v>7</v>
      </c>
    </row>
    <row r="1662" spans="1:6" x14ac:dyDescent="0.3">
      <c r="A1662">
        <v>2019</v>
      </c>
      <c r="B1662" t="s">
        <v>59</v>
      </c>
      <c r="C1662" t="s">
        <v>38</v>
      </c>
      <c r="D1662">
        <v>5042</v>
      </c>
      <c r="E1662">
        <v>86496</v>
      </c>
      <c r="F1662" t="s">
        <v>9</v>
      </c>
    </row>
    <row r="1663" spans="1:6" x14ac:dyDescent="0.3">
      <c r="A1663">
        <v>2019</v>
      </c>
      <c r="B1663" t="s">
        <v>59</v>
      </c>
      <c r="C1663" t="s">
        <v>39</v>
      </c>
      <c r="D1663">
        <v>396</v>
      </c>
      <c r="E1663">
        <v>71114</v>
      </c>
      <c r="F1663" t="s">
        <v>9</v>
      </c>
    </row>
    <row r="1664" spans="1:6" x14ac:dyDescent="0.3">
      <c r="A1664">
        <v>2019</v>
      </c>
      <c r="B1664" t="s">
        <v>59</v>
      </c>
      <c r="C1664" t="s">
        <v>40</v>
      </c>
      <c r="D1664">
        <v>4456</v>
      </c>
      <c r="E1664">
        <v>73912</v>
      </c>
      <c r="F1664" t="s">
        <v>7</v>
      </c>
    </row>
    <row r="1665" spans="1:6" x14ac:dyDescent="0.3">
      <c r="A1665">
        <v>2019</v>
      </c>
      <c r="B1665" t="s">
        <v>59</v>
      </c>
      <c r="C1665" t="s">
        <v>41</v>
      </c>
      <c r="D1665">
        <v>1491</v>
      </c>
      <c r="E1665">
        <v>63922</v>
      </c>
      <c r="F1665" t="s">
        <v>7</v>
      </c>
    </row>
    <row r="1666" spans="1:6" x14ac:dyDescent="0.3">
      <c r="A1666">
        <v>2019</v>
      </c>
      <c r="B1666" t="s">
        <v>59</v>
      </c>
      <c r="C1666" t="s">
        <v>42</v>
      </c>
      <c r="D1666">
        <v>3521</v>
      </c>
      <c r="E1666">
        <v>86210</v>
      </c>
      <c r="F1666" t="s">
        <v>9</v>
      </c>
    </row>
    <row r="1667" spans="1:6" x14ac:dyDescent="0.3">
      <c r="A1667">
        <v>2019</v>
      </c>
      <c r="B1667" t="s">
        <v>59</v>
      </c>
      <c r="C1667" t="s">
        <v>43</v>
      </c>
      <c r="D1667">
        <v>4664</v>
      </c>
      <c r="E1667">
        <v>84987</v>
      </c>
      <c r="F1667" t="s">
        <v>7</v>
      </c>
    </row>
    <row r="1668" spans="1:6" x14ac:dyDescent="0.3">
      <c r="A1668">
        <v>2019</v>
      </c>
      <c r="B1668" t="s">
        <v>59</v>
      </c>
      <c r="C1668" t="s">
        <v>44</v>
      </c>
      <c r="D1668">
        <v>745</v>
      </c>
      <c r="E1668">
        <v>76660</v>
      </c>
      <c r="F1668" t="s">
        <v>9</v>
      </c>
    </row>
    <row r="1669" spans="1:6" x14ac:dyDescent="0.3">
      <c r="A1669">
        <v>2019</v>
      </c>
      <c r="B1669" t="s">
        <v>59</v>
      </c>
      <c r="C1669" t="s">
        <v>45</v>
      </c>
      <c r="D1669">
        <v>2430</v>
      </c>
      <c r="E1669">
        <v>67428</v>
      </c>
      <c r="F1669" t="s">
        <v>7</v>
      </c>
    </row>
    <row r="1670" spans="1:6" x14ac:dyDescent="0.3">
      <c r="A1670">
        <v>2019</v>
      </c>
      <c r="B1670" t="s">
        <v>59</v>
      </c>
      <c r="C1670" t="s">
        <v>46</v>
      </c>
      <c r="D1670">
        <v>561</v>
      </c>
      <c r="E1670">
        <v>53231</v>
      </c>
      <c r="F1670" t="s">
        <v>7</v>
      </c>
    </row>
    <row r="1671" spans="1:6" x14ac:dyDescent="0.3">
      <c r="A1671">
        <v>2019</v>
      </c>
      <c r="B1671" t="s">
        <v>59</v>
      </c>
      <c r="C1671" t="s">
        <v>47</v>
      </c>
      <c r="D1671">
        <v>3260</v>
      </c>
      <c r="E1671">
        <v>74381</v>
      </c>
      <c r="F1671" t="s">
        <v>9</v>
      </c>
    </row>
    <row r="1672" spans="1:6" x14ac:dyDescent="0.3">
      <c r="A1672">
        <v>2019</v>
      </c>
      <c r="B1672" t="s">
        <v>59</v>
      </c>
      <c r="C1672" t="s">
        <v>48</v>
      </c>
      <c r="D1672">
        <v>9521</v>
      </c>
      <c r="E1672">
        <v>90394</v>
      </c>
      <c r="F1672" t="s">
        <v>9</v>
      </c>
    </row>
    <row r="1673" spans="1:6" x14ac:dyDescent="0.3">
      <c r="A1673">
        <v>2019</v>
      </c>
      <c r="B1673" t="s">
        <v>59</v>
      </c>
      <c r="C1673" t="s">
        <v>49</v>
      </c>
      <c r="D1673">
        <v>2347</v>
      </c>
      <c r="E1673">
        <v>77167</v>
      </c>
      <c r="F1673" t="s">
        <v>7</v>
      </c>
    </row>
    <row r="1674" spans="1:6" x14ac:dyDescent="0.3">
      <c r="A1674">
        <v>2019</v>
      </c>
      <c r="B1674" t="s">
        <v>59</v>
      </c>
      <c r="C1674" t="s">
        <v>50</v>
      </c>
      <c r="D1674">
        <v>503</v>
      </c>
      <c r="E1674">
        <v>64372</v>
      </c>
      <c r="F1674" t="s">
        <v>7</v>
      </c>
    </row>
    <row r="1675" spans="1:6" x14ac:dyDescent="0.3">
      <c r="A1675">
        <v>2019</v>
      </c>
      <c r="B1675" t="s">
        <v>59</v>
      </c>
      <c r="C1675" t="s">
        <v>51</v>
      </c>
      <c r="D1675">
        <v>4222</v>
      </c>
      <c r="E1675">
        <v>104219</v>
      </c>
      <c r="F1675" t="s">
        <v>9</v>
      </c>
    </row>
    <row r="1676" spans="1:6" x14ac:dyDescent="0.3">
      <c r="A1676">
        <v>2019</v>
      </c>
      <c r="B1676" t="s">
        <v>59</v>
      </c>
      <c r="C1676" t="s">
        <v>52</v>
      </c>
      <c r="D1676">
        <v>4271</v>
      </c>
      <c r="E1676">
        <v>178513</v>
      </c>
      <c r="F1676" t="s">
        <v>9</v>
      </c>
    </row>
    <row r="1677" spans="1:6" x14ac:dyDescent="0.3">
      <c r="A1677">
        <v>2019</v>
      </c>
      <c r="B1677" t="s">
        <v>59</v>
      </c>
      <c r="C1677" t="s">
        <v>53</v>
      </c>
      <c r="D1677">
        <v>764</v>
      </c>
      <c r="E1677">
        <v>56474</v>
      </c>
      <c r="F1677" t="s">
        <v>9</v>
      </c>
    </row>
    <row r="1678" spans="1:6" x14ac:dyDescent="0.3">
      <c r="A1678">
        <v>2019</v>
      </c>
      <c r="B1678" t="s">
        <v>59</v>
      </c>
      <c r="C1678" t="s">
        <v>54</v>
      </c>
      <c r="D1678">
        <v>2126</v>
      </c>
      <c r="E1678">
        <v>77912</v>
      </c>
      <c r="F1678" t="s">
        <v>9</v>
      </c>
    </row>
    <row r="1679" spans="1:6" x14ac:dyDescent="0.3">
      <c r="A1679">
        <v>2019</v>
      </c>
      <c r="B1679" t="s">
        <v>59</v>
      </c>
      <c r="C1679" t="s">
        <v>55</v>
      </c>
      <c r="D1679">
        <v>389</v>
      </c>
      <c r="E1679">
        <v>52375</v>
      </c>
      <c r="F1679" t="s">
        <v>9</v>
      </c>
    </row>
    <row r="1680" spans="1:6" x14ac:dyDescent="0.3">
      <c r="A1680">
        <v>2019</v>
      </c>
      <c r="B1680" t="s">
        <v>60</v>
      </c>
      <c r="C1680" t="s">
        <v>6</v>
      </c>
      <c r="D1680">
        <v>13089</v>
      </c>
      <c r="E1680">
        <v>72324</v>
      </c>
      <c r="F1680" t="s">
        <v>7</v>
      </c>
    </row>
    <row r="1681" spans="1:6" x14ac:dyDescent="0.3">
      <c r="A1681">
        <v>2019</v>
      </c>
      <c r="B1681" t="s">
        <v>60</v>
      </c>
      <c r="C1681" t="s">
        <v>8</v>
      </c>
      <c r="D1681">
        <v>15754</v>
      </c>
      <c r="E1681">
        <v>74059</v>
      </c>
      <c r="F1681" t="s">
        <v>7</v>
      </c>
    </row>
    <row r="1682" spans="1:6" x14ac:dyDescent="0.3">
      <c r="A1682">
        <v>2019</v>
      </c>
      <c r="B1682" t="s">
        <v>60</v>
      </c>
      <c r="C1682" t="s">
        <v>10</v>
      </c>
      <c r="D1682">
        <v>8251</v>
      </c>
      <c r="E1682">
        <v>61939</v>
      </c>
      <c r="F1682" t="s">
        <v>9</v>
      </c>
    </row>
    <row r="1683" spans="1:6" x14ac:dyDescent="0.3">
      <c r="A1683">
        <v>2019</v>
      </c>
      <c r="B1683" t="s">
        <v>60</v>
      </c>
      <c r="C1683" t="s">
        <v>11</v>
      </c>
      <c r="D1683">
        <v>98024</v>
      </c>
      <c r="E1683">
        <v>110466</v>
      </c>
      <c r="F1683" t="s">
        <v>7</v>
      </c>
    </row>
    <row r="1684" spans="1:6" x14ac:dyDescent="0.3">
      <c r="A1684">
        <v>2019</v>
      </c>
      <c r="B1684" t="s">
        <v>60</v>
      </c>
      <c r="C1684" t="s">
        <v>12</v>
      </c>
      <c r="D1684">
        <v>22552</v>
      </c>
      <c r="E1684">
        <v>87536</v>
      </c>
      <c r="F1684" t="s">
        <v>7</v>
      </c>
    </row>
    <row r="1685" spans="1:6" x14ac:dyDescent="0.3">
      <c r="A1685">
        <v>2019</v>
      </c>
      <c r="B1685" t="s">
        <v>60</v>
      </c>
      <c r="C1685" t="s">
        <v>13</v>
      </c>
      <c r="D1685">
        <v>10779</v>
      </c>
      <c r="E1685">
        <v>158598</v>
      </c>
      <c r="F1685" t="s">
        <v>9</v>
      </c>
    </row>
    <row r="1686" spans="1:6" x14ac:dyDescent="0.3">
      <c r="A1686">
        <v>2019</v>
      </c>
      <c r="B1686" t="s">
        <v>60</v>
      </c>
      <c r="C1686" t="s">
        <v>14</v>
      </c>
      <c r="D1686">
        <v>2800</v>
      </c>
      <c r="E1686">
        <v>98267</v>
      </c>
      <c r="F1686" t="s">
        <v>9</v>
      </c>
    </row>
    <row r="1687" spans="1:6" x14ac:dyDescent="0.3">
      <c r="A1687">
        <v>2019</v>
      </c>
      <c r="B1687" t="s">
        <v>60</v>
      </c>
      <c r="C1687" t="s">
        <v>15</v>
      </c>
      <c r="D1687">
        <v>71616</v>
      </c>
      <c r="E1687">
        <v>78708</v>
      </c>
      <c r="F1687" t="s">
        <v>7</v>
      </c>
    </row>
    <row r="1688" spans="1:6" x14ac:dyDescent="0.3">
      <c r="A1688">
        <v>2019</v>
      </c>
      <c r="B1688" t="s">
        <v>60</v>
      </c>
      <c r="C1688" t="s">
        <v>16</v>
      </c>
      <c r="D1688">
        <v>25978</v>
      </c>
      <c r="E1688">
        <v>87197</v>
      </c>
      <c r="F1688" t="s">
        <v>7</v>
      </c>
    </row>
    <row r="1689" spans="1:6" x14ac:dyDescent="0.3">
      <c r="A1689">
        <v>2019</v>
      </c>
      <c r="B1689" t="s">
        <v>60</v>
      </c>
      <c r="C1689" t="s">
        <v>17</v>
      </c>
      <c r="D1689">
        <v>5522</v>
      </c>
      <c r="E1689">
        <v>59820</v>
      </c>
      <c r="F1689" t="s">
        <v>9</v>
      </c>
    </row>
    <row r="1690" spans="1:6" x14ac:dyDescent="0.3">
      <c r="A1690">
        <v>2019</v>
      </c>
      <c r="B1690" t="s">
        <v>60</v>
      </c>
      <c r="C1690" t="s">
        <v>18</v>
      </c>
      <c r="D1690">
        <v>32114</v>
      </c>
      <c r="E1690">
        <v>110689</v>
      </c>
      <c r="F1690" t="s">
        <v>7</v>
      </c>
    </row>
    <row r="1691" spans="1:6" x14ac:dyDescent="0.3">
      <c r="A1691">
        <v>2019</v>
      </c>
      <c r="B1691" t="s">
        <v>60</v>
      </c>
      <c r="C1691" t="s">
        <v>19</v>
      </c>
      <c r="D1691">
        <v>16124</v>
      </c>
      <c r="E1691">
        <v>68518</v>
      </c>
      <c r="F1691" t="s">
        <v>9</v>
      </c>
    </row>
    <row r="1692" spans="1:6" x14ac:dyDescent="0.3">
      <c r="A1692">
        <v>2019</v>
      </c>
      <c r="B1692" t="s">
        <v>60</v>
      </c>
      <c r="C1692" t="s">
        <v>20</v>
      </c>
      <c r="D1692">
        <v>9983</v>
      </c>
      <c r="E1692">
        <v>77597</v>
      </c>
      <c r="F1692" t="s">
        <v>7</v>
      </c>
    </row>
    <row r="1693" spans="1:6" x14ac:dyDescent="0.3">
      <c r="A1693">
        <v>2019</v>
      </c>
      <c r="B1693" t="s">
        <v>60</v>
      </c>
      <c r="C1693" t="s">
        <v>21</v>
      </c>
      <c r="D1693">
        <v>8858</v>
      </c>
      <c r="E1693">
        <v>71845</v>
      </c>
      <c r="F1693" t="s">
        <v>7</v>
      </c>
    </row>
    <row r="1694" spans="1:6" x14ac:dyDescent="0.3">
      <c r="A1694">
        <v>2019</v>
      </c>
      <c r="B1694" t="s">
        <v>60</v>
      </c>
      <c r="C1694" t="s">
        <v>22</v>
      </c>
      <c r="D1694">
        <v>10845</v>
      </c>
      <c r="E1694">
        <v>70967</v>
      </c>
      <c r="F1694" t="s">
        <v>9</v>
      </c>
    </row>
    <row r="1695" spans="1:6" x14ac:dyDescent="0.3">
      <c r="A1695">
        <v>2019</v>
      </c>
      <c r="B1695" t="s">
        <v>60</v>
      </c>
      <c r="C1695" t="s">
        <v>23</v>
      </c>
      <c r="D1695">
        <v>13618</v>
      </c>
      <c r="E1695">
        <v>65758</v>
      </c>
      <c r="F1695" t="s">
        <v>9</v>
      </c>
    </row>
    <row r="1696" spans="1:6" x14ac:dyDescent="0.3">
      <c r="A1696">
        <v>2019</v>
      </c>
      <c r="B1696" t="s">
        <v>60</v>
      </c>
      <c r="C1696" t="s">
        <v>24</v>
      </c>
      <c r="D1696">
        <v>3827</v>
      </c>
      <c r="E1696">
        <v>71934</v>
      </c>
      <c r="F1696" t="s">
        <v>7</v>
      </c>
    </row>
    <row r="1697" spans="1:6" x14ac:dyDescent="0.3">
      <c r="A1697">
        <v>2019</v>
      </c>
      <c r="B1697" t="s">
        <v>60</v>
      </c>
      <c r="C1697" t="s">
        <v>25</v>
      </c>
      <c r="D1697">
        <v>15099</v>
      </c>
      <c r="E1697">
        <v>96791</v>
      </c>
      <c r="F1697" t="s">
        <v>7</v>
      </c>
    </row>
    <row r="1698" spans="1:6" x14ac:dyDescent="0.3">
      <c r="A1698">
        <v>2019</v>
      </c>
      <c r="B1698" t="s">
        <v>60</v>
      </c>
      <c r="C1698" t="s">
        <v>26</v>
      </c>
      <c r="D1698">
        <v>17270</v>
      </c>
      <c r="E1698">
        <v>142040</v>
      </c>
      <c r="F1698" t="s">
        <v>9</v>
      </c>
    </row>
    <row r="1699" spans="1:6" x14ac:dyDescent="0.3">
      <c r="A1699">
        <v>2019</v>
      </c>
      <c r="B1699" t="s">
        <v>60</v>
      </c>
      <c r="C1699" t="s">
        <v>27</v>
      </c>
      <c r="D1699">
        <v>18942</v>
      </c>
      <c r="E1699">
        <v>75275</v>
      </c>
      <c r="F1699" t="s">
        <v>9</v>
      </c>
    </row>
    <row r="1700" spans="1:6" x14ac:dyDescent="0.3">
      <c r="A1700">
        <v>2019</v>
      </c>
      <c r="B1700" t="s">
        <v>60</v>
      </c>
      <c r="C1700" t="s">
        <v>28</v>
      </c>
      <c r="D1700">
        <v>15467</v>
      </c>
      <c r="E1700">
        <v>97036</v>
      </c>
      <c r="F1700" t="s">
        <v>9</v>
      </c>
    </row>
    <row r="1701" spans="1:6" x14ac:dyDescent="0.3">
      <c r="A1701">
        <v>2019</v>
      </c>
      <c r="B1701" t="s">
        <v>60</v>
      </c>
      <c r="C1701" t="s">
        <v>29</v>
      </c>
      <c r="D1701">
        <v>7854</v>
      </c>
      <c r="E1701">
        <v>57222</v>
      </c>
      <c r="F1701" t="s">
        <v>9</v>
      </c>
    </row>
    <row r="1702" spans="1:6" x14ac:dyDescent="0.3">
      <c r="A1702">
        <v>2019</v>
      </c>
      <c r="B1702" t="s">
        <v>60</v>
      </c>
      <c r="C1702" t="s">
        <v>30</v>
      </c>
      <c r="D1702">
        <v>17661</v>
      </c>
      <c r="E1702">
        <v>74974</v>
      </c>
      <c r="F1702" t="s">
        <v>9</v>
      </c>
    </row>
    <row r="1703" spans="1:6" x14ac:dyDescent="0.3">
      <c r="A1703">
        <v>2019</v>
      </c>
      <c r="B1703" t="s">
        <v>60</v>
      </c>
      <c r="C1703" t="s">
        <v>31</v>
      </c>
      <c r="D1703">
        <v>4178</v>
      </c>
      <c r="E1703">
        <v>62708</v>
      </c>
      <c r="F1703" t="s">
        <v>7</v>
      </c>
    </row>
    <row r="1704" spans="1:6" x14ac:dyDescent="0.3">
      <c r="A1704">
        <v>2019</v>
      </c>
      <c r="B1704" t="s">
        <v>60</v>
      </c>
      <c r="C1704" t="s">
        <v>32</v>
      </c>
      <c r="D1704">
        <v>6481</v>
      </c>
      <c r="E1704">
        <v>69484</v>
      </c>
      <c r="F1704" t="s">
        <v>7</v>
      </c>
    </row>
    <row r="1705" spans="1:6" x14ac:dyDescent="0.3">
      <c r="A1705">
        <v>2019</v>
      </c>
      <c r="B1705" t="s">
        <v>60</v>
      </c>
      <c r="C1705" t="s">
        <v>33</v>
      </c>
      <c r="D1705">
        <v>8856</v>
      </c>
      <c r="E1705">
        <v>69979</v>
      </c>
      <c r="F1705" t="s">
        <v>9</v>
      </c>
    </row>
    <row r="1706" spans="1:6" x14ac:dyDescent="0.3">
      <c r="A1706">
        <v>2019</v>
      </c>
      <c r="B1706" t="s">
        <v>60</v>
      </c>
      <c r="C1706" t="s">
        <v>34</v>
      </c>
      <c r="D1706">
        <v>3835</v>
      </c>
      <c r="E1706">
        <v>97139</v>
      </c>
      <c r="F1706" t="s">
        <v>7</v>
      </c>
    </row>
    <row r="1707" spans="1:6" x14ac:dyDescent="0.3">
      <c r="A1707">
        <v>2019</v>
      </c>
      <c r="B1707" t="s">
        <v>60</v>
      </c>
      <c r="C1707" t="s">
        <v>35</v>
      </c>
      <c r="D1707">
        <v>19625</v>
      </c>
      <c r="E1707">
        <v>117862</v>
      </c>
      <c r="F1707" t="s">
        <v>7</v>
      </c>
    </row>
    <row r="1708" spans="1:6" x14ac:dyDescent="0.3">
      <c r="A1708">
        <v>2019</v>
      </c>
      <c r="B1708" t="s">
        <v>60</v>
      </c>
      <c r="C1708" t="s">
        <v>36</v>
      </c>
      <c r="D1708">
        <v>5092</v>
      </c>
      <c r="E1708">
        <v>59932</v>
      </c>
      <c r="F1708" t="s">
        <v>9</v>
      </c>
    </row>
    <row r="1709" spans="1:6" x14ac:dyDescent="0.3">
      <c r="A1709">
        <v>2019</v>
      </c>
      <c r="B1709" t="s">
        <v>60</v>
      </c>
      <c r="C1709" t="s">
        <v>37</v>
      </c>
      <c r="D1709">
        <v>65326</v>
      </c>
      <c r="E1709">
        <v>195559</v>
      </c>
      <c r="F1709" t="s">
        <v>9</v>
      </c>
    </row>
    <row r="1710" spans="1:6" x14ac:dyDescent="0.3">
      <c r="A1710">
        <v>2019</v>
      </c>
      <c r="B1710" t="s">
        <v>60</v>
      </c>
      <c r="C1710" t="s">
        <v>38</v>
      </c>
      <c r="D1710">
        <v>27332</v>
      </c>
      <c r="E1710">
        <v>88975</v>
      </c>
      <c r="F1710" t="s">
        <v>7</v>
      </c>
    </row>
    <row r="1711" spans="1:6" x14ac:dyDescent="0.3">
      <c r="A1711">
        <v>2019</v>
      </c>
      <c r="B1711" t="s">
        <v>60</v>
      </c>
      <c r="C1711" t="s">
        <v>39</v>
      </c>
      <c r="D1711">
        <v>2979</v>
      </c>
      <c r="E1711">
        <v>66044</v>
      </c>
      <c r="F1711" t="s">
        <v>7</v>
      </c>
    </row>
    <row r="1712" spans="1:6" x14ac:dyDescent="0.3">
      <c r="A1712">
        <v>2019</v>
      </c>
      <c r="B1712" t="s">
        <v>60</v>
      </c>
      <c r="C1712" t="s">
        <v>40</v>
      </c>
      <c r="D1712">
        <v>28537</v>
      </c>
      <c r="E1712">
        <v>75967</v>
      </c>
      <c r="F1712" t="s">
        <v>9</v>
      </c>
    </row>
    <row r="1713" spans="1:6" x14ac:dyDescent="0.3">
      <c r="A1713">
        <v>2019</v>
      </c>
      <c r="B1713" t="s">
        <v>60</v>
      </c>
      <c r="C1713" t="s">
        <v>41</v>
      </c>
      <c r="D1713">
        <v>11379</v>
      </c>
      <c r="E1713">
        <v>62323</v>
      </c>
      <c r="F1713" t="s">
        <v>7</v>
      </c>
    </row>
    <row r="1714" spans="1:6" x14ac:dyDescent="0.3">
      <c r="A1714">
        <v>2019</v>
      </c>
      <c r="B1714" t="s">
        <v>60</v>
      </c>
      <c r="C1714" t="s">
        <v>42</v>
      </c>
      <c r="D1714">
        <v>12686</v>
      </c>
      <c r="E1714">
        <v>73638</v>
      </c>
      <c r="F1714" t="s">
        <v>9</v>
      </c>
    </row>
    <row r="1715" spans="1:6" x14ac:dyDescent="0.3">
      <c r="A1715">
        <v>2019</v>
      </c>
      <c r="B1715" t="s">
        <v>60</v>
      </c>
      <c r="C1715" t="s">
        <v>43</v>
      </c>
      <c r="D1715">
        <v>28479</v>
      </c>
      <c r="E1715">
        <v>91405</v>
      </c>
      <c r="F1715" t="s">
        <v>7</v>
      </c>
    </row>
    <row r="1716" spans="1:6" x14ac:dyDescent="0.3">
      <c r="A1716">
        <v>2019</v>
      </c>
      <c r="B1716" t="s">
        <v>60</v>
      </c>
      <c r="C1716" t="s">
        <v>44</v>
      </c>
      <c r="D1716">
        <v>2802</v>
      </c>
      <c r="E1716">
        <v>95570</v>
      </c>
      <c r="F1716" t="s">
        <v>7</v>
      </c>
    </row>
    <row r="1717" spans="1:6" x14ac:dyDescent="0.3">
      <c r="A1717">
        <v>2019</v>
      </c>
      <c r="B1717" t="s">
        <v>60</v>
      </c>
      <c r="C1717" t="s">
        <v>45</v>
      </c>
      <c r="D1717">
        <v>12653</v>
      </c>
      <c r="E1717">
        <v>65859</v>
      </c>
      <c r="F1717" t="s">
        <v>9</v>
      </c>
    </row>
    <row r="1718" spans="1:6" x14ac:dyDescent="0.3">
      <c r="A1718">
        <v>2019</v>
      </c>
      <c r="B1718" t="s">
        <v>60</v>
      </c>
      <c r="C1718" t="s">
        <v>46</v>
      </c>
      <c r="D1718">
        <v>3221</v>
      </c>
      <c r="E1718">
        <v>63506</v>
      </c>
      <c r="F1718" t="s">
        <v>9</v>
      </c>
    </row>
    <row r="1719" spans="1:6" x14ac:dyDescent="0.3">
      <c r="A1719">
        <v>2019</v>
      </c>
      <c r="B1719" t="s">
        <v>60</v>
      </c>
      <c r="C1719" t="s">
        <v>47</v>
      </c>
      <c r="D1719">
        <v>15531</v>
      </c>
      <c r="E1719">
        <v>77601</v>
      </c>
      <c r="F1719" t="s">
        <v>7</v>
      </c>
    </row>
    <row r="1720" spans="1:6" x14ac:dyDescent="0.3">
      <c r="A1720">
        <v>2019</v>
      </c>
      <c r="B1720" t="s">
        <v>60</v>
      </c>
      <c r="C1720" t="s">
        <v>48</v>
      </c>
      <c r="D1720">
        <v>71279</v>
      </c>
      <c r="E1720">
        <v>86242</v>
      </c>
      <c r="F1720" t="s">
        <v>7</v>
      </c>
    </row>
    <row r="1721" spans="1:6" x14ac:dyDescent="0.3">
      <c r="A1721">
        <v>2019</v>
      </c>
      <c r="B1721" t="s">
        <v>60</v>
      </c>
      <c r="C1721" t="s">
        <v>49</v>
      </c>
      <c r="D1721">
        <v>11066</v>
      </c>
      <c r="E1721">
        <v>70760</v>
      </c>
      <c r="F1721" t="s">
        <v>9</v>
      </c>
    </row>
    <row r="1722" spans="1:6" x14ac:dyDescent="0.3">
      <c r="A1722">
        <v>2019</v>
      </c>
      <c r="B1722" t="s">
        <v>60</v>
      </c>
      <c r="C1722" t="s">
        <v>50</v>
      </c>
      <c r="D1722">
        <v>1700</v>
      </c>
      <c r="E1722">
        <v>76768</v>
      </c>
      <c r="F1722" t="s">
        <v>9</v>
      </c>
    </row>
    <row r="1723" spans="1:6" x14ac:dyDescent="0.3">
      <c r="A1723">
        <v>2019</v>
      </c>
      <c r="B1723" t="s">
        <v>60</v>
      </c>
      <c r="C1723" t="s">
        <v>51</v>
      </c>
      <c r="D1723">
        <v>21609</v>
      </c>
      <c r="E1723">
        <v>88201</v>
      </c>
      <c r="F1723" t="s">
        <v>9</v>
      </c>
    </row>
    <row r="1724" spans="1:6" x14ac:dyDescent="0.3">
      <c r="A1724">
        <v>2019</v>
      </c>
      <c r="B1724" t="s">
        <v>60</v>
      </c>
      <c r="C1724" t="s">
        <v>52</v>
      </c>
      <c r="D1724">
        <v>17184</v>
      </c>
      <c r="E1724">
        <v>82957</v>
      </c>
      <c r="F1724" t="s">
        <v>9</v>
      </c>
    </row>
    <row r="1725" spans="1:6" x14ac:dyDescent="0.3">
      <c r="A1725">
        <v>2019</v>
      </c>
      <c r="B1725" t="s">
        <v>60</v>
      </c>
      <c r="C1725" t="s">
        <v>53</v>
      </c>
      <c r="D1725">
        <v>3992</v>
      </c>
      <c r="E1725">
        <v>56354</v>
      </c>
      <c r="F1725" t="s">
        <v>9</v>
      </c>
    </row>
    <row r="1726" spans="1:6" x14ac:dyDescent="0.3">
      <c r="A1726">
        <v>2019</v>
      </c>
      <c r="B1726" t="s">
        <v>60</v>
      </c>
      <c r="C1726" t="s">
        <v>54</v>
      </c>
      <c r="D1726">
        <v>13244</v>
      </c>
      <c r="E1726">
        <v>74759</v>
      </c>
      <c r="F1726" t="s">
        <v>7</v>
      </c>
    </row>
    <row r="1727" spans="1:6" x14ac:dyDescent="0.3">
      <c r="A1727">
        <v>2019</v>
      </c>
      <c r="B1727" t="s">
        <v>60</v>
      </c>
      <c r="C1727" t="s">
        <v>55</v>
      </c>
      <c r="D1727">
        <v>2248</v>
      </c>
      <c r="E1727">
        <v>60692</v>
      </c>
      <c r="F1727" t="s">
        <v>7</v>
      </c>
    </row>
    <row r="1728" spans="1:6" x14ac:dyDescent="0.3">
      <c r="A1728">
        <v>2019</v>
      </c>
      <c r="B1728" t="s">
        <v>61</v>
      </c>
      <c r="C1728" t="s">
        <v>6</v>
      </c>
      <c r="D1728">
        <v>21426</v>
      </c>
      <c r="E1728">
        <v>59774</v>
      </c>
      <c r="F1728" t="s">
        <v>9</v>
      </c>
    </row>
    <row r="1729" spans="1:6" x14ac:dyDescent="0.3">
      <c r="A1729">
        <v>2019</v>
      </c>
      <c r="B1729" t="s">
        <v>61</v>
      </c>
      <c r="C1729" t="s">
        <v>8</v>
      </c>
      <c r="D1729">
        <v>31059</v>
      </c>
      <c r="E1729">
        <v>61334</v>
      </c>
      <c r="F1729" t="s">
        <v>7</v>
      </c>
    </row>
    <row r="1730" spans="1:6" x14ac:dyDescent="0.3">
      <c r="A1730">
        <v>2019</v>
      </c>
      <c r="B1730" t="s">
        <v>61</v>
      </c>
      <c r="C1730" t="s">
        <v>10</v>
      </c>
      <c r="D1730">
        <v>13845</v>
      </c>
      <c r="E1730">
        <v>65263</v>
      </c>
      <c r="F1730" t="s">
        <v>7</v>
      </c>
    </row>
    <row r="1731" spans="1:6" x14ac:dyDescent="0.3">
      <c r="A1731">
        <v>2019</v>
      </c>
      <c r="B1731" t="s">
        <v>61</v>
      </c>
      <c r="C1731" t="s">
        <v>11</v>
      </c>
      <c r="D1731">
        <v>188712</v>
      </c>
      <c r="E1731">
        <v>92955</v>
      </c>
      <c r="F1731" t="s">
        <v>9</v>
      </c>
    </row>
    <row r="1732" spans="1:6" x14ac:dyDescent="0.3">
      <c r="A1732">
        <v>2019</v>
      </c>
      <c r="B1732" t="s">
        <v>61</v>
      </c>
      <c r="C1732" t="s">
        <v>12</v>
      </c>
      <c r="D1732">
        <v>50576</v>
      </c>
      <c r="E1732">
        <v>84698</v>
      </c>
      <c r="F1732" t="s">
        <v>9</v>
      </c>
    </row>
    <row r="1733" spans="1:6" x14ac:dyDescent="0.3">
      <c r="A1733">
        <v>2019</v>
      </c>
      <c r="B1733" t="s">
        <v>61</v>
      </c>
      <c r="C1733" t="s">
        <v>13</v>
      </c>
      <c r="D1733">
        <v>22807</v>
      </c>
      <c r="E1733">
        <v>93307</v>
      </c>
      <c r="F1733" t="s">
        <v>7</v>
      </c>
    </row>
    <row r="1734" spans="1:6" x14ac:dyDescent="0.3">
      <c r="A1734">
        <v>2019</v>
      </c>
      <c r="B1734" t="s">
        <v>61</v>
      </c>
      <c r="C1734" t="s">
        <v>14</v>
      </c>
      <c r="D1734">
        <v>8644</v>
      </c>
      <c r="E1734">
        <v>86600</v>
      </c>
      <c r="F1734" t="s">
        <v>7</v>
      </c>
    </row>
    <row r="1735" spans="1:6" x14ac:dyDescent="0.3">
      <c r="A1735">
        <v>2019</v>
      </c>
      <c r="B1735" t="s">
        <v>61</v>
      </c>
      <c r="C1735" t="s">
        <v>15</v>
      </c>
      <c r="D1735">
        <v>156978</v>
      </c>
      <c r="E1735">
        <v>64653</v>
      </c>
      <c r="F1735" t="s">
        <v>9</v>
      </c>
    </row>
    <row r="1736" spans="1:6" x14ac:dyDescent="0.3">
      <c r="A1736">
        <v>2019</v>
      </c>
      <c r="B1736" t="s">
        <v>61</v>
      </c>
      <c r="C1736" t="s">
        <v>16</v>
      </c>
      <c r="D1736">
        <v>54102</v>
      </c>
      <c r="E1736">
        <v>70724</v>
      </c>
      <c r="F1736" t="s">
        <v>7</v>
      </c>
    </row>
    <row r="1737" spans="1:6" x14ac:dyDescent="0.3">
      <c r="A1737">
        <v>2019</v>
      </c>
      <c r="B1737" t="s">
        <v>61</v>
      </c>
      <c r="C1737" t="s">
        <v>17</v>
      </c>
      <c r="D1737">
        <v>11075</v>
      </c>
      <c r="E1737">
        <v>54653</v>
      </c>
      <c r="F1737" t="s">
        <v>9</v>
      </c>
    </row>
    <row r="1738" spans="1:6" x14ac:dyDescent="0.3">
      <c r="A1738">
        <v>2019</v>
      </c>
      <c r="B1738" t="s">
        <v>61</v>
      </c>
      <c r="C1738" t="s">
        <v>18</v>
      </c>
      <c r="D1738">
        <v>73447</v>
      </c>
      <c r="E1738">
        <v>79829</v>
      </c>
      <c r="F1738" t="s">
        <v>7</v>
      </c>
    </row>
    <row r="1739" spans="1:6" x14ac:dyDescent="0.3">
      <c r="A1739">
        <v>2019</v>
      </c>
      <c r="B1739" t="s">
        <v>61</v>
      </c>
      <c r="C1739" t="s">
        <v>19</v>
      </c>
      <c r="D1739">
        <v>29045</v>
      </c>
      <c r="E1739">
        <v>56796</v>
      </c>
      <c r="F1739" t="s">
        <v>7</v>
      </c>
    </row>
    <row r="1740" spans="1:6" x14ac:dyDescent="0.3">
      <c r="A1740">
        <v>2019</v>
      </c>
      <c r="B1740" t="s">
        <v>61</v>
      </c>
      <c r="C1740" t="s">
        <v>20</v>
      </c>
      <c r="D1740">
        <v>15401</v>
      </c>
      <c r="E1740">
        <v>58293</v>
      </c>
      <c r="F1740" t="s">
        <v>9</v>
      </c>
    </row>
    <row r="1741" spans="1:6" x14ac:dyDescent="0.3">
      <c r="A1741">
        <v>2019</v>
      </c>
      <c r="B1741" t="s">
        <v>61</v>
      </c>
      <c r="C1741" t="s">
        <v>21</v>
      </c>
      <c r="D1741">
        <v>16569</v>
      </c>
      <c r="E1741">
        <v>65048</v>
      </c>
      <c r="F1741" t="s">
        <v>9</v>
      </c>
    </row>
    <row r="1742" spans="1:6" x14ac:dyDescent="0.3">
      <c r="A1742">
        <v>2019</v>
      </c>
      <c r="B1742" t="s">
        <v>61</v>
      </c>
      <c r="C1742" t="s">
        <v>22</v>
      </c>
      <c r="D1742">
        <v>20206</v>
      </c>
      <c r="E1742">
        <v>54829</v>
      </c>
      <c r="F1742" t="s">
        <v>7</v>
      </c>
    </row>
    <row r="1743" spans="1:6" x14ac:dyDescent="0.3">
      <c r="A1743">
        <v>2019</v>
      </c>
      <c r="B1743" t="s">
        <v>61</v>
      </c>
      <c r="C1743" t="s">
        <v>23</v>
      </c>
      <c r="D1743">
        <v>24001</v>
      </c>
      <c r="E1743">
        <v>61218</v>
      </c>
      <c r="F1743" t="s">
        <v>7</v>
      </c>
    </row>
    <row r="1744" spans="1:6" x14ac:dyDescent="0.3">
      <c r="A1744">
        <v>2019</v>
      </c>
      <c r="B1744" t="s">
        <v>61</v>
      </c>
      <c r="C1744" t="s">
        <v>24</v>
      </c>
      <c r="D1744">
        <v>9912</v>
      </c>
      <c r="E1744">
        <v>61405</v>
      </c>
      <c r="F1744" t="s">
        <v>9</v>
      </c>
    </row>
    <row r="1745" spans="1:6" x14ac:dyDescent="0.3">
      <c r="A1745">
        <v>2019</v>
      </c>
      <c r="B1745" t="s">
        <v>61</v>
      </c>
      <c r="C1745" t="s">
        <v>25</v>
      </c>
      <c r="D1745">
        <v>42175</v>
      </c>
      <c r="E1745">
        <v>83259</v>
      </c>
      <c r="F1745" t="s">
        <v>9</v>
      </c>
    </row>
    <row r="1746" spans="1:6" x14ac:dyDescent="0.3">
      <c r="A1746">
        <v>2019</v>
      </c>
      <c r="B1746" t="s">
        <v>61</v>
      </c>
      <c r="C1746" t="s">
        <v>26</v>
      </c>
      <c r="D1746">
        <v>47186</v>
      </c>
      <c r="E1746">
        <v>108580</v>
      </c>
      <c r="F1746" t="s">
        <v>9</v>
      </c>
    </row>
    <row r="1747" spans="1:6" x14ac:dyDescent="0.3">
      <c r="A1747">
        <v>2019</v>
      </c>
      <c r="B1747" t="s">
        <v>61</v>
      </c>
      <c r="C1747" t="s">
        <v>27</v>
      </c>
      <c r="D1747">
        <v>42271</v>
      </c>
      <c r="E1747">
        <v>74677</v>
      </c>
      <c r="F1747" t="s">
        <v>9</v>
      </c>
    </row>
    <row r="1748" spans="1:6" x14ac:dyDescent="0.3">
      <c r="A1748">
        <v>2019</v>
      </c>
      <c r="B1748" t="s">
        <v>61</v>
      </c>
      <c r="C1748" t="s">
        <v>28</v>
      </c>
      <c r="D1748">
        <v>29916</v>
      </c>
      <c r="E1748">
        <v>86794</v>
      </c>
      <c r="F1748" t="s">
        <v>9</v>
      </c>
    </row>
    <row r="1749" spans="1:6" x14ac:dyDescent="0.3">
      <c r="A1749">
        <v>2019</v>
      </c>
      <c r="B1749" t="s">
        <v>61</v>
      </c>
      <c r="C1749" t="s">
        <v>29</v>
      </c>
      <c r="D1749">
        <v>11953</v>
      </c>
      <c r="E1749">
        <v>47461</v>
      </c>
      <c r="F1749" t="s">
        <v>7</v>
      </c>
    </row>
    <row r="1750" spans="1:6" x14ac:dyDescent="0.3">
      <c r="A1750">
        <v>2019</v>
      </c>
      <c r="B1750" t="s">
        <v>61</v>
      </c>
      <c r="C1750" t="s">
        <v>30</v>
      </c>
      <c r="D1750">
        <v>33699</v>
      </c>
      <c r="E1750">
        <v>69932</v>
      </c>
      <c r="F1750" t="s">
        <v>7</v>
      </c>
    </row>
    <row r="1751" spans="1:6" x14ac:dyDescent="0.3">
      <c r="A1751">
        <v>2019</v>
      </c>
      <c r="B1751" t="s">
        <v>61</v>
      </c>
      <c r="C1751" t="s">
        <v>31</v>
      </c>
      <c r="D1751">
        <v>8994</v>
      </c>
      <c r="E1751">
        <v>56921</v>
      </c>
      <c r="F1751" t="s">
        <v>9</v>
      </c>
    </row>
    <row r="1752" spans="1:6" x14ac:dyDescent="0.3">
      <c r="A1752">
        <v>2019</v>
      </c>
      <c r="B1752" t="s">
        <v>61</v>
      </c>
      <c r="C1752" t="s">
        <v>32</v>
      </c>
      <c r="D1752">
        <v>11395</v>
      </c>
      <c r="E1752">
        <v>65204</v>
      </c>
      <c r="F1752" t="s">
        <v>7</v>
      </c>
    </row>
    <row r="1753" spans="1:6" x14ac:dyDescent="0.3">
      <c r="A1753">
        <v>2019</v>
      </c>
      <c r="B1753" t="s">
        <v>61</v>
      </c>
      <c r="C1753" t="s">
        <v>33</v>
      </c>
      <c r="D1753">
        <v>19521</v>
      </c>
      <c r="E1753">
        <v>64283</v>
      </c>
      <c r="F1753" t="s">
        <v>7</v>
      </c>
    </row>
    <row r="1754" spans="1:6" x14ac:dyDescent="0.3">
      <c r="A1754">
        <v>2019</v>
      </c>
      <c r="B1754" t="s">
        <v>61</v>
      </c>
      <c r="C1754" t="s">
        <v>34</v>
      </c>
      <c r="D1754">
        <v>11938</v>
      </c>
      <c r="E1754">
        <v>81584</v>
      </c>
      <c r="F1754" t="s">
        <v>9</v>
      </c>
    </row>
    <row r="1755" spans="1:6" x14ac:dyDescent="0.3">
      <c r="A1755">
        <v>2019</v>
      </c>
      <c r="B1755" t="s">
        <v>61</v>
      </c>
      <c r="C1755" t="s">
        <v>35</v>
      </c>
      <c r="D1755">
        <v>50907</v>
      </c>
      <c r="E1755">
        <v>94404</v>
      </c>
      <c r="F1755" t="s">
        <v>9</v>
      </c>
    </row>
    <row r="1756" spans="1:6" x14ac:dyDescent="0.3">
      <c r="A1756">
        <v>2019</v>
      </c>
      <c r="B1756" t="s">
        <v>61</v>
      </c>
      <c r="C1756" t="s">
        <v>36</v>
      </c>
      <c r="D1756">
        <v>10062</v>
      </c>
      <c r="E1756">
        <v>66086</v>
      </c>
      <c r="F1756" t="s">
        <v>7</v>
      </c>
    </row>
    <row r="1757" spans="1:6" x14ac:dyDescent="0.3">
      <c r="A1757">
        <v>2019</v>
      </c>
      <c r="B1757" t="s">
        <v>61</v>
      </c>
      <c r="C1757" t="s">
        <v>37</v>
      </c>
      <c r="D1757">
        <v>111646</v>
      </c>
      <c r="E1757">
        <v>98549</v>
      </c>
      <c r="F1757" t="s">
        <v>7</v>
      </c>
    </row>
    <row r="1758" spans="1:6" x14ac:dyDescent="0.3">
      <c r="A1758">
        <v>2019</v>
      </c>
      <c r="B1758" t="s">
        <v>61</v>
      </c>
      <c r="C1758" t="s">
        <v>38</v>
      </c>
      <c r="D1758">
        <v>57179</v>
      </c>
      <c r="E1758">
        <v>68617</v>
      </c>
      <c r="F1758" t="s">
        <v>9</v>
      </c>
    </row>
    <row r="1759" spans="1:6" x14ac:dyDescent="0.3">
      <c r="A1759">
        <v>2019</v>
      </c>
      <c r="B1759" t="s">
        <v>61</v>
      </c>
      <c r="C1759" t="s">
        <v>39</v>
      </c>
      <c r="D1759">
        <v>4917</v>
      </c>
      <c r="E1759">
        <v>65438</v>
      </c>
      <c r="F1759" t="s">
        <v>7</v>
      </c>
    </row>
    <row r="1760" spans="1:6" x14ac:dyDescent="0.3">
      <c r="A1760">
        <v>2019</v>
      </c>
      <c r="B1760" t="s">
        <v>61</v>
      </c>
      <c r="C1760" t="s">
        <v>40</v>
      </c>
      <c r="D1760">
        <v>52650</v>
      </c>
      <c r="E1760">
        <v>68445</v>
      </c>
      <c r="F1760" t="s">
        <v>9</v>
      </c>
    </row>
    <row r="1761" spans="1:6" x14ac:dyDescent="0.3">
      <c r="A1761">
        <v>2019</v>
      </c>
      <c r="B1761" t="s">
        <v>61</v>
      </c>
      <c r="C1761" t="s">
        <v>41</v>
      </c>
      <c r="D1761">
        <v>20434</v>
      </c>
      <c r="E1761">
        <v>56640</v>
      </c>
      <c r="F1761" t="s">
        <v>7</v>
      </c>
    </row>
    <row r="1762" spans="1:6" x14ac:dyDescent="0.3">
      <c r="A1762">
        <v>2019</v>
      </c>
      <c r="B1762" t="s">
        <v>61</v>
      </c>
      <c r="C1762" t="s">
        <v>42</v>
      </c>
      <c r="D1762">
        <v>24942</v>
      </c>
      <c r="E1762">
        <v>73873</v>
      </c>
      <c r="F1762" t="s">
        <v>7</v>
      </c>
    </row>
    <row r="1763" spans="1:6" x14ac:dyDescent="0.3">
      <c r="A1763">
        <v>2019</v>
      </c>
      <c r="B1763" t="s">
        <v>61</v>
      </c>
      <c r="C1763" t="s">
        <v>43</v>
      </c>
      <c r="D1763">
        <v>61779</v>
      </c>
      <c r="E1763">
        <v>82029</v>
      </c>
      <c r="F1763" t="s">
        <v>9</v>
      </c>
    </row>
    <row r="1764" spans="1:6" x14ac:dyDescent="0.3">
      <c r="A1764">
        <v>2019</v>
      </c>
      <c r="B1764" t="s">
        <v>61</v>
      </c>
      <c r="C1764" t="s">
        <v>44</v>
      </c>
      <c r="D1764">
        <v>8350</v>
      </c>
      <c r="E1764">
        <v>73763</v>
      </c>
      <c r="F1764" t="s">
        <v>9</v>
      </c>
    </row>
    <row r="1765" spans="1:6" x14ac:dyDescent="0.3">
      <c r="A1765">
        <v>2019</v>
      </c>
      <c r="B1765" t="s">
        <v>61</v>
      </c>
      <c r="C1765" t="s">
        <v>45</v>
      </c>
      <c r="D1765">
        <v>25902</v>
      </c>
      <c r="E1765">
        <v>55505</v>
      </c>
      <c r="F1765" t="s">
        <v>7</v>
      </c>
    </row>
    <row r="1766" spans="1:6" x14ac:dyDescent="0.3">
      <c r="A1766">
        <v>2019</v>
      </c>
      <c r="B1766" t="s">
        <v>61</v>
      </c>
      <c r="C1766" t="s">
        <v>46</v>
      </c>
      <c r="D1766">
        <v>5030</v>
      </c>
      <c r="E1766">
        <v>61293</v>
      </c>
      <c r="F1766" t="s">
        <v>7</v>
      </c>
    </row>
    <row r="1767" spans="1:6" x14ac:dyDescent="0.3">
      <c r="A1767">
        <v>2019</v>
      </c>
      <c r="B1767" t="s">
        <v>61</v>
      </c>
      <c r="C1767" t="s">
        <v>47</v>
      </c>
      <c r="D1767">
        <v>28315</v>
      </c>
      <c r="E1767">
        <v>62172</v>
      </c>
      <c r="F1767" t="s">
        <v>9</v>
      </c>
    </row>
    <row r="1768" spans="1:6" x14ac:dyDescent="0.3">
      <c r="A1768">
        <v>2019</v>
      </c>
      <c r="B1768" t="s">
        <v>61</v>
      </c>
      <c r="C1768" t="s">
        <v>48</v>
      </c>
      <c r="D1768">
        <v>129242</v>
      </c>
      <c r="E1768">
        <v>77507</v>
      </c>
      <c r="F1768" t="s">
        <v>9</v>
      </c>
    </row>
    <row r="1769" spans="1:6" x14ac:dyDescent="0.3">
      <c r="A1769">
        <v>2019</v>
      </c>
      <c r="B1769" t="s">
        <v>61</v>
      </c>
      <c r="C1769" t="s">
        <v>49</v>
      </c>
      <c r="D1769">
        <v>21911</v>
      </c>
      <c r="E1769">
        <v>62815</v>
      </c>
      <c r="F1769" t="s">
        <v>9</v>
      </c>
    </row>
    <row r="1770" spans="1:6" x14ac:dyDescent="0.3">
      <c r="A1770">
        <v>2019</v>
      </c>
      <c r="B1770" t="s">
        <v>61</v>
      </c>
      <c r="C1770" t="s">
        <v>50</v>
      </c>
      <c r="D1770">
        <v>5488</v>
      </c>
      <c r="E1770">
        <v>69457</v>
      </c>
      <c r="F1770" t="s">
        <v>9</v>
      </c>
    </row>
    <row r="1771" spans="1:6" x14ac:dyDescent="0.3">
      <c r="A1771">
        <v>2019</v>
      </c>
      <c r="B1771" t="s">
        <v>61</v>
      </c>
      <c r="C1771" t="s">
        <v>51</v>
      </c>
      <c r="D1771">
        <v>57146</v>
      </c>
      <c r="E1771">
        <v>90971</v>
      </c>
      <c r="F1771" t="s">
        <v>9</v>
      </c>
    </row>
    <row r="1772" spans="1:6" x14ac:dyDescent="0.3">
      <c r="A1772">
        <v>2019</v>
      </c>
      <c r="B1772" t="s">
        <v>61</v>
      </c>
      <c r="C1772" t="s">
        <v>52</v>
      </c>
      <c r="D1772">
        <v>39177</v>
      </c>
      <c r="E1772">
        <v>82348</v>
      </c>
      <c r="F1772" t="s">
        <v>7</v>
      </c>
    </row>
    <row r="1773" spans="1:6" x14ac:dyDescent="0.3">
      <c r="A1773">
        <v>2019</v>
      </c>
      <c r="B1773" t="s">
        <v>61</v>
      </c>
      <c r="C1773" t="s">
        <v>53</v>
      </c>
      <c r="D1773">
        <v>8077</v>
      </c>
      <c r="E1773">
        <v>54213</v>
      </c>
      <c r="F1773" t="s">
        <v>7</v>
      </c>
    </row>
    <row r="1774" spans="1:6" x14ac:dyDescent="0.3">
      <c r="A1774">
        <v>2019</v>
      </c>
      <c r="B1774" t="s">
        <v>61</v>
      </c>
      <c r="C1774" t="s">
        <v>54</v>
      </c>
      <c r="D1774">
        <v>23769</v>
      </c>
      <c r="E1774">
        <v>63868</v>
      </c>
      <c r="F1774" t="s">
        <v>9</v>
      </c>
    </row>
    <row r="1775" spans="1:6" x14ac:dyDescent="0.3">
      <c r="A1775">
        <v>2019</v>
      </c>
      <c r="B1775" t="s">
        <v>61</v>
      </c>
      <c r="C1775" t="s">
        <v>55</v>
      </c>
      <c r="D1775">
        <v>4417</v>
      </c>
      <c r="E1775">
        <v>56226</v>
      </c>
      <c r="F1775" t="s">
        <v>7</v>
      </c>
    </row>
    <row r="1776" spans="1:6" x14ac:dyDescent="0.3">
      <c r="A1776">
        <v>2019</v>
      </c>
      <c r="B1776" t="s">
        <v>62</v>
      </c>
      <c r="C1776" t="s">
        <v>6</v>
      </c>
      <c r="D1776">
        <v>12429</v>
      </c>
      <c r="E1776">
        <v>51641</v>
      </c>
      <c r="F1776" t="s">
        <v>7</v>
      </c>
    </row>
    <row r="1777" spans="1:6" x14ac:dyDescent="0.3">
      <c r="A1777">
        <v>2019</v>
      </c>
      <c r="B1777" t="s">
        <v>62</v>
      </c>
      <c r="C1777" t="s">
        <v>8</v>
      </c>
      <c r="D1777">
        <v>16509</v>
      </c>
      <c r="E1777">
        <v>56240</v>
      </c>
      <c r="F1777" t="s">
        <v>9</v>
      </c>
    </row>
    <row r="1778" spans="1:6" x14ac:dyDescent="0.3">
      <c r="A1778">
        <v>2019</v>
      </c>
      <c r="B1778" t="s">
        <v>62</v>
      </c>
      <c r="C1778" t="s">
        <v>10</v>
      </c>
      <c r="D1778">
        <v>15762</v>
      </c>
      <c r="E1778">
        <v>47521</v>
      </c>
      <c r="F1778" t="s">
        <v>9</v>
      </c>
    </row>
    <row r="1779" spans="1:6" x14ac:dyDescent="0.3">
      <c r="A1779">
        <v>2019</v>
      </c>
      <c r="B1779" t="s">
        <v>62</v>
      </c>
      <c r="C1779" t="s">
        <v>11</v>
      </c>
      <c r="D1779">
        <v>593987</v>
      </c>
      <c r="E1779">
        <v>56766</v>
      </c>
      <c r="F1779" t="s">
        <v>7</v>
      </c>
    </row>
    <row r="1780" spans="1:6" x14ac:dyDescent="0.3">
      <c r="A1780">
        <v>2019</v>
      </c>
      <c r="B1780" t="s">
        <v>62</v>
      </c>
      <c r="C1780" t="s">
        <v>12</v>
      </c>
      <c r="D1780">
        <v>21356</v>
      </c>
      <c r="E1780">
        <v>54754</v>
      </c>
      <c r="F1780" t="s">
        <v>7</v>
      </c>
    </row>
    <row r="1781" spans="1:6" x14ac:dyDescent="0.3">
      <c r="A1781">
        <v>2019</v>
      </c>
      <c r="B1781" t="s">
        <v>62</v>
      </c>
      <c r="C1781" t="s">
        <v>13</v>
      </c>
      <c r="D1781">
        <v>12701</v>
      </c>
      <c r="E1781">
        <v>59993</v>
      </c>
      <c r="F1781" t="s">
        <v>9</v>
      </c>
    </row>
    <row r="1782" spans="1:6" x14ac:dyDescent="0.3">
      <c r="A1782">
        <v>2019</v>
      </c>
      <c r="B1782" t="s">
        <v>62</v>
      </c>
      <c r="C1782" t="s">
        <v>14</v>
      </c>
      <c r="D1782">
        <v>4626</v>
      </c>
      <c r="E1782">
        <v>59083</v>
      </c>
      <c r="F1782" t="s">
        <v>7</v>
      </c>
    </row>
    <row r="1783" spans="1:6" x14ac:dyDescent="0.3">
      <c r="A1783">
        <v>2019</v>
      </c>
      <c r="B1783" t="s">
        <v>62</v>
      </c>
      <c r="C1783" t="s">
        <v>15</v>
      </c>
      <c r="D1783">
        <v>71929</v>
      </c>
      <c r="E1783">
        <v>55450</v>
      </c>
      <c r="F1783" t="s">
        <v>9</v>
      </c>
    </row>
    <row r="1784" spans="1:6" x14ac:dyDescent="0.3">
      <c r="A1784">
        <v>2019</v>
      </c>
      <c r="B1784" t="s">
        <v>62</v>
      </c>
      <c r="C1784" t="s">
        <v>16</v>
      </c>
      <c r="D1784">
        <v>28426</v>
      </c>
      <c r="E1784">
        <v>56819</v>
      </c>
      <c r="F1784" t="s">
        <v>7</v>
      </c>
    </row>
    <row r="1785" spans="1:6" x14ac:dyDescent="0.3">
      <c r="A1785">
        <v>2019</v>
      </c>
      <c r="B1785" t="s">
        <v>62</v>
      </c>
      <c r="C1785" t="s">
        <v>17</v>
      </c>
      <c r="D1785">
        <v>7292</v>
      </c>
      <c r="E1785">
        <v>46927</v>
      </c>
      <c r="F1785" t="s">
        <v>7</v>
      </c>
    </row>
    <row r="1786" spans="1:6" x14ac:dyDescent="0.3">
      <c r="A1786">
        <v>2019</v>
      </c>
      <c r="B1786" t="s">
        <v>62</v>
      </c>
      <c r="C1786" t="s">
        <v>18</v>
      </c>
      <c r="D1786">
        <v>34414</v>
      </c>
      <c r="E1786">
        <v>55347</v>
      </c>
      <c r="F1786" t="s">
        <v>9</v>
      </c>
    </row>
    <row r="1787" spans="1:6" x14ac:dyDescent="0.3">
      <c r="A1787">
        <v>2019</v>
      </c>
      <c r="B1787" t="s">
        <v>62</v>
      </c>
      <c r="C1787" t="s">
        <v>19</v>
      </c>
      <c r="D1787">
        <v>15254</v>
      </c>
      <c r="E1787">
        <v>52791</v>
      </c>
      <c r="F1787" t="s">
        <v>9</v>
      </c>
    </row>
    <row r="1788" spans="1:6" x14ac:dyDescent="0.3">
      <c r="A1788">
        <v>2019</v>
      </c>
      <c r="B1788" t="s">
        <v>62</v>
      </c>
      <c r="C1788" t="s">
        <v>20</v>
      </c>
      <c r="D1788">
        <v>11324</v>
      </c>
      <c r="E1788">
        <v>48092</v>
      </c>
      <c r="F1788" t="s">
        <v>7</v>
      </c>
    </row>
    <row r="1789" spans="1:6" x14ac:dyDescent="0.3">
      <c r="A1789">
        <v>2019</v>
      </c>
      <c r="B1789" t="s">
        <v>62</v>
      </c>
      <c r="C1789" t="s">
        <v>21</v>
      </c>
      <c r="D1789">
        <v>10129</v>
      </c>
      <c r="E1789">
        <v>47465</v>
      </c>
      <c r="F1789" t="s">
        <v>7</v>
      </c>
    </row>
    <row r="1790" spans="1:6" x14ac:dyDescent="0.3">
      <c r="A1790">
        <v>2019</v>
      </c>
      <c r="B1790" t="s">
        <v>62</v>
      </c>
      <c r="C1790" t="s">
        <v>22</v>
      </c>
      <c r="D1790">
        <v>17849</v>
      </c>
      <c r="E1790">
        <v>53340</v>
      </c>
      <c r="F1790" t="s">
        <v>9</v>
      </c>
    </row>
    <row r="1791" spans="1:6" x14ac:dyDescent="0.3">
      <c r="A1791">
        <v>2019</v>
      </c>
      <c r="B1791" t="s">
        <v>62</v>
      </c>
      <c r="C1791" t="s">
        <v>23</v>
      </c>
      <c r="D1791">
        <v>15003</v>
      </c>
      <c r="E1791">
        <v>48305</v>
      </c>
      <c r="F1791" t="s">
        <v>9</v>
      </c>
    </row>
    <row r="1792" spans="1:6" x14ac:dyDescent="0.3">
      <c r="A1792">
        <v>2019</v>
      </c>
      <c r="B1792" t="s">
        <v>62</v>
      </c>
      <c r="C1792" t="s">
        <v>24</v>
      </c>
      <c r="D1792">
        <v>6292</v>
      </c>
      <c r="E1792">
        <v>51937</v>
      </c>
      <c r="F1792" t="s">
        <v>9</v>
      </c>
    </row>
    <row r="1793" spans="1:6" x14ac:dyDescent="0.3">
      <c r="A1793">
        <v>2019</v>
      </c>
      <c r="B1793" t="s">
        <v>62</v>
      </c>
      <c r="C1793" t="s">
        <v>25</v>
      </c>
      <c r="D1793">
        <v>20270</v>
      </c>
      <c r="E1793">
        <v>59201</v>
      </c>
      <c r="F1793" t="s">
        <v>9</v>
      </c>
    </row>
    <row r="1794" spans="1:6" x14ac:dyDescent="0.3">
      <c r="A1794">
        <v>2019</v>
      </c>
      <c r="B1794" t="s">
        <v>62</v>
      </c>
      <c r="C1794" t="s">
        <v>26</v>
      </c>
      <c r="D1794">
        <v>61589</v>
      </c>
      <c r="E1794">
        <v>63794</v>
      </c>
      <c r="F1794" t="s">
        <v>9</v>
      </c>
    </row>
    <row r="1795" spans="1:6" x14ac:dyDescent="0.3">
      <c r="A1795">
        <v>2019</v>
      </c>
      <c r="B1795" t="s">
        <v>62</v>
      </c>
      <c r="C1795" t="s">
        <v>27</v>
      </c>
      <c r="D1795">
        <v>24957</v>
      </c>
      <c r="E1795">
        <v>54406</v>
      </c>
      <c r="F1795" t="s">
        <v>7</v>
      </c>
    </row>
    <row r="1796" spans="1:6" x14ac:dyDescent="0.3">
      <c r="A1796">
        <v>2019</v>
      </c>
      <c r="B1796" t="s">
        <v>62</v>
      </c>
      <c r="C1796" t="s">
        <v>28</v>
      </c>
      <c r="D1796">
        <v>17543</v>
      </c>
      <c r="E1796">
        <v>55720</v>
      </c>
      <c r="F1796" t="s">
        <v>7</v>
      </c>
    </row>
    <row r="1797" spans="1:6" x14ac:dyDescent="0.3">
      <c r="A1797">
        <v>2019</v>
      </c>
      <c r="B1797" t="s">
        <v>62</v>
      </c>
      <c r="C1797" t="s">
        <v>29</v>
      </c>
      <c r="D1797">
        <v>7420</v>
      </c>
      <c r="E1797">
        <v>46426</v>
      </c>
      <c r="F1797" t="s">
        <v>9</v>
      </c>
    </row>
    <row r="1798" spans="1:6" x14ac:dyDescent="0.3">
      <c r="A1798">
        <v>2019</v>
      </c>
      <c r="B1798" t="s">
        <v>62</v>
      </c>
      <c r="C1798" t="s">
        <v>30</v>
      </c>
      <c r="D1798">
        <v>48626</v>
      </c>
      <c r="E1798">
        <v>50800</v>
      </c>
      <c r="F1798" t="s">
        <v>7</v>
      </c>
    </row>
    <row r="1799" spans="1:6" x14ac:dyDescent="0.3">
      <c r="A1799">
        <v>2019</v>
      </c>
      <c r="B1799" t="s">
        <v>62</v>
      </c>
      <c r="C1799" t="s">
        <v>31</v>
      </c>
      <c r="D1799">
        <v>4448</v>
      </c>
      <c r="E1799">
        <v>52171</v>
      </c>
      <c r="F1799" t="s">
        <v>7</v>
      </c>
    </row>
    <row r="1800" spans="1:6" x14ac:dyDescent="0.3">
      <c r="A1800">
        <v>2019</v>
      </c>
      <c r="B1800" t="s">
        <v>62</v>
      </c>
      <c r="C1800" t="s">
        <v>32</v>
      </c>
      <c r="D1800">
        <v>13241</v>
      </c>
      <c r="E1800">
        <v>50565</v>
      </c>
      <c r="F1800" t="s">
        <v>9</v>
      </c>
    </row>
    <row r="1801" spans="1:6" x14ac:dyDescent="0.3">
      <c r="A1801">
        <v>2019</v>
      </c>
      <c r="B1801" t="s">
        <v>62</v>
      </c>
      <c r="C1801" t="s">
        <v>33</v>
      </c>
      <c r="D1801">
        <v>8681</v>
      </c>
      <c r="E1801">
        <v>59119</v>
      </c>
      <c r="F1801" t="s">
        <v>9</v>
      </c>
    </row>
    <row r="1802" spans="1:6" x14ac:dyDescent="0.3">
      <c r="A1802">
        <v>2019</v>
      </c>
      <c r="B1802" t="s">
        <v>62</v>
      </c>
      <c r="C1802" t="s">
        <v>34</v>
      </c>
      <c r="D1802">
        <v>4635</v>
      </c>
      <c r="E1802">
        <v>60599</v>
      </c>
      <c r="F1802" t="s">
        <v>7</v>
      </c>
    </row>
    <row r="1803" spans="1:6" x14ac:dyDescent="0.3">
      <c r="A1803">
        <v>2019</v>
      </c>
      <c r="B1803" t="s">
        <v>62</v>
      </c>
      <c r="C1803" t="s">
        <v>35</v>
      </c>
      <c r="D1803">
        <v>33411</v>
      </c>
      <c r="E1803">
        <v>58138</v>
      </c>
      <c r="F1803" t="s">
        <v>7</v>
      </c>
    </row>
    <row r="1804" spans="1:6" x14ac:dyDescent="0.3">
      <c r="A1804">
        <v>2019</v>
      </c>
      <c r="B1804" t="s">
        <v>62</v>
      </c>
      <c r="C1804" t="s">
        <v>36</v>
      </c>
      <c r="D1804">
        <v>9629</v>
      </c>
      <c r="E1804">
        <v>46621</v>
      </c>
      <c r="F1804" t="s">
        <v>9</v>
      </c>
    </row>
    <row r="1805" spans="1:6" x14ac:dyDescent="0.3">
      <c r="A1805">
        <v>2019</v>
      </c>
      <c r="B1805" t="s">
        <v>62</v>
      </c>
      <c r="C1805" t="s">
        <v>37</v>
      </c>
      <c r="D1805">
        <v>67533</v>
      </c>
      <c r="E1805">
        <v>57932</v>
      </c>
      <c r="F1805" t="s">
        <v>7</v>
      </c>
    </row>
    <row r="1806" spans="1:6" x14ac:dyDescent="0.3">
      <c r="A1806">
        <v>2019</v>
      </c>
      <c r="B1806" t="s">
        <v>62</v>
      </c>
      <c r="C1806" t="s">
        <v>38</v>
      </c>
      <c r="D1806">
        <v>26885</v>
      </c>
      <c r="E1806">
        <v>53135</v>
      </c>
      <c r="F1806" t="s">
        <v>9</v>
      </c>
    </row>
    <row r="1807" spans="1:6" x14ac:dyDescent="0.3">
      <c r="A1807">
        <v>2019</v>
      </c>
      <c r="B1807" t="s">
        <v>62</v>
      </c>
      <c r="C1807" t="s">
        <v>39</v>
      </c>
      <c r="D1807">
        <v>2484</v>
      </c>
      <c r="E1807">
        <v>55915</v>
      </c>
      <c r="F1807" t="s">
        <v>7</v>
      </c>
    </row>
    <row r="1808" spans="1:6" x14ac:dyDescent="0.3">
      <c r="A1808">
        <v>2019</v>
      </c>
      <c r="B1808" t="s">
        <v>62</v>
      </c>
      <c r="C1808" t="s">
        <v>40</v>
      </c>
      <c r="D1808">
        <v>34090</v>
      </c>
      <c r="E1808">
        <v>51314</v>
      </c>
      <c r="F1808" t="s">
        <v>7</v>
      </c>
    </row>
    <row r="1809" spans="1:6" x14ac:dyDescent="0.3">
      <c r="A1809">
        <v>2019</v>
      </c>
      <c r="B1809" t="s">
        <v>62</v>
      </c>
      <c r="C1809" t="s">
        <v>41</v>
      </c>
      <c r="D1809">
        <v>13367</v>
      </c>
      <c r="E1809">
        <v>50167</v>
      </c>
      <c r="F1809" t="s">
        <v>9</v>
      </c>
    </row>
    <row r="1810" spans="1:6" x14ac:dyDescent="0.3">
      <c r="A1810">
        <v>2019</v>
      </c>
      <c r="B1810" t="s">
        <v>62</v>
      </c>
      <c r="C1810" t="s">
        <v>42</v>
      </c>
      <c r="D1810">
        <v>15363</v>
      </c>
      <c r="E1810">
        <v>56908</v>
      </c>
      <c r="F1810" t="s">
        <v>9</v>
      </c>
    </row>
    <row r="1811" spans="1:6" x14ac:dyDescent="0.3">
      <c r="A1811">
        <v>2019</v>
      </c>
      <c r="B1811" t="s">
        <v>62</v>
      </c>
      <c r="C1811" t="s">
        <v>43</v>
      </c>
      <c r="D1811">
        <v>58709</v>
      </c>
      <c r="E1811">
        <v>56500</v>
      </c>
      <c r="F1811" t="s">
        <v>7</v>
      </c>
    </row>
    <row r="1812" spans="1:6" x14ac:dyDescent="0.3">
      <c r="A1812">
        <v>2019</v>
      </c>
      <c r="B1812" t="s">
        <v>62</v>
      </c>
      <c r="C1812" t="s">
        <v>44</v>
      </c>
      <c r="D1812">
        <v>4485</v>
      </c>
      <c r="E1812">
        <v>53941</v>
      </c>
      <c r="F1812" t="s">
        <v>7</v>
      </c>
    </row>
    <row r="1813" spans="1:6" x14ac:dyDescent="0.3">
      <c r="A1813">
        <v>2019</v>
      </c>
      <c r="B1813" t="s">
        <v>62</v>
      </c>
      <c r="C1813" t="s">
        <v>45</v>
      </c>
      <c r="D1813">
        <v>11574</v>
      </c>
      <c r="E1813">
        <v>51624</v>
      </c>
      <c r="F1813" t="s">
        <v>9</v>
      </c>
    </row>
    <row r="1814" spans="1:6" x14ac:dyDescent="0.3">
      <c r="A1814">
        <v>2019</v>
      </c>
      <c r="B1814" t="s">
        <v>62</v>
      </c>
      <c r="C1814" t="s">
        <v>46</v>
      </c>
      <c r="D1814">
        <v>2732</v>
      </c>
      <c r="E1814">
        <v>55512</v>
      </c>
      <c r="F1814" t="s">
        <v>9</v>
      </c>
    </row>
    <row r="1815" spans="1:6" x14ac:dyDescent="0.3">
      <c r="A1815">
        <v>2019</v>
      </c>
      <c r="B1815" t="s">
        <v>62</v>
      </c>
      <c r="C1815" t="s">
        <v>47</v>
      </c>
      <c r="D1815">
        <v>15761</v>
      </c>
      <c r="E1815">
        <v>56938</v>
      </c>
      <c r="F1815" t="s">
        <v>9</v>
      </c>
    </row>
    <row r="1816" spans="1:6" x14ac:dyDescent="0.3">
      <c r="A1816">
        <v>2019</v>
      </c>
      <c r="B1816" t="s">
        <v>62</v>
      </c>
      <c r="C1816" t="s">
        <v>48</v>
      </c>
      <c r="D1816">
        <v>87635</v>
      </c>
      <c r="E1816">
        <v>53096</v>
      </c>
      <c r="F1816" t="s">
        <v>9</v>
      </c>
    </row>
    <row r="1817" spans="1:6" x14ac:dyDescent="0.3">
      <c r="A1817">
        <v>2019</v>
      </c>
      <c r="B1817" t="s">
        <v>62</v>
      </c>
      <c r="C1817" t="s">
        <v>49</v>
      </c>
      <c r="D1817">
        <v>11679</v>
      </c>
      <c r="E1817">
        <v>48492</v>
      </c>
      <c r="F1817" t="s">
        <v>9</v>
      </c>
    </row>
    <row r="1818" spans="1:6" x14ac:dyDescent="0.3">
      <c r="A1818">
        <v>2019</v>
      </c>
      <c r="B1818" t="s">
        <v>62</v>
      </c>
      <c r="C1818" t="s">
        <v>50</v>
      </c>
      <c r="D1818">
        <v>2460</v>
      </c>
      <c r="E1818">
        <v>51259</v>
      </c>
      <c r="F1818" t="s">
        <v>7</v>
      </c>
    </row>
    <row r="1819" spans="1:6" x14ac:dyDescent="0.3">
      <c r="A1819">
        <v>2019</v>
      </c>
      <c r="B1819" t="s">
        <v>62</v>
      </c>
      <c r="C1819" t="s">
        <v>51</v>
      </c>
      <c r="D1819">
        <v>42910</v>
      </c>
      <c r="E1819">
        <v>54573</v>
      </c>
      <c r="F1819" t="s">
        <v>7</v>
      </c>
    </row>
    <row r="1820" spans="1:6" x14ac:dyDescent="0.3">
      <c r="A1820">
        <v>2019</v>
      </c>
      <c r="B1820" t="s">
        <v>62</v>
      </c>
      <c r="C1820" t="s">
        <v>52</v>
      </c>
      <c r="D1820">
        <v>56689</v>
      </c>
      <c r="E1820">
        <v>55782</v>
      </c>
      <c r="F1820" t="s">
        <v>9</v>
      </c>
    </row>
    <row r="1821" spans="1:6" x14ac:dyDescent="0.3">
      <c r="A1821">
        <v>2019</v>
      </c>
      <c r="B1821" t="s">
        <v>62</v>
      </c>
      <c r="C1821" t="s">
        <v>53</v>
      </c>
      <c r="D1821">
        <v>5679</v>
      </c>
      <c r="E1821">
        <v>50732</v>
      </c>
      <c r="F1821" t="s">
        <v>7</v>
      </c>
    </row>
    <row r="1822" spans="1:6" x14ac:dyDescent="0.3">
      <c r="A1822">
        <v>2019</v>
      </c>
      <c r="B1822" t="s">
        <v>62</v>
      </c>
      <c r="C1822" t="s">
        <v>54</v>
      </c>
      <c r="D1822">
        <v>25989</v>
      </c>
      <c r="E1822">
        <v>53663</v>
      </c>
      <c r="F1822" t="s">
        <v>7</v>
      </c>
    </row>
    <row r="1823" spans="1:6" x14ac:dyDescent="0.3">
      <c r="A1823">
        <v>2019</v>
      </c>
      <c r="B1823" t="s">
        <v>62</v>
      </c>
      <c r="C1823" t="s">
        <v>55</v>
      </c>
      <c r="D1823">
        <v>3268</v>
      </c>
      <c r="E1823">
        <v>47913</v>
      </c>
      <c r="F1823" t="s">
        <v>9</v>
      </c>
    </row>
    <row r="1824" spans="1:6" x14ac:dyDescent="0.3">
      <c r="A1824">
        <v>2019</v>
      </c>
      <c r="B1824" t="s">
        <v>63</v>
      </c>
      <c r="C1824" t="s">
        <v>6</v>
      </c>
      <c r="D1824">
        <v>10741</v>
      </c>
      <c r="E1824">
        <v>22222</v>
      </c>
      <c r="F1824" t="s">
        <v>9</v>
      </c>
    </row>
    <row r="1825" spans="1:6" x14ac:dyDescent="0.3">
      <c r="A1825">
        <v>2019</v>
      </c>
      <c r="B1825" t="s">
        <v>63</v>
      </c>
      <c r="C1825" t="s">
        <v>8</v>
      </c>
      <c r="D1825">
        <v>12771</v>
      </c>
      <c r="E1825">
        <v>29505</v>
      </c>
      <c r="F1825" t="s">
        <v>7</v>
      </c>
    </row>
    <row r="1826" spans="1:6" x14ac:dyDescent="0.3">
      <c r="A1826">
        <v>2019</v>
      </c>
      <c r="B1826" t="s">
        <v>63</v>
      </c>
      <c r="C1826" t="s">
        <v>10</v>
      </c>
      <c r="D1826">
        <v>7024</v>
      </c>
      <c r="E1826">
        <v>22181</v>
      </c>
      <c r="F1826" t="s">
        <v>7</v>
      </c>
    </row>
    <row r="1827" spans="1:6" x14ac:dyDescent="0.3">
      <c r="A1827">
        <v>2019</v>
      </c>
      <c r="B1827" t="s">
        <v>63</v>
      </c>
      <c r="C1827" t="s">
        <v>11</v>
      </c>
      <c r="D1827">
        <v>103495</v>
      </c>
      <c r="E1827">
        <v>35214</v>
      </c>
      <c r="F1827" t="s">
        <v>9</v>
      </c>
    </row>
    <row r="1828" spans="1:6" x14ac:dyDescent="0.3">
      <c r="A1828">
        <v>2019</v>
      </c>
      <c r="B1828" t="s">
        <v>63</v>
      </c>
      <c r="C1828" t="s">
        <v>12</v>
      </c>
      <c r="D1828">
        <v>16627</v>
      </c>
      <c r="E1828">
        <v>30462</v>
      </c>
      <c r="F1828" t="s">
        <v>7</v>
      </c>
    </row>
    <row r="1829" spans="1:6" x14ac:dyDescent="0.3">
      <c r="A1829">
        <v>2019</v>
      </c>
      <c r="B1829" t="s">
        <v>63</v>
      </c>
      <c r="C1829" t="s">
        <v>13</v>
      </c>
      <c r="D1829">
        <v>10338</v>
      </c>
      <c r="E1829">
        <v>29066</v>
      </c>
      <c r="F1829" t="s">
        <v>9</v>
      </c>
    </row>
    <row r="1830" spans="1:6" x14ac:dyDescent="0.3">
      <c r="A1830">
        <v>2019</v>
      </c>
      <c r="B1830" t="s">
        <v>63</v>
      </c>
      <c r="C1830" t="s">
        <v>14</v>
      </c>
      <c r="D1830">
        <v>2565</v>
      </c>
      <c r="E1830">
        <v>25997</v>
      </c>
      <c r="F1830" t="s">
        <v>7</v>
      </c>
    </row>
    <row r="1831" spans="1:6" x14ac:dyDescent="0.3">
      <c r="A1831">
        <v>2019</v>
      </c>
      <c r="B1831" t="s">
        <v>63</v>
      </c>
      <c r="C1831" t="s">
        <v>15</v>
      </c>
      <c r="D1831">
        <v>55396</v>
      </c>
      <c r="E1831">
        <v>30953</v>
      </c>
      <c r="F1831" t="s">
        <v>7</v>
      </c>
    </row>
    <row r="1832" spans="1:6" x14ac:dyDescent="0.3">
      <c r="A1832">
        <v>2019</v>
      </c>
      <c r="B1832" t="s">
        <v>63</v>
      </c>
      <c r="C1832" t="s">
        <v>16</v>
      </c>
      <c r="D1832">
        <v>23538</v>
      </c>
      <c r="E1832">
        <v>26142</v>
      </c>
      <c r="F1832" t="s">
        <v>9</v>
      </c>
    </row>
    <row r="1833" spans="1:6" x14ac:dyDescent="0.3">
      <c r="A1833">
        <v>2019</v>
      </c>
      <c r="B1833" t="s">
        <v>63</v>
      </c>
      <c r="C1833" t="s">
        <v>17</v>
      </c>
      <c r="D1833">
        <v>4906</v>
      </c>
      <c r="E1833">
        <v>22382</v>
      </c>
      <c r="F1833" t="s">
        <v>9</v>
      </c>
    </row>
    <row r="1834" spans="1:6" x14ac:dyDescent="0.3">
      <c r="A1834">
        <v>2019</v>
      </c>
      <c r="B1834" t="s">
        <v>63</v>
      </c>
      <c r="C1834" t="s">
        <v>18</v>
      </c>
      <c r="D1834">
        <v>32076</v>
      </c>
      <c r="E1834">
        <v>28930</v>
      </c>
      <c r="F1834" t="s">
        <v>7</v>
      </c>
    </row>
    <row r="1835" spans="1:6" x14ac:dyDescent="0.3">
      <c r="A1835">
        <v>2019</v>
      </c>
      <c r="B1835" t="s">
        <v>63</v>
      </c>
      <c r="C1835" t="s">
        <v>19</v>
      </c>
      <c r="D1835">
        <v>15273</v>
      </c>
      <c r="E1835">
        <v>24223</v>
      </c>
      <c r="F1835" t="s">
        <v>7</v>
      </c>
    </row>
    <row r="1836" spans="1:6" x14ac:dyDescent="0.3">
      <c r="A1836">
        <v>2019</v>
      </c>
      <c r="B1836" t="s">
        <v>63</v>
      </c>
      <c r="C1836" t="s">
        <v>20</v>
      </c>
      <c r="D1836">
        <v>8532</v>
      </c>
      <c r="E1836">
        <v>22280</v>
      </c>
      <c r="F1836" t="s">
        <v>9</v>
      </c>
    </row>
    <row r="1837" spans="1:6" x14ac:dyDescent="0.3">
      <c r="A1837">
        <v>2019</v>
      </c>
      <c r="B1837" t="s">
        <v>63</v>
      </c>
      <c r="C1837" t="s">
        <v>21</v>
      </c>
      <c r="D1837">
        <v>6839</v>
      </c>
      <c r="E1837">
        <v>22257</v>
      </c>
      <c r="F1837" t="s">
        <v>9</v>
      </c>
    </row>
    <row r="1838" spans="1:6" x14ac:dyDescent="0.3">
      <c r="A1838">
        <v>2019</v>
      </c>
      <c r="B1838" t="s">
        <v>63</v>
      </c>
      <c r="C1838" t="s">
        <v>22</v>
      </c>
      <c r="D1838">
        <v>10063</v>
      </c>
      <c r="E1838">
        <v>23160</v>
      </c>
      <c r="F1838" t="s">
        <v>9</v>
      </c>
    </row>
    <row r="1839" spans="1:6" x14ac:dyDescent="0.3">
      <c r="A1839">
        <v>2019</v>
      </c>
      <c r="B1839" t="s">
        <v>63</v>
      </c>
      <c r="C1839" t="s">
        <v>23</v>
      </c>
      <c r="D1839">
        <v>12015</v>
      </c>
      <c r="E1839">
        <v>26623</v>
      </c>
      <c r="F1839" t="s">
        <v>9</v>
      </c>
    </row>
    <row r="1840" spans="1:6" x14ac:dyDescent="0.3">
      <c r="A1840">
        <v>2019</v>
      </c>
      <c r="B1840" t="s">
        <v>63</v>
      </c>
      <c r="C1840" t="s">
        <v>24</v>
      </c>
      <c r="D1840">
        <v>5119</v>
      </c>
      <c r="E1840">
        <v>27119</v>
      </c>
      <c r="F1840" t="s">
        <v>9</v>
      </c>
    </row>
    <row r="1841" spans="1:6" x14ac:dyDescent="0.3">
      <c r="A1841">
        <v>2019</v>
      </c>
      <c r="B1841" t="s">
        <v>63</v>
      </c>
      <c r="C1841" t="s">
        <v>25</v>
      </c>
      <c r="D1841">
        <v>14733</v>
      </c>
      <c r="E1841">
        <v>29436</v>
      </c>
      <c r="F1841" t="s">
        <v>7</v>
      </c>
    </row>
    <row r="1842" spans="1:6" x14ac:dyDescent="0.3">
      <c r="A1842">
        <v>2019</v>
      </c>
      <c r="B1842" t="s">
        <v>63</v>
      </c>
      <c r="C1842" t="s">
        <v>26</v>
      </c>
      <c r="D1842">
        <v>20695</v>
      </c>
      <c r="E1842">
        <v>32779</v>
      </c>
      <c r="F1842" t="s">
        <v>7</v>
      </c>
    </row>
    <row r="1843" spans="1:6" x14ac:dyDescent="0.3">
      <c r="A1843">
        <v>2019</v>
      </c>
      <c r="B1843" t="s">
        <v>63</v>
      </c>
      <c r="C1843" t="s">
        <v>27</v>
      </c>
      <c r="D1843">
        <v>21783</v>
      </c>
      <c r="E1843">
        <v>25834</v>
      </c>
      <c r="F1843" t="s">
        <v>9</v>
      </c>
    </row>
    <row r="1844" spans="1:6" x14ac:dyDescent="0.3">
      <c r="A1844">
        <v>2019</v>
      </c>
      <c r="B1844" t="s">
        <v>63</v>
      </c>
      <c r="C1844" t="s">
        <v>28</v>
      </c>
      <c r="D1844">
        <v>14729</v>
      </c>
      <c r="E1844">
        <v>27386</v>
      </c>
      <c r="F1844" t="s">
        <v>7</v>
      </c>
    </row>
    <row r="1845" spans="1:6" x14ac:dyDescent="0.3">
      <c r="A1845">
        <v>2019</v>
      </c>
      <c r="B1845" t="s">
        <v>63</v>
      </c>
      <c r="C1845" t="s">
        <v>29</v>
      </c>
      <c r="D1845">
        <v>6381</v>
      </c>
      <c r="E1845">
        <v>23011</v>
      </c>
      <c r="F1845" t="s">
        <v>7</v>
      </c>
    </row>
    <row r="1846" spans="1:6" x14ac:dyDescent="0.3">
      <c r="A1846">
        <v>2019</v>
      </c>
      <c r="B1846" t="s">
        <v>63</v>
      </c>
      <c r="C1846" t="s">
        <v>30</v>
      </c>
      <c r="D1846">
        <v>14797</v>
      </c>
      <c r="E1846">
        <v>26276</v>
      </c>
      <c r="F1846" t="s">
        <v>9</v>
      </c>
    </row>
    <row r="1847" spans="1:6" x14ac:dyDescent="0.3">
      <c r="A1847">
        <v>2019</v>
      </c>
      <c r="B1847" t="s">
        <v>63</v>
      </c>
      <c r="C1847" t="s">
        <v>31</v>
      </c>
      <c r="D1847">
        <v>4978</v>
      </c>
      <c r="E1847">
        <v>24625</v>
      </c>
      <c r="F1847" t="s">
        <v>9</v>
      </c>
    </row>
    <row r="1848" spans="1:6" x14ac:dyDescent="0.3">
      <c r="A1848">
        <v>2019</v>
      </c>
      <c r="B1848" t="s">
        <v>63</v>
      </c>
      <c r="C1848" t="s">
        <v>32</v>
      </c>
      <c r="D1848">
        <v>5508</v>
      </c>
      <c r="E1848">
        <v>22253</v>
      </c>
      <c r="F1848" t="s">
        <v>7</v>
      </c>
    </row>
    <row r="1849" spans="1:6" x14ac:dyDescent="0.3">
      <c r="A1849">
        <v>2019</v>
      </c>
      <c r="B1849" t="s">
        <v>63</v>
      </c>
      <c r="C1849" t="s">
        <v>33</v>
      </c>
      <c r="D1849">
        <v>8246</v>
      </c>
      <c r="E1849">
        <v>39048</v>
      </c>
      <c r="F1849" t="s">
        <v>7</v>
      </c>
    </row>
    <row r="1850" spans="1:6" x14ac:dyDescent="0.3">
      <c r="A1850">
        <v>2019</v>
      </c>
      <c r="B1850" t="s">
        <v>63</v>
      </c>
      <c r="C1850" t="s">
        <v>34</v>
      </c>
      <c r="D1850">
        <v>4512</v>
      </c>
      <c r="E1850">
        <v>27058</v>
      </c>
      <c r="F1850" t="s">
        <v>9</v>
      </c>
    </row>
    <row r="1851" spans="1:6" x14ac:dyDescent="0.3">
      <c r="A1851">
        <v>2019</v>
      </c>
      <c r="B1851" t="s">
        <v>63</v>
      </c>
      <c r="C1851" t="s">
        <v>35</v>
      </c>
      <c r="D1851">
        <v>23501</v>
      </c>
      <c r="E1851">
        <v>30851</v>
      </c>
      <c r="F1851" t="s">
        <v>7</v>
      </c>
    </row>
    <row r="1852" spans="1:6" x14ac:dyDescent="0.3">
      <c r="A1852">
        <v>2019</v>
      </c>
      <c r="B1852" t="s">
        <v>63</v>
      </c>
      <c r="C1852" t="s">
        <v>36</v>
      </c>
      <c r="D1852">
        <v>4929</v>
      </c>
      <c r="E1852">
        <v>23901</v>
      </c>
      <c r="F1852" t="s">
        <v>9</v>
      </c>
    </row>
    <row r="1853" spans="1:6" x14ac:dyDescent="0.3">
      <c r="A1853">
        <v>2019</v>
      </c>
      <c r="B1853" t="s">
        <v>63</v>
      </c>
      <c r="C1853" t="s">
        <v>37</v>
      </c>
      <c r="D1853">
        <v>66166</v>
      </c>
      <c r="E1853">
        <v>38365</v>
      </c>
      <c r="F1853" t="s">
        <v>7</v>
      </c>
    </row>
    <row r="1854" spans="1:6" x14ac:dyDescent="0.3">
      <c r="A1854">
        <v>2019</v>
      </c>
      <c r="B1854" t="s">
        <v>63</v>
      </c>
      <c r="C1854" t="s">
        <v>38</v>
      </c>
      <c r="D1854">
        <v>25235</v>
      </c>
      <c r="E1854">
        <v>25111</v>
      </c>
      <c r="F1854" t="s">
        <v>7</v>
      </c>
    </row>
    <row r="1855" spans="1:6" x14ac:dyDescent="0.3">
      <c r="A1855">
        <v>2019</v>
      </c>
      <c r="B1855" t="s">
        <v>63</v>
      </c>
      <c r="C1855" t="s">
        <v>39</v>
      </c>
      <c r="D1855">
        <v>2600</v>
      </c>
      <c r="E1855">
        <v>23400</v>
      </c>
      <c r="F1855" t="s">
        <v>9</v>
      </c>
    </row>
    <row r="1856" spans="1:6" x14ac:dyDescent="0.3">
      <c r="A1856">
        <v>2019</v>
      </c>
      <c r="B1856" t="s">
        <v>63</v>
      </c>
      <c r="C1856" t="s">
        <v>40</v>
      </c>
      <c r="D1856">
        <v>28218</v>
      </c>
      <c r="E1856">
        <v>24856</v>
      </c>
      <c r="F1856" t="s">
        <v>9</v>
      </c>
    </row>
    <row r="1857" spans="1:6" x14ac:dyDescent="0.3">
      <c r="A1857">
        <v>2019</v>
      </c>
      <c r="B1857" t="s">
        <v>63</v>
      </c>
      <c r="C1857" t="s">
        <v>41</v>
      </c>
      <c r="D1857">
        <v>8969</v>
      </c>
      <c r="E1857">
        <v>23729</v>
      </c>
      <c r="F1857" t="s">
        <v>7</v>
      </c>
    </row>
    <row r="1858" spans="1:6" x14ac:dyDescent="0.3">
      <c r="A1858">
        <v>2019</v>
      </c>
      <c r="B1858" t="s">
        <v>63</v>
      </c>
      <c r="C1858" t="s">
        <v>42</v>
      </c>
      <c r="D1858">
        <v>13588</v>
      </c>
      <c r="E1858">
        <v>27379</v>
      </c>
      <c r="F1858" t="s">
        <v>7</v>
      </c>
    </row>
    <row r="1859" spans="1:6" x14ac:dyDescent="0.3">
      <c r="A1859">
        <v>2019</v>
      </c>
      <c r="B1859" t="s">
        <v>63</v>
      </c>
      <c r="C1859" t="s">
        <v>43</v>
      </c>
      <c r="D1859">
        <v>33146</v>
      </c>
      <c r="E1859">
        <v>26389</v>
      </c>
      <c r="F1859" t="s">
        <v>9</v>
      </c>
    </row>
    <row r="1860" spans="1:6" x14ac:dyDescent="0.3">
      <c r="A1860">
        <v>2019</v>
      </c>
      <c r="B1860" t="s">
        <v>63</v>
      </c>
      <c r="C1860" t="s">
        <v>44</v>
      </c>
      <c r="D1860">
        <v>3683</v>
      </c>
      <c r="E1860">
        <v>28353</v>
      </c>
      <c r="F1860" t="s">
        <v>9</v>
      </c>
    </row>
    <row r="1861" spans="1:6" x14ac:dyDescent="0.3">
      <c r="A1861">
        <v>2019</v>
      </c>
      <c r="B1861" t="s">
        <v>63</v>
      </c>
      <c r="C1861" t="s">
        <v>45</v>
      </c>
      <c r="D1861">
        <v>12337</v>
      </c>
      <c r="E1861">
        <v>23885</v>
      </c>
      <c r="F1861" t="s">
        <v>9</v>
      </c>
    </row>
    <row r="1862" spans="1:6" x14ac:dyDescent="0.3">
      <c r="A1862">
        <v>2019</v>
      </c>
      <c r="B1862" t="s">
        <v>63</v>
      </c>
      <c r="C1862" t="s">
        <v>46</v>
      </c>
      <c r="D1862">
        <v>3109</v>
      </c>
      <c r="E1862">
        <v>22460</v>
      </c>
      <c r="F1862" t="s">
        <v>9</v>
      </c>
    </row>
    <row r="1863" spans="1:6" x14ac:dyDescent="0.3">
      <c r="A1863">
        <v>2019</v>
      </c>
      <c r="B1863" t="s">
        <v>63</v>
      </c>
      <c r="C1863" t="s">
        <v>47</v>
      </c>
      <c r="D1863">
        <v>15932</v>
      </c>
      <c r="E1863">
        <v>28398</v>
      </c>
      <c r="F1863" t="s">
        <v>9</v>
      </c>
    </row>
    <row r="1864" spans="1:6" x14ac:dyDescent="0.3">
      <c r="A1864">
        <v>2019</v>
      </c>
      <c r="B1864" t="s">
        <v>63</v>
      </c>
      <c r="C1864" t="s">
        <v>48</v>
      </c>
      <c r="D1864">
        <v>60744</v>
      </c>
      <c r="E1864">
        <v>27234</v>
      </c>
      <c r="F1864" t="s">
        <v>7</v>
      </c>
    </row>
    <row r="1865" spans="1:6" x14ac:dyDescent="0.3">
      <c r="A1865">
        <v>2019</v>
      </c>
      <c r="B1865" t="s">
        <v>63</v>
      </c>
      <c r="C1865" t="s">
        <v>49</v>
      </c>
      <c r="D1865">
        <v>7068</v>
      </c>
      <c r="E1865">
        <v>25510</v>
      </c>
      <c r="F1865" t="s">
        <v>7</v>
      </c>
    </row>
    <row r="1866" spans="1:6" x14ac:dyDescent="0.3">
      <c r="A1866">
        <v>2019</v>
      </c>
      <c r="B1866" t="s">
        <v>63</v>
      </c>
      <c r="C1866" t="s">
        <v>50</v>
      </c>
      <c r="D1866">
        <v>2266</v>
      </c>
      <c r="E1866">
        <v>28375</v>
      </c>
      <c r="F1866" t="s">
        <v>9</v>
      </c>
    </row>
    <row r="1867" spans="1:6" x14ac:dyDescent="0.3">
      <c r="A1867">
        <v>2019</v>
      </c>
      <c r="B1867" t="s">
        <v>63</v>
      </c>
      <c r="C1867" t="s">
        <v>51</v>
      </c>
      <c r="D1867">
        <v>20269</v>
      </c>
      <c r="E1867">
        <v>26078</v>
      </c>
      <c r="F1867" t="s">
        <v>7</v>
      </c>
    </row>
    <row r="1868" spans="1:6" x14ac:dyDescent="0.3">
      <c r="A1868">
        <v>2019</v>
      </c>
      <c r="B1868" t="s">
        <v>63</v>
      </c>
      <c r="C1868" t="s">
        <v>52</v>
      </c>
      <c r="D1868">
        <v>20065</v>
      </c>
      <c r="E1868">
        <v>30250</v>
      </c>
      <c r="F1868" t="s">
        <v>7</v>
      </c>
    </row>
    <row r="1869" spans="1:6" x14ac:dyDescent="0.3">
      <c r="A1869">
        <v>2019</v>
      </c>
      <c r="B1869" t="s">
        <v>63</v>
      </c>
      <c r="C1869" t="s">
        <v>53</v>
      </c>
      <c r="D1869">
        <v>4646</v>
      </c>
      <c r="E1869">
        <v>23335</v>
      </c>
      <c r="F1869" t="s">
        <v>9</v>
      </c>
    </row>
    <row r="1870" spans="1:6" x14ac:dyDescent="0.3">
      <c r="A1870">
        <v>2019</v>
      </c>
      <c r="B1870" t="s">
        <v>63</v>
      </c>
      <c r="C1870" t="s">
        <v>54</v>
      </c>
      <c r="D1870">
        <v>16599</v>
      </c>
      <c r="E1870">
        <v>23248</v>
      </c>
      <c r="F1870" t="s">
        <v>9</v>
      </c>
    </row>
    <row r="1871" spans="1:6" x14ac:dyDescent="0.3">
      <c r="A1871">
        <v>2019</v>
      </c>
      <c r="B1871" t="s">
        <v>63</v>
      </c>
      <c r="C1871" t="s">
        <v>55</v>
      </c>
      <c r="D1871">
        <v>2355</v>
      </c>
      <c r="E1871">
        <v>25867</v>
      </c>
      <c r="F1871" t="s">
        <v>7</v>
      </c>
    </row>
    <row r="1872" spans="1:6" x14ac:dyDescent="0.3">
      <c r="A1872">
        <v>2019</v>
      </c>
      <c r="B1872" t="s">
        <v>64</v>
      </c>
      <c r="C1872" t="s">
        <v>6</v>
      </c>
      <c r="D1872">
        <v>9603</v>
      </c>
      <c r="E1872">
        <v>42539</v>
      </c>
      <c r="F1872" t="s">
        <v>7</v>
      </c>
    </row>
    <row r="1873" spans="1:6" x14ac:dyDescent="0.3">
      <c r="A1873">
        <v>2019</v>
      </c>
      <c r="B1873" t="s">
        <v>64</v>
      </c>
      <c r="C1873" t="s">
        <v>8</v>
      </c>
      <c r="D1873">
        <v>10297</v>
      </c>
      <c r="E1873">
        <v>43061</v>
      </c>
      <c r="F1873" t="s">
        <v>9</v>
      </c>
    </row>
    <row r="1874" spans="1:6" x14ac:dyDescent="0.3">
      <c r="A1874">
        <v>2019</v>
      </c>
      <c r="B1874" t="s">
        <v>64</v>
      </c>
      <c r="C1874" t="s">
        <v>10</v>
      </c>
      <c r="D1874">
        <v>5315</v>
      </c>
      <c r="E1874">
        <v>39179</v>
      </c>
      <c r="F1874" t="s">
        <v>7</v>
      </c>
    </row>
    <row r="1875" spans="1:6" x14ac:dyDescent="0.3">
      <c r="A1875">
        <v>2019</v>
      </c>
      <c r="B1875" t="s">
        <v>64</v>
      </c>
      <c r="C1875" t="s">
        <v>11</v>
      </c>
      <c r="D1875">
        <v>88470</v>
      </c>
      <c r="E1875">
        <v>46412</v>
      </c>
      <c r="F1875" t="s">
        <v>9</v>
      </c>
    </row>
    <row r="1876" spans="1:6" x14ac:dyDescent="0.3">
      <c r="A1876">
        <v>2019</v>
      </c>
      <c r="B1876" t="s">
        <v>64</v>
      </c>
      <c r="C1876" t="s">
        <v>12</v>
      </c>
      <c r="D1876">
        <v>15777</v>
      </c>
      <c r="E1876">
        <v>45558</v>
      </c>
      <c r="F1876" t="s">
        <v>7</v>
      </c>
    </row>
    <row r="1877" spans="1:6" x14ac:dyDescent="0.3">
      <c r="A1877">
        <v>2019</v>
      </c>
      <c r="B1877" t="s">
        <v>64</v>
      </c>
      <c r="C1877" t="s">
        <v>13</v>
      </c>
      <c r="D1877">
        <v>16529</v>
      </c>
      <c r="E1877">
        <v>39397</v>
      </c>
      <c r="F1877" t="s">
        <v>7</v>
      </c>
    </row>
    <row r="1878" spans="1:6" x14ac:dyDescent="0.3">
      <c r="A1878">
        <v>2019</v>
      </c>
      <c r="B1878" t="s">
        <v>64</v>
      </c>
      <c r="C1878" t="s">
        <v>14</v>
      </c>
      <c r="D1878">
        <v>2003</v>
      </c>
      <c r="E1878">
        <v>39610</v>
      </c>
      <c r="F1878" t="s">
        <v>9</v>
      </c>
    </row>
    <row r="1879" spans="1:6" x14ac:dyDescent="0.3">
      <c r="A1879">
        <v>2019</v>
      </c>
      <c r="B1879" t="s">
        <v>64</v>
      </c>
      <c r="C1879" t="s">
        <v>15</v>
      </c>
      <c r="D1879">
        <v>54928</v>
      </c>
      <c r="E1879">
        <v>41319</v>
      </c>
      <c r="F1879" t="s">
        <v>9</v>
      </c>
    </row>
    <row r="1880" spans="1:6" x14ac:dyDescent="0.3">
      <c r="A1880">
        <v>2019</v>
      </c>
      <c r="B1880" t="s">
        <v>64</v>
      </c>
      <c r="C1880" t="s">
        <v>16</v>
      </c>
      <c r="D1880">
        <v>18097</v>
      </c>
      <c r="E1880">
        <v>41520</v>
      </c>
      <c r="F1880" t="s">
        <v>7</v>
      </c>
    </row>
    <row r="1881" spans="1:6" x14ac:dyDescent="0.3">
      <c r="A1881">
        <v>2019</v>
      </c>
      <c r="B1881" t="s">
        <v>64</v>
      </c>
      <c r="C1881" t="s">
        <v>17</v>
      </c>
      <c r="D1881">
        <v>3888</v>
      </c>
      <c r="E1881">
        <v>36056</v>
      </c>
      <c r="F1881" t="s">
        <v>7</v>
      </c>
    </row>
    <row r="1882" spans="1:6" x14ac:dyDescent="0.3">
      <c r="A1882">
        <v>2019</v>
      </c>
      <c r="B1882" t="s">
        <v>64</v>
      </c>
      <c r="C1882" t="s">
        <v>18</v>
      </c>
      <c r="D1882">
        <v>39500</v>
      </c>
      <c r="E1882">
        <v>47240</v>
      </c>
      <c r="F1882" t="s">
        <v>9</v>
      </c>
    </row>
    <row r="1883" spans="1:6" x14ac:dyDescent="0.3">
      <c r="A1883">
        <v>2019</v>
      </c>
      <c r="B1883" t="s">
        <v>64</v>
      </c>
      <c r="C1883" t="s">
        <v>19</v>
      </c>
      <c r="D1883">
        <v>13113</v>
      </c>
      <c r="E1883">
        <v>37882</v>
      </c>
      <c r="F1883" t="s">
        <v>9</v>
      </c>
    </row>
    <row r="1884" spans="1:6" x14ac:dyDescent="0.3">
      <c r="A1884">
        <v>2019</v>
      </c>
      <c r="B1884" t="s">
        <v>64</v>
      </c>
      <c r="C1884" t="s">
        <v>20</v>
      </c>
      <c r="D1884">
        <v>8710</v>
      </c>
      <c r="E1884">
        <v>39069</v>
      </c>
      <c r="F1884" t="s">
        <v>9</v>
      </c>
    </row>
    <row r="1885" spans="1:6" x14ac:dyDescent="0.3">
      <c r="A1885">
        <v>2019</v>
      </c>
      <c r="B1885" t="s">
        <v>64</v>
      </c>
      <c r="C1885" t="s">
        <v>21</v>
      </c>
      <c r="D1885">
        <v>6031</v>
      </c>
      <c r="E1885">
        <v>39575</v>
      </c>
      <c r="F1885" t="s">
        <v>9</v>
      </c>
    </row>
    <row r="1886" spans="1:6" x14ac:dyDescent="0.3">
      <c r="A1886">
        <v>2019</v>
      </c>
      <c r="B1886" t="s">
        <v>64</v>
      </c>
      <c r="C1886" t="s">
        <v>22</v>
      </c>
      <c r="D1886">
        <v>10912</v>
      </c>
      <c r="E1886">
        <v>38330</v>
      </c>
      <c r="F1886" t="s">
        <v>9</v>
      </c>
    </row>
    <row r="1887" spans="1:6" x14ac:dyDescent="0.3">
      <c r="A1887">
        <v>2019</v>
      </c>
      <c r="B1887" t="s">
        <v>64</v>
      </c>
      <c r="C1887" t="s">
        <v>23</v>
      </c>
      <c r="D1887">
        <v>9250</v>
      </c>
      <c r="E1887">
        <v>42468</v>
      </c>
      <c r="F1887" t="s">
        <v>7</v>
      </c>
    </row>
    <row r="1888" spans="1:6" x14ac:dyDescent="0.3">
      <c r="A1888">
        <v>2019</v>
      </c>
      <c r="B1888" t="s">
        <v>64</v>
      </c>
      <c r="C1888" t="s">
        <v>24</v>
      </c>
      <c r="D1888">
        <v>4028</v>
      </c>
      <c r="E1888">
        <v>38993</v>
      </c>
      <c r="F1888" t="s">
        <v>7</v>
      </c>
    </row>
    <row r="1889" spans="1:6" x14ac:dyDescent="0.3">
      <c r="A1889">
        <v>2019</v>
      </c>
      <c r="B1889" t="s">
        <v>64</v>
      </c>
      <c r="C1889" t="s">
        <v>25</v>
      </c>
      <c r="D1889">
        <v>19506</v>
      </c>
      <c r="E1889">
        <v>47793</v>
      </c>
      <c r="F1889" t="s">
        <v>9</v>
      </c>
    </row>
    <row r="1890" spans="1:6" x14ac:dyDescent="0.3">
      <c r="A1890">
        <v>2019</v>
      </c>
      <c r="B1890" t="s">
        <v>64</v>
      </c>
      <c r="C1890" t="s">
        <v>26</v>
      </c>
      <c r="D1890">
        <v>21677</v>
      </c>
      <c r="E1890">
        <v>43032</v>
      </c>
      <c r="F1890" t="s">
        <v>7</v>
      </c>
    </row>
    <row r="1891" spans="1:6" x14ac:dyDescent="0.3">
      <c r="A1891">
        <v>2019</v>
      </c>
      <c r="B1891" t="s">
        <v>64</v>
      </c>
      <c r="C1891" t="s">
        <v>27</v>
      </c>
      <c r="D1891">
        <v>29930</v>
      </c>
      <c r="E1891">
        <v>38157</v>
      </c>
      <c r="F1891" t="s">
        <v>7</v>
      </c>
    </row>
    <row r="1892" spans="1:6" x14ac:dyDescent="0.3">
      <c r="A1892">
        <v>2019</v>
      </c>
      <c r="B1892" t="s">
        <v>64</v>
      </c>
      <c r="C1892" t="s">
        <v>28</v>
      </c>
      <c r="D1892">
        <v>16226</v>
      </c>
      <c r="E1892">
        <v>39237</v>
      </c>
      <c r="F1892" t="s">
        <v>9</v>
      </c>
    </row>
    <row r="1893" spans="1:6" x14ac:dyDescent="0.3">
      <c r="A1893">
        <v>2019</v>
      </c>
      <c r="B1893" t="s">
        <v>64</v>
      </c>
      <c r="C1893" t="s">
        <v>29</v>
      </c>
      <c r="D1893">
        <v>4726</v>
      </c>
      <c r="E1893">
        <v>39958</v>
      </c>
      <c r="F1893" t="s">
        <v>9</v>
      </c>
    </row>
    <row r="1894" spans="1:6" x14ac:dyDescent="0.3">
      <c r="A1894">
        <v>2019</v>
      </c>
      <c r="B1894" t="s">
        <v>64</v>
      </c>
      <c r="C1894" t="s">
        <v>30</v>
      </c>
      <c r="D1894">
        <v>13734</v>
      </c>
      <c r="E1894">
        <v>38705</v>
      </c>
      <c r="F1894" t="s">
        <v>7</v>
      </c>
    </row>
    <row r="1895" spans="1:6" x14ac:dyDescent="0.3">
      <c r="A1895">
        <v>2019</v>
      </c>
      <c r="B1895" t="s">
        <v>64</v>
      </c>
      <c r="C1895" t="s">
        <v>31</v>
      </c>
      <c r="D1895">
        <v>4094</v>
      </c>
      <c r="E1895">
        <v>35177</v>
      </c>
      <c r="F1895" t="s">
        <v>7</v>
      </c>
    </row>
    <row r="1896" spans="1:6" x14ac:dyDescent="0.3">
      <c r="A1896">
        <v>2019</v>
      </c>
      <c r="B1896" t="s">
        <v>64</v>
      </c>
      <c r="C1896" t="s">
        <v>32</v>
      </c>
      <c r="D1896">
        <v>4671</v>
      </c>
      <c r="E1896">
        <v>37310</v>
      </c>
      <c r="F1896" t="s">
        <v>9</v>
      </c>
    </row>
    <row r="1897" spans="1:6" x14ac:dyDescent="0.3">
      <c r="A1897">
        <v>2019</v>
      </c>
      <c r="B1897" t="s">
        <v>64</v>
      </c>
      <c r="C1897" t="s">
        <v>33</v>
      </c>
      <c r="D1897">
        <v>4959</v>
      </c>
      <c r="E1897">
        <v>42336</v>
      </c>
      <c r="F1897" t="s">
        <v>7</v>
      </c>
    </row>
    <row r="1898" spans="1:6" x14ac:dyDescent="0.3">
      <c r="A1898">
        <v>2019</v>
      </c>
      <c r="B1898" t="s">
        <v>64</v>
      </c>
      <c r="C1898" t="s">
        <v>34</v>
      </c>
      <c r="D1898">
        <v>3871</v>
      </c>
      <c r="E1898">
        <v>42646</v>
      </c>
      <c r="F1898" t="s">
        <v>9</v>
      </c>
    </row>
    <row r="1899" spans="1:6" x14ac:dyDescent="0.3">
      <c r="A1899">
        <v>2019</v>
      </c>
      <c r="B1899" t="s">
        <v>64</v>
      </c>
      <c r="C1899" t="s">
        <v>35</v>
      </c>
      <c r="D1899">
        <v>25881</v>
      </c>
      <c r="E1899">
        <v>41059</v>
      </c>
      <c r="F1899" t="s">
        <v>7</v>
      </c>
    </row>
    <row r="1900" spans="1:6" x14ac:dyDescent="0.3">
      <c r="A1900">
        <v>2019</v>
      </c>
      <c r="B1900" t="s">
        <v>64</v>
      </c>
      <c r="C1900" t="s">
        <v>36</v>
      </c>
      <c r="D1900">
        <v>3961</v>
      </c>
      <c r="E1900">
        <v>38578</v>
      </c>
      <c r="F1900" t="s">
        <v>7</v>
      </c>
    </row>
    <row r="1901" spans="1:6" x14ac:dyDescent="0.3">
      <c r="A1901">
        <v>2019</v>
      </c>
      <c r="B1901" t="s">
        <v>64</v>
      </c>
      <c r="C1901" t="s">
        <v>37</v>
      </c>
      <c r="D1901">
        <v>74536</v>
      </c>
      <c r="E1901">
        <v>46436</v>
      </c>
      <c r="F1901" t="s">
        <v>9</v>
      </c>
    </row>
    <row r="1902" spans="1:6" x14ac:dyDescent="0.3">
      <c r="A1902">
        <v>2019</v>
      </c>
      <c r="B1902" t="s">
        <v>64</v>
      </c>
      <c r="C1902" t="s">
        <v>38</v>
      </c>
      <c r="D1902">
        <v>23024</v>
      </c>
      <c r="E1902">
        <v>39978</v>
      </c>
      <c r="F1902" t="s">
        <v>9</v>
      </c>
    </row>
    <row r="1903" spans="1:6" x14ac:dyDescent="0.3">
      <c r="A1903">
        <v>2019</v>
      </c>
      <c r="B1903" t="s">
        <v>64</v>
      </c>
      <c r="C1903" t="s">
        <v>39</v>
      </c>
      <c r="D1903">
        <v>2040</v>
      </c>
      <c r="E1903">
        <v>40167</v>
      </c>
      <c r="F1903" t="s">
        <v>7</v>
      </c>
    </row>
    <row r="1904" spans="1:6" x14ac:dyDescent="0.3">
      <c r="A1904">
        <v>2019</v>
      </c>
      <c r="B1904" t="s">
        <v>64</v>
      </c>
      <c r="C1904" t="s">
        <v>40</v>
      </c>
      <c r="D1904">
        <v>23601</v>
      </c>
      <c r="E1904">
        <v>39039</v>
      </c>
      <c r="F1904" t="s">
        <v>7</v>
      </c>
    </row>
    <row r="1905" spans="1:6" x14ac:dyDescent="0.3">
      <c r="A1905">
        <v>2019</v>
      </c>
      <c r="B1905" t="s">
        <v>64</v>
      </c>
      <c r="C1905" t="s">
        <v>41</v>
      </c>
      <c r="D1905">
        <v>6751</v>
      </c>
      <c r="E1905">
        <v>40306</v>
      </c>
      <c r="F1905" t="s">
        <v>9</v>
      </c>
    </row>
    <row r="1906" spans="1:6" x14ac:dyDescent="0.3">
      <c r="A1906">
        <v>2019</v>
      </c>
      <c r="B1906" t="s">
        <v>64</v>
      </c>
      <c r="C1906" t="s">
        <v>42</v>
      </c>
      <c r="D1906">
        <v>22753</v>
      </c>
      <c r="E1906">
        <v>37901</v>
      </c>
      <c r="F1906" t="s">
        <v>9</v>
      </c>
    </row>
    <row r="1907" spans="1:6" x14ac:dyDescent="0.3">
      <c r="A1907">
        <v>2019</v>
      </c>
      <c r="B1907" t="s">
        <v>64</v>
      </c>
      <c r="C1907" t="s">
        <v>43</v>
      </c>
      <c r="D1907">
        <v>32259</v>
      </c>
      <c r="E1907">
        <v>38593</v>
      </c>
      <c r="F1907" t="s">
        <v>9</v>
      </c>
    </row>
    <row r="1908" spans="1:6" x14ac:dyDescent="0.3">
      <c r="A1908">
        <v>2019</v>
      </c>
      <c r="B1908" t="s">
        <v>64</v>
      </c>
      <c r="C1908" t="s">
        <v>44</v>
      </c>
      <c r="D1908">
        <v>3395</v>
      </c>
      <c r="E1908">
        <v>38566</v>
      </c>
      <c r="F1908" t="s">
        <v>9</v>
      </c>
    </row>
    <row r="1909" spans="1:6" x14ac:dyDescent="0.3">
      <c r="A1909">
        <v>2019</v>
      </c>
      <c r="B1909" t="s">
        <v>64</v>
      </c>
      <c r="C1909" t="s">
        <v>45</v>
      </c>
      <c r="D1909">
        <v>11490</v>
      </c>
      <c r="E1909">
        <v>38842</v>
      </c>
      <c r="F1909" t="s">
        <v>9</v>
      </c>
    </row>
    <row r="1910" spans="1:6" x14ac:dyDescent="0.3">
      <c r="A1910">
        <v>2019</v>
      </c>
      <c r="B1910" t="s">
        <v>64</v>
      </c>
      <c r="C1910" t="s">
        <v>46</v>
      </c>
      <c r="D1910">
        <v>2171</v>
      </c>
      <c r="E1910">
        <v>37403</v>
      </c>
      <c r="F1910" t="s">
        <v>7</v>
      </c>
    </row>
    <row r="1911" spans="1:6" x14ac:dyDescent="0.3">
      <c r="A1911">
        <v>2019</v>
      </c>
      <c r="B1911" t="s">
        <v>64</v>
      </c>
      <c r="C1911" t="s">
        <v>47</v>
      </c>
      <c r="D1911">
        <v>14618</v>
      </c>
      <c r="E1911">
        <v>40443</v>
      </c>
      <c r="F1911" t="s">
        <v>7</v>
      </c>
    </row>
    <row r="1912" spans="1:6" x14ac:dyDescent="0.3">
      <c r="A1912">
        <v>2019</v>
      </c>
      <c r="B1912" t="s">
        <v>64</v>
      </c>
      <c r="C1912" t="s">
        <v>48</v>
      </c>
      <c r="D1912">
        <v>56060</v>
      </c>
      <c r="E1912">
        <v>43841</v>
      </c>
      <c r="F1912" t="s">
        <v>9</v>
      </c>
    </row>
    <row r="1913" spans="1:6" x14ac:dyDescent="0.3">
      <c r="A1913">
        <v>2019</v>
      </c>
      <c r="B1913" t="s">
        <v>64</v>
      </c>
      <c r="C1913" t="s">
        <v>49</v>
      </c>
      <c r="D1913">
        <v>6084</v>
      </c>
      <c r="E1913">
        <v>40421</v>
      </c>
      <c r="F1913" t="s">
        <v>7</v>
      </c>
    </row>
    <row r="1914" spans="1:6" x14ac:dyDescent="0.3">
      <c r="A1914">
        <v>2019</v>
      </c>
      <c r="B1914" t="s">
        <v>64</v>
      </c>
      <c r="C1914" t="s">
        <v>50</v>
      </c>
      <c r="D1914">
        <v>1958</v>
      </c>
      <c r="E1914">
        <v>40757</v>
      </c>
      <c r="F1914" t="s">
        <v>7</v>
      </c>
    </row>
    <row r="1915" spans="1:6" x14ac:dyDescent="0.3">
      <c r="A1915">
        <v>2019</v>
      </c>
      <c r="B1915" t="s">
        <v>64</v>
      </c>
      <c r="C1915" t="s">
        <v>51</v>
      </c>
      <c r="D1915">
        <v>32154</v>
      </c>
      <c r="E1915">
        <v>48290</v>
      </c>
      <c r="F1915" t="s">
        <v>9</v>
      </c>
    </row>
    <row r="1916" spans="1:6" x14ac:dyDescent="0.3">
      <c r="A1916">
        <v>2019</v>
      </c>
      <c r="B1916" t="s">
        <v>64</v>
      </c>
      <c r="C1916" t="s">
        <v>52</v>
      </c>
      <c r="D1916">
        <v>19701</v>
      </c>
      <c r="E1916">
        <v>44822</v>
      </c>
      <c r="F1916" t="s">
        <v>9</v>
      </c>
    </row>
    <row r="1917" spans="1:6" x14ac:dyDescent="0.3">
      <c r="A1917">
        <v>2019</v>
      </c>
      <c r="B1917" t="s">
        <v>64</v>
      </c>
      <c r="C1917" t="s">
        <v>53</v>
      </c>
      <c r="D1917">
        <v>5237</v>
      </c>
      <c r="E1917">
        <v>35927</v>
      </c>
      <c r="F1917" t="s">
        <v>7</v>
      </c>
    </row>
    <row r="1918" spans="1:6" x14ac:dyDescent="0.3">
      <c r="A1918">
        <v>2019</v>
      </c>
      <c r="B1918" t="s">
        <v>64</v>
      </c>
      <c r="C1918" t="s">
        <v>54</v>
      </c>
      <c r="D1918">
        <v>14001</v>
      </c>
      <c r="E1918">
        <v>35242</v>
      </c>
      <c r="F1918" t="s">
        <v>7</v>
      </c>
    </row>
    <row r="1919" spans="1:6" x14ac:dyDescent="0.3">
      <c r="A1919">
        <v>2019</v>
      </c>
      <c r="B1919" t="s">
        <v>64</v>
      </c>
      <c r="C1919" t="s">
        <v>55</v>
      </c>
      <c r="D1919">
        <v>1656</v>
      </c>
      <c r="E1919">
        <v>41035</v>
      </c>
      <c r="F1919" t="s">
        <v>9</v>
      </c>
    </row>
    <row r="1920" spans="1:6" x14ac:dyDescent="0.3">
      <c r="A1920">
        <v>2019</v>
      </c>
      <c r="B1920" t="s">
        <v>64</v>
      </c>
      <c r="C1920" t="s">
        <v>45</v>
      </c>
      <c r="D1920">
        <v>11490</v>
      </c>
      <c r="E1920">
        <v>38842</v>
      </c>
      <c r="F1920" t="s">
        <v>7</v>
      </c>
    </row>
    <row r="1921" spans="1:6" x14ac:dyDescent="0.3">
      <c r="A1921">
        <v>2019</v>
      </c>
      <c r="B1921" t="s">
        <v>64</v>
      </c>
      <c r="C1921" t="s">
        <v>46</v>
      </c>
      <c r="D1921">
        <v>2171</v>
      </c>
      <c r="E1921">
        <v>37403</v>
      </c>
      <c r="F1921" t="s">
        <v>9</v>
      </c>
    </row>
    <row r="1922" spans="1:6" x14ac:dyDescent="0.3">
      <c r="A1922">
        <v>2019</v>
      </c>
      <c r="B1922" t="s">
        <v>64</v>
      </c>
      <c r="C1922" t="s">
        <v>47</v>
      </c>
      <c r="D1922">
        <v>14618</v>
      </c>
      <c r="E1922">
        <v>40443</v>
      </c>
      <c r="F1922" t="s">
        <v>7</v>
      </c>
    </row>
    <row r="1923" spans="1:6" x14ac:dyDescent="0.3">
      <c r="A1923">
        <v>2019</v>
      </c>
      <c r="B1923" t="s">
        <v>64</v>
      </c>
      <c r="C1923" t="s">
        <v>48</v>
      </c>
      <c r="D1923">
        <v>56060</v>
      </c>
      <c r="E1923">
        <v>43841</v>
      </c>
      <c r="F1923" t="s">
        <v>7</v>
      </c>
    </row>
    <row r="1924" spans="1:6" x14ac:dyDescent="0.3">
      <c r="A1924">
        <v>2019</v>
      </c>
      <c r="B1924" t="s">
        <v>64</v>
      </c>
      <c r="C1924" t="s">
        <v>49</v>
      </c>
      <c r="D1924">
        <v>6084</v>
      </c>
      <c r="E1924">
        <v>40421</v>
      </c>
      <c r="F1924" t="s">
        <v>9</v>
      </c>
    </row>
    <row r="1925" spans="1:6" x14ac:dyDescent="0.3">
      <c r="A1925">
        <v>2019</v>
      </c>
      <c r="B1925" t="s">
        <v>64</v>
      </c>
      <c r="C1925" t="s">
        <v>50</v>
      </c>
      <c r="D1925">
        <v>1958</v>
      </c>
      <c r="E1925">
        <v>40757</v>
      </c>
      <c r="F1925" t="s">
        <v>9</v>
      </c>
    </row>
    <row r="1926" spans="1:6" x14ac:dyDescent="0.3">
      <c r="A1926">
        <v>2019</v>
      </c>
      <c r="B1926" t="s">
        <v>64</v>
      </c>
      <c r="C1926" t="s">
        <v>51</v>
      </c>
      <c r="D1926">
        <v>32154</v>
      </c>
      <c r="E1926">
        <v>48290</v>
      </c>
      <c r="F1926" t="s">
        <v>7</v>
      </c>
    </row>
    <row r="1927" spans="1:6" x14ac:dyDescent="0.3">
      <c r="A1927">
        <v>2019</v>
      </c>
      <c r="B1927" t="s">
        <v>64</v>
      </c>
      <c r="C1927" t="s">
        <v>52</v>
      </c>
      <c r="D1927">
        <v>19701</v>
      </c>
      <c r="E1927">
        <v>44822</v>
      </c>
      <c r="F1927" t="s">
        <v>7</v>
      </c>
    </row>
    <row r="1928" spans="1:6" x14ac:dyDescent="0.3">
      <c r="A1928">
        <v>2019</v>
      </c>
      <c r="B1928" t="s">
        <v>64</v>
      </c>
      <c r="C1928" t="s">
        <v>53</v>
      </c>
      <c r="D1928">
        <v>5237</v>
      </c>
      <c r="E1928">
        <v>35927</v>
      </c>
      <c r="F1928" t="s">
        <v>9</v>
      </c>
    </row>
    <row r="1929" spans="1:6" x14ac:dyDescent="0.3">
      <c r="A1929">
        <v>2019</v>
      </c>
      <c r="B1929" t="s">
        <v>64</v>
      </c>
      <c r="C1929" t="s">
        <v>54</v>
      </c>
      <c r="D1929">
        <v>14001</v>
      </c>
      <c r="E1929">
        <v>35242</v>
      </c>
      <c r="F1929" t="s">
        <v>9</v>
      </c>
    </row>
    <row r="1930" spans="1:6" x14ac:dyDescent="0.3">
      <c r="A1930">
        <v>2019</v>
      </c>
      <c r="B1930" t="s">
        <v>64</v>
      </c>
      <c r="C1930" t="s">
        <v>55</v>
      </c>
      <c r="D1930">
        <v>1656</v>
      </c>
      <c r="E1930">
        <v>41035</v>
      </c>
      <c r="F1930" t="s">
        <v>9</v>
      </c>
    </row>
    <row r="1931" spans="1:6" x14ac:dyDescent="0.3">
      <c r="A1931">
        <v>2019</v>
      </c>
      <c r="B1931" t="s">
        <v>62</v>
      </c>
      <c r="C1931" t="s">
        <v>42</v>
      </c>
      <c r="D1931">
        <v>15363</v>
      </c>
      <c r="E1931">
        <v>56908</v>
      </c>
      <c r="F1931" t="s">
        <v>9</v>
      </c>
    </row>
    <row r="1932" spans="1:6" x14ac:dyDescent="0.3">
      <c r="A1932">
        <v>2019</v>
      </c>
      <c r="B1932" t="s">
        <v>62</v>
      </c>
      <c r="C1932" t="s">
        <v>43</v>
      </c>
      <c r="D1932">
        <v>58709</v>
      </c>
      <c r="E1932">
        <v>56500</v>
      </c>
      <c r="F1932" t="s">
        <v>9</v>
      </c>
    </row>
    <row r="1933" spans="1:6" x14ac:dyDescent="0.3">
      <c r="A1933">
        <v>2019</v>
      </c>
      <c r="B1933" t="s">
        <v>62</v>
      </c>
      <c r="C1933" t="s">
        <v>44</v>
      </c>
      <c r="D1933">
        <v>4485</v>
      </c>
      <c r="E1933">
        <v>53941</v>
      </c>
      <c r="F1933" t="s">
        <v>7</v>
      </c>
    </row>
    <row r="1934" spans="1:6" x14ac:dyDescent="0.3">
      <c r="A1934">
        <v>2019</v>
      </c>
      <c r="B1934" t="s">
        <v>62</v>
      </c>
      <c r="C1934" t="s">
        <v>45</v>
      </c>
      <c r="D1934">
        <v>11574</v>
      </c>
      <c r="E1934">
        <v>51624</v>
      </c>
      <c r="F1934" t="s">
        <v>7</v>
      </c>
    </row>
    <row r="1935" spans="1:6" x14ac:dyDescent="0.3">
      <c r="A1935">
        <v>2019</v>
      </c>
      <c r="B1935" t="s">
        <v>62</v>
      </c>
      <c r="C1935" t="s">
        <v>46</v>
      </c>
      <c r="D1935">
        <v>2732</v>
      </c>
      <c r="E1935">
        <v>55512</v>
      </c>
      <c r="F1935" t="s">
        <v>9</v>
      </c>
    </row>
    <row r="1936" spans="1:6" x14ac:dyDescent="0.3">
      <c r="A1936">
        <v>2019</v>
      </c>
      <c r="B1936" t="s">
        <v>62</v>
      </c>
      <c r="C1936" t="s">
        <v>47</v>
      </c>
      <c r="D1936">
        <v>15761</v>
      </c>
      <c r="E1936">
        <v>56938</v>
      </c>
      <c r="F1936" t="s">
        <v>7</v>
      </c>
    </row>
    <row r="1937" spans="1:6" x14ac:dyDescent="0.3">
      <c r="A1937">
        <v>2019</v>
      </c>
      <c r="B1937" t="s">
        <v>62</v>
      </c>
      <c r="C1937" t="s">
        <v>48</v>
      </c>
      <c r="D1937">
        <v>87635</v>
      </c>
      <c r="E1937">
        <v>53096</v>
      </c>
      <c r="F1937" t="s">
        <v>7</v>
      </c>
    </row>
    <row r="1938" spans="1:6" x14ac:dyDescent="0.3">
      <c r="A1938">
        <v>2019</v>
      </c>
      <c r="B1938" t="s">
        <v>62</v>
      </c>
      <c r="C1938" t="s">
        <v>49</v>
      </c>
      <c r="D1938">
        <v>11679</v>
      </c>
      <c r="E1938">
        <v>48492</v>
      </c>
      <c r="F1938" t="s">
        <v>9</v>
      </c>
    </row>
    <row r="1939" spans="1:6" x14ac:dyDescent="0.3">
      <c r="A1939">
        <v>2019</v>
      </c>
      <c r="B1939" t="s">
        <v>62</v>
      </c>
      <c r="C1939" t="s">
        <v>50</v>
      </c>
      <c r="D1939">
        <v>2460</v>
      </c>
      <c r="E1939">
        <v>51259</v>
      </c>
      <c r="F1939" t="s">
        <v>9</v>
      </c>
    </row>
    <row r="1940" spans="1:6" x14ac:dyDescent="0.3">
      <c r="A1940">
        <v>2019</v>
      </c>
      <c r="B1940" t="s">
        <v>62</v>
      </c>
      <c r="C1940" t="s">
        <v>51</v>
      </c>
      <c r="D1940">
        <v>42910</v>
      </c>
      <c r="E1940">
        <v>54573</v>
      </c>
      <c r="F1940" t="s">
        <v>7</v>
      </c>
    </row>
    <row r="1941" spans="1:6" x14ac:dyDescent="0.3">
      <c r="A1941">
        <v>2019</v>
      </c>
      <c r="B1941" t="s">
        <v>62</v>
      </c>
      <c r="C1941" t="s">
        <v>52</v>
      </c>
      <c r="D1941">
        <v>56689</v>
      </c>
      <c r="E1941">
        <v>55782</v>
      </c>
      <c r="F1941" t="s">
        <v>7</v>
      </c>
    </row>
    <row r="1942" spans="1:6" x14ac:dyDescent="0.3">
      <c r="A1942">
        <v>2019</v>
      </c>
      <c r="B1942" t="s">
        <v>62</v>
      </c>
      <c r="C1942" t="s">
        <v>53</v>
      </c>
      <c r="D1942">
        <v>5679</v>
      </c>
      <c r="E1942">
        <v>50732</v>
      </c>
      <c r="F1942" t="s">
        <v>9</v>
      </c>
    </row>
    <row r="1943" spans="1:6" x14ac:dyDescent="0.3">
      <c r="A1943">
        <v>2019</v>
      </c>
      <c r="B1943" t="s">
        <v>62</v>
      </c>
      <c r="C1943" t="s">
        <v>54</v>
      </c>
      <c r="D1943">
        <v>25989</v>
      </c>
      <c r="E1943">
        <v>53663</v>
      </c>
      <c r="F1943" t="s">
        <v>7</v>
      </c>
    </row>
    <row r="1944" spans="1:6" x14ac:dyDescent="0.3">
      <c r="A1944">
        <v>2019</v>
      </c>
      <c r="B1944" t="s">
        <v>62</v>
      </c>
      <c r="C1944" t="s">
        <v>55</v>
      </c>
      <c r="D1944">
        <v>3268</v>
      </c>
      <c r="E1944">
        <v>47913</v>
      </c>
      <c r="F1944" t="s">
        <v>9</v>
      </c>
    </row>
    <row r="1945" spans="1:6" x14ac:dyDescent="0.3">
      <c r="A1945">
        <v>2019</v>
      </c>
      <c r="B1945" t="s">
        <v>63</v>
      </c>
      <c r="C1945" t="s">
        <v>6</v>
      </c>
      <c r="D1945">
        <v>10741</v>
      </c>
      <c r="E1945">
        <v>22222</v>
      </c>
      <c r="F1945" t="s">
        <v>7</v>
      </c>
    </row>
    <row r="1946" spans="1:6" x14ac:dyDescent="0.3">
      <c r="A1946">
        <v>2019</v>
      </c>
      <c r="B1946" t="s">
        <v>63</v>
      </c>
      <c r="C1946" t="s">
        <v>8</v>
      </c>
      <c r="D1946">
        <v>12771</v>
      </c>
      <c r="E1946">
        <v>29505</v>
      </c>
      <c r="F1946" t="s">
        <v>7</v>
      </c>
    </row>
    <row r="1947" spans="1:6" x14ac:dyDescent="0.3">
      <c r="A1947">
        <v>2019</v>
      </c>
      <c r="B1947" t="s">
        <v>63</v>
      </c>
      <c r="C1947" t="s">
        <v>10</v>
      </c>
      <c r="D1947">
        <v>7024</v>
      </c>
      <c r="E1947">
        <v>22181</v>
      </c>
      <c r="F1947" t="s">
        <v>9</v>
      </c>
    </row>
    <row r="1948" spans="1:6" x14ac:dyDescent="0.3">
      <c r="A1948">
        <v>2019</v>
      </c>
      <c r="B1948" t="s">
        <v>63</v>
      </c>
      <c r="C1948" t="s">
        <v>11</v>
      </c>
      <c r="D1948">
        <v>103495</v>
      </c>
      <c r="E1948">
        <v>35214</v>
      </c>
      <c r="F1948" t="s">
        <v>9</v>
      </c>
    </row>
    <row r="1949" spans="1:6" x14ac:dyDescent="0.3">
      <c r="A1949">
        <v>2019</v>
      </c>
      <c r="B1949" t="s">
        <v>63</v>
      </c>
      <c r="C1949" t="s">
        <v>12</v>
      </c>
      <c r="D1949">
        <v>16627</v>
      </c>
      <c r="E1949">
        <v>30462</v>
      </c>
      <c r="F1949" t="s">
        <v>7</v>
      </c>
    </row>
    <row r="1950" spans="1:6" x14ac:dyDescent="0.3">
      <c r="A1950">
        <v>2019</v>
      </c>
      <c r="B1950" t="s">
        <v>63</v>
      </c>
      <c r="C1950" t="s">
        <v>13</v>
      </c>
      <c r="D1950">
        <v>10338</v>
      </c>
      <c r="E1950">
        <v>29066</v>
      </c>
      <c r="F1950" t="s">
        <v>7</v>
      </c>
    </row>
    <row r="1951" spans="1:6" x14ac:dyDescent="0.3">
      <c r="A1951">
        <v>2019</v>
      </c>
      <c r="B1951" t="s">
        <v>63</v>
      </c>
      <c r="C1951" t="s">
        <v>14</v>
      </c>
      <c r="D1951">
        <v>2565</v>
      </c>
      <c r="E1951">
        <v>25997</v>
      </c>
      <c r="F1951" t="s">
        <v>9</v>
      </c>
    </row>
    <row r="1952" spans="1:6" x14ac:dyDescent="0.3">
      <c r="A1952">
        <v>2019</v>
      </c>
      <c r="B1952" t="s">
        <v>63</v>
      </c>
      <c r="C1952" t="s">
        <v>15</v>
      </c>
      <c r="D1952">
        <v>55396</v>
      </c>
      <c r="E1952">
        <v>30953</v>
      </c>
      <c r="F1952" t="s">
        <v>9</v>
      </c>
    </row>
    <row r="1953" spans="1:6" x14ac:dyDescent="0.3">
      <c r="A1953">
        <v>2019</v>
      </c>
      <c r="B1953" t="s">
        <v>63</v>
      </c>
      <c r="C1953" t="s">
        <v>16</v>
      </c>
      <c r="D1953">
        <v>23538</v>
      </c>
      <c r="E1953">
        <v>26142</v>
      </c>
      <c r="F1953" t="s">
        <v>9</v>
      </c>
    </row>
    <row r="1954" spans="1:6" x14ac:dyDescent="0.3">
      <c r="A1954">
        <v>2019</v>
      </c>
      <c r="B1954" t="s">
        <v>63</v>
      </c>
      <c r="C1954" t="s">
        <v>17</v>
      </c>
      <c r="D1954">
        <v>4906</v>
      </c>
      <c r="E1954">
        <v>22382</v>
      </c>
      <c r="F1954" t="s">
        <v>9</v>
      </c>
    </row>
    <row r="1955" spans="1:6" x14ac:dyDescent="0.3">
      <c r="A1955">
        <v>2019</v>
      </c>
      <c r="B1955" t="s">
        <v>63</v>
      </c>
      <c r="C1955" t="s">
        <v>18</v>
      </c>
      <c r="D1955">
        <v>32076</v>
      </c>
      <c r="E1955">
        <v>28930</v>
      </c>
      <c r="F1955" t="s">
        <v>9</v>
      </c>
    </row>
    <row r="1956" spans="1:6" x14ac:dyDescent="0.3">
      <c r="A1956">
        <v>2019</v>
      </c>
      <c r="B1956" t="s">
        <v>63</v>
      </c>
      <c r="C1956" t="s">
        <v>19</v>
      </c>
      <c r="D1956">
        <v>15273</v>
      </c>
      <c r="E1956">
        <v>24223</v>
      </c>
      <c r="F1956" t="s">
        <v>7</v>
      </c>
    </row>
    <row r="1957" spans="1:6" x14ac:dyDescent="0.3">
      <c r="A1957">
        <v>2019</v>
      </c>
      <c r="B1957" t="s">
        <v>63</v>
      </c>
      <c r="C1957" t="s">
        <v>20</v>
      </c>
      <c r="D1957">
        <v>8532</v>
      </c>
      <c r="E1957">
        <v>22280</v>
      </c>
      <c r="F1957" t="s">
        <v>7</v>
      </c>
    </row>
    <row r="1958" spans="1:6" x14ac:dyDescent="0.3">
      <c r="A1958">
        <v>2019</v>
      </c>
      <c r="B1958" t="s">
        <v>63</v>
      </c>
      <c r="C1958" t="s">
        <v>21</v>
      </c>
      <c r="D1958">
        <v>6839</v>
      </c>
      <c r="E1958">
        <v>22257</v>
      </c>
      <c r="F1958" t="s">
        <v>9</v>
      </c>
    </row>
    <row r="1959" spans="1:6" x14ac:dyDescent="0.3">
      <c r="A1959">
        <v>2019</v>
      </c>
      <c r="B1959" t="s">
        <v>63</v>
      </c>
      <c r="C1959" t="s">
        <v>22</v>
      </c>
      <c r="D1959">
        <v>10063</v>
      </c>
      <c r="E1959">
        <v>23160</v>
      </c>
      <c r="F1959" t="s">
        <v>7</v>
      </c>
    </row>
    <row r="1960" spans="1:6" x14ac:dyDescent="0.3">
      <c r="A1960">
        <v>2019</v>
      </c>
      <c r="B1960" t="s">
        <v>63</v>
      </c>
      <c r="C1960" t="s">
        <v>23</v>
      </c>
      <c r="D1960">
        <v>12015</v>
      </c>
      <c r="E1960">
        <v>26623</v>
      </c>
      <c r="F1960" t="s">
        <v>7</v>
      </c>
    </row>
    <row r="1961" spans="1:6" x14ac:dyDescent="0.3">
      <c r="A1961">
        <v>2019</v>
      </c>
      <c r="B1961" t="s">
        <v>63</v>
      </c>
      <c r="C1961" t="s">
        <v>24</v>
      </c>
      <c r="D1961">
        <v>5119</v>
      </c>
      <c r="E1961">
        <v>27119</v>
      </c>
      <c r="F1961" t="s">
        <v>9</v>
      </c>
    </row>
    <row r="1962" spans="1:6" x14ac:dyDescent="0.3">
      <c r="A1962">
        <v>2019</v>
      </c>
      <c r="B1962" t="s">
        <v>63</v>
      </c>
      <c r="C1962" t="s">
        <v>25</v>
      </c>
      <c r="D1962">
        <v>14733</v>
      </c>
      <c r="E1962">
        <v>29436</v>
      </c>
      <c r="F1962" t="s">
        <v>9</v>
      </c>
    </row>
    <row r="1963" spans="1:6" x14ac:dyDescent="0.3">
      <c r="A1963">
        <v>2019</v>
      </c>
      <c r="B1963" t="s">
        <v>63</v>
      </c>
      <c r="C1963" t="s">
        <v>26</v>
      </c>
      <c r="D1963">
        <v>20695</v>
      </c>
      <c r="E1963">
        <v>32779</v>
      </c>
      <c r="F1963" t="s">
        <v>7</v>
      </c>
    </row>
    <row r="1964" spans="1:6" x14ac:dyDescent="0.3">
      <c r="A1964">
        <v>2019</v>
      </c>
      <c r="B1964" t="s">
        <v>63</v>
      </c>
      <c r="C1964" t="s">
        <v>27</v>
      </c>
      <c r="D1964">
        <v>21783</v>
      </c>
      <c r="E1964">
        <v>25834</v>
      </c>
      <c r="F1964" t="s">
        <v>7</v>
      </c>
    </row>
    <row r="1965" spans="1:6" x14ac:dyDescent="0.3">
      <c r="A1965">
        <v>2019</v>
      </c>
      <c r="B1965" t="s">
        <v>63</v>
      </c>
      <c r="C1965" t="s">
        <v>28</v>
      </c>
      <c r="D1965">
        <v>14729</v>
      </c>
      <c r="E1965">
        <v>27386</v>
      </c>
      <c r="F1965" t="s">
        <v>9</v>
      </c>
    </row>
    <row r="1966" spans="1:6" x14ac:dyDescent="0.3">
      <c r="A1966">
        <v>2019</v>
      </c>
      <c r="B1966" t="s">
        <v>63</v>
      </c>
      <c r="C1966" t="s">
        <v>29</v>
      </c>
      <c r="D1966">
        <v>6381</v>
      </c>
      <c r="E1966">
        <v>23011</v>
      </c>
      <c r="F1966" t="s">
        <v>7</v>
      </c>
    </row>
    <row r="1967" spans="1:6" x14ac:dyDescent="0.3">
      <c r="A1967">
        <v>2019</v>
      </c>
      <c r="B1967" t="s">
        <v>63</v>
      </c>
      <c r="C1967" t="s">
        <v>30</v>
      </c>
      <c r="D1967">
        <v>14797</v>
      </c>
      <c r="E1967">
        <v>26276</v>
      </c>
      <c r="F1967" t="s">
        <v>9</v>
      </c>
    </row>
    <row r="1968" spans="1:6" x14ac:dyDescent="0.3">
      <c r="A1968">
        <v>2019</v>
      </c>
      <c r="B1968" t="s">
        <v>63</v>
      </c>
      <c r="C1968" t="s">
        <v>31</v>
      </c>
      <c r="D1968">
        <v>4978</v>
      </c>
      <c r="E1968">
        <v>24625</v>
      </c>
      <c r="F1968" t="s">
        <v>7</v>
      </c>
    </row>
    <row r="1969" spans="1:6" x14ac:dyDescent="0.3">
      <c r="A1969">
        <v>2019</v>
      </c>
      <c r="B1969" t="s">
        <v>63</v>
      </c>
      <c r="C1969" t="s">
        <v>32</v>
      </c>
      <c r="D1969">
        <v>5508</v>
      </c>
      <c r="E1969">
        <v>22253</v>
      </c>
      <c r="F1969" t="s">
        <v>7</v>
      </c>
    </row>
    <row r="1970" spans="1:6" x14ac:dyDescent="0.3">
      <c r="A1970">
        <v>2019</v>
      </c>
      <c r="B1970" t="s">
        <v>63</v>
      </c>
      <c r="C1970" t="s">
        <v>33</v>
      </c>
      <c r="D1970">
        <v>8246</v>
      </c>
      <c r="E1970">
        <v>39048</v>
      </c>
      <c r="F1970" t="s">
        <v>9</v>
      </c>
    </row>
    <row r="1971" spans="1:6" x14ac:dyDescent="0.3">
      <c r="A1971">
        <v>2019</v>
      </c>
      <c r="B1971" t="s">
        <v>63</v>
      </c>
      <c r="C1971" t="s">
        <v>34</v>
      </c>
      <c r="D1971">
        <v>4512</v>
      </c>
      <c r="E1971">
        <v>27058</v>
      </c>
      <c r="F1971" t="s">
        <v>9</v>
      </c>
    </row>
    <row r="1972" spans="1:6" x14ac:dyDescent="0.3">
      <c r="A1972">
        <v>2019</v>
      </c>
      <c r="B1972" t="s">
        <v>63</v>
      </c>
      <c r="C1972" t="s">
        <v>35</v>
      </c>
      <c r="D1972">
        <v>23501</v>
      </c>
      <c r="E1972">
        <v>30851</v>
      </c>
      <c r="F1972" t="s">
        <v>7</v>
      </c>
    </row>
    <row r="1973" spans="1:6" x14ac:dyDescent="0.3">
      <c r="A1973">
        <v>2019</v>
      </c>
      <c r="B1973" t="s">
        <v>63</v>
      </c>
      <c r="C1973" t="s">
        <v>36</v>
      </c>
      <c r="D1973">
        <v>4929</v>
      </c>
      <c r="E1973">
        <v>23901</v>
      </c>
      <c r="F1973" t="s">
        <v>7</v>
      </c>
    </row>
    <row r="1974" spans="1:6" x14ac:dyDescent="0.3">
      <c r="A1974">
        <v>2019</v>
      </c>
      <c r="B1974" t="s">
        <v>63</v>
      </c>
      <c r="C1974" t="s">
        <v>37</v>
      </c>
      <c r="D1974">
        <v>66166</v>
      </c>
      <c r="E1974">
        <v>38365</v>
      </c>
      <c r="F1974" t="s">
        <v>9</v>
      </c>
    </row>
    <row r="1975" spans="1:6" x14ac:dyDescent="0.3">
      <c r="A1975">
        <v>2019</v>
      </c>
      <c r="B1975" t="s">
        <v>63</v>
      </c>
      <c r="C1975" t="s">
        <v>38</v>
      </c>
      <c r="D1975">
        <v>25235</v>
      </c>
      <c r="E1975">
        <v>25111</v>
      </c>
      <c r="F1975" t="s">
        <v>9</v>
      </c>
    </row>
    <row r="1976" spans="1:6" x14ac:dyDescent="0.3">
      <c r="A1976">
        <v>2019</v>
      </c>
      <c r="B1976" t="s">
        <v>63</v>
      </c>
      <c r="C1976" t="s">
        <v>39</v>
      </c>
      <c r="D1976">
        <v>2600</v>
      </c>
      <c r="E1976">
        <v>23400</v>
      </c>
      <c r="F1976" t="s">
        <v>9</v>
      </c>
    </row>
    <row r="1977" spans="1:6" x14ac:dyDescent="0.3">
      <c r="A1977">
        <v>2019</v>
      </c>
      <c r="B1977" t="s">
        <v>63</v>
      </c>
      <c r="C1977" t="s">
        <v>40</v>
      </c>
      <c r="D1977">
        <v>28218</v>
      </c>
      <c r="E1977">
        <v>24856</v>
      </c>
      <c r="F1977" t="s">
        <v>9</v>
      </c>
    </row>
    <row r="1978" spans="1:6" x14ac:dyDescent="0.3">
      <c r="A1978">
        <v>2019</v>
      </c>
      <c r="B1978" t="s">
        <v>63</v>
      </c>
      <c r="C1978" t="s">
        <v>41</v>
      </c>
      <c r="D1978">
        <v>8969</v>
      </c>
      <c r="E1978">
        <v>23729</v>
      </c>
      <c r="F1978" t="s">
        <v>9</v>
      </c>
    </row>
    <row r="1979" spans="1:6" x14ac:dyDescent="0.3">
      <c r="A1979">
        <v>2019</v>
      </c>
      <c r="B1979" t="s">
        <v>63</v>
      </c>
      <c r="C1979" t="s">
        <v>42</v>
      </c>
      <c r="D1979">
        <v>13588</v>
      </c>
      <c r="E1979">
        <v>27379</v>
      </c>
      <c r="F1979" t="s">
        <v>7</v>
      </c>
    </row>
    <row r="1980" spans="1:6" x14ac:dyDescent="0.3">
      <c r="A1980">
        <v>2019</v>
      </c>
      <c r="B1980" t="s">
        <v>63</v>
      </c>
      <c r="C1980" t="s">
        <v>43</v>
      </c>
      <c r="D1980">
        <v>33146</v>
      </c>
      <c r="E1980">
        <v>26389</v>
      </c>
      <c r="F1980" t="s">
        <v>7</v>
      </c>
    </row>
    <row r="1981" spans="1:6" x14ac:dyDescent="0.3">
      <c r="A1981">
        <v>2019</v>
      </c>
      <c r="B1981" t="s">
        <v>63</v>
      </c>
      <c r="C1981" t="s">
        <v>44</v>
      </c>
      <c r="D1981">
        <v>3683</v>
      </c>
      <c r="E1981">
        <v>28353</v>
      </c>
      <c r="F1981" t="s">
        <v>9</v>
      </c>
    </row>
    <row r="1982" spans="1:6" x14ac:dyDescent="0.3">
      <c r="A1982">
        <v>2019</v>
      </c>
      <c r="B1982" t="s">
        <v>63</v>
      </c>
      <c r="C1982" t="s">
        <v>45</v>
      </c>
      <c r="D1982">
        <v>12337</v>
      </c>
      <c r="E1982">
        <v>23885</v>
      </c>
      <c r="F1982" t="s">
        <v>7</v>
      </c>
    </row>
    <row r="1983" spans="1:6" x14ac:dyDescent="0.3">
      <c r="A1983">
        <v>2019</v>
      </c>
      <c r="B1983" t="s">
        <v>63</v>
      </c>
      <c r="C1983" t="s">
        <v>46</v>
      </c>
      <c r="D1983">
        <v>3109</v>
      </c>
      <c r="E1983">
        <v>22460</v>
      </c>
      <c r="F1983" t="s">
        <v>7</v>
      </c>
    </row>
    <row r="1984" spans="1:6" x14ac:dyDescent="0.3">
      <c r="A1984">
        <v>2019</v>
      </c>
      <c r="B1984" t="s">
        <v>63</v>
      </c>
      <c r="C1984" t="s">
        <v>47</v>
      </c>
      <c r="D1984">
        <v>15932</v>
      </c>
      <c r="E1984">
        <v>28398</v>
      </c>
      <c r="F1984" t="s">
        <v>9</v>
      </c>
    </row>
    <row r="1985" spans="1:6" x14ac:dyDescent="0.3">
      <c r="A1985">
        <v>2019</v>
      </c>
      <c r="B1985" t="s">
        <v>63</v>
      </c>
      <c r="C1985" t="s">
        <v>48</v>
      </c>
      <c r="D1985">
        <v>60744</v>
      </c>
      <c r="E1985">
        <v>27234</v>
      </c>
      <c r="F1985" t="s">
        <v>9</v>
      </c>
    </row>
    <row r="1986" spans="1:6" x14ac:dyDescent="0.3">
      <c r="A1986">
        <v>2019</v>
      </c>
      <c r="B1986" t="s">
        <v>63</v>
      </c>
      <c r="C1986" t="s">
        <v>49</v>
      </c>
      <c r="D1986">
        <v>7068</v>
      </c>
      <c r="E1986">
        <v>25510</v>
      </c>
      <c r="F1986" t="s">
        <v>7</v>
      </c>
    </row>
    <row r="1987" spans="1:6" x14ac:dyDescent="0.3">
      <c r="A1987">
        <v>2019</v>
      </c>
      <c r="B1987" t="s">
        <v>63</v>
      </c>
      <c r="C1987" t="s">
        <v>50</v>
      </c>
      <c r="D1987">
        <v>2266</v>
      </c>
      <c r="E1987">
        <v>28375</v>
      </c>
      <c r="F1987" t="s">
        <v>7</v>
      </c>
    </row>
    <row r="1988" spans="1:6" x14ac:dyDescent="0.3">
      <c r="A1988">
        <v>2019</v>
      </c>
      <c r="B1988" t="s">
        <v>63</v>
      </c>
      <c r="C1988" t="s">
        <v>51</v>
      </c>
      <c r="D1988">
        <v>20269</v>
      </c>
      <c r="E1988">
        <v>26078</v>
      </c>
      <c r="F1988" t="s">
        <v>9</v>
      </c>
    </row>
    <row r="1989" spans="1:6" x14ac:dyDescent="0.3">
      <c r="A1989">
        <v>2019</v>
      </c>
      <c r="B1989" t="s">
        <v>63</v>
      </c>
      <c r="C1989" t="s">
        <v>52</v>
      </c>
      <c r="D1989">
        <v>20065</v>
      </c>
      <c r="E1989">
        <v>30250</v>
      </c>
      <c r="F1989" t="s">
        <v>7</v>
      </c>
    </row>
    <row r="1990" spans="1:6" x14ac:dyDescent="0.3">
      <c r="A1990">
        <v>2019</v>
      </c>
      <c r="B1990" t="s">
        <v>63</v>
      </c>
      <c r="C1990" t="s">
        <v>53</v>
      </c>
      <c r="D1990">
        <v>4646</v>
      </c>
      <c r="E1990">
        <v>23335</v>
      </c>
      <c r="F1990" t="s">
        <v>9</v>
      </c>
    </row>
    <row r="1991" spans="1:6" x14ac:dyDescent="0.3">
      <c r="A1991">
        <v>2019</v>
      </c>
      <c r="B1991" t="s">
        <v>63</v>
      </c>
      <c r="C1991" t="s">
        <v>54</v>
      </c>
      <c r="D1991">
        <v>16599</v>
      </c>
      <c r="E1991">
        <v>23248</v>
      </c>
      <c r="F1991" t="s">
        <v>7</v>
      </c>
    </row>
    <row r="1992" spans="1:6" x14ac:dyDescent="0.3">
      <c r="A1992">
        <v>2019</v>
      </c>
      <c r="B1992" t="s">
        <v>63</v>
      </c>
      <c r="C1992" t="s">
        <v>55</v>
      </c>
      <c r="D1992">
        <v>2355</v>
      </c>
      <c r="E1992">
        <v>25867</v>
      </c>
      <c r="F1992" t="s">
        <v>7</v>
      </c>
    </row>
    <row r="1993" spans="1:6" x14ac:dyDescent="0.3">
      <c r="A1993">
        <v>2019</v>
      </c>
      <c r="B1993" t="s">
        <v>64</v>
      </c>
      <c r="C1993" t="s">
        <v>6</v>
      </c>
      <c r="D1993">
        <v>9603</v>
      </c>
      <c r="E1993">
        <v>42539</v>
      </c>
      <c r="F1993" t="s">
        <v>9</v>
      </c>
    </row>
    <row r="1994" spans="1:6" x14ac:dyDescent="0.3">
      <c r="A1994">
        <v>2019</v>
      </c>
      <c r="B1994" t="s">
        <v>64</v>
      </c>
      <c r="C1994" t="s">
        <v>8</v>
      </c>
      <c r="D1994">
        <v>10297</v>
      </c>
      <c r="E1994">
        <v>43061</v>
      </c>
      <c r="F1994" t="s">
        <v>9</v>
      </c>
    </row>
    <row r="1995" spans="1:6" x14ac:dyDescent="0.3">
      <c r="A1995">
        <v>2019</v>
      </c>
      <c r="B1995" t="s">
        <v>64</v>
      </c>
      <c r="C1995" t="s">
        <v>10</v>
      </c>
      <c r="D1995">
        <v>5315</v>
      </c>
      <c r="E1995">
        <v>39179</v>
      </c>
      <c r="F1995" t="s">
        <v>7</v>
      </c>
    </row>
    <row r="1996" spans="1:6" x14ac:dyDescent="0.3">
      <c r="A1996">
        <v>2019</v>
      </c>
      <c r="B1996" t="s">
        <v>64</v>
      </c>
      <c r="C1996" t="s">
        <v>11</v>
      </c>
      <c r="D1996">
        <v>88470</v>
      </c>
      <c r="E1996">
        <v>46412</v>
      </c>
      <c r="F1996" t="s">
        <v>7</v>
      </c>
    </row>
    <row r="1997" spans="1:6" x14ac:dyDescent="0.3">
      <c r="A1997">
        <v>2019</v>
      </c>
      <c r="B1997" t="s">
        <v>64</v>
      </c>
      <c r="C1997" t="s">
        <v>12</v>
      </c>
      <c r="D1997">
        <v>15777</v>
      </c>
      <c r="E1997">
        <v>45558</v>
      </c>
      <c r="F1997" t="s">
        <v>9</v>
      </c>
    </row>
    <row r="1998" spans="1:6" x14ac:dyDescent="0.3">
      <c r="A1998">
        <v>2019</v>
      </c>
      <c r="B1998" t="s">
        <v>64</v>
      </c>
      <c r="C1998" t="s">
        <v>13</v>
      </c>
      <c r="D1998">
        <v>16529</v>
      </c>
      <c r="E1998">
        <v>39397</v>
      </c>
      <c r="F1998" t="s">
        <v>9</v>
      </c>
    </row>
    <row r="1999" spans="1:6" x14ac:dyDescent="0.3">
      <c r="A1999">
        <v>2019</v>
      </c>
      <c r="B1999" t="s">
        <v>64</v>
      </c>
      <c r="C1999" t="s">
        <v>14</v>
      </c>
      <c r="D1999">
        <v>2003</v>
      </c>
      <c r="E1999">
        <v>39610</v>
      </c>
      <c r="F1999" t="s">
        <v>9</v>
      </c>
    </row>
    <row r="2000" spans="1:6" x14ac:dyDescent="0.3">
      <c r="A2000">
        <v>2019</v>
      </c>
      <c r="B2000" t="s">
        <v>64</v>
      </c>
      <c r="C2000" t="s">
        <v>15</v>
      </c>
      <c r="D2000">
        <v>54928</v>
      </c>
      <c r="E2000">
        <v>41319</v>
      </c>
      <c r="F2000" t="s">
        <v>9</v>
      </c>
    </row>
    <row r="2001" spans="1:6" x14ac:dyDescent="0.3">
      <c r="A2001">
        <v>2019</v>
      </c>
      <c r="B2001" t="s">
        <v>64</v>
      </c>
      <c r="C2001" t="s">
        <v>16</v>
      </c>
      <c r="D2001">
        <v>18097</v>
      </c>
      <c r="E2001">
        <v>41520</v>
      </c>
      <c r="F2001" t="s">
        <v>9</v>
      </c>
    </row>
    <row r="2002" spans="1:6" x14ac:dyDescent="0.3">
      <c r="A2002">
        <v>2019</v>
      </c>
      <c r="B2002" t="s">
        <v>64</v>
      </c>
      <c r="C2002" t="s">
        <v>17</v>
      </c>
      <c r="D2002">
        <v>3888</v>
      </c>
      <c r="E2002">
        <v>36056</v>
      </c>
      <c r="F2002" t="s">
        <v>7</v>
      </c>
    </row>
    <row r="2003" spans="1:6" x14ac:dyDescent="0.3">
      <c r="A2003">
        <v>2019</v>
      </c>
      <c r="B2003" t="s">
        <v>64</v>
      </c>
      <c r="C2003" t="s">
        <v>18</v>
      </c>
      <c r="D2003">
        <v>39500</v>
      </c>
      <c r="E2003">
        <v>47240</v>
      </c>
      <c r="F2003" t="s">
        <v>7</v>
      </c>
    </row>
    <row r="2004" spans="1:6" x14ac:dyDescent="0.3">
      <c r="A2004">
        <v>2019</v>
      </c>
      <c r="B2004" t="s">
        <v>64</v>
      </c>
      <c r="C2004" t="s">
        <v>19</v>
      </c>
      <c r="D2004">
        <v>13113</v>
      </c>
      <c r="E2004">
        <v>37882</v>
      </c>
      <c r="F2004" t="s">
        <v>9</v>
      </c>
    </row>
    <row r="2005" spans="1:6" x14ac:dyDescent="0.3">
      <c r="A2005">
        <v>2019</v>
      </c>
      <c r="B2005" t="s">
        <v>64</v>
      </c>
      <c r="C2005" t="s">
        <v>20</v>
      </c>
      <c r="D2005">
        <v>8710</v>
      </c>
      <c r="E2005">
        <v>39069</v>
      </c>
      <c r="F2005" t="s">
        <v>7</v>
      </c>
    </row>
    <row r="2006" spans="1:6" x14ac:dyDescent="0.3">
      <c r="A2006">
        <v>2019</v>
      </c>
      <c r="B2006" t="s">
        <v>64</v>
      </c>
      <c r="C2006" t="s">
        <v>21</v>
      </c>
      <c r="D2006">
        <v>6031</v>
      </c>
      <c r="E2006">
        <v>39575</v>
      </c>
      <c r="F2006" t="s">
        <v>7</v>
      </c>
    </row>
    <row r="2007" spans="1:6" x14ac:dyDescent="0.3">
      <c r="A2007">
        <v>2019</v>
      </c>
      <c r="B2007" t="s">
        <v>64</v>
      </c>
      <c r="C2007" t="s">
        <v>22</v>
      </c>
      <c r="D2007">
        <v>10912</v>
      </c>
      <c r="E2007">
        <v>38330</v>
      </c>
      <c r="F2007" t="s">
        <v>9</v>
      </c>
    </row>
    <row r="2008" spans="1:6" x14ac:dyDescent="0.3">
      <c r="A2008">
        <v>2019</v>
      </c>
      <c r="B2008" t="s">
        <v>64</v>
      </c>
      <c r="C2008" t="s">
        <v>23</v>
      </c>
      <c r="D2008">
        <v>9250</v>
      </c>
      <c r="E2008">
        <v>42468</v>
      </c>
      <c r="F2008" t="s">
        <v>9</v>
      </c>
    </row>
    <row r="2009" spans="1:6" x14ac:dyDescent="0.3">
      <c r="A2009">
        <v>2019</v>
      </c>
      <c r="B2009" t="s">
        <v>64</v>
      </c>
      <c r="C2009" t="s">
        <v>24</v>
      </c>
      <c r="D2009">
        <v>4028</v>
      </c>
      <c r="E2009">
        <v>38993</v>
      </c>
      <c r="F2009" t="s">
        <v>7</v>
      </c>
    </row>
    <row r="2010" spans="1:6" x14ac:dyDescent="0.3">
      <c r="A2010">
        <v>2019</v>
      </c>
      <c r="B2010" t="s">
        <v>64</v>
      </c>
      <c r="C2010" t="s">
        <v>25</v>
      </c>
      <c r="D2010">
        <v>19506</v>
      </c>
      <c r="E2010">
        <v>47793</v>
      </c>
      <c r="F2010" t="s">
        <v>7</v>
      </c>
    </row>
    <row r="2011" spans="1:6" x14ac:dyDescent="0.3">
      <c r="A2011">
        <v>2019</v>
      </c>
      <c r="B2011" t="s">
        <v>64</v>
      </c>
      <c r="C2011" t="s">
        <v>26</v>
      </c>
      <c r="D2011">
        <v>21677</v>
      </c>
      <c r="E2011">
        <v>43032</v>
      </c>
      <c r="F2011" t="s">
        <v>9</v>
      </c>
    </row>
    <row r="2012" spans="1:6" x14ac:dyDescent="0.3">
      <c r="A2012">
        <v>2019</v>
      </c>
      <c r="B2012" t="s">
        <v>64</v>
      </c>
      <c r="C2012" t="s">
        <v>27</v>
      </c>
      <c r="D2012">
        <v>29930</v>
      </c>
      <c r="E2012">
        <v>38157</v>
      </c>
      <c r="F2012" t="s">
        <v>7</v>
      </c>
    </row>
    <row r="2013" spans="1:6" x14ac:dyDescent="0.3">
      <c r="A2013">
        <v>2019</v>
      </c>
      <c r="B2013" t="s">
        <v>64</v>
      </c>
      <c r="C2013" t="s">
        <v>28</v>
      </c>
      <c r="D2013">
        <v>16226</v>
      </c>
      <c r="E2013">
        <v>39237</v>
      </c>
      <c r="F2013" t="s">
        <v>9</v>
      </c>
    </row>
    <row r="2014" spans="1:6" x14ac:dyDescent="0.3">
      <c r="A2014">
        <v>2019</v>
      </c>
      <c r="B2014" t="s">
        <v>64</v>
      </c>
      <c r="C2014" t="s">
        <v>29</v>
      </c>
      <c r="D2014">
        <v>4726</v>
      </c>
      <c r="E2014">
        <v>39958</v>
      </c>
      <c r="F2014" t="s">
        <v>7</v>
      </c>
    </row>
    <row r="2015" spans="1:6" x14ac:dyDescent="0.3">
      <c r="A2015">
        <v>2019</v>
      </c>
      <c r="B2015" t="s">
        <v>64</v>
      </c>
      <c r="C2015" t="s">
        <v>30</v>
      </c>
      <c r="D2015">
        <v>13734</v>
      </c>
      <c r="E2015">
        <v>38705</v>
      </c>
      <c r="F2015" t="s">
        <v>7</v>
      </c>
    </row>
    <row r="2016" spans="1:6" x14ac:dyDescent="0.3">
      <c r="A2016">
        <v>2019</v>
      </c>
      <c r="B2016" t="s">
        <v>64</v>
      </c>
      <c r="C2016" t="s">
        <v>31</v>
      </c>
      <c r="D2016">
        <v>4094</v>
      </c>
      <c r="E2016">
        <v>35177</v>
      </c>
      <c r="F2016" t="s">
        <v>9</v>
      </c>
    </row>
    <row r="2017" spans="1:6" x14ac:dyDescent="0.3">
      <c r="A2017">
        <v>2019</v>
      </c>
      <c r="B2017" t="s">
        <v>64</v>
      </c>
      <c r="C2017" t="s">
        <v>32</v>
      </c>
      <c r="D2017">
        <v>4671</v>
      </c>
      <c r="E2017">
        <v>37310</v>
      </c>
      <c r="F2017" t="s">
        <v>9</v>
      </c>
    </row>
    <row r="2018" spans="1:6" x14ac:dyDescent="0.3">
      <c r="A2018">
        <v>2019</v>
      </c>
      <c r="B2018" t="s">
        <v>64</v>
      </c>
      <c r="C2018" t="s">
        <v>33</v>
      </c>
      <c r="D2018">
        <v>4959</v>
      </c>
      <c r="E2018">
        <v>42336</v>
      </c>
      <c r="F2018" t="s">
        <v>7</v>
      </c>
    </row>
    <row r="2019" spans="1:6" x14ac:dyDescent="0.3">
      <c r="A2019">
        <v>2019</v>
      </c>
      <c r="B2019" t="s">
        <v>64</v>
      </c>
      <c r="C2019" t="s">
        <v>34</v>
      </c>
      <c r="D2019">
        <v>3871</v>
      </c>
      <c r="E2019">
        <v>42646</v>
      </c>
      <c r="F2019" t="s">
        <v>7</v>
      </c>
    </row>
    <row r="2020" spans="1:6" x14ac:dyDescent="0.3">
      <c r="A2020">
        <v>2019</v>
      </c>
      <c r="B2020" t="s">
        <v>64</v>
      </c>
      <c r="C2020" t="s">
        <v>35</v>
      </c>
      <c r="D2020">
        <v>25881</v>
      </c>
      <c r="E2020">
        <v>41059</v>
      </c>
      <c r="F2020" t="s">
        <v>9</v>
      </c>
    </row>
    <row r="2021" spans="1:6" x14ac:dyDescent="0.3">
      <c r="A2021">
        <v>2019</v>
      </c>
      <c r="B2021" t="s">
        <v>64</v>
      </c>
      <c r="C2021" t="s">
        <v>36</v>
      </c>
      <c r="D2021">
        <v>3961</v>
      </c>
      <c r="E2021">
        <v>38578</v>
      </c>
      <c r="F2021" t="s">
        <v>9</v>
      </c>
    </row>
    <row r="2022" spans="1:6" x14ac:dyDescent="0.3">
      <c r="A2022">
        <v>2019</v>
      </c>
      <c r="B2022" t="s">
        <v>64</v>
      </c>
      <c r="C2022" t="s">
        <v>37</v>
      </c>
      <c r="D2022">
        <v>74536</v>
      </c>
      <c r="E2022">
        <v>46436</v>
      </c>
      <c r="F2022" t="s">
        <v>9</v>
      </c>
    </row>
    <row r="2023" spans="1:6" x14ac:dyDescent="0.3">
      <c r="A2023">
        <v>2019</v>
      </c>
      <c r="B2023" t="s">
        <v>64</v>
      </c>
      <c r="C2023" t="s">
        <v>38</v>
      </c>
      <c r="D2023">
        <v>23024</v>
      </c>
      <c r="E2023">
        <v>39978</v>
      </c>
      <c r="F2023" t="s">
        <v>9</v>
      </c>
    </row>
    <row r="2024" spans="1:6" x14ac:dyDescent="0.3">
      <c r="A2024">
        <v>2019</v>
      </c>
      <c r="B2024" t="s">
        <v>64</v>
      </c>
      <c r="C2024" t="s">
        <v>39</v>
      </c>
      <c r="D2024">
        <v>2040</v>
      </c>
      <c r="E2024">
        <v>40167</v>
      </c>
      <c r="F2024" t="s">
        <v>9</v>
      </c>
    </row>
    <row r="2025" spans="1:6" x14ac:dyDescent="0.3">
      <c r="A2025">
        <v>2019</v>
      </c>
      <c r="B2025" t="s">
        <v>64</v>
      </c>
      <c r="C2025" t="s">
        <v>40</v>
      </c>
      <c r="D2025">
        <v>23601</v>
      </c>
      <c r="E2025">
        <v>39039</v>
      </c>
      <c r="F2025" t="s">
        <v>7</v>
      </c>
    </row>
    <row r="2026" spans="1:6" x14ac:dyDescent="0.3">
      <c r="A2026">
        <v>2019</v>
      </c>
      <c r="B2026" t="s">
        <v>64</v>
      </c>
      <c r="C2026" t="s">
        <v>41</v>
      </c>
      <c r="D2026">
        <v>6751</v>
      </c>
      <c r="E2026">
        <v>40306</v>
      </c>
      <c r="F2026" t="s">
        <v>7</v>
      </c>
    </row>
    <row r="2027" spans="1:6" x14ac:dyDescent="0.3">
      <c r="A2027">
        <v>2019</v>
      </c>
      <c r="B2027" t="s">
        <v>64</v>
      </c>
      <c r="C2027" t="s">
        <v>42</v>
      </c>
      <c r="D2027">
        <v>22753</v>
      </c>
      <c r="E2027">
        <v>37901</v>
      </c>
      <c r="F2027" t="s">
        <v>9</v>
      </c>
    </row>
    <row r="2028" spans="1:6" x14ac:dyDescent="0.3">
      <c r="A2028">
        <v>2019</v>
      </c>
      <c r="B2028" t="s">
        <v>64</v>
      </c>
      <c r="C2028" t="s">
        <v>43</v>
      </c>
      <c r="D2028">
        <v>32259</v>
      </c>
      <c r="E2028">
        <v>38593</v>
      </c>
      <c r="F2028" t="s">
        <v>7</v>
      </c>
    </row>
    <row r="2029" spans="1:6" x14ac:dyDescent="0.3">
      <c r="A2029">
        <v>2019</v>
      </c>
      <c r="B2029" t="s">
        <v>64</v>
      </c>
      <c r="C2029" t="s">
        <v>44</v>
      </c>
      <c r="D2029">
        <v>3395</v>
      </c>
      <c r="E2029">
        <v>38566</v>
      </c>
      <c r="F2029" t="s">
        <v>7</v>
      </c>
    </row>
    <row r="2030" spans="1:6" x14ac:dyDescent="0.3">
      <c r="A2030">
        <v>2019</v>
      </c>
      <c r="B2030" t="s">
        <v>64</v>
      </c>
      <c r="C2030" t="s">
        <v>45</v>
      </c>
      <c r="D2030">
        <v>11490</v>
      </c>
      <c r="E2030">
        <v>38842</v>
      </c>
      <c r="F2030" t="s">
        <v>9</v>
      </c>
    </row>
    <row r="2031" spans="1:6" x14ac:dyDescent="0.3">
      <c r="A2031">
        <v>2019</v>
      </c>
      <c r="B2031" t="s">
        <v>64</v>
      </c>
      <c r="C2031" t="s">
        <v>46</v>
      </c>
      <c r="D2031">
        <v>2171</v>
      </c>
      <c r="E2031">
        <v>37403</v>
      </c>
      <c r="F2031" t="s">
        <v>9</v>
      </c>
    </row>
    <row r="2032" spans="1:6" x14ac:dyDescent="0.3">
      <c r="A2032">
        <v>2019</v>
      </c>
      <c r="B2032" t="s">
        <v>64</v>
      </c>
      <c r="C2032" t="s">
        <v>47</v>
      </c>
      <c r="D2032">
        <v>14618</v>
      </c>
      <c r="E2032">
        <v>40443</v>
      </c>
      <c r="F2032" t="s">
        <v>7</v>
      </c>
    </row>
    <row r="2033" spans="1:6" x14ac:dyDescent="0.3">
      <c r="A2033">
        <v>2019</v>
      </c>
      <c r="B2033" t="s">
        <v>64</v>
      </c>
      <c r="C2033" t="s">
        <v>48</v>
      </c>
      <c r="D2033">
        <v>56060</v>
      </c>
      <c r="E2033">
        <v>43841</v>
      </c>
      <c r="F2033" t="s">
        <v>7</v>
      </c>
    </row>
    <row r="2034" spans="1:6" x14ac:dyDescent="0.3">
      <c r="A2034">
        <v>2019</v>
      </c>
      <c r="B2034" t="s">
        <v>64</v>
      </c>
      <c r="C2034" t="s">
        <v>49</v>
      </c>
      <c r="D2034">
        <v>6084</v>
      </c>
      <c r="E2034">
        <v>40421</v>
      </c>
      <c r="F2034" t="s">
        <v>9</v>
      </c>
    </row>
    <row r="2035" spans="1:6" x14ac:dyDescent="0.3">
      <c r="A2035">
        <v>2019</v>
      </c>
      <c r="B2035" t="s">
        <v>64</v>
      </c>
      <c r="C2035" t="s">
        <v>50</v>
      </c>
      <c r="D2035">
        <v>1958</v>
      </c>
      <c r="E2035">
        <v>40757</v>
      </c>
      <c r="F2035" t="s">
        <v>7</v>
      </c>
    </row>
    <row r="2036" spans="1:6" x14ac:dyDescent="0.3">
      <c r="A2036">
        <v>2019</v>
      </c>
      <c r="B2036" t="s">
        <v>64</v>
      </c>
      <c r="C2036" t="s">
        <v>51</v>
      </c>
      <c r="D2036">
        <v>32154</v>
      </c>
      <c r="E2036">
        <v>48290</v>
      </c>
      <c r="F2036" t="s">
        <v>9</v>
      </c>
    </row>
    <row r="2037" spans="1:6" x14ac:dyDescent="0.3">
      <c r="A2037">
        <v>2019</v>
      </c>
      <c r="B2037" t="s">
        <v>64</v>
      </c>
      <c r="C2037" t="s">
        <v>52</v>
      </c>
      <c r="D2037">
        <v>19701</v>
      </c>
      <c r="E2037">
        <v>44822</v>
      </c>
      <c r="F2037" t="s">
        <v>7</v>
      </c>
    </row>
    <row r="2038" spans="1:6" x14ac:dyDescent="0.3">
      <c r="A2038">
        <v>2019</v>
      </c>
      <c r="B2038" t="s">
        <v>64</v>
      </c>
      <c r="C2038" t="s">
        <v>53</v>
      </c>
      <c r="D2038">
        <v>5237</v>
      </c>
      <c r="E2038">
        <v>35927</v>
      </c>
      <c r="F2038" t="s">
        <v>7</v>
      </c>
    </row>
    <row r="2039" spans="1:6" x14ac:dyDescent="0.3">
      <c r="A2039">
        <v>2019</v>
      </c>
      <c r="B2039" t="s">
        <v>64</v>
      </c>
      <c r="C2039" t="s">
        <v>54</v>
      </c>
      <c r="D2039">
        <v>14001</v>
      </c>
      <c r="E2039">
        <v>35242</v>
      </c>
      <c r="F2039" t="s">
        <v>9</v>
      </c>
    </row>
    <row r="2040" spans="1:6" x14ac:dyDescent="0.3">
      <c r="A2040">
        <v>2019</v>
      </c>
      <c r="B2040" t="s">
        <v>64</v>
      </c>
      <c r="C2040" t="s">
        <v>55</v>
      </c>
      <c r="D2040">
        <v>1656</v>
      </c>
      <c r="E2040">
        <v>41035</v>
      </c>
      <c r="F2040" t="s">
        <v>9</v>
      </c>
    </row>
    <row r="2041" spans="1:6" x14ac:dyDescent="0.3">
      <c r="A2041">
        <v>2019</v>
      </c>
      <c r="B2041" t="s">
        <v>64</v>
      </c>
      <c r="C2041" t="s">
        <v>45</v>
      </c>
      <c r="D2041">
        <v>11490</v>
      </c>
      <c r="E2041">
        <v>38842</v>
      </c>
      <c r="F2041" t="s">
        <v>7</v>
      </c>
    </row>
    <row r="2042" spans="1:6" x14ac:dyDescent="0.3">
      <c r="A2042">
        <v>2019</v>
      </c>
      <c r="B2042" t="s">
        <v>64</v>
      </c>
      <c r="C2042" t="s">
        <v>46</v>
      </c>
      <c r="D2042">
        <v>2171</v>
      </c>
      <c r="E2042">
        <v>37403</v>
      </c>
      <c r="F2042" t="s">
        <v>7</v>
      </c>
    </row>
    <row r="2043" spans="1:6" x14ac:dyDescent="0.3">
      <c r="A2043">
        <v>2019</v>
      </c>
      <c r="B2043" t="s">
        <v>64</v>
      </c>
      <c r="C2043" t="s">
        <v>47</v>
      </c>
      <c r="D2043">
        <v>14618</v>
      </c>
      <c r="E2043">
        <v>40443</v>
      </c>
      <c r="F2043" t="s">
        <v>9</v>
      </c>
    </row>
    <row r="2044" spans="1:6" x14ac:dyDescent="0.3">
      <c r="A2044">
        <v>2019</v>
      </c>
      <c r="B2044" t="s">
        <v>64</v>
      </c>
      <c r="C2044" t="s">
        <v>48</v>
      </c>
      <c r="D2044">
        <v>56060</v>
      </c>
      <c r="E2044">
        <v>43841</v>
      </c>
      <c r="F2044" t="s">
        <v>9</v>
      </c>
    </row>
    <row r="2045" spans="1:6" x14ac:dyDescent="0.3">
      <c r="A2045">
        <v>2019</v>
      </c>
      <c r="B2045" t="s">
        <v>64</v>
      </c>
      <c r="C2045" t="s">
        <v>49</v>
      </c>
      <c r="D2045">
        <v>6084</v>
      </c>
      <c r="E2045">
        <v>40421</v>
      </c>
      <c r="F2045" t="s">
        <v>9</v>
      </c>
    </row>
    <row r="2046" spans="1:6" x14ac:dyDescent="0.3">
      <c r="A2046">
        <v>2019</v>
      </c>
      <c r="B2046" t="s">
        <v>64</v>
      </c>
      <c r="C2046" t="s">
        <v>50</v>
      </c>
      <c r="D2046">
        <v>1958</v>
      </c>
      <c r="E2046">
        <v>40757</v>
      </c>
      <c r="F2046" t="s">
        <v>9</v>
      </c>
    </row>
    <row r="2047" spans="1:6" x14ac:dyDescent="0.3">
      <c r="A2047">
        <v>2022</v>
      </c>
      <c r="B2047" t="s">
        <v>76</v>
      </c>
      <c r="C2047" t="s">
        <v>10</v>
      </c>
      <c r="D2047">
        <v>2565</v>
      </c>
      <c r="E2047">
        <v>55909</v>
      </c>
      <c r="F2047" t="s">
        <v>9</v>
      </c>
    </row>
    <row r="2048" spans="1:6" x14ac:dyDescent="0.3">
      <c r="A2048">
        <v>2022</v>
      </c>
      <c r="B2048" t="s">
        <v>76</v>
      </c>
      <c r="C2048" t="s">
        <v>11</v>
      </c>
      <c r="D2048">
        <v>17651</v>
      </c>
      <c r="E2048">
        <v>48534</v>
      </c>
      <c r="F2048" t="s">
        <v>7</v>
      </c>
    </row>
    <row r="2049" spans="1:6" x14ac:dyDescent="0.3">
      <c r="A2049">
        <v>2022</v>
      </c>
      <c r="B2049" t="s">
        <v>76</v>
      </c>
      <c r="C2049" t="s">
        <v>12</v>
      </c>
      <c r="D2049">
        <v>3312</v>
      </c>
      <c r="E2049">
        <v>97879</v>
      </c>
      <c r="F2049" t="s">
        <v>7</v>
      </c>
    </row>
    <row r="2050" spans="1:6" x14ac:dyDescent="0.3">
      <c r="A2050">
        <v>2022</v>
      </c>
      <c r="B2050" t="s">
        <v>76</v>
      </c>
      <c r="C2050" t="s">
        <v>13</v>
      </c>
      <c r="D2050">
        <v>467</v>
      </c>
      <c r="E2050">
        <v>49142</v>
      </c>
      <c r="F2050" t="s">
        <v>9</v>
      </c>
    </row>
    <row r="2051" spans="1:6" x14ac:dyDescent="0.3">
      <c r="A2051">
        <v>2022</v>
      </c>
      <c r="B2051" t="s">
        <v>76</v>
      </c>
      <c r="C2051" t="s">
        <v>14</v>
      </c>
      <c r="D2051">
        <v>186</v>
      </c>
      <c r="E2051">
        <v>49290</v>
      </c>
      <c r="F2051" t="s">
        <v>7</v>
      </c>
    </row>
    <row r="2052" spans="1:6" x14ac:dyDescent="0.3">
      <c r="A2052">
        <v>2022</v>
      </c>
      <c r="B2052" t="s">
        <v>76</v>
      </c>
      <c r="C2052" t="s">
        <v>15</v>
      </c>
      <c r="D2052">
        <v>5394</v>
      </c>
      <c r="E2052">
        <v>43717</v>
      </c>
      <c r="F2052" t="s">
        <v>7</v>
      </c>
    </row>
    <row r="2053" spans="1:6" x14ac:dyDescent="0.3">
      <c r="A2053">
        <v>2022</v>
      </c>
      <c r="B2053" t="s">
        <v>76</v>
      </c>
      <c r="C2053" t="s">
        <v>16</v>
      </c>
      <c r="D2053">
        <v>2794</v>
      </c>
      <c r="E2053">
        <v>51978</v>
      </c>
      <c r="F2053" t="s">
        <v>9</v>
      </c>
    </row>
    <row r="2054" spans="1:6" x14ac:dyDescent="0.3">
      <c r="A2054">
        <v>2022</v>
      </c>
      <c r="B2054" t="s">
        <v>76</v>
      </c>
      <c r="C2054" t="s">
        <v>17</v>
      </c>
      <c r="D2054">
        <v>2531</v>
      </c>
      <c r="E2054">
        <v>48820</v>
      </c>
      <c r="F2054" t="s">
        <v>9</v>
      </c>
    </row>
    <row r="2055" spans="1:6" x14ac:dyDescent="0.3">
      <c r="A2055">
        <v>2022</v>
      </c>
      <c r="B2055" t="s">
        <v>76</v>
      </c>
      <c r="C2055" t="s">
        <v>18</v>
      </c>
      <c r="D2055">
        <v>2818</v>
      </c>
      <c r="E2055">
        <v>58259</v>
      </c>
      <c r="F2055" t="s">
        <v>7</v>
      </c>
    </row>
    <row r="2056" spans="1:6" x14ac:dyDescent="0.3">
      <c r="A2056">
        <v>2022</v>
      </c>
      <c r="B2056" t="s">
        <v>76</v>
      </c>
      <c r="C2056" t="s">
        <v>19</v>
      </c>
      <c r="D2056">
        <v>2302</v>
      </c>
      <c r="E2056">
        <v>56732</v>
      </c>
      <c r="F2056" t="s">
        <v>7</v>
      </c>
    </row>
    <row r="2057" spans="1:6" x14ac:dyDescent="0.3">
      <c r="A2057">
        <v>2022</v>
      </c>
      <c r="B2057" t="s">
        <v>76</v>
      </c>
      <c r="C2057" t="s">
        <v>20</v>
      </c>
      <c r="D2057">
        <v>2911</v>
      </c>
      <c r="E2057">
        <v>51588</v>
      </c>
      <c r="F2057" t="s">
        <v>9</v>
      </c>
    </row>
    <row r="2058" spans="1:6" x14ac:dyDescent="0.3">
      <c r="A2058">
        <v>2022</v>
      </c>
      <c r="B2058" t="s">
        <v>76</v>
      </c>
      <c r="C2058" t="s">
        <v>21</v>
      </c>
      <c r="D2058">
        <v>2613</v>
      </c>
      <c r="E2058">
        <v>53721</v>
      </c>
      <c r="F2058" t="s">
        <v>7</v>
      </c>
    </row>
    <row r="2059" spans="1:6" x14ac:dyDescent="0.3">
      <c r="A2059">
        <v>2022</v>
      </c>
      <c r="B2059" t="s">
        <v>76</v>
      </c>
      <c r="C2059" t="s">
        <v>22</v>
      </c>
      <c r="D2059">
        <v>1632</v>
      </c>
      <c r="E2059">
        <v>60605</v>
      </c>
      <c r="F2059" t="s">
        <v>9</v>
      </c>
    </row>
    <row r="2060" spans="1:6" x14ac:dyDescent="0.3">
      <c r="A2060">
        <v>2022</v>
      </c>
      <c r="B2060" t="s">
        <v>76</v>
      </c>
      <c r="C2060" t="s">
        <v>23</v>
      </c>
      <c r="D2060">
        <v>3143</v>
      </c>
      <c r="E2060">
        <v>92727</v>
      </c>
      <c r="F2060" t="s">
        <v>7</v>
      </c>
    </row>
    <row r="2061" spans="1:6" x14ac:dyDescent="0.3">
      <c r="A2061">
        <v>2022</v>
      </c>
      <c r="B2061" t="s">
        <v>76</v>
      </c>
      <c r="C2061" t="s">
        <v>24</v>
      </c>
      <c r="D2061">
        <v>1581</v>
      </c>
      <c r="E2061">
        <v>47422</v>
      </c>
      <c r="F2061" t="s">
        <v>7</v>
      </c>
    </row>
    <row r="2062" spans="1:6" x14ac:dyDescent="0.3">
      <c r="A2062">
        <v>2022</v>
      </c>
      <c r="B2062" t="s">
        <v>76</v>
      </c>
      <c r="C2062" t="s">
        <v>25</v>
      </c>
      <c r="D2062">
        <v>720</v>
      </c>
      <c r="E2062">
        <v>52887</v>
      </c>
      <c r="F2062" t="s">
        <v>9</v>
      </c>
    </row>
    <row r="2063" spans="1:6" x14ac:dyDescent="0.3">
      <c r="A2063">
        <v>2022</v>
      </c>
      <c r="B2063" t="s">
        <v>76</v>
      </c>
      <c r="C2063" t="s">
        <v>26</v>
      </c>
      <c r="D2063">
        <v>999</v>
      </c>
      <c r="E2063">
        <v>70628</v>
      </c>
      <c r="F2063" t="s">
        <v>9</v>
      </c>
    </row>
    <row r="2064" spans="1:6" x14ac:dyDescent="0.3">
      <c r="A2064">
        <v>2021</v>
      </c>
      <c r="B2064" t="s">
        <v>61</v>
      </c>
      <c r="C2064" t="s">
        <v>33</v>
      </c>
      <c r="D2064">
        <v>20106</v>
      </c>
      <c r="E2064">
        <v>68008</v>
      </c>
      <c r="F2064" t="s">
        <v>7</v>
      </c>
    </row>
    <row r="2065" spans="1:6" x14ac:dyDescent="0.3">
      <c r="A2065">
        <v>2021</v>
      </c>
      <c r="B2065" t="s">
        <v>61</v>
      </c>
      <c r="C2065" t="s">
        <v>34</v>
      </c>
      <c r="D2065">
        <v>12808</v>
      </c>
      <c r="E2065">
        <v>86647</v>
      </c>
      <c r="F2065" t="s">
        <v>7</v>
      </c>
    </row>
    <row r="2066" spans="1:6" x14ac:dyDescent="0.3">
      <c r="A2066">
        <v>2021</v>
      </c>
      <c r="B2066" t="s">
        <v>61</v>
      </c>
      <c r="C2066" t="s">
        <v>35</v>
      </c>
      <c r="D2066">
        <v>52040</v>
      </c>
      <c r="E2066">
        <v>100022</v>
      </c>
      <c r="F2066" t="s">
        <v>9</v>
      </c>
    </row>
    <row r="2067" spans="1:6" x14ac:dyDescent="0.3">
      <c r="A2067">
        <v>2021</v>
      </c>
      <c r="B2067" t="s">
        <v>61</v>
      </c>
      <c r="C2067" t="s">
        <v>36</v>
      </c>
      <c r="D2067">
        <v>11347</v>
      </c>
      <c r="E2067">
        <v>70156</v>
      </c>
      <c r="F2067" t="s">
        <v>9</v>
      </c>
    </row>
    <row r="2068" spans="1:6" x14ac:dyDescent="0.3">
      <c r="A2068">
        <v>2021</v>
      </c>
      <c r="B2068" t="s">
        <v>61</v>
      </c>
      <c r="C2068" t="s">
        <v>37</v>
      </c>
      <c r="D2068">
        <v>112890</v>
      </c>
      <c r="E2068">
        <v>105615</v>
      </c>
      <c r="F2068" t="s">
        <v>9</v>
      </c>
    </row>
    <row r="2069" spans="1:6" x14ac:dyDescent="0.3">
      <c r="A2069">
        <v>2021</v>
      </c>
      <c r="B2069" t="s">
        <v>61</v>
      </c>
      <c r="C2069" t="s">
        <v>38</v>
      </c>
      <c r="D2069">
        <v>61321</v>
      </c>
      <c r="E2069">
        <v>73705</v>
      </c>
      <c r="F2069" t="s">
        <v>9</v>
      </c>
    </row>
    <row r="2070" spans="1:6" x14ac:dyDescent="0.3">
      <c r="A2070">
        <v>2021</v>
      </c>
      <c r="B2070" t="s">
        <v>61</v>
      </c>
      <c r="C2070" t="s">
        <v>39</v>
      </c>
      <c r="D2070">
        <v>5198</v>
      </c>
      <c r="E2070">
        <v>69897</v>
      </c>
      <c r="F2070" t="s">
        <v>9</v>
      </c>
    </row>
    <row r="2071" spans="1:6" x14ac:dyDescent="0.3">
      <c r="A2071">
        <v>2021</v>
      </c>
      <c r="B2071" t="s">
        <v>61</v>
      </c>
      <c r="C2071" t="s">
        <v>40</v>
      </c>
      <c r="D2071">
        <v>54330</v>
      </c>
      <c r="E2071">
        <v>72752</v>
      </c>
      <c r="F2071" t="s">
        <v>7</v>
      </c>
    </row>
    <row r="2072" spans="1:6" x14ac:dyDescent="0.3">
      <c r="A2072">
        <v>2021</v>
      </c>
      <c r="B2072" t="s">
        <v>61</v>
      </c>
      <c r="C2072" t="s">
        <v>41</v>
      </c>
      <c r="D2072">
        <v>21148</v>
      </c>
      <c r="E2072">
        <v>60841</v>
      </c>
      <c r="F2072" t="s">
        <v>7</v>
      </c>
    </row>
    <row r="2073" spans="1:6" x14ac:dyDescent="0.3">
      <c r="A2073">
        <v>2021</v>
      </c>
      <c r="B2073" t="s">
        <v>61</v>
      </c>
      <c r="C2073" t="s">
        <v>42</v>
      </c>
      <c r="D2073">
        <v>26161</v>
      </c>
      <c r="E2073">
        <v>79460</v>
      </c>
      <c r="F2073" t="s">
        <v>9</v>
      </c>
    </row>
    <row r="2074" spans="1:6" x14ac:dyDescent="0.3">
      <c r="A2074">
        <v>2021</v>
      </c>
      <c r="B2074" t="s">
        <v>61</v>
      </c>
      <c r="C2074" t="s">
        <v>43</v>
      </c>
      <c r="D2074">
        <v>64541</v>
      </c>
      <c r="E2074">
        <v>87681</v>
      </c>
      <c r="F2074" t="s">
        <v>7</v>
      </c>
    </row>
    <row r="2075" spans="1:6" x14ac:dyDescent="0.3">
      <c r="A2075">
        <v>2021</v>
      </c>
      <c r="B2075" t="s">
        <v>61</v>
      </c>
      <c r="C2075" t="s">
        <v>44</v>
      </c>
      <c r="D2075">
        <v>9043</v>
      </c>
      <c r="E2075">
        <v>74454</v>
      </c>
      <c r="F2075" t="s">
        <v>7</v>
      </c>
    </row>
    <row r="2076" spans="1:6" x14ac:dyDescent="0.3">
      <c r="A2076">
        <v>2021</v>
      </c>
      <c r="B2076" t="s">
        <v>61</v>
      </c>
      <c r="C2076" t="s">
        <v>45</v>
      </c>
      <c r="D2076">
        <v>29329</v>
      </c>
      <c r="E2076">
        <v>58492</v>
      </c>
      <c r="F2076" t="s">
        <v>9</v>
      </c>
    </row>
    <row r="2077" spans="1:6" x14ac:dyDescent="0.3">
      <c r="A2077">
        <v>2021</v>
      </c>
      <c r="B2077" t="s">
        <v>61</v>
      </c>
      <c r="C2077" t="s">
        <v>46</v>
      </c>
      <c r="D2077">
        <v>5498</v>
      </c>
      <c r="E2077">
        <v>64619</v>
      </c>
      <c r="F2077" t="s">
        <v>9</v>
      </c>
    </row>
    <row r="2078" spans="1:6" x14ac:dyDescent="0.3">
      <c r="A2078">
        <v>2021</v>
      </c>
      <c r="B2078" t="s">
        <v>61</v>
      </c>
      <c r="C2078" t="s">
        <v>47</v>
      </c>
      <c r="D2078">
        <v>30774</v>
      </c>
      <c r="E2078">
        <v>68990</v>
      </c>
      <c r="F2078" t="s">
        <v>7</v>
      </c>
    </row>
    <row r="2079" spans="1:6" x14ac:dyDescent="0.3">
      <c r="A2079">
        <v>2021</v>
      </c>
      <c r="B2079" t="s">
        <v>61</v>
      </c>
      <c r="C2079" t="s">
        <v>48</v>
      </c>
      <c r="D2079">
        <v>139953</v>
      </c>
      <c r="E2079">
        <v>83197</v>
      </c>
      <c r="F2079" t="s">
        <v>7</v>
      </c>
    </row>
    <row r="2080" spans="1:6" x14ac:dyDescent="0.3">
      <c r="A2080">
        <v>2021</v>
      </c>
      <c r="B2080" t="s">
        <v>61</v>
      </c>
      <c r="C2080" t="s">
        <v>49</v>
      </c>
      <c r="D2080">
        <v>24485</v>
      </c>
      <c r="E2080">
        <v>70641</v>
      </c>
      <c r="F2080" t="s">
        <v>9</v>
      </c>
    </row>
    <row r="2081" spans="1:6" x14ac:dyDescent="0.3">
      <c r="A2081">
        <v>2021</v>
      </c>
      <c r="B2081" t="s">
        <v>61</v>
      </c>
      <c r="C2081" t="s">
        <v>50</v>
      </c>
      <c r="D2081">
        <v>5970</v>
      </c>
      <c r="E2081">
        <v>74986</v>
      </c>
      <c r="F2081" t="s">
        <v>7</v>
      </c>
    </row>
    <row r="2082" spans="1:6" x14ac:dyDescent="0.3">
      <c r="A2082">
        <v>2021</v>
      </c>
      <c r="B2082" t="s">
        <v>61</v>
      </c>
      <c r="C2082" t="s">
        <v>51</v>
      </c>
      <c r="D2082">
        <v>59342</v>
      </c>
      <c r="E2082">
        <v>96327</v>
      </c>
      <c r="F2082" t="s">
        <v>9</v>
      </c>
    </row>
    <row r="2083" spans="1:6" x14ac:dyDescent="0.3">
      <c r="A2083">
        <v>2021</v>
      </c>
      <c r="B2083" t="s">
        <v>61</v>
      </c>
      <c r="C2083" t="s">
        <v>52</v>
      </c>
      <c r="D2083">
        <v>41249</v>
      </c>
      <c r="E2083">
        <v>91460</v>
      </c>
      <c r="F2083" t="s">
        <v>7</v>
      </c>
    </row>
    <row r="2084" spans="1:6" x14ac:dyDescent="0.3">
      <c r="A2084">
        <v>2021</v>
      </c>
      <c r="B2084" t="s">
        <v>61</v>
      </c>
      <c r="C2084" t="s">
        <v>53</v>
      </c>
      <c r="D2084">
        <v>8381</v>
      </c>
      <c r="E2084">
        <v>58180</v>
      </c>
      <c r="F2084" t="s">
        <v>7</v>
      </c>
    </row>
    <row r="2085" spans="1:6" x14ac:dyDescent="0.3">
      <c r="A2085">
        <v>2021</v>
      </c>
      <c r="B2085" t="s">
        <v>61</v>
      </c>
      <c r="C2085" t="s">
        <v>54</v>
      </c>
      <c r="D2085">
        <v>26927</v>
      </c>
      <c r="E2085">
        <v>69192</v>
      </c>
      <c r="F2085" t="s">
        <v>9</v>
      </c>
    </row>
    <row r="2086" spans="1:6" x14ac:dyDescent="0.3">
      <c r="A2086">
        <v>2021</v>
      </c>
      <c r="B2086" t="s">
        <v>61</v>
      </c>
      <c r="C2086" t="s">
        <v>55</v>
      </c>
      <c r="D2086">
        <v>4728</v>
      </c>
      <c r="E2086">
        <v>62253</v>
      </c>
      <c r="F2086" t="s">
        <v>9</v>
      </c>
    </row>
    <row r="2087" spans="1:6" x14ac:dyDescent="0.3">
      <c r="A2087">
        <v>2021</v>
      </c>
      <c r="B2087" t="s">
        <v>62</v>
      </c>
      <c r="C2087" t="s">
        <v>6</v>
      </c>
      <c r="D2087">
        <v>13692</v>
      </c>
      <c r="E2087">
        <v>53785</v>
      </c>
      <c r="F2087" t="s">
        <v>7</v>
      </c>
    </row>
    <row r="2088" spans="1:6" x14ac:dyDescent="0.3">
      <c r="A2088">
        <v>2021</v>
      </c>
      <c r="B2088" t="s">
        <v>62</v>
      </c>
      <c r="C2088" t="s">
        <v>8</v>
      </c>
      <c r="D2088">
        <v>19924</v>
      </c>
      <c r="E2088">
        <v>58632</v>
      </c>
      <c r="F2088" t="s">
        <v>7</v>
      </c>
    </row>
    <row r="2089" spans="1:6" x14ac:dyDescent="0.3">
      <c r="A2089">
        <v>2021</v>
      </c>
      <c r="B2089" t="s">
        <v>62</v>
      </c>
      <c r="C2089" t="s">
        <v>10</v>
      </c>
      <c r="D2089">
        <v>15780</v>
      </c>
      <c r="E2089">
        <v>49983</v>
      </c>
      <c r="F2089" t="s">
        <v>9</v>
      </c>
    </row>
    <row r="2090" spans="1:6" x14ac:dyDescent="0.3">
      <c r="A2090">
        <v>2021</v>
      </c>
      <c r="B2090" t="s">
        <v>62</v>
      </c>
      <c r="C2090" t="s">
        <v>11</v>
      </c>
      <c r="D2090">
        <v>639529</v>
      </c>
      <c r="E2090">
        <v>59909</v>
      </c>
      <c r="F2090" t="s">
        <v>9</v>
      </c>
    </row>
    <row r="2091" spans="1:6" x14ac:dyDescent="0.3">
      <c r="A2091">
        <v>2021</v>
      </c>
      <c r="B2091" t="s">
        <v>62</v>
      </c>
      <c r="C2091" t="s">
        <v>12</v>
      </c>
      <c r="D2091">
        <v>21747</v>
      </c>
      <c r="E2091">
        <v>57600</v>
      </c>
      <c r="F2091" t="s">
        <v>9</v>
      </c>
    </row>
    <row r="2092" spans="1:6" x14ac:dyDescent="0.3">
      <c r="A2092">
        <v>2021</v>
      </c>
      <c r="B2092" t="s">
        <v>62</v>
      </c>
      <c r="C2092" t="s">
        <v>13</v>
      </c>
      <c r="D2092">
        <v>13478</v>
      </c>
      <c r="E2092">
        <v>63419</v>
      </c>
      <c r="F2092" t="s">
        <v>9</v>
      </c>
    </row>
    <row r="2093" spans="1:6" x14ac:dyDescent="0.3">
      <c r="A2093">
        <v>2021</v>
      </c>
      <c r="B2093" t="s">
        <v>62</v>
      </c>
      <c r="C2093" t="s">
        <v>14</v>
      </c>
      <c r="D2093">
        <v>5386</v>
      </c>
      <c r="E2093">
        <v>61284</v>
      </c>
      <c r="F2093" t="s">
        <v>9</v>
      </c>
    </row>
    <row r="2094" spans="1:6" x14ac:dyDescent="0.3">
      <c r="A2094">
        <v>2021</v>
      </c>
      <c r="B2094" t="s">
        <v>62</v>
      </c>
      <c r="C2094" t="s">
        <v>15</v>
      </c>
      <c r="D2094">
        <v>76615</v>
      </c>
      <c r="E2094">
        <v>58039</v>
      </c>
      <c r="F2094" t="s">
        <v>7</v>
      </c>
    </row>
    <row r="2095" spans="1:6" x14ac:dyDescent="0.3">
      <c r="A2095">
        <v>2021</v>
      </c>
      <c r="B2095" t="s">
        <v>62</v>
      </c>
      <c r="C2095" t="s">
        <v>16</v>
      </c>
      <c r="D2095">
        <v>29998</v>
      </c>
      <c r="E2095">
        <v>59810</v>
      </c>
      <c r="F2095" t="s">
        <v>7</v>
      </c>
    </row>
    <row r="2096" spans="1:6" x14ac:dyDescent="0.3">
      <c r="A2096">
        <v>2021</v>
      </c>
      <c r="B2096" t="s">
        <v>62</v>
      </c>
      <c r="C2096" t="s">
        <v>17</v>
      </c>
      <c r="D2096">
        <v>8163</v>
      </c>
      <c r="E2096">
        <v>49475</v>
      </c>
      <c r="F2096" t="s">
        <v>9</v>
      </c>
    </row>
    <row r="2097" spans="1:6" x14ac:dyDescent="0.3">
      <c r="A2097">
        <v>2021</v>
      </c>
      <c r="B2097" t="s">
        <v>62</v>
      </c>
      <c r="C2097" t="s">
        <v>18</v>
      </c>
      <c r="D2097">
        <v>35102</v>
      </c>
      <c r="E2097">
        <v>58038</v>
      </c>
      <c r="F2097" t="s">
        <v>7</v>
      </c>
    </row>
    <row r="2098" spans="1:6" x14ac:dyDescent="0.3">
      <c r="A2098">
        <v>2021</v>
      </c>
      <c r="B2098" t="s">
        <v>62</v>
      </c>
      <c r="C2098" t="s">
        <v>19</v>
      </c>
      <c r="D2098">
        <v>16247</v>
      </c>
      <c r="E2098">
        <v>55107</v>
      </c>
      <c r="F2098" t="s">
        <v>7</v>
      </c>
    </row>
    <row r="2099" spans="1:6" x14ac:dyDescent="0.3">
      <c r="A2099">
        <v>2021</v>
      </c>
      <c r="B2099" t="s">
        <v>62</v>
      </c>
      <c r="C2099" t="s">
        <v>20</v>
      </c>
      <c r="D2099">
        <v>11966</v>
      </c>
      <c r="E2099">
        <v>50392</v>
      </c>
      <c r="F2099" t="s">
        <v>9</v>
      </c>
    </row>
    <row r="2100" spans="1:6" x14ac:dyDescent="0.3">
      <c r="A2100">
        <v>2021</v>
      </c>
      <c r="B2100" t="s">
        <v>62</v>
      </c>
      <c r="C2100" t="s">
        <v>21</v>
      </c>
      <c r="D2100">
        <v>10085</v>
      </c>
      <c r="E2100">
        <v>49909</v>
      </c>
      <c r="F2100" t="s">
        <v>9</v>
      </c>
    </row>
    <row r="2101" spans="1:6" x14ac:dyDescent="0.3">
      <c r="A2101">
        <v>2021</v>
      </c>
      <c r="B2101" t="s">
        <v>62</v>
      </c>
      <c r="C2101" t="s">
        <v>22</v>
      </c>
      <c r="D2101">
        <v>18442</v>
      </c>
      <c r="E2101">
        <v>55141</v>
      </c>
      <c r="F2101" t="s">
        <v>7</v>
      </c>
    </row>
    <row r="2102" spans="1:6" x14ac:dyDescent="0.3">
      <c r="A2102">
        <v>2021</v>
      </c>
      <c r="B2102" t="s">
        <v>62</v>
      </c>
      <c r="C2102" t="s">
        <v>23</v>
      </c>
      <c r="D2102">
        <v>16110</v>
      </c>
      <c r="E2102">
        <v>50832</v>
      </c>
      <c r="F2102" t="s">
        <v>7</v>
      </c>
    </row>
    <row r="2103" spans="1:6" x14ac:dyDescent="0.3">
      <c r="A2103">
        <v>2021</v>
      </c>
      <c r="B2103" t="s">
        <v>62</v>
      </c>
      <c r="C2103" t="s">
        <v>24</v>
      </c>
      <c r="D2103">
        <v>5474</v>
      </c>
      <c r="E2103">
        <v>55342</v>
      </c>
      <c r="F2103" t="s">
        <v>9</v>
      </c>
    </row>
    <row r="2104" spans="1:6" x14ac:dyDescent="0.3">
      <c r="A2104">
        <v>2021</v>
      </c>
      <c r="B2104" t="s">
        <v>62</v>
      </c>
      <c r="C2104" t="s">
        <v>25</v>
      </c>
      <c r="D2104">
        <v>21419</v>
      </c>
      <c r="E2104">
        <v>61476</v>
      </c>
      <c r="F2104" t="s">
        <v>7</v>
      </c>
    </row>
    <row r="2105" spans="1:6" x14ac:dyDescent="0.3">
      <c r="A2105">
        <v>2021</v>
      </c>
      <c r="B2105" t="s">
        <v>62</v>
      </c>
      <c r="C2105" t="s">
        <v>26</v>
      </c>
      <c r="D2105">
        <v>68761</v>
      </c>
      <c r="E2105">
        <v>65886</v>
      </c>
      <c r="F2105" t="s">
        <v>9</v>
      </c>
    </row>
    <row r="2106" spans="1:6" x14ac:dyDescent="0.3">
      <c r="A2106">
        <v>2021</v>
      </c>
      <c r="B2106" t="s">
        <v>62</v>
      </c>
      <c r="C2106" t="s">
        <v>27</v>
      </c>
      <c r="D2106">
        <v>25357</v>
      </c>
      <c r="E2106">
        <v>56845</v>
      </c>
      <c r="F2106" t="s">
        <v>7</v>
      </c>
    </row>
    <row r="2107" spans="1:6" x14ac:dyDescent="0.3">
      <c r="A2107">
        <v>2021</v>
      </c>
      <c r="B2107" t="s">
        <v>62</v>
      </c>
      <c r="C2107" t="s">
        <v>28</v>
      </c>
      <c r="D2107">
        <v>20728</v>
      </c>
      <c r="E2107">
        <v>58656</v>
      </c>
      <c r="F2107" t="s">
        <v>7</v>
      </c>
    </row>
    <row r="2108" spans="1:6" x14ac:dyDescent="0.3">
      <c r="A2108">
        <v>2021</v>
      </c>
      <c r="B2108" t="s">
        <v>62</v>
      </c>
      <c r="C2108" t="s">
        <v>29</v>
      </c>
      <c r="D2108">
        <v>7557</v>
      </c>
      <c r="E2108">
        <v>48620</v>
      </c>
      <c r="F2108" t="s">
        <v>9</v>
      </c>
    </row>
    <row r="2109" spans="1:6" x14ac:dyDescent="0.3">
      <c r="A2109">
        <v>2021</v>
      </c>
      <c r="B2109" t="s">
        <v>62</v>
      </c>
      <c r="C2109" t="s">
        <v>30</v>
      </c>
      <c r="D2109">
        <v>52078</v>
      </c>
      <c r="E2109">
        <v>53562</v>
      </c>
      <c r="F2109" t="s">
        <v>9</v>
      </c>
    </row>
    <row r="2110" spans="1:6" x14ac:dyDescent="0.3">
      <c r="A2110">
        <v>2021</v>
      </c>
      <c r="B2110" t="s">
        <v>62</v>
      </c>
      <c r="C2110" t="s">
        <v>31</v>
      </c>
      <c r="D2110">
        <v>4834</v>
      </c>
      <c r="E2110">
        <v>55258</v>
      </c>
      <c r="F2110" t="s">
        <v>7</v>
      </c>
    </row>
    <row r="2111" spans="1:6" x14ac:dyDescent="0.3">
      <c r="A2111">
        <v>2021</v>
      </c>
      <c r="B2111" t="s">
        <v>62</v>
      </c>
      <c r="C2111" t="s">
        <v>32</v>
      </c>
      <c r="D2111">
        <v>11559</v>
      </c>
      <c r="E2111">
        <v>54735</v>
      </c>
      <c r="F2111" t="s">
        <v>7</v>
      </c>
    </row>
    <row r="2112" spans="1:6" x14ac:dyDescent="0.3">
      <c r="A2112">
        <v>2021</v>
      </c>
      <c r="B2112" t="s">
        <v>62</v>
      </c>
      <c r="C2112" t="s">
        <v>33</v>
      </c>
      <c r="D2112">
        <v>8934</v>
      </c>
      <c r="E2112">
        <v>60808</v>
      </c>
      <c r="F2112" t="s">
        <v>9</v>
      </c>
    </row>
    <row r="2113" spans="1:6" x14ac:dyDescent="0.3">
      <c r="A2113">
        <v>2021</v>
      </c>
      <c r="B2113" t="s">
        <v>62</v>
      </c>
      <c r="C2113" t="s">
        <v>34</v>
      </c>
      <c r="D2113">
        <v>4773</v>
      </c>
      <c r="E2113">
        <v>64363</v>
      </c>
      <c r="F2113" t="s">
        <v>9</v>
      </c>
    </row>
    <row r="2114" spans="1:6" x14ac:dyDescent="0.3">
      <c r="A2114">
        <v>2021</v>
      </c>
      <c r="B2114" t="s">
        <v>62</v>
      </c>
      <c r="C2114" t="s">
        <v>35</v>
      </c>
      <c r="D2114">
        <v>40687</v>
      </c>
      <c r="E2114">
        <v>61124</v>
      </c>
      <c r="F2114" t="s">
        <v>9</v>
      </c>
    </row>
    <row r="2115" spans="1:6" x14ac:dyDescent="0.3">
      <c r="A2115">
        <v>2021</v>
      </c>
      <c r="B2115" t="s">
        <v>62</v>
      </c>
      <c r="C2115" t="s">
        <v>36</v>
      </c>
      <c r="D2115">
        <v>10974</v>
      </c>
      <c r="E2115">
        <v>48852</v>
      </c>
      <c r="F2115" t="s">
        <v>9</v>
      </c>
    </row>
    <row r="2116" spans="1:6" x14ac:dyDescent="0.3">
      <c r="A2116">
        <v>2021</v>
      </c>
      <c r="B2116" t="s">
        <v>62</v>
      </c>
      <c r="C2116" t="s">
        <v>37</v>
      </c>
      <c r="D2116">
        <v>67202</v>
      </c>
      <c r="E2116">
        <v>60638</v>
      </c>
      <c r="F2116" t="s">
        <v>9</v>
      </c>
    </row>
    <row r="2117" spans="1:6" x14ac:dyDescent="0.3">
      <c r="A2117">
        <v>2021</v>
      </c>
      <c r="B2117" t="s">
        <v>62</v>
      </c>
      <c r="C2117" t="s">
        <v>38</v>
      </c>
      <c r="D2117">
        <v>28199</v>
      </c>
      <c r="E2117">
        <v>56123</v>
      </c>
      <c r="F2117" t="s">
        <v>7</v>
      </c>
    </row>
    <row r="2118" spans="1:6" x14ac:dyDescent="0.3">
      <c r="A2118">
        <v>2021</v>
      </c>
      <c r="B2118" t="s">
        <v>62</v>
      </c>
      <c r="C2118" t="s">
        <v>39</v>
      </c>
      <c r="D2118">
        <v>2581</v>
      </c>
      <c r="E2118">
        <v>58585</v>
      </c>
      <c r="F2118" t="s">
        <v>7</v>
      </c>
    </row>
    <row r="2119" spans="1:6" x14ac:dyDescent="0.3">
      <c r="A2119">
        <v>2021</v>
      </c>
      <c r="B2119" t="s">
        <v>62</v>
      </c>
      <c r="C2119" t="s">
        <v>40</v>
      </c>
      <c r="D2119">
        <v>35525</v>
      </c>
      <c r="E2119">
        <v>53891</v>
      </c>
      <c r="F2119" t="s">
        <v>9</v>
      </c>
    </row>
    <row r="2120" spans="1:6" x14ac:dyDescent="0.3">
      <c r="A2120">
        <v>2021</v>
      </c>
      <c r="B2120" t="s">
        <v>62</v>
      </c>
      <c r="C2120" t="s">
        <v>41</v>
      </c>
      <c r="D2120">
        <v>13345</v>
      </c>
      <c r="E2120">
        <v>52841</v>
      </c>
      <c r="F2120" t="s">
        <v>7</v>
      </c>
    </row>
    <row r="2121" spans="1:6" x14ac:dyDescent="0.3">
      <c r="A2121">
        <v>2021</v>
      </c>
      <c r="B2121" t="s">
        <v>62</v>
      </c>
      <c r="C2121" t="s">
        <v>42</v>
      </c>
      <c r="D2121">
        <v>16113</v>
      </c>
      <c r="E2121">
        <v>57842</v>
      </c>
      <c r="F2121" t="s">
        <v>7</v>
      </c>
    </row>
    <row r="2122" spans="1:6" x14ac:dyDescent="0.3">
      <c r="A2122">
        <v>2021</v>
      </c>
      <c r="B2122" t="s">
        <v>62</v>
      </c>
      <c r="C2122" t="s">
        <v>43</v>
      </c>
      <c r="D2122">
        <v>57945</v>
      </c>
      <c r="E2122">
        <v>59416</v>
      </c>
      <c r="F2122" t="s">
        <v>9</v>
      </c>
    </row>
    <row r="2123" spans="1:6" x14ac:dyDescent="0.3">
      <c r="A2123">
        <v>2021</v>
      </c>
      <c r="B2123" t="s">
        <v>62</v>
      </c>
      <c r="C2123" t="s">
        <v>44</v>
      </c>
      <c r="D2123">
        <v>4664</v>
      </c>
      <c r="E2123">
        <v>56458</v>
      </c>
      <c r="F2123" t="s">
        <v>9</v>
      </c>
    </row>
    <row r="2124" spans="1:6" x14ac:dyDescent="0.3">
      <c r="A2124">
        <v>2021</v>
      </c>
      <c r="B2124" t="s">
        <v>62</v>
      </c>
      <c r="C2124" t="s">
        <v>45</v>
      </c>
      <c r="D2124">
        <v>12757</v>
      </c>
      <c r="E2124">
        <v>53296</v>
      </c>
      <c r="F2124" t="s">
        <v>7</v>
      </c>
    </row>
    <row r="2125" spans="1:6" x14ac:dyDescent="0.3">
      <c r="A2125">
        <v>2021</v>
      </c>
      <c r="B2125" t="s">
        <v>62</v>
      </c>
      <c r="C2125" t="s">
        <v>46</v>
      </c>
      <c r="D2125">
        <v>2904</v>
      </c>
      <c r="E2125">
        <v>58412</v>
      </c>
      <c r="F2125" t="s">
        <v>7</v>
      </c>
    </row>
    <row r="2126" spans="1:6" x14ac:dyDescent="0.3">
      <c r="A2126">
        <v>2021</v>
      </c>
      <c r="B2126" t="s">
        <v>62</v>
      </c>
      <c r="C2126" t="s">
        <v>47</v>
      </c>
      <c r="D2126">
        <v>16563</v>
      </c>
      <c r="E2126">
        <v>59183</v>
      </c>
      <c r="F2126" t="s">
        <v>9</v>
      </c>
    </row>
    <row r="2127" spans="1:6" x14ac:dyDescent="0.3">
      <c r="A2127">
        <v>2021</v>
      </c>
      <c r="B2127" t="s">
        <v>62</v>
      </c>
      <c r="C2127" t="s">
        <v>48</v>
      </c>
      <c r="D2127">
        <v>94237</v>
      </c>
      <c r="E2127">
        <v>55322</v>
      </c>
      <c r="F2127" t="s">
        <v>7</v>
      </c>
    </row>
    <row r="2128" spans="1:6" x14ac:dyDescent="0.3">
      <c r="A2128">
        <v>2021</v>
      </c>
      <c r="B2128" t="s">
        <v>62</v>
      </c>
      <c r="C2128" t="s">
        <v>49</v>
      </c>
      <c r="D2128">
        <v>12857</v>
      </c>
      <c r="E2128">
        <v>50983</v>
      </c>
      <c r="F2128" t="s">
        <v>9</v>
      </c>
    </row>
    <row r="2129" spans="1:6" x14ac:dyDescent="0.3">
      <c r="A2129">
        <v>2021</v>
      </c>
      <c r="B2129" t="s">
        <v>62</v>
      </c>
      <c r="C2129" t="s">
        <v>50</v>
      </c>
      <c r="D2129">
        <v>2503</v>
      </c>
      <c r="E2129">
        <v>54501</v>
      </c>
      <c r="F2129" t="s">
        <v>7</v>
      </c>
    </row>
    <row r="2130" spans="1:6" x14ac:dyDescent="0.3">
      <c r="A2130">
        <v>2021</v>
      </c>
      <c r="B2130" t="s">
        <v>62</v>
      </c>
      <c r="C2130" t="s">
        <v>51</v>
      </c>
      <c r="D2130">
        <v>50144</v>
      </c>
      <c r="E2130">
        <v>56876</v>
      </c>
      <c r="F2130" t="s">
        <v>7</v>
      </c>
    </row>
    <row r="2131" spans="1:6" x14ac:dyDescent="0.3">
      <c r="A2131">
        <v>2021</v>
      </c>
      <c r="B2131" t="s">
        <v>62</v>
      </c>
      <c r="C2131" t="s">
        <v>52</v>
      </c>
      <c r="D2131">
        <v>64023</v>
      </c>
      <c r="E2131">
        <v>59267</v>
      </c>
      <c r="F2131" t="s">
        <v>9</v>
      </c>
    </row>
    <row r="2132" spans="1:6" x14ac:dyDescent="0.3">
      <c r="A2132">
        <v>2021</v>
      </c>
      <c r="B2132" t="s">
        <v>62</v>
      </c>
      <c r="C2132" t="s">
        <v>53</v>
      </c>
      <c r="D2132">
        <v>5755</v>
      </c>
      <c r="E2132">
        <v>53876</v>
      </c>
      <c r="F2132" t="s">
        <v>9</v>
      </c>
    </row>
    <row r="2133" spans="1:6" x14ac:dyDescent="0.3">
      <c r="A2133">
        <v>2021</v>
      </c>
      <c r="B2133" t="s">
        <v>62</v>
      </c>
      <c r="C2133" t="s">
        <v>54</v>
      </c>
      <c r="D2133">
        <v>29257</v>
      </c>
      <c r="E2133">
        <v>56951</v>
      </c>
      <c r="F2133" t="s">
        <v>7</v>
      </c>
    </row>
    <row r="2134" spans="1:6" x14ac:dyDescent="0.3">
      <c r="A2134">
        <v>2021</v>
      </c>
      <c r="B2134" t="s">
        <v>62</v>
      </c>
      <c r="C2134" t="s">
        <v>55</v>
      </c>
      <c r="D2134">
        <v>3384</v>
      </c>
      <c r="E2134">
        <v>50083</v>
      </c>
      <c r="F2134" t="s">
        <v>7</v>
      </c>
    </row>
    <row r="2135" spans="1:6" x14ac:dyDescent="0.3">
      <c r="A2135">
        <v>2021</v>
      </c>
      <c r="B2135" t="s">
        <v>63</v>
      </c>
      <c r="C2135" t="s">
        <v>6</v>
      </c>
      <c r="D2135">
        <v>11180</v>
      </c>
      <c r="E2135">
        <v>23618</v>
      </c>
      <c r="F2135" t="s">
        <v>9</v>
      </c>
    </row>
    <row r="2136" spans="1:6" x14ac:dyDescent="0.3">
      <c r="A2136">
        <v>2021</v>
      </c>
      <c r="B2136" t="s">
        <v>60</v>
      </c>
      <c r="C2136" t="s">
        <v>37</v>
      </c>
      <c r="D2136">
        <v>63310</v>
      </c>
      <c r="E2136">
        <v>197494</v>
      </c>
      <c r="F2136" t="s">
        <v>9</v>
      </c>
    </row>
    <row r="2137" spans="1:6" x14ac:dyDescent="0.3">
      <c r="A2137">
        <v>2021</v>
      </c>
      <c r="B2137" t="s">
        <v>60</v>
      </c>
      <c r="C2137" t="s">
        <v>38</v>
      </c>
      <c r="D2137">
        <v>28672</v>
      </c>
      <c r="E2137">
        <v>95886</v>
      </c>
      <c r="F2137" t="s">
        <v>9</v>
      </c>
    </row>
    <row r="2138" spans="1:6" x14ac:dyDescent="0.3">
      <c r="A2138">
        <v>2021</v>
      </c>
      <c r="B2138" t="s">
        <v>60</v>
      </c>
      <c r="C2138" t="s">
        <v>39</v>
      </c>
      <c r="D2138">
        <v>2985</v>
      </c>
      <c r="E2138">
        <v>71784</v>
      </c>
      <c r="F2138" t="s">
        <v>9</v>
      </c>
    </row>
    <row r="2139" spans="1:6" x14ac:dyDescent="0.3">
      <c r="A2139">
        <v>2021</v>
      </c>
      <c r="B2139" t="s">
        <v>60</v>
      </c>
      <c r="C2139" t="s">
        <v>40</v>
      </c>
      <c r="D2139">
        <v>29119</v>
      </c>
      <c r="E2139">
        <v>81683</v>
      </c>
      <c r="F2139" t="s">
        <v>9</v>
      </c>
    </row>
    <row r="2140" spans="1:6" x14ac:dyDescent="0.3">
      <c r="A2140">
        <v>2021</v>
      </c>
      <c r="B2140" t="s">
        <v>60</v>
      </c>
      <c r="C2140" t="s">
        <v>41</v>
      </c>
      <c r="D2140">
        <v>11672</v>
      </c>
      <c r="E2140">
        <v>65814</v>
      </c>
      <c r="F2140" t="s">
        <v>7</v>
      </c>
    </row>
    <row r="2141" spans="1:6" x14ac:dyDescent="0.3">
      <c r="A2141">
        <v>2021</v>
      </c>
      <c r="B2141" t="s">
        <v>60</v>
      </c>
      <c r="C2141" t="s">
        <v>42</v>
      </c>
      <c r="D2141">
        <v>13190</v>
      </c>
      <c r="E2141">
        <v>79291</v>
      </c>
      <c r="F2141" t="s">
        <v>7</v>
      </c>
    </row>
    <row r="2142" spans="1:6" x14ac:dyDescent="0.3">
      <c r="A2142">
        <v>2021</v>
      </c>
      <c r="B2142" t="s">
        <v>60</v>
      </c>
      <c r="C2142" t="s">
        <v>43</v>
      </c>
      <c r="D2142">
        <v>29264</v>
      </c>
      <c r="E2142">
        <v>96778</v>
      </c>
      <c r="F2142" t="s">
        <v>9</v>
      </c>
    </row>
    <row r="2143" spans="1:6" x14ac:dyDescent="0.3">
      <c r="A2143">
        <v>2021</v>
      </c>
      <c r="B2143" t="s">
        <v>60</v>
      </c>
      <c r="C2143" t="s">
        <v>44</v>
      </c>
      <c r="D2143">
        <v>2934</v>
      </c>
      <c r="E2143">
        <v>97537</v>
      </c>
      <c r="F2143" t="s">
        <v>7</v>
      </c>
    </row>
    <row r="2144" spans="1:6" x14ac:dyDescent="0.3">
      <c r="A2144">
        <v>2021</v>
      </c>
      <c r="B2144" t="s">
        <v>60</v>
      </c>
      <c r="C2144" t="s">
        <v>45</v>
      </c>
      <c r="D2144">
        <v>14196</v>
      </c>
      <c r="E2144">
        <v>70481</v>
      </c>
      <c r="F2144" t="s">
        <v>7</v>
      </c>
    </row>
    <row r="2145" spans="1:6" x14ac:dyDescent="0.3">
      <c r="A2145">
        <v>2021</v>
      </c>
      <c r="B2145" t="s">
        <v>60</v>
      </c>
      <c r="C2145" t="s">
        <v>46</v>
      </c>
      <c r="D2145">
        <v>3315</v>
      </c>
      <c r="E2145">
        <v>69499</v>
      </c>
      <c r="F2145" t="s">
        <v>9</v>
      </c>
    </row>
    <row r="2146" spans="1:6" x14ac:dyDescent="0.3">
      <c r="A2146">
        <v>2021</v>
      </c>
      <c r="B2146" t="s">
        <v>60</v>
      </c>
      <c r="C2146" t="s">
        <v>47</v>
      </c>
      <c r="D2146">
        <v>16270</v>
      </c>
      <c r="E2146">
        <v>83805</v>
      </c>
      <c r="F2146" t="s">
        <v>9</v>
      </c>
    </row>
    <row r="2147" spans="1:6" x14ac:dyDescent="0.3">
      <c r="A2147">
        <v>2021</v>
      </c>
      <c r="B2147" t="s">
        <v>60</v>
      </c>
      <c r="C2147" t="s">
        <v>48</v>
      </c>
      <c r="D2147">
        <v>76169</v>
      </c>
      <c r="E2147">
        <v>92718</v>
      </c>
      <c r="F2147" t="s">
        <v>7</v>
      </c>
    </row>
    <row r="2148" spans="1:6" x14ac:dyDescent="0.3">
      <c r="A2148">
        <v>2021</v>
      </c>
      <c r="B2148" t="s">
        <v>60</v>
      </c>
      <c r="C2148" t="s">
        <v>49</v>
      </c>
      <c r="D2148">
        <v>11885</v>
      </c>
      <c r="E2148">
        <v>76967</v>
      </c>
      <c r="F2148" t="s">
        <v>7</v>
      </c>
    </row>
    <row r="2149" spans="1:6" x14ac:dyDescent="0.3">
      <c r="A2149">
        <v>2021</v>
      </c>
      <c r="B2149" t="s">
        <v>60</v>
      </c>
      <c r="C2149" t="s">
        <v>50</v>
      </c>
      <c r="D2149">
        <v>1709</v>
      </c>
      <c r="E2149">
        <v>80642</v>
      </c>
      <c r="F2149" t="s">
        <v>9</v>
      </c>
    </row>
    <row r="2150" spans="1:6" x14ac:dyDescent="0.3">
      <c r="A2150">
        <v>2021</v>
      </c>
      <c r="B2150" t="s">
        <v>60</v>
      </c>
      <c r="C2150" t="s">
        <v>51</v>
      </c>
      <c r="D2150">
        <v>22249</v>
      </c>
      <c r="E2150">
        <v>94029</v>
      </c>
      <c r="F2150" t="s">
        <v>7</v>
      </c>
    </row>
    <row r="2151" spans="1:6" x14ac:dyDescent="0.3">
      <c r="A2151">
        <v>2021</v>
      </c>
      <c r="B2151" t="s">
        <v>60</v>
      </c>
      <c r="C2151" t="s">
        <v>52</v>
      </c>
      <c r="D2151">
        <v>17624</v>
      </c>
      <c r="E2151">
        <v>91242</v>
      </c>
      <c r="F2151" t="s">
        <v>9</v>
      </c>
    </row>
    <row r="2152" spans="1:6" x14ac:dyDescent="0.3">
      <c r="A2152">
        <v>2021</v>
      </c>
      <c r="B2152" t="s">
        <v>60</v>
      </c>
      <c r="C2152" t="s">
        <v>53</v>
      </c>
      <c r="D2152">
        <v>4003</v>
      </c>
      <c r="E2152">
        <v>60528</v>
      </c>
      <c r="F2152" t="s">
        <v>7</v>
      </c>
    </row>
    <row r="2153" spans="1:6" x14ac:dyDescent="0.3">
      <c r="A2153">
        <v>2021</v>
      </c>
      <c r="B2153" t="s">
        <v>60</v>
      </c>
      <c r="C2153" t="s">
        <v>54</v>
      </c>
      <c r="D2153">
        <v>14066</v>
      </c>
      <c r="E2153">
        <v>80040</v>
      </c>
      <c r="F2153" t="s">
        <v>7</v>
      </c>
    </row>
    <row r="2154" spans="1:6" x14ac:dyDescent="0.3">
      <c r="A2154">
        <v>2021</v>
      </c>
      <c r="B2154" t="s">
        <v>60</v>
      </c>
      <c r="C2154" t="s">
        <v>55</v>
      </c>
      <c r="D2154">
        <v>2306</v>
      </c>
      <c r="E2154">
        <v>66849</v>
      </c>
      <c r="F2154" t="s">
        <v>9</v>
      </c>
    </row>
    <row r="2155" spans="1:6" x14ac:dyDescent="0.3">
      <c r="A2155">
        <v>2021</v>
      </c>
      <c r="B2155" t="s">
        <v>61</v>
      </c>
      <c r="C2155" t="s">
        <v>6</v>
      </c>
      <c r="D2155">
        <v>22186</v>
      </c>
      <c r="E2155">
        <v>63061</v>
      </c>
      <c r="F2155" t="s">
        <v>9</v>
      </c>
    </row>
    <row r="2156" spans="1:6" x14ac:dyDescent="0.3">
      <c r="A2156">
        <v>2021</v>
      </c>
      <c r="B2156" t="s">
        <v>61</v>
      </c>
      <c r="C2156" t="s">
        <v>8</v>
      </c>
      <c r="D2156">
        <v>38940</v>
      </c>
      <c r="E2156">
        <v>64892</v>
      </c>
      <c r="F2156" t="s">
        <v>7</v>
      </c>
    </row>
    <row r="2157" spans="1:6" x14ac:dyDescent="0.3">
      <c r="A2157">
        <v>2021</v>
      </c>
      <c r="B2157" t="s">
        <v>61</v>
      </c>
      <c r="C2157" t="s">
        <v>10</v>
      </c>
      <c r="D2157">
        <v>14911</v>
      </c>
      <c r="E2157">
        <v>69354</v>
      </c>
      <c r="F2157" t="s">
        <v>7</v>
      </c>
    </row>
    <row r="2158" spans="1:6" x14ac:dyDescent="0.3">
      <c r="A2158">
        <v>2021</v>
      </c>
      <c r="B2158" t="s">
        <v>61</v>
      </c>
      <c r="C2158" t="s">
        <v>11</v>
      </c>
      <c r="D2158">
        <v>215691</v>
      </c>
      <c r="E2158">
        <v>101348</v>
      </c>
      <c r="F2158" t="s">
        <v>9</v>
      </c>
    </row>
    <row r="2159" spans="1:6" x14ac:dyDescent="0.3">
      <c r="A2159">
        <v>2021</v>
      </c>
      <c r="B2159" t="s">
        <v>61</v>
      </c>
      <c r="C2159" t="s">
        <v>12</v>
      </c>
      <c r="D2159">
        <v>55003</v>
      </c>
      <c r="E2159">
        <v>92477</v>
      </c>
      <c r="F2159" t="s">
        <v>9</v>
      </c>
    </row>
    <row r="2160" spans="1:6" x14ac:dyDescent="0.3">
      <c r="A2160">
        <v>2021</v>
      </c>
      <c r="B2160" t="s">
        <v>61</v>
      </c>
      <c r="C2160" t="s">
        <v>13</v>
      </c>
      <c r="D2160">
        <v>23755</v>
      </c>
      <c r="E2160">
        <v>98139</v>
      </c>
      <c r="F2160" t="s">
        <v>9</v>
      </c>
    </row>
    <row r="2161" spans="1:6" x14ac:dyDescent="0.3">
      <c r="A2161">
        <v>2021</v>
      </c>
      <c r="B2161" t="s">
        <v>61</v>
      </c>
      <c r="C2161" t="s">
        <v>14</v>
      </c>
      <c r="D2161">
        <v>9421</v>
      </c>
      <c r="E2161">
        <v>88658</v>
      </c>
      <c r="F2161" t="s">
        <v>9</v>
      </c>
    </row>
    <row r="2162" spans="1:6" x14ac:dyDescent="0.3">
      <c r="A2162">
        <v>2021</v>
      </c>
      <c r="B2162" t="s">
        <v>61</v>
      </c>
      <c r="C2162" t="s">
        <v>15</v>
      </c>
      <c r="D2162">
        <v>170397</v>
      </c>
      <c r="E2162">
        <v>69740</v>
      </c>
      <c r="F2162" t="s">
        <v>9</v>
      </c>
    </row>
    <row r="2163" spans="1:6" x14ac:dyDescent="0.3">
      <c r="A2163">
        <v>2021</v>
      </c>
      <c r="B2163" t="s">
        <v>61</v>
      </c>
      <c r="C2163" t="s">
        <v>16</v>
      </c>
      <c r="D2163">
        <v>56304</v>
      </c>
      <c r="E2163">
        <v>77861</v>
      </c>
      <c r="F2163" t="s">
        <v>7</v>
      </c>
    </row>
    <row r="2164" spans="1:6" x14ac:dyDescent="0.3">
      <c r="A2164">
        <v>2021</v>
      </c>
      <c r="B2164" t="s">
        <v>61</v>
      </c>
      <c r="C2164" t="s">
        <v>17</v>
      </c>
      <c r="D2164">
        <v>11359</v>
      </c>
      <c r="E2164">
        <v>61072</v>
      </c>
      <c r="F2164" t="s">
        <v>7</v>
      </c>
    </row>
    <row r="2165" spans="1:6" x14ac:dyDescent="0.3">
      <c r="A2165">
        <v>2021</v>
      </c>
      <c r="B2165" t="s">
        <v>61</v>
      </c>
      <c r="C2165" t="s">
        <v>18</v>
      </c>
      <c r="D2165">
        <v>75870</v>
      </c>
      <c r="E2165">
        <v>84228</v>
      </c>
      <c r="F2165" t="s">
        <v>9</v>
      </c>
    </row>
    <row r="2166" spans="1:6" x14ac:dyDescent="0.3">
      <c r="A2166">
        <v>2021</v>
      </c>
      <c r="B2166" t="s">
        <v>61</v>
      </c>
      <c r="C2166" t="s">
        <v>19</v>
      </c>
      <c r="D2166">
        <v>30165</v>
      </c>
      <c r="E2166">
        <v>59817</v>
      </c>
      <c r="F2166" t="s">
        <v>7</v>
      </c>
    </row>
    <row r="2167" spans="1:6" x14ac:dyDescent="0.3">
      <c r="A2167">
        <v>2021</v>
      </c>
      <c r="B2167" t="s">
        <v>61</v>
      </c>
      <c r="C2167" t="s">
        <v>20</v>
      </c>
      <c r="D2167">
        <v>16421</v>
      </c>
      <c r="E2167">
        <v>62755</v>
      </c>
      <c r="F2167" t="s">
        <v>7</v>
      </c>
    </row>
    <row r="2168" spans="1:6" x14ac:dyDescent="0.3">
      <c r="A2168">
        <v>2021</v>
      </c>
      <c r="B2168" t="s">
        <v>61</v>
      </c>
      <c r="C2168" t="s">
        <v>21</v>
      </c>
      <c r="D2168">
        <v>16598</v>
      </c>
      <c r="E2168">
        <v>70554</v>
      </c>
      <c r="F2168" t="s">
        <v>9</v>
      </c>
    </row>
    <row r="2169" spans="1:6" x14ac:dyDescent="0.3">
      <c r="A2169">
        <v>2021</v>
      </c>
      <c r="B2169" t="s">
        <v>61</v>
      </c>
      <c r="C2169" t="s">
        <v>22</v>
      </c>
      <c r="D2169">
        <v>20866</v>
      </c>
      <c r="E2169">
        <v>58511</v>
      </c>
      <c r="F2169" t="s">
        <v>9</v>
      </c>
    </row>
    <row r="2170" spans="1:6" x14ac:dyDescent="0.3">
      <c r="A2170">
        <v>2021</v>
      </c>
      <c r="B2170" t="s">
        <v>61</v>
      </c>
      <c r="C2170" t="s">
        <v>23</v>
      </c>
      <c r="D2170">
        <v>25304</v>
      </c>
      <c r="E2170">
        <v>63624</v>
      </c>
      <c r="F2170" t="s">
        <v>7</v>
      </c>
    </row>
    <row r="2171" spans="1:6" x14ac:dyDescent="0.3">
      <c r="A2171">
        <v>2021</v>
      </c>
      <c r="B2171" t="s">
        <v>61</v>
      </c>
      <c r="C2171" t="s">
        <v>24</v>
      </c>
      <c r="D2171">
        <v>10504</v>
      </c>
      <c r="E2171">
        <v>66893</v>
      </c>
      <c r="F2171" t="s">
        <v>7</v>
      </c>
    </row>
    <row r="2172" spans="1:6" x14ac:dyDescent="0.3">
      <c r="A2172">
        <v>2021</v>
      </c>
      <c r="B2172" t="s">
        <v>61</v>
      </c>
      <c r="C2172" t="s">
        <v>25</v>
      </c>
      <c r="D2172">
        <v>44172</v>
      </c>
      <c r="E2172">
        <v>88573</v>
      </c>
      <c r="F2172" t="s">
        <v>9</v>
      </c>
    </row>
    <row r="2173" spans="1:6" x14ac:dyDescent="0.3">
      <c r="A2173">
        <v>2021</v>
      </c>
      <c r="B2173" t="s">
        <v>61</v>
      </c>
      <c r="C2173" t="s">
        <v>26</v>
      </c>
      <c r="D2173">
        <v>47892</v>
      </c>
      <c r="E2173">
        <v>119872</v>
      </c>
      <c r="F2173" t="s">
        <v>7</v>
      </c>
    </row>
    <row r="2174" spans="1:6" x14ac:dyDescent="0.3">
      <c r="A2174">
        <v>2021</v>
      </c>
      <c r="B2174" t="s">
        <v>61</v>
      </c>
      <c r="C2174" t="s">
        <v>27</v>
      </c>
      <c r="D2174">
        <v>44483</v>
      </c>
      <c r="E2174">
        <v>76805</v>
      </c>
      <c r="F2174" t="s">
        <v>9</v>
      </c>
    </row>
    <row r="2175" spans="1:6" x14ac:dyDescent="0.3">
      <c r="A2175">
        <v>2021</v>
      </c>
      <c r="B2175" t="s">
        <v>61</v>
      </c>
      <c r="C2175" t="s">
        <v>28</v>
      </c>
      <c r="D2175">
        <v>32903</v>
      </c>
      <c r="E2175">
        <v>91736</v>
      </c>
      <c r="F2175" t="s">
        <v>7</v>
      </c>
    </row>
    <row r="2176" spans="1:6" x14ac:dyDescent="0.3">
      <c r="A2176">
        <v>2021</v>
      </c>
      <c r="B2176" t="s">
        <v>61</v>
      </c>
      <c r="C2176" t="s">
        <v>29</v>
      </c>
      <c r="D2176">
        <v>12421</v>
      </c>
      <c r="E2176">
        <v>49023</v>
      </c>
      <c r="F2176" t="s">
        <v>7</v>
      </c>
    </row>
    <row r="2177" spans="1:6" x14ac:dyDescent="0.3">
      <c r="A2177">
        <v>2021</v>
      </c>
      <c r="B2177" t="s">
        <v>61</v>
      </c>
      <c r="C2177" t="s">
        <v>30</v>
      </c>
      <c r="D2177">
        <v>34349</v>
      </c>
      <c r="E2177">
        <v>74700</v>
      </c>
      <c r="F2177" t="s">
        <v>9</v>
      </c>
    </row>
    <row r="2178" spans="1:6" x14ac:dyDescent="0.3">
      <c r="A2178">
        <v>2021</v>
      </c>
      <c r="B2178" t="s">
        <v>61</v>
      </c>
      <c r="C2178" t="s">
        <v>31</v>
      </c>
      <c r="D2178">
        <v>9482</v>
      </c>
      <c r="E2178">
        <v>60553</v>
      </c>
      <c r="F2178" t="s">
        <v>9</v>
      </c>
    </row>
    <row r="2179" spans="1:6" x14ac:dyDescent="0.3">
      <c r="A2179">
        <v>2021</v>
      </c>
      <c r="B2179" t="s">
        <v>61</v>
      </c>
      <c r="C2179" t="s">
        <v>32</v>
      </c>
      <c r="D2179">
        <v>11737</v>
      </c>
      <c r="E2179">
        <v>66603</v>
      </c>
      <c r="F2179" t="s">
        <v>7</v>
      </c>
    </row>
    <row r="2180" spans="1:6" x14ac:dyDescent="0.3">
      <c r="A2180">
        <v>2021</v>
      </c>
      <c r="B2180" t="s">
        <v>61</v>
      </c>
      <c r="C2180" t="s">
        <v>33</v>
      </c>
      <c r="D2180">
        <v>20106</v>
      </c>
      <c r="E2180">
        <v>68008</v>
      </c>
      <c r="F2180" t="s">
        <v>7</v>
      </c>
    </row>
    <row r="2181" spans="1:6" x14ac:dyDescent="0.3">
      <c r="A2181">
        <v>2021</v>
      </c>
      <c r="B2181" t="s">
        <v>61</v>
      </c>
      <c r="C2181" t="s">
        <v>34</v>
      </c>
      <c r="D2181">
        <v>12808</v>
      </c>
      <c r="E2181">
        <v>86647</v>
      </c>
      <c r="F2181" t="s">
        <v>9</v>
      </c>
    </row>
    <row r="2182" spans="1:6" x14ac:dyDescent="0.3">
      <c r="A2182">
        <v>2021</v>
      </c>
      <c r="B2182" t="s">
        <v>61</v>
      </c>
      <c r="C2182" t="s">
        <v>35</v>
      </c>
      <c r="D2182">
        <v>52040</v>
      </c>
      <c r="E2182">
        <v>100022</v>
      </c>
      <c r="F2182" t="s">
        <v>9</v>
      </c>
    </row>
    <row r="2183" spans="1:6" x14ac:dyDescent="0.3">
      <c r="A2183">
        <v>2021</v>
      </c>
      <c r="B2183" t="s">
        <v>61</v>
      </c>
      <c r="C2183" t="s">
        <v>36</v>
      </c>
      <c r="D2183">
        <v>11347</v>
      </c>
      <c r="E2183">
        <v>70156</v>
      </c>
      <c r="F2183" t="s">
        <v>9</v>
      </c>
    </row>
    <row r="2184" spans="1:6" x14ac:dyDescent="0.3">
      <c r="A2184">
        <v>2021</v>
      </c>
      <c r="B2184" t="s">
        <v>61</v>
      </c>
      <c r="C2184" t="s">
        <v>37</v>
      </c>
      <c r="D2184">
        <v>112890</v>
      </c>
      <c r="E2184">
        <v>105615</v>
      </c>
      <c r="F2184" t="s">
        <v>9</v>
      </c>
    </row>
    <row r="2185" spans="1:6" x14ac:dyDescent="0.3">
      <c r="A2185">
        <v>2021</v>
      </c>
      <c r="B2185" t="s">
        <v>61</v>
      </c>
      <c r="C2185" t="s">
        <v>38</v>
      </c>
      <c r="D2185">
        <v>61321</v>
      </c>
      <c r="E2185">
        <v>73705</v>
      </c>
      <c r="F2185" t="s">
        <v>9</v>
      </c>
    </row>
    <row r="2186" spans="1:6" x14ac:dyDescent="0.3">
      <c r="A2186">
        <v>2021</v>
      </c>
      <c r="B2186" t="s">
        <v>61</v>
      </c>
      <c r="C2186" t="s">
        <v>39</v>
      </c>
      <c r="D2186">
        <v>5198</v>
      </c>
      <c r="E2186">
        <v>69897</v>
      </c>
      <c r="F2186" t="s">
        <v>7</v>
      </c>
    </row>
    <row r="2187" spans="1:6" x14ac:dyDescent="0.3">
      <c r="A2187">
        <v>2021</v>
      </c>
      <c r="B2187" t="s">
        <v>61</v>
      </c>
      <c r="C2187" t="s">
        <v>40</v>
      </c>
      <c r="D2187">
        <v>54330</v>
      </c>
      <c r="E2187">
        <v>72752</v>
      </c>
      <c r="F2187" t="s">
        <v>7</v>
      </c>
    </row>
    <row r="2188" spans="1:6" x14ac:dyDescent="0.3">
      <c r="A2188">
        <v>2021</v>
      </c>
      <c r="B2188" t="s">
        <v>61</v>
      </c>
      <c r="C2188" t="s">
        <v>41</v>
      </c>
      <c r="D2188">
        <v>21148</v>
      </c>
      <c r="E2188">
        <v>60841</v>
      </c>
      <c r="F2188" t="s">
        <v>9</v>
      </c>
    </row>
    <row r="2189" spans="1:6" x14ac:dyDescent="0.3">
      <c r="A2189">
        <v>2021</v>
      </c>
      <c r="B2189" t="s">
        <v>61</v>
      </c>
      <c r="C2189" t="s">
        <v>42</v>
      </c>
      <c r="D2189">
        <v>26161</v>
      </c>
      <c r="E2189">
        <v>79460</v>
      </c>
      <c r="F2189" t="s">
        <v>7</v>
      </c>
    </row>
    <row r="2190" spans="1:6" x14ac:dyDescent="0.3">
      <c r="A2190">
        <v>2021</v>
      </c>
      <c r="B2190" t="s">
        <v>61</v>
      </c>
      <c r="C2190" t="s">
        <v>43</v>
      </c>
      <c r="D2190">
        <v>64541</v>
      </c>
      <c r="E2190">
        <v>87681</v>
      </c>
      <c r="F2190" t="s">
        <v>7</v>
      </c>
    </row>
    <row r="2191" spans="1:6" x14ac:dyDescent="0.3">
      <c r="A2191">
        <v>2021</v>
      </c>
      <c r="B2191" t="s">
        <v>61</v>
      </c>
      <c r="C2191" t="s">
        <v>44</v>
      </c>
      <c r="D2191">
        <v>9043</v>
      </c>
      <c r="E2191">
        <v>74454</v>
      </c>
      <c r="F2191" t="s">
        <v>9</v>
      </c>
    </row>
    <row r="2192" spans="1:6" x14ac:dyDescent="0.3">
      <c r="A2192">
        <v>2021</v>
      </c>
      <c r="B2192" t="s">
        <v>61</v>
      </c>
      <c r="C2192" t="s">
        <v>45</v>
      </c>
      <c r="D2192">
        <v>29329</v>
      </c>
      <c r="E2192">
        <v>58492</v>
      </c>
      <c r="F2192" t="s">
        <v>9</v>
      </c>
    </row>
    <row r="2193" spans="1:6" x14ac:dyDescent="0.3">
      <c r="A2193">
        <v>2021</v>
      </c>
      <c r="B2193" t="s">
        <v>61</v>
      </c>
      <c r="C2193" t="s">
        <v>46</v>
      </c>
      <c r="D2193">
        <v>5498</v>
      </c>
      <c r="E2193">
        <v>64619</v>
      </c>
      <c r="F2193" t="s">
        <v>7</v>
      </c>
    </row>
    <row r="2194" spans="1:6" x14ac:dyDescent="0.3">
      <c r="A2194">
        <v>2021</v>
      </c>
      <c r="B2194" t="s">
        <v>61</v>
      </c>
      <c r="C2194" t="s">
        <v>47</v>
      </c>
      <c r="D2194">
        <v>30774</v>
      </c>
      <c r="E2194">
        <v>68990</v>
      </c>
      <c r="F2194" t="s">
        <v>7</v>
      </c>
    </row>
    <row r="2195" spans="1:6" x14ac:dyDescent="0.3">
      <c r="A2195">
        <v>2021</v>
      </c>
      <c r="B2195" t="s">
        <v>61</v>
      </c>
      <c r="C2195" t="s">
        <v>48</v>
      </c>
      <c r="D2195">
        <v>139953</v>
      </c>
      <c r="E2195">
        <v>83197</v>
      </c>
      <c r="F2195" t="s">
        <v>9</v>
      </c>
    </row>
    <row r="2196" spans="1:6" x14ac:dyDescent="0.3">
      <c r="A2196">
        <v>2021</v>
      </c>
      <c r="B2196" t="s">
        <v>61</v>
      </c>
      <c r="C2196" t="s">
        <v>49</v>
      </c>
      <c r="D2196">
        <v>24485</v>
      </c>
      <c r="E2196">
        <v>70641</v>
      </c>
      <c r="F2196" t="s">
        <v>7</v>
      </c>
    </row>
    <row r="2197" spans="1:6" x14ac:dyDescent="0.3">
      <c r="A2197">
        <v>2021</v>
      </c>
      <c r="B2197" t="s">
        <v>61</v>
      </c>
      <c r="C2197" t="s">
        <v>50</v>
      </c>
      <c r="D2197">
        <v>5970</v>
      </c>
      <c r="E2197">
        <v>74986</v>
      </c>
      <c r="F2197" t="s">
        <v>9</v>
      </c>
    </row>
    <row r="2198" spans="1:6" x14ac:dyDescent="0.3">
      <c r="A2198">
        <v>2021</v>
      </c>
      <c r="B2198" t="s">
        <v>61</v>
      </c>
      <c r="C2198" t="s">
        <v>51</v>
      </c>
      <c r="D2198">
        <v>59342</v>
      </c>
      <c r="E2198">
        <v>96327</v>
      </c>
      <c r="F2198" t="s">
        <v>7</v>
      </c>
    </row>
    <row r="2199" spans="1:6" x14ac:dyDescent="0.3">
      <c r="A2199">
        <v>2021</v>
      </c>
      <c r="B2199" t="s">
        <v>61</v>
      </c>
      <c r="C2199" t="s">
        <v>52</v>
      </c>
      <c r="D2199">
        <v>41249</v>
      </c>
      <c r="E2199">
        <v>91460</v>
      </c>
      <c r="F2199" t="s">
        <v>7</v>
      </c>
    </row>
    <row r="2200" spans="1:6" x14ac:dyDescent="0.3">
      <c r="A2200">
        <v>2021</v>
      </c>
      <c r="B2200" t="s">
        <v>61</v>
      </c>
      <c r="C2200" t="s">
        <v>53</v>
      </c>
      <c r="D2200">
        <v>8381</v>
      </c>
      <c r="E2200">
        <v>58180</v>
      </c>
      <c r="F2200" t="s">
        <v>9</v>
      </c>
    </row>
    <row r="2201" spans="1:6" x14ac:dyDescent="0.3">
      <c r="A2201">
        <v>2021</v>
      </c>
      <c r="B2201" t="s">
        <v>61</v>
      </c>
      <c r="C2201" t="s">
        <v>54</v>
      </c>
      <c r="D2201">
        <v>26927</v>
      </c>
      <c r="E2201">
        <v>69192</v>
      </c>
      <c r="F2201" t="s">
        <v>9</v>
      </c>
    </row>
    <row r="2202" spans="1:6" x14ac:dyDescent="0.3">
      <c r="A2202">
        <v>2021</v>
      </c>
      <c r="B2202" t="s">
        <v>61</v>
      </c>
      <c r="C2202" t="s">
        <v>55</v>
      </c>
      <c r="D2202">
        <v>4728</v>
      </c>
      <c r="E2202">
        <v>62253</v>
      </c>
      <c r="F2202" t="s">
        <v>7</v>
      </c>
    </row>
    <row r="2203" spans="1:6" x14ac:dyDescent="0.3">
      <c r="A2203">
        <v>2021</v>
      </c>
      <c r="B2203" t="s">
        <v>62</v>
      </c>
      <c r="C2203" t="s">
        <v>6</v>
      </c>
      <c r="D2203">
        <v>13692</v>
      </c>
      <c r="E2203">
        <v>53785</v>
      </c>
      <c r="F2203" t="s">
        <v>7</v>
      </c>
    </row>
    <row r="2204" spans="1:6" x14ac:dyDescent="0.3">
      <c r="A2204">
        <v>2021</v>
      </c>
      <c r="B2204" t="s">
        <v>62</v>
      </c>
      <c r="C2204" t="s">
        <v>8</v>
      </c>
      <c r="D2204">
        <v>19924</v>
      </c>
      <c r="E2204">
        <v>58632</v>
      </c>
      <c r="F2204" t="s">
        <v>9</v>
      </c>
    </row>
    <row r="2205" spans="1:6" x14ac:dyDescent="0.3">
      <c r="A2205">
        <v>2021</v>
      </c>
      <c r="B2205" t="s">
        <v>62</v>
      </c>
      <c r="C2205" t="s">
        <v>10</v>
      </c>
      <c r="D2205">
        <v>15780</v>
      </c>
      <c r="E2205">
        <v>49983</v>
      </c>
      <c r="F2205" t="s">
        <v>9</v>
      </c>
    </row>
    <row r="2206" spans="1:6" x14ac:dyDescent="0.3">
      <c r="A2206">
        <v>2021</v>
      </c>
      <c r="B2206" t="s">
        <v>62</v>
      </c>
      <c r="C2206" t="s">
        <v>11</v>
      </c>
      <c r="D2206">
        <v>639529</v>
      </c>
      <c r="E2206">
        <v>59909</v>
      </c>
      <c r="F2206" t="s">
        <v>9</v>
      </c>
    </row>
    <row r="2207" spans="1:6" x14ac:dyDescent="0.3">
      <c r="A2207">
        <v>2021</v>
      </c>
      <c r="B2207" t="s">
        <v>62</v>
      </c>
      <c r="C2207" t="s">
        <v>12</v>
      </c>
      <c r="D2207">
        <v>21747</v>
      </c>
      <c r="E2207">
        <v>57600</v>
      </c>
      <c r="F2207" t="s">
        <v>9</v>
      </c>
    </row>
    <row r="2208" spans="1:6" x14ac:dyDescent="0.3">
      <c r="A2208">
        <v>2021</v>
      </c>
      <c r="B2208" t="s">
        <v>62</v>
      </c>
      <c r="C2208" t="s">
        <v>13</v>
      </c>
      <c r="D2208">
        <v>13478</v>
      </c>
      <c r="E2208">
        <v>63419</v>
      </c>
      <c r="F2208" t="s">
        <v>9</v>
      </c>
    </row>
    <row r="2209" spans="1:6" x14ac:dyDescent="0.3">
      <c r="A2209">
        <v>2021</v>
      </c>
      <c r="B2209" t="s">
        <v>62</v>
      </c>
      <c r="C2209" t="s">
        <v>14</v>
      </c>
      <c r="D2209">
        <v>5386</v>
      </c>
      <c r="E2209">
        <v>61284</v>
      </c>
      <c r="F2209" t="s">
        <v>7</v>
      </c>
    </row>
    <row r="2210" spans="1:6" x14ac:dyDescent="0.3">
      <c r="A2210">
        <v>2021</v>
      </c>
      <c r="B2210" t="s">
        <v>62</v>
      </c>
      <c r="C2210" t="s">
        <v>15</v>
      </c>
      <c r="D2210">
        <v>76615</v>
      </c>
      <c r="E2210">
        <v>58039</v>
      </c>
      <c r="F2210" t="s">
        <v>7</v>
      </c>
    </row>
    <row r="2211" spans="1:6" x14ac:dyDescent="0.3">
      <c r="A2211">
        <v>2021</v>
      </c>
      <c r="B2211" t="s">
        <v>62</v>
      </c>
      <c r="C2211" t="s">
        <v>16</v>
      </c>
      <c r="D2211">
        <v>29998</v>
      </c>
      <c r="E2211">
        <v>59810</v>
      </c>
      <c r="F2211" t="s">
        <v>9</v>
      </c>
    </row>
    <row r="2212" spans="1:6" x14ac:dyDescent="0.3">
      <c r="A2212">
        <v>2021</v>
      </c>
      <c r="B2212" t="s">
        <v>62</v>
      </c>
      <c r="C2212" t="s">
        <v>17</v>
      </c>
      <c r="D2212">
        <v>8163</v>
      </c>
      <c r="E2212">
        <v>49475</v>
      </c>
      <c r="F2212" t="s">
        <v>7</v>
      </c>
    </row>
    <row r="2213" spans="1:6" x14ac:dyDescent="0.3">
      <c r="A2213">
        <v>2021</v>
      </c>
      <c r="B2213" t="s">
        <v>62</v>
      </c>
      <c r="C2213" t="s">
        <v>18</v>
      </c>
      <c r="D2213">
        <v>35102</v>
      </c>
      <c r="E2213">
        <v>58038</v>
      </c>
      <c r="F2213" t="s">
        <v>7</v>
      </c>
    </row>
    <row r="2214" spans="1:6" x14ac:dyDescent="0.3">
      <c r="A2214">
        <v>2021</v>
      </c>
      <c r="B2214" t="s">
        <v>62</v>
      </c>
      <c r="C2214" t="s">
        <v>19</v>
      </c>
      <c r="D2214">
        <v>16247</v>
      </c>
      <c r="E2214">
        <v>55107</v>
      </c>
      <c r="F2214" t="s">
        <v>9</v>
      </c>
    </row>
    <row r="2215" spans="1:6" x14ac:dyDescent="0.3">
      <c r="A2215">
        <v>2021</v>
      </c>
      <c r="B2215" t="s">
        <v>62</v>
      </c>
      <c r="C2215" t="s">
        <v>20</v>
      </c>
      <c r="D2215">
        <v>11966</v>
      </c>
      <c r="E2215">
        <v>50392</v>
      </c>
      <c r="F2215" t="s">
        <v>9</v>
      </c>
    </row>
    <row r="2216" spans="1:6" x14ac:dyDescent="0.3">
      <c r="A2216">
        <v>2021</v>
      </c>
      <c r="B2216" t="s">
        <v>62</v>
      </c>
      <c r="C2216" t="s">
        <v>21</v>
      </c>
      <c r="D2216">
        <v>10085</v>
      </c>
      <c r="E2216">
        <v>49909</v>
      </c>
      <c r="F2216" t="s">
        <v>7</v>
      </c>
    </row>
    <row r="2217" spans="1:6" x14ac:dyDescent="0.3">
      <c r="A2217">
        <v>2021</v>
      </c>
      <c r="B2217" t="s">
        <v>62</v>
      </c>
      <c r="C2217" t="s">
        <v>22</v>
      </c>
      <c r="D2217">
        <v>18442</v>
      </c>
      <c r="E2217">
        <v>55141</v>
      </c>
      <c r="F2217" t="s">
        <v>7</v>
      </c>
    </row>
    <row r="2218" spans="1:6" x14ac:dyDescent="0.3">
      <c r="A2218">
        <v>2021</v>
      </c>
      <c r="B2218" t="s">
        <v>62</v>
      </c>
      <c r="C2218" t="s">
        <v>23</v>
      </c>
      <c r="D2218">
        <v>16110</v>
      </c>
      <c r="E2218">
        <v>50832</v>
      </c>
      <c r="F2218" t="s">
        <v>9</v>
      </c>
    </row>
    <row r="2219" spans="1:6" x14ac:dyDescent="0.3">
      <c r="A2219">
        <v>2021</v>
      </c>
      <c r="B2219" t="s">
        <v>62</v>
      </c>
      <c r="C2219" t="s">
        <v>24</v>
      </c>
      <c r="D2219">
        <v>5474</v>
      </c>
      <c r="E2219">
        <v>55342</v>
      </c>
      <c r="F2219" t="s">
        <v>7</v>
      </c>
    </row>
    <row r="2220" spans="1:6" x14ac:dyDescent="0.3">
      <c r="A2220">
        <v>2021</v>
      </c>
      <c r="B2220" t="s">
        <v>62</v>
      </c>
      <c r="C2220" t="s">
        <v>25</v>
      </c>
      <c r="D2220">
        <v>21419</v>
      </c>
      <c r="E2220">
        <v>61476</v>
      </c>
      <c r="F2220" t="s">
        <v>9</v>
      </c>
    </row>
    <row r="2221" spans="1:6" x14ac:dyDescent="0.3">
      <c r="A2221">
        <v>2021</v>
      </c>
      <c r="B2221" t="s">
        <v>62</v>
      </c>
      <c r="C2221" t="s">
        <v>26</v>
      </c>
      <c r="D2221">
        <v>68761</v>
      </c>
      <c r="E2221">
        <v>65886</v>
      </c>
      <c r="F2221" t="s">
        <v>7</v>
      </c>
    </row>
    <row r="2222" spans="1:6" x14ac:dyDescent="0.3">
      <c r="A2222">
        <v>2021</v>
      </c>
      <c r="B2222" t="s">
        <v>62</v>
      </c>
      <c r="C2222" t="s">
        <v>27</v>
      </c>
      <c r="D2222">
        <v>25357</v>
      </c>
      <c r="E2222">
        <v>56845</v>
      </c>
      <c r="F2222" t="s">
        <v>7</v>
      </c>
    </row>
    <row r="2223" spans="1:6" x14ac:dyDescent="0.3">
      <c r="A2223">
        <v>2021</v>
      </c>
      <c r="B2223" t="s">
        <v>62</v>
      </c>
      <c r="C2223" t="s">
        <v>28</v>
      </c>
      <c r="D2223">
        <v>20728</v>
      </c>
      <c r="E2223">
        <v>58656</v>
      </c>
      <c r="F2223" t="s">
        <v>9</v>
      </c>
    </row>
    <row r="2224" spans="1:6" x14ac:dyDescent="0.3">
      <c r="A2224">
        <v>2021</v>
      </c>
      <c r="B2224" t="s">
        <v>62</v>
      </c>
      <c r="C2224" t="s">
        <v>29</v>
      </c>
      <c r="D2224">
        <v>7557</v>
      </c>
      <c r="E2224">
        <v>48620</v>
      </c>
      <c r="F2224" t="s">
        <v>9</v>
      </c>
    </row>
    <row r="2225" spans="1:6" x14ac:dyDescent="0.3">
      <c r="A2225">
        <v>2021</v>
      </c>
      <c r="B2225" t="s">
        <v>62</v>
      </c>
      <c r="C2225" t="s">
        <v>30</v>
      </c>
      <c r="D2225">
        <v>52078</v>
      </c>
      <c r="E2225">
        <v>53562</v>
      </c>
      <c r="F2225" t="s">
        <v>7</v>
      </c>
    </row>
    <row r="2226" spans="1:6" x14ac:dyDescent="0.3">
      <c r="A2226">
        <v>2021</v>
      </c>
      <c r="B2226" t="s">
        <v>62</v>
      </c>
      <c r="C2226" t="s">
        <v>31</v>
      </c>
      <c r="D2226">
        <v>4834</v>
      </c>
      <c r="E2226">
        <v>55258</v>
      </c>
      <c r="F2226" t="s">
        <v>7</v>
      </c>
    </row>
    <row r="2227" spans="1:6" x14ac:dyDescent="0.3">
      <c r="A2227">
        <v>2021</v>
      </c>
      <c r="B2227" t="s">
        <v>62</v>
      </c>
      <c r="C2227" t="s">
        <v>32</v>
      </c>
      <c r="D2227">
        <v>11559</v>
      </c>
      <c r="E2227">
        <v>54735</v>
      </c>
      <c r="F2227" t="s">
        <v>9</v>
      </c>
    </row>
    <row r="2228" spans="1:6" x14ac:dyDescent="0.3">
      <c r="A2228">
        <v>2021</v>
      </c>
      <c r="B2228" t="s">
        <v>62</v>
      </c>
      <c r="C2228" t="s">
        <v>33</v>
      </c>
      <c r="D2228">
        <v>8934</v>
      </c>
      <c r="E2228">
        <v>60808</v>
      </c>
      <c r="F2228" t="s">
        <v>9</v>
      </c>
    </row>
    <row r="2229" spans="1:6" x14ac:dyDescent="0.3">
      <c r="A2229">
        <v>2021</v>
      </c>
      <c r="B2229" t="s">
        <v>62</v>
      </c>
      <c r="C2229" t="s">
        <v>34</v>
      </c>
      <c r="D2229">
        <v>4773</v>
      </c>
      <c r="E2229">
        <v>64363</v>
      </c>
      <c r="F2229" t="s">
        <v>9</v>
      </c>
    </row>
    <row r="2230" spans="1:6" x14ac:dyDescent="0.3">
      <c r="A2230">
        <v>2021</v>
      </c>
      <c r="B2230" t="s">
        <v>62</v>
      </c>
      <c r="C2230" t="s">
        <v>35</v>
      </c>
      <c r="D2230">
        <v>40687</v>
      </c>
      <c r="E2230">
        <v>61124</v>
      </c>
      <c r="F2230" t="s">
        <v>9</v>
      </c>
    </row>
    <row r="2231" spans="1:6" x14ac:dyDescent="0.3">
      <c r="A2231">
        <v>2021</v>
      </c>
      <c r="B2231" t="s">
        <v>62</v>
      </c>
      <c r="C2231" t="s">
        <v>36</v>
      </c>
      <c r="D2231">
        <v>10974</v>
      </c>
      <c r="E2231">
        <v>48852</v>
      </c>
      <c r="F2231" t="s">
        <v>9</v>
      </c>
    </row>
    <row r="2232" spans="1:6" x14ac:dyDescent="0.3">
      <c r="A2232">
        <v>2021</v>
      </c>
      <c r="B2232" t="s">
        <v>62</v>
      </c>
      <c r="C2232" t="s">
        <v>37</v>
      </c>
      <c r="D2232">
        <v>67202</v>
      </c>
      <c r="E2232">
        <v>60638</v>
      </c>
      <c r="F2232" t="s">
        <v>7</v>
      </c>
    </row>
    <row r="2233" spans="1:6" x14ac:dyDescent="0.3">
      <c r="A2233">
        <v>2021</v>
      </c>
      <c r="B2233" t="s">
        <v>62</v>
      </c>
      <c r="C2233" t="s">
        <v>38</v>
      </c>
      <c r="D2233">
        <v>28199</v>
      </c>
      <c r="E2233">
        <v>56123</v>
      </c>
      <c r="F2233" t="s">
        <v>7</v>
      </c>
    </row>
    <row r="2234" spans="1:6" x14ac:dyDescent="0.3">
      <c r="A2234">
        <v>2021</v>
      </c>
      <c r="B2234" t="s">
        <v>62</v>
      </c>
      <c r="C2234" t="s">
        <v>39</v>
      </c>
      <c r="D2234">
        <v>2581</v>
      </c>
      <c r="E2234">
        <v>58585</v>
      </c>
      <c r="F2234" t="s">
        <v>9</v>
      </c>
    </row>
    <row r="2235" spans="1:6" x14ac:dyDescent="0.3">
      <c r="A2235">
        <v>2021</v>
      </c>
      <c r="B2235" t="s">
        <v>62</v>
      </c>
      <c r="C2235" t="s">
        <v>40</v>
      </c>
      <c r="D2235">
        <v>35525</v>
      </c>
      <c r="E2235">
        <v>53891</v>
      </c>
      <c r="F2235" t="s">
        <v>7</v>
      </c>
    </row>
    <row r="2236" spans="1:6" x14ac:dyDescent="0.3">
      <c r="A2236">
        <v>2021</v>
      </c>
      <c r="B2236" t="s">
        <v>62</v>
      </c>
      <c r="C2236" t="s">
        <v>41</v>
      </c>
      <c r="D2236">
        <v>13345</v>
      </c>
      <c r="E2236">
        <v>52841</v>
      </c>
      <c r="F2236" t="s">
        <v>7</v>
      </c>
    </row>
    <row r="2237" spans="1:6" x14ac:dyDescent="0.3">
      <c r="A2237">
        <v>2021</v>
      </c>
      <c r="B2237" t="s">
        <v>62</v>
      </c>
      <c r="C2237" t="s">
        <v>42</v>
      </c>
      <c r="D2237">
        <v>16113</v>
      </c>
      <c r="E2237">
        <v>57842</v>
      </c>
      <c r="F2237" t="s">
        <v>9</v>
      </c>
    </row>
    <row r="2238" spans="1:6" x14ac:dyDescent="0.3">
      <c r="A2238">
        <v>2021</v>
      </c>
      <c r="B2238" t="s">
        <v>62</v>
      </c>
      <c r="C2238" t="s">
        <v>43</v>
      </c>
      <c r="D2238">
        <v>57945</v>
      </c>
      <c r="E2238">
        <v>59416</v>
      </c>
      <c r="F2238" t="s">
        <v>9</v>
      </c>
    </row>
    <row r="2239" spans="1:6" x14ac:dyDescent="0.3">
      <c r="A2239">
        <v>2021</v>
      </c>
      <c r="B2239" t="s">
        <v>62</v>
      </c>
      <c r="C2239" t="s">
        <v>44</v>
      </c>
      <c r="D2239">
        <v>4664</v>
      </c>
      <c r="E2239">
        <v>56458</v>
      </c>
      <c r="F2239" t="s">
        <v>7</v>
      </c>
    </row>
    <row r="2240" spans="1:6" x14ac:dyDescent="0.3">
      <c r="A2240">
        <v>2021</v>
      </c>
      <c r="B2240" t="s">
        <v>62</v>
      </c>
      <c r="C2240" t="s">
        <v>45</v>
      </c>
      <c r="D2240">
        <v>12757</v>
      </c>
      <c r="E2240">
        <v>53296</v>
      </c>
      <c r="F2240" t="s">
        <v>7</v>
      </c>
    </row>
    <row r="2241" spans="1:6" x14ac:dyDescent="0.3">
      <c r="A2241">
        <v>2021</v>
      </c>
      <c r="B2241" t="s">
        <v>62</v>
      </c>
      <c r="C2241" t="s">
        <v>46</v>
      </c>
      <c r="D2241">
        <v>2904</v>
      </c>
      <c r="E2241">
        <v>58412</v>
      </c>
      <c r="F2241" t="s">
        <v>9</v>
      </c>
    </row>
    <row r="2242" spans="1:6" x14ac:dyDescent="0.3">
      <c r="A2242">
        <v>2021</v>
      </c>
      <c r="B2242" t="s">
        <v>62</v>
      </c>
      <c r="C2242" t="s">
        <v>47</v>
      </c>
      <c r="D2242">
        <v>16563</v>
      </c>
      <c r="E2242">
        <v>59183</v>
      </c>
      <c r="F2242" t="s">
        <v>7</v>
      </c>
    </row>
    <row r="2243" spans="1:6" x14ac:dyDescent="0.3">
      <c r="A2243">
        <v>2021</v>
      </c>
      <c r="B2243" t="s">
        <v>62</v>
      </c>
      <c r="C2243" t="s">
        <v>48</v>
      </c>
      <c r="D2243">
        <v>94237</v>
      </c>
      <c r="E2243">
        <v>55322</v>
      </c>
      <c r="F2243" t="s">
        <v>9</v>
      </c>
    </row>
    <row r="2244" spans="1:6" x14ac:dyDescent="0.3">
      <c r="A2244">
        <v>2021</v>
      </c>
      <c r="B2244" t="s">
        <v>62</v>
      </c>
      <c r="C2244" t="s">
        <v>49</v>
      </c>
      <c r="D2244">
        <v>12857</v>
      </c>
      <c r="E2244">
        <v>50983</v>
      </c>
      <c r="F2244" t="s">
        <v>7</v>
      </c>
    </row>
    <row r="2245" spans="1:6" x14ac:dyDescent="0.3">
      <c r="A2245">
        <v>2021</v>
      </c>
      <c r="B2245" t="s">
        <v>62</v>
      </c>
      <c r="C2245" t="s">
        <v>50</v>
      </c>
      <c r="D2245">
        <v>2503</v>
      </c>
      <c r="E2245">
        <v>54501</v>
      </c>
      <c r="F2245" t="s">
        <v>7</v>
      </c>
    </row>
    <row r="2246" spans="1:6" x14ac:dyDescent="0.3">
      <c r="A2246">
        <v>2021</v>
      </c>
      <c r="B2246" t="s">
        <v>62</v>
      </c>
      <c r="C2246" t="s">
        <v>51</v>
      </c>
      <c r="D2246">
        <v>50144</v>
      </c>
      <c r="E2246">
        <v>56876</v>
      </c>
      <c r="F2246" t="s">
        <v>9</v>
      </c>
    </row>
    <row r="2247" spans="1:6" x14ac:dyDescent="0.3">
      <c r="A2247">
        <v>2021</v>
      </c>
      <c r="B2247" t="s">
        <v>62</v>
      </c>
      <c r="C2247" t="s">
        <v>52</v>
      </c>
      <c r="D2247">
        <v>64023</v>
      </c>
      <c r="E2247">
        <v>59267</v>
      </c>
      <c r="F2247" t="s">
        <v>9</v>
      </c>
    </row>
    <row r="2248" spans="1:6" x14ac:dyDescent="0.3">
      <c r="A2248">
        <v>2021</v>
      </c>
      <c r="B2248" t="s">
        <v>62</v>
      </c>
      <c r="C2248" t="s">
        <v>53</v>
      </c>
      <c r="D2248">
        <v>5755</v>
      </c>
      <c r="E2248">
        <v>53876</v>
      </c>
      <c r="F2248" t="s">
        <v>7</v>
      </c>
    </row>
    <row r="2249" spans="1:6" x14ac:dyDescent="0.3">
      <c r="A2249">
        <v>2021</v>
      </c>
      <c r="B2249" t="s">
        <v>62</v>
      </c>
      <c r="C2249" t="s">
        <v>54</v>
      </c>
      <c r="D2249">
        <v>29257</v>
      </c>
      <c r="E2249">
        <v>56951</v>
      </c>
      <c r="F2249" t="s">
        <v>7</v>
      </c>
    </row>
    <row r="2250" spans="1:6" x14ac:dyDescent="0.3">
      <c r="A2250">
        <v>2021</v>
      </c>
      <c r="B2250" t="s">
        <v>62</v>
      </c>
      <c r="C2250" t="s">
        <v>55</v>
      </c>
      <c r="D2250">
        <v>3384</v>
      </c>
      <c r="E2250">
        <v>50083</v>
      </c>
      <c r="F2250" t="s">
        <v>9</v>
      </c>
    </row>
    <row r="2251" spans="1:6" x14ac:dyDescent="0.3">
      <c r="A2251">
        <v>2021</v>
      </c>
      <c r="B2251" t="s">
        <v>63</v>
      </c>
      <c r="C2251" t="s">
        <v>6</v>
      </c>
      <c r="D2251">
        <v>11180</v>
      </c>
      <c r="E2251">
        <v>23618</v>
      </c>
      <c r="F2251" t="s">
        <v>9</v>
      </c>
    </row>
    <row r="2252" spans="1:6" x14ac:dyDescent="0.3">
      <c r="A2252">
        <v>2021</v>
      </c>
      <c r="B2252" t="s">
        <v>63</v>
      </c>
      <c r="C2252" t="s">
        <v>8</v>
      </c>
      <c r="D2252">
        <v>14256</v>
      </c>
      <c r="E2252">
        <v>31557</v>
      </c>
      <c r="F2252" t="s">
        <v>9</v>
      </c>
    </row>
    <row r="2253" spans="1:6" x14ac:dyDescent="0.3">
      <c r="A2253">
        <v>2021</v>
      </c>
      <c r="B2253" t="s">
        <v>63</v>
      </c>
      <c r="C2253" t="s">
        <v>10</v>
      </c>
      <c r="D2253">
        <v>7315</v>
      </c>
      <c r="E2253">
        <v>23299</v>
      </c>
      <c r="F2253" t="s">
        <v>9</v>
      </c>
    </row>
    <row r="2254" spans="1:6" x14ac:dyDescent="0.3">
      <c r="A2254">
        <v>2021</v>
      </c>
      <c r="B2254" t="s">
        <v>63</v>
      </c>
      <c r="C2254" t="s">
        <v>11</v>
      </c>
      <c r="D2254">
        <v>116191</v>
      </c>
      <c r="E2254">
        <v>38379</v>
      </c>
      <c r="F2254" t="s">
        <v>9</v>
      </c>
    </row>
    <row r="2255" spans="1:6" x14ac:dyDescent="0.3">
      <c r="A2255">
        <v>2021</v>
      </c>
      <c r="B2255" t="s">
        <v>63</v>
      </c>
      <c r="C2255" t="s">
        <v>12</v>
      </c>
      <c r="D2255">
        <v>17317</v>
      </c>
      <c r="E2255">
        <v>33131</v>
      </c>
      <c r="F2255" t="s">
        <v>7</v>
      </c>
    </row>
    <row r="2256" spans="1:6" x14ac:dyDescent="0.3">
      <c r="A2256">
        <v>2021</v>
      </c>
      <c r="B2256" t="s">
        <v>63</v>
      </c>
      <c r="C2256" t="s">
        <v>13</v>
      </c>
      <c r="D2256">
        <v>10917</v>
      </c>
      <c r="E2256">
        <v>30451</v>
      </c>
      <c r="F2256" t="s">
        <v>7</v>
      </c>
    </row>
    <row r="2257" spans="1:6" x14ac:dyDescent="0.3">
      <c r="A2257">
        <v>2021</v>
      </c>
      <c r="B2257" t="s">
        <v>63</v>
      </c>
      <c r="C2257" t="s">
        <v>14</v>
      </c>
      <c r="D2257">
        <v>2710</v>
      </c>
      <c r="E2257">
        <v>27264</v>
      </c>
      <c r="F2257" t="s">
        <v>9</v>
      </c>
    </row>
    <row r="2258" spans="1:6" x14ac:dyDescent="0.3">
      <c r="A2258">
        <v>2021</v>
      </c>
      <c r="B2258" t="s">
        <v>63</v>
      </c>
      <c r="C2258" t="s">
        <v>15</v>
      </c>
      <c r="D2258">
        <v>58596</v>
      </c>
      <c r="E2258">
        <v>32675</v>
      </c>
      <c r="F2258" t="s">
        <v>7</v>
      </c>
    </row>
    <row r="2259" spans="1:6" x14ac:dyDescent="0.3">
      <c r="A2259">
        <v>2021</v>
      </c>
      <c r="B2259" t="s">
        <v>63</v>
      </c>
      <c r="C2259" t="s">
        <v>16</v>
      </c>
      <c r="D2259">
        <v>25254</v>
      </c>
      <c r="E2259">
        <v>27342</v>
      </c>
      <c r="F2259" t="s">
        <v>7</v>
      </c>
    </row>
    <row r="2260" spans="1:6" x14ac:dyDescent="0.3">
      <c r="A2260">
        <v>2021</v>
      </c>
      <c r="B2260" t="s">
        <v>63</v>
      </c>
      <c r="C2260" t="s">
        <v>17</v>
      </c>
      <c r="D2260">
        <v>5038</v>
      </c>
      <c r="E2260">
        <v>23770</v>
      </c>
      <c r="F2260" t="s">
        <v>9</v>
      </c>
    </row>
    <row r="2261" spans="1:6" x14ac:dyDescent="0.3">
      <c r="A2261">
        <v>2021</v>
      </c>
      <c r="B2261" t="s">
        <v>63</v>
      </c>
      <c r="C2261" t="s">
        <v>18</v>
      </c>
      <c r="D2261">
        <v>33183</v>
      </c>
      <c r="E2261">
        <v>30703</v>
      </c>
      <c r="F2261" t="s">
        <v>9</v>
      </c>
    </row>
    <row r="2262" spans="1:6" x14ac:dyDescent="0.3">
      <c r="A2262">
        <v>2021</v>
      </c>
      <c r="B2262" t="s">
        <v>63</v>
      </c>
      <c r="C2262" t="s">
        <v>19</v>
      </c>
      <c r="D2262">
        <v>15776</v>
      </c>
      <c r="E2262">
        <v>25660</v>
      </c>
      <c r="F2262" t="s">
        <v>7</v>
      </c>
    </row>
    <row r="2263" spans="1:6" x14ac:dyDescent="0.3">
      <c r="A2263">
        <v>2021</v>
      </c>
      <c r="B2263" t="s">
        <v>63</v>
      </c>
      <c r="C2263" t="s">
        <v>20</v>
      </c>
      <c r="D2263">
        <v>8796</v>
      </c>
      <c r="E2263">
        <v>23261</v>
      </c>
      <c r="F2263" t="s">
        <v>7</v>
      </c>
    </row>
    <row r="2264" spans="1:6" x14ac:dyDescent="0.3">
      <c r="A2264">
        <v>2021</v>
      </c>
      <c r="B2264" t="s">
        <v>63</v>
      </c>
      <c r="C2264" t="s">
        <v>21</v>
      </c>
      <c r="D2264">
        <v>6871</v>
      </c>
      <c r="E2264">
        <v>23333</v>
      </c>
      <c r="F2264" t="s">
        <v>9</v>
      </c>
    </row>
    <row r="2265" spans="1:6" x14ac:dyDescent="0.3">
      <c r="A2265">
        <v>2021</v>
      </c>
      <c r="B2265" t="s">
        <v>63</v>
      </c>
      <c r="C2265" t="s">
        <v>22</v>
      </c>
      <c r="D2265">
        <v>10118</v>
      </c>
      <c r="E2265">
        <v>24350</v>
      </c>
      <c r="F2265" t="s">
        <v>7</v>
      </c>
    </row>
    <row r="2266" spans="1:6" x14ac:dyDescent="0.3">
      <c r="A2266">
        <v>2021</v>
      </c>
      <c r="B2266" t="s">
        <v>63</v>
      </c>
      <c r="C2266" t="s">
        <v>23</v>
      </c>
      <c r="D2266">
        <v>12912</v>
      </c>
      <c r="E2266">
        <v>27789</v>
      </c>
      <c r="F2266" t="s">
        <v>9</v>
      </c>
    </row>
    <row r="2267" spans="1:6" x14ac:dyDescent="0.3">
      <c r="A2267">
        <v>2021</v>
      </c>
      <c r="B2267" t="s">
        <v>63</v>
      </c>
      <c r="C2267" t="s">
        <v>24</v>
      </c>
      <c r="D2267">
        <v>5132</v>
      </c>
      <c r="E2267">
        <v>29169</v>
      </c>
      <c r="F2267" t="s">
        <v>7</v>
      </c>
    </row>
    <row r="2268" spans="1:6" x14ac:dyDescent="0.3">
      <c r="A2268">
        <v>2021</v>
      </c>
      <c r="B2268" t="s">
        <v>63</v>
      </c>
      <c r="C2268" t="s">
        <v>25</v>
      </c>
      <c r="D2268">
        <v>15043</v>
      </c>
      <c r="E2268">
        <v>30758</v>
      </c>
      <c r="F2268" t="s">
        <v>7</v>
      </c>
    </row>
    <row r="2269" spans="1:6" x14ac:dyDescent="0.3">
      <c r="A2269">
        <v>2021</v>
      </c>
      <c r="B2269" t="s">
        <v>63</v>
      </c>
      <c r="C2269" t="s">
        <v>26</v>
      </c>
      <c r="D2269">
        <v>20740</v>
      </c>
      <c r="E2269">
        <v>35500</v>
      </c>
      <c r="F2269" t="s">
        <v>9</v>
      </c>
    </row>
    <row r="2270" spans="1:6" x14ac:dyDescent="0.3">
      <c r="A2270">
        <v>2021</v>
      </c>
      <c r="B2270" t="s">
        <v>63</v>
      </c>
      <c r="C2270" t="s">
        <v>27</v>
      </c>
      <c r="D2270">
        <v>23113</v>
      </c>
      <c r="E2270">
        <v>27121</v>
      </c>
      <c r="F2270" t="s">
        <v>9</v>
      </c>
    </row>
    <row r="2271" spans="1:6" x14ac:dyDescent="0.3">
      <c r="A2271">
        <v>2021</v>
      </c>
      <c r="B2271" t="s">
        <v>63</v>
      </c>
      <c r="C2271" t="s">
        <v>28</v>
      </c>
      <c r="D2271">
        <v>15325</v>
      </c>
      <c r="E2271">
        <v>29261</v>
      </c>
      <c r="F2271" t="s">
        <v>7</v>
      </c>
    </row>
    <row r="2272" spans="1:6" x14ac:dyDescent="0.3">
      <c r="A2272">
        <v>2021</v>
      </c>
      <c r="B2272" t="s">
        <v>63</v>
      </c>
      <c r="C2272" t="s">
        <v>29</v>
      </c>
      <c r="D2272">
        <v>6514</v>
      </c>
      <c r="E2272">
        <v>23817</v>
      </c>
      <c r="F2272" t="s">
        <v>7</v>
      </c>
    </row>
    <row r="2273" spans="1:6" x14ac:dyDescent="0.3">
      <c r="A2273">
        <v>2021</v>
      </c>
      <c r="B2273" t="s">
        <v>63</v>
      </c>
      <c r="C2273" t="s">
        <v>30</v>
      </c>
      <c r="D2273">
        <v>15195</v>
      </c>
      <c r="E2273">
        <v>27614</v>
      </c>
      <c r="F2273" t="s">
        <v>9</v>
      </c>
    </row>
    <row r="2274" spans="1:6" x14ac:dyDescent="0.3">
      <c r="A2274">
        <v>2021</v>
      </c>
      <c r="B2274" t="s">
        <v>63</v>
      </c>
      <c r="C2274" t="s">
        <v>31</v>
      </c>
      <c r="D2274">
        <v>5052</v>
      </c>
      <c r="E2274">
        <v>25955</v>
      </c>
      <c r="F2274" t="s">
        <v>9</v>
      </c>
    </row>
    <row r="2275" spans="1:6" x14ac:dyDescent="0.3">
      <c r="A2275">
        <v>2021</v>
      </c>
      <c r="B2275" t="s">
        <v>63</v>
      </c>
      <c r="C2275" t="s">
        <v>32</v>
      </c>
      <c r="D2275">
        <v>5609</v>
      </c>
      <c r="E2275">
        <v>23213</v>
      </c>
      <c r="F2275" t="s">
        <v>9</v>
      </c>
    </row>
    <row r="2276" spans="1:6" x14ac:dyDescent="0.3">
      <c r="A2276">
        <v>2021</v>
      </c>
      <c r="B2276" t="s">
        <v>63</v>
      </c>
      <c r="C2276" t="s">
        <v>33</v>
      </c>
      <c r="D2276">
        <v>8716</v>
      </c>
      <c r="E2276">
        <v>40432</v>
      </c>
      <c r="F2276" t="s">
        <v>9</v>
      </c>
    </row>
    <row r="2277" spans="1:6" x14ac:dyDescent="0.3">
      <c r="A2277">
        <v>2021</v>
      </c>
      <c r="B2277" t="s">
        <v>63</v>
      </c>
      <c r="C2277" t="s">
        <v>34</v>
      </c>
      <c r="D2277">
        <v>4675</v>
      </c>
      <c r="E2277">
        <v>28783</v>
      </c>
      <c r="F2277" t="s">
        <v>9</v>
      </c>
    </row>
    <row r="2278" spans="1:6" x14ac:dyDescent="0.3">
      <c r="A2278">
        <v>2021</v>
      </c>
      <c r="B2278" t="s">
        <v>63</v>
      </c>
      <c r="C2278" t="s">
        <v>35</v>
      </c>
      <c r="D2278">
        <v>24526</v>
      </c>
      <c r="E2278">
        <v>32347</v>
      </c>
      <c r="F2278" t="s">
        <v>7</v>
      </c>
    </row>
    <row r="2279" spans="1:6" x14ac:dyDescent="0.3">
      <c r="A2279">
        <v>2021</v>
      </c>
      <c r="B2279" t="s">
        <v>63</v>
      </c>
      <c r="C2279" t="s">
        <v>36</v>
      </c>
      <c r="D2279">
        <v>5277</v>
      </c>
      <c r="E2279">
        <v>25571</v>
      </c>
      <c r="F2279" t="s">
        <v>7</v>
      </c>
    </row>
    <row r="2280" spans="1:6" x14ac:dyDescent="0.3">
      <c r="A2280">
        <v>2021</v>
      </c>
      <c r="B2280" t="s">
        <v>63</v>
      </c>
      <c r="C2280" t="s">
        <v>37</v>
      </c>
      <c r="D2280">
        <v>65868</v>
      </c>
      <c r="E2280">
        <v>41828</v>
      </c>
      <c r="F2280" t="s">
        <v>9</v>
      </c>
    </row>
    <row r="2281" spans="1:6" x14ac:dyDescent="0.3">
      <c r="A2281">
        <v>2021</v>
      </c>
      <c r="B2281" t="s">
        <v>63</v>
      </c>
      <c r="C2281" t="s">
        <v>38</v>
      </c>
      <c r="D2281">
        <v>26474</v>
      </c>
      <c r="E2281">
        <v>26460</v>
      </c>
      <c r="F2281" t="s">
        <v>7</v>
      </c>
    </row>
    <row r="2282" spans="1:6" x14ac:dyDescent="0.3">
      <c r="A2282">
        <v>2021</v>
      </c>
      <c r="B2282" t="s">
        <v>63</v>
      </c>
      <c r="C2282" t="s">
        <v>39</v>
      </c>
      <c r="D2282">
        <v>2610</v>
      </c>
      <c r="E2282">
        <v>24573</v>
      </c>
      <c r="F2282" t="s">
        <v>7</v>
      </c>
    </row>
    <row r="2283" spans="1:6" x14ac:dyDescent="0.3">
      <c r="A2283">
        <v>2021</v>
      </c>
      <c r="B2283" t="s">
        <v>63</v>
      </c>
      <c r="C2283" t="s">
        <v>40</v>
      </c>
      <c r="D2283">
        <v>29035</v>
      </c>
      <c r="E2283">
        <v>26197</v>
      </c>
      <c r="F2283" t="s">
        <v>9</v>
      </c>
    </row>
    <row r="2284" spans="1:6" x14ac:dyDescent="0.3">
      <c r="A2284">
        <v>2021</v>
      </c>
      <c r="B2284" t="s">
        <v>63</v>
      </c>
      <c r="C2284" t="s">
        <v>41</v>
      </c>
      <c r="D2284">
        <v>9209</v>
      </c>
      <c r="E2284">
        <v>24600</v>
      </c>
      <c r="F2284" t="s">
        <v>9</v>
      </c>
    </row>
    <row r="2285" spans="1:6" x14ac:dyDescent="0.3">
      <c r="A2285">
        <v>2021</v>
      </c>
      <c r="B2285" t="s">
        <v>63</v>
      </c>
      <c r="C2285" t="s">
        <v>42</v>
      </c>
      <c r="D2285">
        <v>14116</v>
      </c>
      <c r="E2285">
        <v>29818</v>
      </c>
      <c r="F2285" t="s">
        <v>7</v>
      </c>
    </row>
    <row r="2286" spans="1:6" x14ac:dyDescent="0.3">
      <c r="A2286">
        <v>2021</v>
      </c>
      <c r="B2286" t="s">
        <v>63</v>
      </c>
      <c r="C2286" t="s">
        <v>43</v>
      </c>
      <c r="D2286">
        <v>33729</v>
      </c>
      <c r="E2286">
        <v>28011</v>
      </c>
      <c r="F2286" t="s">
        <v>7</v>
      </c>
    </row>
    <row r="2287" spans="1:6" x14ac:dyDescent="0.3">
      <c r="A2287">
        <v>2021</v>
      </c>
      <c r="B2287" t="s">
        <v>63</v>
      </c>
      <c r="C2287" t="s">
        <v>44</v>
      </c>
      <c r="D2287">
        <v>3873</v>
      </c>
      <c r="E2287">
        <v>29680</v>
      </c>
      <c r="F2287" t="s">
        <v>9</v>
      </c>
    </row>
    <row r="2288" spans="1:6" x14ac:dyDescent="0.3">
      <c r="A2288">
        <v>2021</v>
      </c>
      <c r="B2288" t="s">
        <v>63</v>
      </c>
      <c r="C2288" t="s">
        <v>45</v>
      </c>
      <c r="D2288">
        <v>13400</v>
      </c>
      <c r="E2288">
        <v>24816</v>
      </c>
      <c r="F2288" t="s">
        <v>7</v>
      </c>
    </row>
    <row r="2289" spans="1:6" x14ac:dyDescent="0.3">
      <c r="A2289">
        <v>2021</v>
      </c>
      <c r="B2289" t="s">
        <v>63</v>
      </c>
      <c r="C2289" t="s">
        <v>46</v>
      </c>
      <c r="D2289">
        <v>3191</v>
      </c>
      <c r="E2289">
        <v>23519</v>
      </c>
      <c r="F2289" t="s">
        <v>9</v>
      </c>
    </row>
    <row r="2290" spans="1:6" x14ac:dyDescent="0.3">
      <c r="A2290">
        <v>2021</v>
      </c>
      <c r="B2290" t="s">
        <v>63</v>
      </c>
      <c r="C2290" t="s">
        <v>47</v>
      </c>
      <c r="D2290">
        <v>16924</v>
      </c>
      <c r="E2290">
        <v>29878</v>
      </c>
      <c r="F2290" t="s">
        <v>7</v>
      </c>
    </row>
    <row r="2291" spans="1:6" x14ac:dyDescent="0.3">
      <c r="A2291">
        <v>2021</v>
      </c>
      <c r="B2291" t="s">
        <v>63</v>
      </c>
      <c r="C2291" t="s">
        <v>48</v>
      </c>
      <c r="D2291">
        <v>65057</v>
      </c>
      <c r="E2291">
        <v>28762</v>
      </c>
      <c r="F2291" t="s">
        <v>7</v>
      </c>
    </row>
    <row r="2292" spans="1:6" x14ac:dyDescent="0.3">
      <c r="A2292">
        <v>2021</v>
      </c>
      <c r="B2292" t="s">
        <v>63</v>
      </c>
      <c r="C2292" t="s">
        <v>49</v>
      </c>
      <c r="D2292">
        <v>7570</v>
      </c>
      <c r="E2292">
        <v>26955</v>
      </c>
      <c r="F2292" t="s">
        <v>9</v>
      </c>
    </row>
    <row r="2293" spans="1:6" x14ac:dyDescent="0.3">
      <c r="A2293">
        <v>2021</v>
      </c>
      <c r="B2293" t="s">
        <v>63</v>
      </c>
      <c r="C2293" t="s">
        <v>50</v>
      </c>
      <c r="D2293">
        <v>2268</v>
      </c>
      <c r="E2293">
        <v>29863</v>
      </c>
      <c r="F2293" t="s">
        <v>9</v>
      </c>
    </row>
    <row r="2294" spans="1:6" x14ac:dyDescent="0.3">
      <c r="A2294">
        <v>2021</v>
      </c>
      <c r="B2294" t="s">
        <v>63</v>
      </c>
      <c r="C2294" t="s">
        <v>51</v>
      </c>
      <c r="D2294">
        <v>20743</v>
      </c>
      <c r="E2294">
        <v>27582</v>
      </c>
      <c r="F2294" t="s">
        <v>7</v>
      </c>
    </row>
    <row r="2295" spans="1:6" x14ac:dyDescent="0.3">
      <c r="A2295">
        <v>2021</v>
      </c>
      <c r="B2295" t="s">
        <v>63</v>
      </c>
      <c r="C2295" t="s">
        <v>52</v>
      </c>
      <c r="D2295">
        <v>20637</v>
      </c>
      <c r="E2295">
        <v>32566</v>
      </c>
      <c r="F2295" t="s">
        <v>7</v>
      </c>
    </row>
    <row r="2296" spans="1:6" x14ac:dyDescent="0.3">
      <c r="A2296">
        <v>2021</v>
      </c>
      <c r="B2296" t="s">
        <v>63</v>
      </c>
      <c r="C2296" t="s">
        <v>53</v>
      </c>
      <c r="D2296">
        <v>4658</v>
      </c>
      <c r="E2296">
        <v>24256</v>
      </c>
      <c r="F2296" t="s">
        <v>9</v>
      </c>
    </row>
    <row r="2297" spans="1:6" x14ac:dyDescent="0.3">
      <c r="A2297">
        <v>2021</v>
      </c>
      <c r="B2297" t="s">
        <v>63</v>
      </c>
      <c r="C2297" t="s">
        <v>54</v>
      </c>
      <c r="D2297">
        <v>17015</v>
      </c>
      <c r="E2297">
        <v>24758</v>
      </c>
      <c r="F2297" t="s">
        <v>9</v>
      </c>
    </row>
    <row r="2298" spans="1:6" x14ac:dyDescent="0.3">
      <c r="A2298">
        <v>2021</v>
      </c>
      <c r="B2298" t="s">
        <v>63</v>
      </c>
      <c r="C2298" t="s">
        <v>55</v>
      </c>
      <c r="D2298">
        <v>2398</v>
      </c>
      <c r="E2298">
        <v>27994</v>
      </c>
      <c r="F2298" t="s">
        <v>9</v>
      </c>
    </row>
    <row r="2299" spans="1:6" x14ac:dyDescent="0.3">
      <c r="A2299">
        <v>2021</v>
      </c>
      <c r="B2299" t="s">
        <v>64</v>
      </c>
      <c r="C2299" t="s">
        <v>6</v>
      </c>
      <c r="D2299">
        <v>10189</v>
      </c>
      <c r="E2299">
        <v>44607</v>
      </c>
      <c r="F2299" t="s">
        <v>9</v>
      </c>
    </row>
    <row r="2300" spans="1:6" x14ac:dyDescent="0.3">
      <c r="A2300">
        <v>2021</v>
      </c>
      <c r="B2300" t="s">
        <v>64</v>
      </c>
      <c r="C2300" t="s">
        <v>8</v>
      </c>
      <c r="D2300">
        <v>10674</v>
      </c>
      <c r="E2300">
        <v>45965</v>
      </c>
      <c r="F2300" t="s">
        <v>9</v>
      </c>
    </row>
    <row r="2301" spans="1:6" x14ac:dyDescent="0.3">
      <c r="A2301">
        <v>2021</v>
      </c>
      <c r="B2301" t="s">
        <v>64</v>
      </c>
      <c r="C2301" t="s">
        <v>10</v>
      </c>
      <c r="D2301">
        <v>5359</v>
      </c>
      <c r="E2301">
        <v>42115</v>
      </c>
      <c r="F2301" t="s">
        <v>7</v>
      </c>
    </row>
    <row r="2302" spans="1:6" x14ac:dyDescent="0.3">
      <c r="A2302">
        <v>2021</v>
      </c>
      <c r="B2302" t="s">
        <v>64</v>
      </c>
      <c r="C2302" t="s">
        <v>11</v>
      </c>
      <c r="D2302">
        <v>97442</v>
      </c>
      <c r="E2302">
        <v>48293</v>
      </c>
      <c r="F2302" t="s">
        <v>7</v>
      </c>
    </row>
    <row r="2303" spans="1:6" x14ac:dyDescent="0.3">
      <c r="A2303">
        <v>2021</v>
      </c>
      <c r="B2303" t="s">
        <v>64</v>
      </c>
      <c r="C2303" t="s">
        <v>12</v>
      </c>
      <c r="D2303">
        <v>17008</v>
      </c>
      <c r="E2303">
        <v>48381</v>
      </c>
      <c r="F2303" t="s">
        <v>9</v>
      </c>
    </row>
    <row r="2304" spans="1:6" x14ac:dyDescent="0.3">
      <c r="A2304">
        <v>2021</v>
      </c>
      <c r="B2304" t="s">
        <v>64</v>
      </c>
      <c r="C2304" t="s">
        <v>13</v>
      </c>
      <c r="D2304">
        <v>18146</v>
      </c>
      <c r="E2304">
        <v>40861</v>
      </c>
      <c r="F2304" t="s">
        <v>7</v>
      </c>
    </row>
    <row r="2305" spans="1:6" x14ac:dyDescent="0.3">
      <c r="A2305">
        <v>2021</v>
      </c>
      <c r="B2305" t="s">
        <v>64</v>
      </c>
      <c r="C2305" t="s">
        <v>14</v>
      </c>
      <c r="D2305">
        <v>2052</v>
      </c>
      <c r="E2305">
        <v>41636</v>
      </c>
      <c r="F2305" t="s">
        <v>7</v>
      </c>
    </row>
    <row r="2306" spans="1:6" x14ac:dyDescent="0.3">
      <c r="A2306">
        <v>2021</v>
      </c>
      <c r="B2306" t="s">
        <v>64</v>
      </c>
      <c r="C2306" t="s">
        <v>15</v>
      </c>
      <c r="D2306">
        <v>56765</v>
      </c>
      <c r="E2306">
        <v>43969</v>
      </c>
      <c r="F2306" t="s">
        <v>9</v>
      </c>
    </row>
    <row r="2307" spans="1:6" x14ac:dyDescent="0.3">
      <c r="A2307">
        <v>2021</v>
      </c>
      <c r="B2307" t="s">
        <v>64</v>
      </c>
      <c r="C2307" t="s">
        <v>16</v>
      </c>
      <c r="D2307">
        <v>18227</v>
      </c>
      <c r="E2307">
        <v>43971</v>
      </c>
      <c r="F2307" t="s">
        <v>9</v>
      </c>
    </row>
    <row r="2308" spans="1:6" x14ac:dyDescent="0.3">
      <c r="A2308">
        <v>2021</v>
      </c>
      <c r="B2308" t="s">
        <v>64</v>
      </c>
      <c r="C2308" t="s">
        <v>17</v>
      </c>
      <c r="D2308">
        <v>3845</v>
      </c>
      <c r="E2308">
        <v>38615</v>
      </c>
      <c r="F2308" t="s">
        <v>7</v>
      </c>
    </row>
    <row r="2309" spans="1:6" x14ac:dyDescent="0.3">
      <c r="A2309">
        <v>2021</v>
      </c>
      <c r="B2309" t="s">
        <v>64</v>
      </c>
      <c r="C2309" t="s">
        <v>18</v>
      </c>
      <c r="D2309">
        <v>39884</v>
      </c>
      <c r="E2309">
        <v>49714</v>
      </c>
      <c r="F2309" t="s">
        <v>7</v>
      </c>
    </row>
    <row r="2310" spans="1:6" x14ac:dyDescent="0.3">
      <c r="A2310">
        <v>2021</v>
      </c>
      <c r="B2310" t="s">
        <v>64</v>
      </c>
      <c r="C2310" t="s">
        <v>19</v>
      </c>
      <c r="D2310">
        <v>12916</v>
      </c>
      <c r="E2310">
        <v>39759</v>
      </c>
      <c r="F2310" t="s">
        <v>9</v>
      </c>
    </row>
    <row r="2311" spans="1:6" x14ac:dyDescent="0.3">
      <c r="A2311">
        <v>2021</v>
      </c>
      <c r="B2311" t="s">
        <v>64</v>
      </c>
      <c r="C2311" t="s">
        <v>20</v>
      </c>
      <c r="D2311">
        <v>8547</v>
      </c>
      <c r="E2311">
        <v>42534</v>
      </c>
      <c r="F2311" t="s">
        <v>7</v>
      </c>
    </row>
    <row r="2312" spans="1:6" x14ac:dyDescent="0.3">
      <c r="A2312">
        <v>2021</v>
      </c>
      <c r="B2312" t="s">
        <v>64</v>
      </c>
      <c r="C2312" t="s">
        <v>21</v>
      </c>
      <c r="D2312">
        <v>5938</v>
      </c>
      <c r="E2312">
        <v>41624</v>
      </c>
      <c r="F2312" t="s">
        <v>9</v>
      </c>
    </row>
    <row r="2313" spans="1:6" x14ac:dyDescent="0.3">
      <c r="A2313">
        <v>2021</v>
      </c>
      <c r="B2313" t="s">
        <v>64</v>
      </c>
      <c r="C2313" t="s">
        <v>22</v>
      </c>
      <c r="D2313">
        <v>10404</v>
      </c>
      <c r="E2313">
        <v>40846</v>
      </c>
      <c r="F2313" t="s">
        <v>7</v>
      </c>
    </row>
    <row r="2314" spans="1:6" x14ac:dyDescent="0.3">
      <c r="A2314">
        <v>2021</v>
      </c>
      <c r="B2314" t="s">
        <v>64</v>
      </c>
      <c r="C2314" t="s">
        <v>23</v>
      </c>
      <c r="D2314">
        <v>9280</v>
      </c>
      <c r="E2314">
        <v>44963</v>
      </c>
      <c r="F2314" t="s">
        <v>7</v>
      </c>
    </row>
    <row r="2315" spans="1:6" x14ac:dyDescent="0.3">
      <c r="A2315">
        <v>2021</v>
      </c>
      <c r="B2315" t="s">
        <v>64</v>
      </c>
      <c r="C2315" t="s">
        <v>24</v>
      </c>
      <c r="D2315">
        <v>3777</v>
      </c>
      <c r="E2315">
        <v>41322</v>
      </c>
      <c r="F2315" t="s">
        <v>9</v>
      </c>
    </row>
    <row r="2316" spans="1:6" x14ac:dyDescent="0.3">
      <c r="A2316">
        <v>2021</v>
      </c>
      <c r="B2316" t="s">
        <v>64</v>
      </c>
      <c r="C2316" t="s">
        <v>25</v>
      </c>
      <c r="D2316">
        <v>19358</v>
      </c>
      <c r="E2316">
        <v>50150</v>
      </c>
      <c r="F2316" t="s">
        <v>9</v>
      </c>
    </row>
    <row r="2317" spans="1:6" x14ac:dyDescent="0.3">
      <c r="A2317">
        <v>2021</v>
      </c>
      <c r="B2317" t="s">
        <v>64</v>
      </c>
      <c r="C2317" t="s">
        <v>26</v>
      </c>
      <c r="D2317">
        <v>22046</v>
      </c>
      <c r="E2317">
        <v>46421</v>
      </c>
      <c r="F2317" t="s">
        <v>7</v>
      </c>
    </row>
    <row r="2318" spans="1:6" x14ac:dyDescent="0.3">
      <c r="A2318">
        <v>2021</v>
      </c>
      <c r="B2318" t="s">
        <v>64</v>
      </c>
      <c r="C2318" t="s">
        <v>27</v>
      </c>
      <c r="D2318">
        <v>32480</v>
      </c>
      <c r="E2318">
        <v>40330</v>
      </c>
      <c r="F2318" t="s">
        <v>7</v>
      </c>
    </row>
    <row r="2319" spans="1:6" x14ac:dyDescent="0.3">
      <c r="A2319">
        <v>2021</v>
      </c>
      <c r="B2319" t="s">
        <v>64</v>
      </c>
      <c r="C2319" t="s">
        <v>28</v>
      </c>
      <c r="D2319">
        <v>17266</v>
      </c>
      <c r="E2319">
        <v>41478</v>
      </c>
      <c r="F2319" t="s">
        <v>9</v>
      </c>
    </row>
    <row r="2320" spans="1:6" x14ac:dyDescent="0.3">
      <c r="A2320">
        <v>2021</v>
      </c>
      <c r="B2320" t="s">
        <v>64</v>
      </c>
      <c r="C2320" t="s">
        <v>29</v>
      </c>
      <c r="D2320">
        <v>4589</v>
      </c>
      <c r="E2320">
        <v>42243</v>
      </c>
      <c r="F2320" t="s">
        <v>9</v>
      </c>
    </row>
    <row r="2321" spans="1:6" x14ac:dyDescent="0.3">
      <c r="A2321">
        <v>2021</v>
      </c>
      <c r="B2321" t="s">
        <v>64</v>
      </c>
      <c r="C2321" t="s">
        <v>30</v>
      </c>
      <c r="D2321">
        <v>13240</v>
      </c>
      <c r="E2321">
        <v>41224</v>
      </c>
      <c r="F2321" t="s">
        <v>9</v>
      </c>
    </row>
    <row r="2322" spans="1:6" x14ac:dyDescent="0.3">
      <c r="A2322">
        <v>2021</v>
      </c>
      <c r="B2322" t="s">
        <v>64</v>
      </c>
      <c r="C2322" t="s">
        <v>31</v>
      </c>
      <c r="D2322">
        <v>4153</v>
      </c>
      <c r="E2322">
        <v>37791</v>
      </c>
      <c r="F2322" t="s">
        <v>9</v>
      </c>
    </row>
    <row r="2323" spans="1:6" x14ac:dyDescent="0.3">
      <c r="A2323">
        <v>2021</v>
      </c>
      <c r="B2323" t="s">
        <v>64</v>
      </c>
      <c r="C2323" t="s">
        <v>32</v>
      </c>
      <c r="D2323">
        <v>4572</v>
      </c>
      <c r="E2323">
        <v>39587</v>
      </c>
      <c r="F2323" t="s">
        <v>9</v>
      </c>
    </row>
    <row r="2324" spans="1:6" x14ac:dyDescent="0.3">
      <c r="A2324">
        <v>2021</v>
      </c>
      <c r="B2324" t="s">
        <v>64</v>
      </c>
      <c r="C2324" t="s">
        <v>33</v>
      </c>
      <c r="D2324">
        <v>5140</v>
      </c>
      <c r="E2324">
        <v>44479</v>
      </c>
      <c r="F2324" t="s">
        <v>7</v>
      </c>
    </row>
    <row r="2325" spans="1:6" x14ac:dyDescent="0.3">
      <c r="A2325">
        <v>2021</v>
      </c>
      <c r="B2325" t="s">
        <v>64</v>
      </c>
      <c r="C2325" t="s">
        <v>34</v>
      </c>
      <c r="D2325">
        <v>4011</v>
      </c>
      <c r="E2325">
        <v>45236</v>
      </c>
      <c r="F2325" t="s">
        <v>7</v>
      </c>
    </row>
    <row r="2326" spans="1:6" x14ac:dyDescent="0.3">
      <c r="A2326">
        <v>2021</v>
      </c>
      <c r="B2326" t="s">
        <v>64</v>
      </c>
      <c r="C2326" t="s">
        <v>35</v>
      </c>
      <c r="D2326">
        <v>24469</v>
      </c>
      <c r="E2326">
        <v>43373</v>
      </c>
      <c r="F2326" t="s">
        <v>9</v>
      </c>
    </row>
    <row r="2327" spans="1:6" x14ac:dyDescent="0.3">
      <c r="A2327">
        <v>2021</v>
      </c>
      <c r="B2327" t="s">
        <v>64</v>
      </c>
      <c r="C2327" t="s">
        <v>36</v>
      </c>
      <c r="D2327">
        <v>4216</v>
      </c>
      <c r="E2327">
        <v>41417</v>
      </c>
      <c r="F2327" t="s">
        <v>7</v>
      </c>
    </row>
    <row r="2328" spans="1:6" x14ac:dyDescent="0.3">
      <c r="A2328">
        <v>2021</v>
      </c>
      <c r="B2328" t="s">
        <v>64</v>
      </c>
      <c r="C2328" t="s">
        <v>37</v>
      </c>
      <c r="D2328">
        <v>72430</v>
      </c>
      <c r="E2328">
        <v>49410</v>
      </c>
      <c r="F2328" t="s">
        <v>7</v>
      </c>
    </row>
    <row r="2329" spans="1:6" x14ac:dyDescent="0.3">
      <c r="A2329">
        <v>2021</v>
      </c>
      <c r="B2329" t="s">
        <v>64</v>
      </c>
      <c r="C2329" t="s">
        <v>38</v>
      </c>
      <c r="D2329">
        <v>24457</v>
      </c>
      <c r="E2329">
        <v>42624</v>
      </c>
      <c r="F2329" t="s">
        <v>9</v>
      </c>
    </row>
    <row r="2330" spans="1:6" x14ac:dyDescent="0.3">
      <c r="A2330">
        <v>2021</v>
      </c>
      <c r="B2330" t="s">
        <v>64</v>
      </c>
      <c r="C2330" t="s">
        <v>39</v>
      </c>
      <c r="D2330">
        <v>2047</v>
      </c>
      <c r="E2330">
        <v>44696</v>
      </c>
      <c r="F2330" t="s">
        <v>9</v>
      </c>
    </row>
    <row r="2331" spans="1:6" x14ac:dyDescent="0.3">
      <c r="A2331">
        <v>2021</v>
      </c>
      <c r="B2331" t="s">
        <v>64</v>
      </c>
      <c r="C2331" t="s">
        <v>40</v>
      </c>
      <c r="D2331">
        <v>23639</v>
      </c>
      <c r="E2331">
        <v>41006</v>
      </c>
      <c r="F2331" t="s">
        <v>7</v>
      </c>
    </row>
    <row r="2332" spans="1:6" x14ac:dyDescent="0.3">
      <c r="A2332">
        <v>2021</v>
      </c>
      <c r="B2332" t="s">
        <v>64</v>
      </c>
      <c r="C2332" t="s">
        <v>41</v>
      </c>
      <c r="D2332">
        <v>6589</v>
      </c>
      <c r="E2332">
        <v>42151</v>
      </c>
      <c r="F2332" t="s">
        <v>7</v>
      </c>
    </row>
    <row r="2333" spans="1:6" x14ac:dyDescent="0.3">
      <c r="A2333">
        <v>2021</v>
      </c>
      <c r="B2333" t="s">
        <v>64</v>
      </c>
      <c r="C2333" t="s">
        <v>42</v>
      </c>
      <c r="D2333">
        <v>25468</v>
      </c>
      <c r="E2333">
        <v>41467</v>
      </c>
      <c r="F2333" t="s">
        <v>9</v>
      </c>
    </row>
    <row r="2334" spans="1:6" x14ac:dyDescent="0.3">
      <c r="A2334">
        <v>2021</v>
      </c>
      <c r="B2334" t="s">
        <v>64</v>
      </c>
      <c r="C2334" t="s">
        <v>43</v>
      </c>
      <c r="D2334">
        <v>33082</v>
      </c>
      <c r="E2334">
        <v>41131</v>
      </c>
      <c r="F2334" t="s">
        <v>7</v>
      </c>
    </row>
    <row r="2335" spans="1:6" x14ac:dyDescent="0.3">
      <c r="A2335">
        <v>2021</v>
      </c>
      <c r="B2335" t="s">
        <v>64</v>
      </c>
      <c r="C2335" t="s">
        <v>44</v>
      </c>
      <c r="D2335">
        <v>3537</v>
      </c>
      <c r="E2335">
        <v>40466</v>
      </c>
      <c r="F2335" t="s">
        <v>9</v>
      </c>
    </row>
    <row r="2336" spans="1:6" x14ac:dyDescent="0.3">
      <c r="A2336">
        <v>2021</v>
      </c>
      <c r="B2336" t="s">
        <v>64</v>
      </c>
      <c r="C2336" t="s">
        <v>45</v>
      </c>
      <c r="D2336">
        <v>12142</v>
      </c>
      <c r="E2336">
        <v>40386</v>
      </c>
      <c r="F2336" t="s">
        <v>7</v>
      </c>
    </row>
    <row r="2337" spans="1:6" x14ac:dyDescent="0.3">
      <c r="A2337">
        <v>2021</v>
      </c>
      <c r="B2337" t="s">
        <v>64</v>
      </c>
      <c r="C2337" t="s">
        <v>46</v>
      </c>
      <c r="D2337">
        <v>2223</v>
      </c>
      <c r="E2337">
        <v>40233</v>
      </c>
      <c r="F2337" t="s">
        <v>7</v>
      </c>
    </row>
    <row r="2338" spans="1:6" x14ac:dyDescent="0.3">
      <c r="A2338">
        <v>2021</v>
      </c>
      <c r="B2338" t="s">
        <v>64</v>
      </c>
      <c r="C2338" t="s">
        <v>47</v>
      </c>
      <c r="D2338">
        <v>15931</v>
      </c>
      <c r="E2338">
        <v>42227</v>
      </c>
      <c r="F2338" t="s">
        <v>9</v>
      </c>
    </row>
    <row r="2339" spans="1:6" x14ac:dyDescent="0.3">
      <c r="A2339">
        <v>2021</v>
      </c>
      <c r="B2339" t="s">
        <v>64</v>
      </c>
      <c r="C2339" t="s">
        <v>48</v>
      </c>
      <c r="D2339">
        <v>57504</v>
      </c>
      <c r="E2339">
        <v>47110</v>
      </c>
      <c r="F2339" t="s">
        <v>9</v>
      </c>
    </row>
    <row r="2340" spans="1:6" x14ac:dyDescent="0.3">
      <c r="A2340">
        <v>2021</v>
      </c>
      <c r="B2340" t="s">
        <v>64</v>
      </c>
      <c r="C2340" t="s">
        <v>49</v>
      </c>
      <c r="D2340">
        <v>6492</v>
      </c>
      <c r="E2340">
        <v>43389</v>
      </c>
      <c r="F2340" t="s">
        <v>7</v>
      </c>
    </row>
    <row r="2341" spans="1:6" x14ac:dyDescent="0.3">
      <c r="A2341">
        <v>2021</v>
      </c>
      <c r="B2341" t="s">
        <v>64</v>
      </c>
      <c r="C2341" t="s">
        <v>50</v>
      </c>
      <c r="D2341">
        <v>1990</v>
      </c>
      <c r="E2341">
        <v>43394</v>
      </c>
      <c r="F2341" t="s">
        <v>7</v>
      </c>
    </row>
    <row r="2342" spans="1:6" x14ac:dyDescent="0.3">
      <c r="A2342">
        <v>2021</v>
      </c>
      <c r="B2342" t="s">
        <v>64</v>
      </c>
      <c r="C2342" t="s">
        <v>51</v>
      </c>
      <c r="D2342">
        <v>29777</v>
      </c>
      <c r="E2342">
        <v>51136</v>
      </c>
      <c r="F2342" t="s">
        <v>9</v>
      </c>
    </row>
    <row r="2343" spans="1:6" x14ac:dyDescent="0.3">
      <c r="A2343">
        <v>2021</v>
      </c>
      <c r="B2343" t="s">
        <v>64</v>
      </c>
      <c r="C2343" t="s">
        <v>52</v>
      </c>
      <c r="D2343">
        <v>19915</v>
      </c>
      <c r="E2343">
        <v>48585</v>
      </c>
      <c r="F2343" t="s">
        <v>9</v>
      </c>
    </row>
    <row r="2344" spans="1:6" x14ac:dyDescent="0.3">
      <c r="A2344">
        <v>2021</v>
      </c>
      <c r="B2344" t="s">
        <v>64</v>
      </c>
      <c r="C2344" t="s">
        <v>53</v>
      </c>
      <c r="D2344">
        <v>5797</v>
      </c>
      <c r="E2344">
        <v>38080</v>
      </c>
      <c r="F2344" t="s">
        <v>9</v>
      </c>
    </row>
    <row r="2345" spans="1:6" x14ac:dyDescent="0.3">
      <c r="A2345">
        <v>2021</v>
      </c>
      <c r="B2345" t="s">
        <v>64</v>
      </c>
      <c r="C2345" t="s">
        <v>54</v>
      </c>
      <c r="D2345">
        <v>13757</v>
      </c>
      <c r="E2345">
        <v>37908</v>
      </c>
      <c r="F2345" t="s">
        <v>9</v>
      </c>
    </row>
    <row r="2346" spans="1:6" x14ac:dyDescent="0.3">
      <c r="A2346">
        <v>2021</v>
      </c>
      <c r="B2346" t="s">
        <v>64</v>
      </c>
      <c r="C2346" t="s">
        <v>55</v>
      </c>
      <c r="D2346">
        <v>1655</v>
      </c>
      <c r="E2346">
        <v>45255</v>
      </c>
      <c r="F2346" t="s">
        <v>9</v>
      </c>
    </row>
    <row r="2347" spans="1:6" x14ac:dyDescent="0.3">
      <c r="A2347">
        <v>2020</v>
      </c>
      <c r="B2347" t="s">
        <v>76</v>
      </c>
      <c r="C2347" t="s">
        <v>6</v>
      </c>
      <c r="D2347">
        <v>1843</v>
      </c>
      <c r="E2347">
        <v>62388</v>
      </c>
      <c r="F2347" t="s">
        <v>7</v>
      </c>
    </row>
    <row r="2348" spans="1:6" x14ac:dyDescent="0.3">
      <c r="A2348">
        <v>2020</v>
      </c>
      <c r="B2348" t="s">
        <v>76</v>
      </c>
      <c r="C2348" t="s">
        <v>8</v>
      </c>
      <c r="D2348">
        <v>1328</v>
      </c>
      <c r="E2348">
        <v>56854</v>
      </c>
      <c r="F2348" t="s">
        <v>7</v>
      </c>
    </row>
    <row r="2349" spans="1:6" x14ac:dyDescent="0.3">
      <c r="A2349">
        <v>2020</v>
      </c>
      <c r="B2349" t="s">
        <v>76</v>
      </c>
      <c r="C2349" t="s">
        <v>10</v>
      </c>
      <c r="D2349">
        <v>2525</v>
      </c>
      <c r="E2349">
        <v>53616</v>
      </c>
      <c r="F2349" t="s">
        <v>9</v>
      </c>
    </row>
    <row r="2350" spans="1:6" x14ac:dyDescent="0.3">
      <c r="A2350">
        <v>2020</v>
      </c>
      <c r="B2350" t="s">
        <v>76</v>
      </c>
      <c r="C2350" t="s">
        <v>11</v>
      </c>
      <c r="D2350">
        <v>17605</v>
      </c>
      <c r="E2350">
        <v>44595</v>
      </c>
      <c r="F2350" t="s">
        <v>7</v>
      </c>
    </row>
    <row r="2351" spans="1:6" x14ac:dyDescent="0.3">
      <c r="A2351">
        <v>2020</v>
      </c>
      <c r="B2351" t="s">
        <v>76</v>
      </c>
      <c r="C2351" t="s">
        <v>12</v>
      </c>
      <c r="D2351">
        <v>3256</v>
      </c>
      <c r="E2351">
        <v>94489</v>
      </c>
      <c r="F2351" t="s">
        <v>7</v>
      </c>
    </row>
    <row r="2352" spans="1:6" x14ac:dyDescent="0.3">
      <c r="A2352">
        <v>2020</v>
      </c>
      <c r="B2352" t="s">
        <v>76</v>
      </c>
      <c r="C2352" t="s">
        <v>13</v>
      </c>
      <c r="D2352">
        <v>441</v>
      </c>
      <c r="E2352">
        <v>46054</v>
      </c>
      <c r="F2352" t="s">
        <v>9</v>
      </c>
    </row>
    <row r="2353" spans="1:6" x14ac:dyDescent="0.3">
      <c r="A2353">
        <v>2020</v>
      </c>
      <c r="B2353" t="s">
        <v>76</v>
      </c>
      <c r="C2353" t="s">
        <v>14</v>
      </c>
      <c r="D2353">
        <v>177</v>
      </c>
      <c r="E2353">
        <v>45987</v>
      </c>
      <c r="F2353" t="s">
        <v>9</v>
      </c>
    </row>
    <row r="2354" spans="1:6" x14ac:dyDescent="0.3">
      <c r="A2354">
        <v>2020</v>
      </c>
      <c r="B2354" t="s">
        <v>76</v>
      </c>
      <c r="C2354" t="s">
        <v>15</v>
      </c>
      <c r="D2354">
        <v>5289</v>
      </c>
      <c r="E2354">
        <v>40681</v>
      </c>
      <c r="F2354" t="s">
        <v>7</v>
      </c>
    </row>
    <row r="2355" spans="1:6" x14ac:dyDescent="0.3">
      <c r="A2355">
        <v>2020</v>
      </c>
      <c r="B2355" t="s">
        <v>76</v>
      </c>
      <c r="C2355" t="s">
        <v>16</v>
      </c>
      <c r="D2355">
        <v>2630</v>
      </c>
      <c r="E2355">
        <v>48010</v>
      </c>
      <c r="F2355" t="s">
        <v>7</v>
      </c>
    </row>
    <row r="2356" spans="1:6" x14ac:dyDescent="0.3">
      <c r="A2356">
        <v>2020</v>
      </c>
      <c r="B2356" t="s">
        <v>76</v>
      </c>
      <c r="C2356" t="s">
        <v>17</v>
      </c>
      <c r="D2356">
        <v>2500</v>
      </c>
      <c r="E2356">
        <v>45998</v>
      </c>
      <c r="F2356" t="s">
        <v>9</v>
      </c>
    </row>
    <row r="2357" spans="1:6" x14ac:dyDescent="0.3">
      <c r="A2357">
        <v>2020</v>
      </c>
      <c r="B2357" t="s">
        <v>76</v>
      </c>
      <c r="C2357" t="s">
        <v>18</v>
      </c>
      <c r="D2357">
        <v>2785</v>
      </c>
      <c r="E2357">
        <v>56101</v>
      </c>
      <c r="F2357" t="s">
        <v>7</v>
      </c>
    </row>
    <row r="2358" spans="1:6" x14ac:dyDescent="0.3">
      <c r="A2358">
        <v>2020</v>
      </c>
      <c r="B2358" t="s">
        <v>76</v>
      </c>
      <c r="C2358" t="s">
        <v>19</v>
      </c>
      <c r="D2358">
        <v>2217</v>
      </c>
      <c r="E2358">
        <v>54605</v>
      </c>
      <c r="F2358" t="s">
        <v>9</v>
      </c>
    </row>
    <row r="2359" spans="1:6" x14ac:dyDescent="0.3">
      <c r="A2359">
        <v>2020</v>
      </c>
      <c r="B2359" t="s">
        <v>76</v>
      </c>
      <c r="C2359" t="s">
        <v>20</v>
      </c>
      <c r="D2359">
        <v>2830</v>
      </c>
      <c r="E2359">
        <v>48989</v>
      </c>
      <c r="F2359" t="s">
        <v>7</v>
      </c>
    </row>
    <row r="2360" spans="1:6" x14ac:dyDescent="0.3">
      <c r="A2360">
        <v>2020</v>
      </c>
      <c r="B2360" t="s">
        <v>76</v>
      </c>
      <c r="C2360" t="s">
        <v>21</v>
      </c>
      <c r="D2360">
        <v>2658</v>
      </c>
      <c r="E2360">
        <v>53004</v>
      </c>
      <c r="F2360" t="s">
        <v>7</v>
      </c>
    </row>
    <row r="2361" spans="1:6" x14ac:dyDescent="0.3">
      <c r="A2361">
        <v>2020</v>
      </c>
      <c r="B2361" t="s">
        <v>76</v>
      </c>
      <c r="C2361" t="s">
        <v>22</v>
      </c>
      <c r="D2361">
        <v>1559</v>
      </c>
      <c r="E2361">
        <v>62223</v>
      </c>
      <c r="F2361" t="s">
        <v>9</v>
      </c>
    </row>
    <row r="2362" spans="1:6" x14ac:dyDescent="0.3">
      <c r="A2362">
        <v>2020</v>
      </c>
      <c r="B2362" t="s">
        <v>76</v>
      </c>
      <c r="C2362" t="s">
        <v>23</v>
      </c>
      <c r="D2362">
        <v>3089</v>
      </c>
      <c r="E2362">
        <v>90277</v>
      </c>
      <c r="F2362" t="s">
        <v>9</v>
      </c>
    </row>
    <row r="2363" spans="1:6" x14ac:dyDescent="0.3">
      <c r="A2363">
        <v>2020</v>
      </c>
      <c r="B2363" t="s">
        <v>76</v>
      </c>
      <c r="C2363" t="s">
        <v>24</v>
      </c>
      <c r="D2363">
        <v>1372</v>
      </c>
      <c r="E2363">
        <v>47187</v>
      </c>
      <c r="F2363" t="s">
        <v>7</v>
      </c>
    </row>
    <row r="2364" spans="1:6" x14ac:dyDescent="0.3">
      <c r="A2364">
        <v>2020</v>
      </c>
      <c r="B2364" t="s">
        <v>76</v>
      </c>
      <c r="C2364" t="s">
        <v>25</v>
      </c>
      <c r="D2364">
        <v>723</v>
      </c>
      <c r="E2364">
        <v>49100</v>
      </c>
      <c r="F2364" t="s">
        <v>7</v>
      </c>
    </row>
    <row r="2365" spans="1:6" x14ac:dyDescent="0.3">
      <c r="A2365">
        <v>2020</v>
      </c>
      <c r="B2365" t="s">
        <v>76</v>
      </c>
      <c r="C2365" t="s">
        <v>26</v>
      </c>
      <c r="D2365">
        <v>985</v>
      </c>
      <c r="E2365">
        <v>67244</v>
      </c>
      <c r="F2365" t="s">
        <v>9</v>
      </c>
    </row>
    <row r="2366" spans="1:6" x14ac:dyDescent="0.3">
      <c r="A2366">
        <v>2020</v>
      </c>
      <c r="B2366" t="s">
        <v>76</v>
      </c>
      <c r="C2366" t="s">
        <v>27</v>
      </c>
      <c r="D2366">
        <v>3282</v>
      </c>
      <c r="E2366">
        <v>46516</v>
      </c>
      <c r="F2366" t="s">
        <v>9</v>
      </c>
    </row>
    <row r="2367" spans="1:6" x14ac:dyDescent="0.3">
      <c r="A2367">
        <v>2020</v>
      </c>
      <c r="B2367" t="s">
        <v>76</v>
      </c>
      <c r="C2367" t="s">
        <v>28</v>
      </c>
      <c r="D2367">
        <v>3071</v>
      </c>
      <c r="E2367">
        <v>56521</v>
      </c>
      <c r="F2367" t="s">
        <v>9</v>
      </c>
    </row>
    <row r="2368" spans="1:6" x14ac:dyDescent="0.3">
      <c r="A2368">
        <v>2020</v>
      </c>
      <c r="B2368" t="s">
        <v>76</v>
      </c>
      <c r="C2368" t="s">
        <v>29</v>
      </c>
      <c r="D2368">
        <v>2153</v>
      </c>
      <c r="E2368">
        <v>53028</v>
      </c>
      <c r="F2368" t="s">
        <v>9</v>
      </c>
    </row>
    <row r="2369" spans="1:6" x14ac:dyDescent="0.3">
      <c r="A2369">
        <v>2020</v>
      </c>
      <c r="B2369" t="s">
        <v>76</v>
      </c>
      <c r="C2369" t="s">
        <v>30</v>
      </c>
      <c r="D2369">
        <v>1935</v>
      </c>
      <c r="E2369">
        <v>49331</v>
      </c>
      <c r="F2369" t="s">
        <v>9</v>
      </c>
    </row>
    <row r="2370" spans="1:6" x14ac:dyDescent="0.3">
      <c r="A2370">
        <v>2020</v>
      </c>
      <c r="B2370" t="s">
        <v>76</v>
      </c>
      <c r="C2370" t="s">
        <v>31</v>
      </c>
      <c r="D2370">
        <v>1771</v>
      </c>
      <c r="E2370">
        <v>73090</v>
      </c>
      <c r="F2370" t="s">
        <v>7</v>
      </c>
    </row>
    <row r="2371" spans="1:6" x14ac:dyDescent="0.3">
      <c r="A2371">
        <v>2020</v>
      </c>
      <c r="B2371" t="s">
        <v>76</v>
      </c>
      <c r="C2371" t="s">
        <v>32</v>
      </c>
      <c r="D2371">
        <v>2378</v>
      </c>
      <c r="E2371">
        <v>47084</v>
      </c>
      <c r="F2371" t="s">
        <v>7</v>
      </c>
    </row>
    <row r="2372" spans="1:6" x14ac:dyDescent="0.3">
      <c r="A2372">
        <v>2020</v>
      </c>
      <c r="B2372" t="s">
        <v>76</v>
      </c>
      <c r="C2372" t="s">
        <v>33</v>
      </c>
      <c r="D2372">
        <v>641</v>
      </c>
      <c r="E2372">
        <v>88872</v>
      </c>
      <c r="F2372" t="s">
        <v>9</v>
      </c>
    </row>
    <row r="2373" spans="1:6" x14ac:dyDescent="0.3">
      <c r="A2373">
        <v>2020</v>
      </c>
      <c r="B2373" t="s">
        <v>76</v>
      </c>
      <c r="C2373" t="s">
        <v>34</v>
      </c>
      <c r="D2373">
        <v>344</v>
      </c>
      <c r="E2373">
        <v>48081</v>
      </c>
      <c r="F2373" t="s">
        <v>7</v>
      </c>
    </row>
    <row r="2374" spans="1:6" x14ac:dyDescent="0.3">
      <c r="A2374">
        <v>2020</v>
      </c>
      <c r="B2374" t="s">
        <v>76</v>
      </c>
      <c r="C2374" t="s">
        <v>35</v>
      </c>
      <c r="D2374">
        <v>1003</v>
      </c>
      <c r="E2374">
        <v>45981</v>
      </c>
      <c r="F2374" t="s">
        <v>7</v>
      </c>
    </row>
    <row r="2375" spans="1:6" x14ac:dyDescent="0.3">
      <c r="A2375">
        <v>2020</v>
      </c>
      <c r="B2375" t="s">
        <v>76</v>
      </c>
      <c r="C2375" t="s">
        <v>36</v>
      </c>
      <c r="D2375">
        <v>2007</v>
      </c>
      <c r="E2375">
        <v>70393</v>
      </c>
      <c r="F2375" t="s">
        <v>9</v>
      </c>
    </row>
    <row r="2376" spans="1:6" x14ac:dyDescent="0.3">
      <c r="A2376">
        <v>2020</v>
      </c>
      <c r="B2376" t="s">
        <v>76</v>
      </c>
      <c r="C2376" t="s">
        <v>37</v>
      </c>
      <c r="D2376">
        <v>3062</v>
      </c>
      <c r="E2376">
        <v>47230</v>
      </c>
      <c r="F2376" t="s">
        <v>9</v>
      </c>
    </row>
    <row r="2377" spans="1:6" x14ac:dyDescent="0.3">
      <c r="A2377">
        <v>2020</v>
      </c>
      <c r="B2377" t="s">
        <v>76</v>
      </c>
      <c r="C2377" t="s">
        <v>38</v>
      </c>
      <c r="D2377">
        <v>3330</v>
      </c>
      <c r="E2377">
        <v>45062</v>
      </c>
      <c r="F2377" t="s">
        <v>7</v>
      </c>
    </row>
    <row r="2378" spans="1:6" x14ac:dyDescent="0.3">
      <c r="A2378">
        <v>2020</v>
      </c>
      <c r="B2378" t="s">
        <v>76</v>
      </c>
      <c r="C2378" t="s">
        <v>39</v>
      </c>
      <c r="D2378">
        <v>1766</v>
      </c>
      <c r="E2378">
        <v>101073</v>
      </c>
      <c r="F2378" t="s">
        <v>7</v>
      </c>
    </row>
    <row r="2379" spans="1:6" x14ac:dyDescent="0.3">
      <c r="A2379">
        <v>2020</v>
      </c>
      <c r="B2379" t="s">
        <v>76</v>
      </c>
      <c r="C2379" t="s">
        <v>40</v>
      </c>
      <c r="D2379">
        <v>2470</v>
      </c>
      <c r="E2379">
        <v>57145</v>
      </c>
      <c r="F2379" t="s">
        <v>9</v>
      </c>
    </row>
    <row r="2380" spans="1:6" x14ac:dyDescent="0.3">
      <c r="A2380">
        <v>2020</v>
      </c>
      <c r="B2380" t="s">
        <v>76</v>
      </c>
      <c r="C2380" t="s">
        <v>41</v>
      </c>
      <c r="D2380">
        <v>4348</v>
      </c>
      <c r="E2380">
        <v>97135</v>
      </c>
      <c r="F2380" t="s">
        <v>7</v>
      </c>
    </row>
    <row r="2381" spans="1:6" x14ac:dyDescent="0.3">
      <c r="A2381">
        <v>2020</v>
      </c>
      <c r="B2381" t="s">
        <v>76</v>
      </c>
      <c r="C2381" t="s">
        <v>42</v>
      </c>
      <c r="D2381">
        <v>4560</v>
      </c>
      <c r="E2381">
        <v>43495</v>
      </c>
      <c r="F2381" t="s">
        <v>9</v>
      </c>
    </row>
    <row r="2382" spans="1:6" x14ac:dyDescent="0.3">
      <c r="A2382">
        <v>2020</v>
      </c>
      <c r="B2382" t="s">
        <v>76</v>
      </c>
      <c r="C2382" t="s">
        <v>43</v>
      </c>
      <c r="D2382">
        <v>3585</v>
      </c>
      <c r="E2382">
        <v>68951</v>
      </c>
      <c r="F2382" t="s">
        <v>7</v>
      </c>
    </row>
    <row r="2383" spans="1:6" x14ac:dyDescent="0.3">
      <c r="A2383">
        <v>2020</v>
      </c>
      <c r="B2383" t="s">
        <v>76</v>
      </c>
      <c r="C2383" t="s">
        <v>44</v>
      </c>
      <c r="D2383">
        <v>194</v>
      </c>
      <c r="E2383">
        <v>45071</v>
      </c>
      <c r="F2383" t="s">
        <v>7</v>
      </c>
    </row>
    <row r="2384" spans="1:6" x14ac:dyDescent="0.3">
      <c r="A2384">
        <v>2020</v>
      </c>
      <c r="B2384" t="s">
        <v>76</v>
      </c>
      <c r="C2384" t="s">
        <v>45</v>
      </c>
      <c r="D2384">
        <v>1286</v>
      </c>
      <c r="E2384">
        <v>46536</v>
      </c>
      <c r="F2384" t="s">
        <v>9</v>
      </c>
    </row>
    <row r="2385" spans="1:6" x14ac:dyDescent="0.3">
      <c r="A2385">
        <v>2020</v>
      </c>
      <c r="B2385" t="s">
        <v>76</v>
      </c>
      <c r="C2385" t="s">
        <v>46</v>
      </c>
      <c r="D2385">
        <v>1047</v>
      </c>
      <c r="E2385">
        <v>48904</v>
      </c>
      <c r="F2385" t="s">
        <v>9</v>
      </c>
    </row>
    <row r="2386" spans="1:6" x14ac:dyDescent="0.3">
      <c r="A2386">
        <v>2020</v>
      </c>
      <c r="B2386" t="s">
        <v>76</v>
      </c>
      <c r="C2386" t="s">
        <v>47</v>
      </c>
      <c r="D2386">
        <v>1099</v>
      </c>
      <c r="E2386">
        <v>52634</v>
      </c>
      <c r="F2386" t="s">
        <v>7</v>
      </c>
    </row>
    <row r="2387" spans="1:6" x14ac:dyDescent="0.3">
      <c r="A2387">
        <v>2020</v>
      </c>
      <c r="B2387" t="s">
        <v>76</v>
      </c>
      <c r="C2387" t="s">
        <v>48</v>
      </c>
      <c r="D2387">
        <v>19761</v>
      </c>
      <c r="E2387">
        <v>115449</v>
      </c>
      <c r="F2387" t="s">
        <v>7</v>
      </c>
    </row>
    <row r="2388" spans="1:6" x14ac:dyDescent="0.3">
      <c r="A2388">
        <v>2020</v>
      </c>
      <c r="B2388" t="s">
        <v>76</v>
      </c>
      <c r="C2388" t="s">
        <v>49</v>
      </c>
      <c r="D2388">
        <v>1002</v>
      </c>
      <c r="E2388">
        <v>67171</v>
      </c>
      <c r="F2388" t="s">
        <v>9</v>
      </c>
    </row>
    <row r="2389" spans="1:6" x14ac:dyDescent="0.3">
      <c r="A2389">
        <v>2020</v>
      </c>
      <c r="B2389" t="s">
        <v>76</v>
      </c>
      <c r="C2389" t="s">
        <v>50</v>
      </c>
      <c r="D2389">
        <v>548</v>
      </c>
      <c r="E2389">
        <v>44605</v>
      </c>
      <c r="F2389" t="s">
        <v>9</v>
      </c>
    </row>
    <row r="2390" spans="1:6" x14ac:dyDescent="0.3">
      <c r="A2390">
        <v>2020</v>
      </c>
      <c r="B2390" t="s">
        <v>76</v>
      </c>
      <c r="C2390" t="s">
        <v>51</v>
      </c>
      <c r="D2390">
        <v>2101</v>
      </c>
      <c r="E2390">
        <v>53043</v>
      </c>
      <c r="F2390" t="s">
        <v>9</v>
      </c>
    </row>
    <row r="2391" spans="1:6" x14ac:dyDescent="0.3">
      <c r="A2391">
        <v>2020</v>
      </c>
      <c r="B2391" t="s">
        <v>76</v>
      </c>
      <c r="C2391" t="s">
        <v>52</v>
      </c>
      <c r="D2391">
        <v>7317</v>
      </c>
      <c r="E2391">
        <v>39346</v>
      </c>
      <c r="F2391" t="s">
        <v>9</v>
      </c>
    </row>
    <row r="2392" spans="1:6" x14ac:dyDescent="0.3">
      <c r="A2392">
        <v>2020</v>
      </c>
      <c r="B2392" t="s">
        <v>76</v>
      </c>
      <c r="C2392" t="s">
        <v>53</v>
      </c>
      <c r="D2392">
        <v>1199</v>
      </c>
      <c r="E2392">
        <v>86012</v>
      </c>
      <c r="F2392" t="s">
        <v>9</v>
      </c>
    </row>
    <row r="2393" spans="1:6" x14ac:dyDescent="0.3">
      <c r="A2393">
        <v>2020</v>
      </c>
      <c r="B2393" t="s">
        <v>76</v>
      </c>
      <c r="C2393" t="s">
        <v>54</v>
      </c>
      <c r="D2393">
        <v>2926</v>
      </c>
      <c r="E2393">
        <v>45437</v>
      </c>
      <c r="F2393" t="s">
        <v>7</v>
      </c>
    </row>
    <row r="2394" spans="1:6" x14ac:dyDescent="0.3">
      <c r="A2394">
        <v>2020</v>
      </c>
      <c r="B2394" t="s">
        <v>76</v>
      </c>
      <c r="C2394" t="s">
        <v>55</v>
      </c>
      <c r="D2394">
        <v>1438</v>
      </c>
      <c r="E2394">
        <v>89751</v>
      </c>
      <c r="F2394" t="s">
        <v>7</v>
      </c>
    </row>
    <row r="2395" spans="1:6" x14ac:dyDescent="0.3">
      <c r="A2395">
        <v>2020</v>
      </c>
      <c r="B2395" t="s">
        <v>56</v>
      </c>
      <c r="C2395" t="s">
        <v>6</v>
      </c>
      <c r="D2395">
        <v>9897</v>
      </c>
      <c r="E2395">
        <v>59957</v>
      </c>
      <c r="F2395" t="s">
        <v>9</v>
      </c>
    </row>
    <row r="2396" spans="1:6" x14ac:dyDescent="0.3">
      <c r="A2396">
        <v>2020</v>
      </c>
      <c r="B2396" t="s">
        <v>56</v>
      </c>
      <c r="C2396" t="s">
        <v>8</v>
      </c>
      <c r="D2396">
        <v>12867</v>
      </c>
      <c r="E2396">
        <v>61989</v>
      </c>
      <c r="F2396" t="s">
        <v>7</v>
      </c>
    </row>
    <row r="2397" spans="1:6" x14ac:dyDescent="0.3">
      <c r="A2397">
        <v>2020</v>
      </c>
      <c r="B2397" t="s">
        <v>56</v>
      </c>
      <c r="C2397" t="s">
        <v>10</v>
      </c>
      <c r="D2397">
        <v>6945</v>
      </c>
      <c r="E2397">
        <v>53988</v>
      </c>
      <c r="F2397" t="s">
        <v>7</v>
      </c>
    </row>
    <row r="2398" spans="1:6" x14ac:dyDescent="0.3">
      <c r="A2398">
        <v>2020</v>
      </c>
      <c r="B2398" t="s">
        <v>56</v>
      </c>
      <c r="C2398" t="s">
        <v>11</v>
      </c>
      <c r="D2398">
        <v>80657</v>
      </c>
      <c r="E2398">
        <v>76084</v>
      </c>
      <c r="F2398" t="s">
        <v>9</v>
      </c>
    </row>
    <row r="2399" spans="1:6" x14ac:dyDescent="0.3">
      <c r="A2399">
        <v>2020</v>
      </c>
      <c r="B2399" t="s">
        <v>56</v>
      </c>
      <c r="C2399" t="s">
        <v>12</v>
      </c>
      <c r="D2399">
        <v>19884</v>
      </c>
      <c r="E2399">
        <v>68414</v>
      </c>
      <c r="F2399" t="s">
        <v>9</v>
      </c>
    </row>
    <row r="2400" spans="1:6" x14ac:dyDescent="0.3">
      <c r="A2400">
        <v>2020</v>
      </c>
      <c r="B2400" t="s">
        <v>56</v>
      </c>
      <c r="C2400" t="s">
        <v>13</v>
      </c>
      <c r="D2400">
        <v>9399</v>
      </c>
      <c r="E2400">
        <v>75727</v>
      </c>
      <c r="F2400" t="s">
        <v>7</v>
      </c>
    </row>
    <row r="2401" spans="1:6" x14ac:dyDescent="0.3">
      <c r="A2401">
        <v>2020</v>
      </c>
      <c r="B2401" t="s">
        <v>56</v>
      </c>
      <c r="C2401" t="s">
        <v>14</v>
      </c>
      <c r="D2401">
        <v>2871</v>
      </c>
      <c r="E2401">
        <v>65797</v>
      </c>
      <c r="F2401" t="s">
        <v>7</v>
      </c>
    </row>
    <row r="2402" spans="1:6" x14ac:dyDescent="0.3">
      <c r="A2402">
        <v>2020</v>
      </c>
      <c r="B2402" t="s">
        <v>56</v>
      </c>
      <c r="C2402" t="s">
        <v>15</v>
      </c>
      <c r="D2402">
        <v>70819</v>
      </c>
      <c r="E2402">
        <v>57286</v>
      </c>
      <c r="F2402" t="s">
        <v>9</v>
      </c>
    </row>
    <row r="2403" spans="1:6" x14ac:dyDescent="0.3">
      <c r="A2403">
        <v>2020</v>
      </c>
      <c r="B2403" t="s">
        <v>56</v>
      </c>
      <c r="C2403" t="s">
        <v>16</v>
      </c>
      <c r="D2403">
        <v>20577</v>
      </c>
      <c r="E2403">
        <v>67018</v>
      </c>
      <c r="F2403" t="s">
        <v>7</v>
      </c>
    </row>
    <row r="2404" spans="1:6" x14ac:dyDescent="0.3">
      <c r="A2404">
        <v>2020</v>
      </c>
      <c r="B2404" t="s">
        <v>56</v>
      </c>
      <c r="C2404" t="s">
        <v>17</v>
      </c>
      <c r="D2404">
        <v>8174</v>
      </c>
      <c r="E2404">
        <v>50285</v>
      </c>
      <c r="F2404" t="s">
        <v>9</v>
      </c>
    </row>
    <row r="2405" spans="1:6" x14ac:dyDescent="0.3">
      <c r="A2405">
        <v>2020</v>
      </c>
      <c r="B2405" t="s">
        <v>56</v>
      </c>
      <c r="C2405" t="s">
        <v>18</v>
      </c>
      <c r="D2405">
        <v>32305</v>
      </c>
      <c r="E2405">
        <v>77957</v>
      </c>
      <c r="F2405" t="s">
        <v>7</v>
      </c>
    </row>
    <row r="2406" spans="1:6" x14ac:dyDescent="0.3">
      <c r="A2406">
        <v>2020</v>
      </c>
      <c r="B2406" t="s">
        <v>56</v>
      </c>
      <c r="C2406" t="s">
        <v>19</v>
      </c>
      <c r="D2406">
        <v>15176</v>
      </c>
      <c r="E2406">
        <v>64404</v>
      </c>
      <c r="F2406" t="s">
        <v>7</v>
      </c>
    </row>
    <row r="2407" spans="1:6" x14ac:dyDescent="0.3">
      <c r="A2407">
        <v>2020</v>
      </c>
      <c r="B2407" t="s">
        <v>56</v>
      </c>
      <c r="C2407" t="s">
        <v>20</v>
      </c>
      <c r="D2407">
        <v>9447</v>
      </c>
      <c r="E2407">
        <v>63435</v>
      </c>
      <c r="F2407" t="s">
        <v>9</v>
      </c>
    </row>
    <row r="2408" spans="1:6" x14ac:dyDescent="0.3">
      <c r="A2408">
        <v>2020</v>
      </c>
      <c r="B2408" t="s">
        <v>56</v>
      </c>
      <c r="C2408" t="s">
        <v>21</v>
      </c>
      <c r="D2408">
        <v>7555</v>
      </c>
      <c r="E2408">
        <v>60735</v>
      </c>
      <c r="F2408" t="s">
        <v>9</v>
      </c>
    </row>
    <row r="2409" spans="1:6" x14ac:dyDescent="0.3">
      <c r="A2409">
        <v>2020</v>
      </c>
      <c r="B2409" t="s">
        <v>56</v>
      </c>
      <c r="C2409" t="s">
        <v>22</v>
      </c>
      <c r="D2409">
        <v>9466</v>
      </c>
      <c r="E2409">
        <v>59957</v>
      </c>
      <c r="F2409" t="s">
        <v>7</v>
      </c>
    </row>
    <row r="2410" spans="1:6" x14ac:dyDescent="0.3">
      <c r="A2410">
        <v>2020</v>
      </c>
      <c r="B2410" t="s">
        <v>56</v>
      </c>
      <c r="C2410" t="s">
        <v>23</v>
      </c>
      <c r="D2410">
        <v>10844</v>
      </c>
      <c r="E2410">
        <v>69892</v>
      </c>
      <c r="F2410" t="s">
        <v>7</v>
      </c>
    </row>
    <row r="2411" spans="1:6" x14ac:dyDescent="0.3">
      <c r="A2411">
        <v>2020</v>
      </c>
      <c r="B2411" t="s">
        <v>56</v>
      </c>
      <c r="C2411" t="s">
        <v>24</v>
      </c>
      <c r="D2411">
        <v>5475</v>
      </c>
      <c r="E2411">
        <v>55575</v>
      </c>
      <c r="F2411" t="s">
        <v>9</v>
      </c>
    </row>
    <row r="2412" spans="1:6" x14ac:dyDescent="0.3">
      <c r="A2412">
        <v>2020</v>
      </c>
      <c r="B2412" t="s">
        <v>56</v>
      </c>
      <c r="C2412" t="s">
        <v>25</v>
      </c>
      <c r="D2412">
        <v>16487</v>
      </c>
      <c r="E2412">
        <v>71971</v>
      </c>
      <c r="F2412" t="s">
        <v>9</v>
      </c>
    </row>
    <row r="2413" spans="1:6" x14ac:dyDescent="0.3">
      <c r="A2413">
        <v>2020</v>
      </c>
      <c r="B2413" t="s">
        <v>56</v>
      </c>
      <c r="C2413" t="s">
        <v>26</v>
      </c>
      <c r="D2413">
        <v>21120</v>
      </c>
      <c r="E2413">
        <v>84802</v>
      </c>
      <c r="F2413" t="s">
        <v>9</v>
      </c>
    </row>
    <row r="2414" spans="1:6" x14ac:dyDescent="0.3">
      <c r="A2414">
        <v>2020</v>
      </c>
      <c r="B2414" t="s">
        <v>56</v>
      </c>
      <c r="C2414" t="s">
        <v>27</v>
      </c>
      <c r="D2414">
        <v>19952</v>
      </c>
      <c r="E2414">
        <v>68378</v>
      </c>
      <c r="F2414" t="s">
        <v>9</v>
      </c>
    </row>
    <row r="2415" spans="1:6" x14ac:dyDescent="0.3">
      <c r="A2415">
        <v>2020</v>
      </c>
      <c r="B2415" t="s">
        <v>56</v>
      </c>
      <c r="C2415" t="s">
        <v>28</v>
      </c>
      <c r="D2415">
        <v>16480</v>
      </c>
      <c r="E2415">
        <v>73248</v>
      </c>
      <c r="F2415" t="s">
        <v>9</v>
      </c>
    </row>
    <row r="2416" spans="1:6" x14ac:dyDescent="0.3">
      <c r="A2416">
        <v>2020</v>
      </c>
      <c r="B2416" t="s">
        <v>56</v>
      </c>
      <c r="C2416" t="s">
        <v>29</v>
      </c>
      <c r="D2416">
        <v>5760</v>
      </c>
      <c r="E2416">
        <v>56325</v>
      </c>
      <c r="F2416" t="s">
        <v>7</v>
      </c>
    </row>
    <row r="2417" spans="1:6" x14ac:dyDescent="0.3">
      <c r="A2417">
        <v>2020</v>
      </c>
      <c r="B2417" t="s">
        <v>56</v>
      </c>
      <c r="C2417" t="s">
        <v>30</v>
      </c>
      <c r="D2417">
        <v>14591</v>
      </c>
      <c r="E2417">
        <v>65442</v>
      </c>
      <c r="F2417" t="s">
        <v>7</v>
      </c>
    </row>
    <row r="2418" spans="1:6" x14ac:dyDescent="0.3">
      <c r="A2418">
        <v>2020</v>
      </c>
      <c r="B2418" t="s">
        <v>56</v>
      </c>
      <c r="C2418" t="s">
        <v>31</v>
      </c>
      <c r="D2418">
        <v>6514</v>
      </c>
      <c r="E2418">
        <v>58969</v>
      </c>
      <c r="F2418" t="s">
        <v>9</v>
      </c>
    </row>
    <row r="2419" spans="1:6" x14ac:dyDescent="0.3">
      <c r="A2419">
        <v>2020</v>
      </c>
      <c r="B2419" t="s">
        <v>56</v>
      </c>
      <c r="C2419" t="s">
        <v>32</v>
      </c>
      <c r="D2419">
        <v>7068</v>
      </c>
      <c r="E2419">
        <v>57657</v>
      </c>
      <c r="F2419" t="s">
        <v>7</v>
      </c>
    </row>
    <row r="2420" spans="1:6" x14ac:dyDescent="0.3">
      <c r="A2420">
        <v>2020</v>
      </c>
      <c r="B2420" t="s">
        <v>56</v>
      </c>
      <c r="C2420" t="s">
        <v>33</v>
      </c>
      <c r="D2420">
        <v>5898</v>
      </c>
      <c r="E2420">
        <v>67123</v>
      </c>
      <c r="F2420" t="s">
        <v>7</v>
      </c>
    </row>
    <row r="2421" spans="1:6" x14ac:dyDescent="0.3">
      <c r="A2421">
        <v>2020</v>
      </c>
      <c r="B2421" t="s">
        <v>56</v>
      </c>
      <c r="C2421" t="s">
        <v>34</v>
      </c>
      <c r="D2421">
        <v>4498</v>
      </c>
      <c r="E2421">
        <v>68661</v>
      </c>
      <c r="F2421" t="s">
        <v>9</v>
      </c>
    </row>
    <row r="2422" spans="1:6" x14ac:dyDescent="0.3">
      <c r="A2422">
        <v>2020</v>
      </c>
      <c r="B2422" t="s">
        <v>56</v>
      </c>
      <c r="C2422" t="s">
        <v>35</v>
      </c>
      <c r="D2422">
        <v>22416</v>
      </c>
      <c r="E2422">
        <v>78658</v>
      </c>
      <c r="F2422" t="s">
        <v>9</v>
      </c>
    </row>
    <row r="2423" spans="1:6" x14ac:dyDescent="0.3">
      <c r="A2423">
        <v>2020</v>
      </c>
      <c r="B2423" t="s">
        <v>56</v>
      </c>
      <c r="C2423" t="s">
        <v>36</v>
      </c>
      <c r="D2423">
        <v>5337</v>
      </c>
      <c r="E2423">
        <v>55350</v>
      </c>
      <c r="F2423" t="s">
        <v>7</v>
      </c>
    </row>
    <row r="2424" spans="1:6" x14ac:dyDescent="0.3">
      <c r="A2424">
        <v>2020</v>
      </c>
      <c r="B2424" t="s">
        <v>56</v>
      </c>
      <c r="C2424" t="s">
        <v>37</v>
      </c>
      <c r="D2424">
        <v>50281</v>
      </c>
      <c r="E2424">
        <v>79248</v>
      </c>
      <c r="F2424" t="s">
        <v>7</v>
      </c>
    </row>
    <row r="2425" spans="1:6" x14ac:dyDescent="0.3">
      <c r="A2425">
        <v>2020</v>
      </c>
      <c r="B2425" t="s">
        <v>56</v>
      </c>
      <c r="C2425" t="s">
        <v>38</v>
      </c>
      <c r="D2425">
        <v>26741</v>
      </c>
      <c r="E2425">
        <v>60587</v>
      </c>
      <c r="F2425" t="s">
        <v>9</v>
      </c>
    </row>
    <row r="2426" spans="1:6" x14ac:dyDescent="0.3">
      <c r="A2426">
        <v>2020</v>
      </c>
      <c r="B2426" t="s">
        <v>56</v>
      </c>
      <c r="C2426" t="s">
        <v>39</v>
      </c>
      <c r="D2426">
        <v>3798</v>
      </c>
      <c r="E2426">
        <v>70586</v>
      </c>
      <c r="F2426" t="s">
        <v>7</v>
      </c>
    </row>
    <row r="2427" spans="1:6" x14ac:dyDescent="0.3">
      <c r="A2427">
        <v>2020</v>
      </c>
      <c r="B2427" t="s">
        <v>56</v>
      </c>
      <c r="C2427" t="s">
        <v>40</v>
      </c>
      <c r="D2427">
        <v>23076</v>
      </c>
      <c r="E2427">
        <v>67194</v>
      </c>
      <c r="F2427" t="s">
        <v>9</v>
      </c>
    </row>
    <row r="2428" spans="1:6" x14ac:dyDescent="0.3">
      <c r="A2428">
        <v>2020</v>
      </c>
      <c r="B2428" t="s">
        <v>56</v>
      </c>
      <c r="C2428" t="s">
        <v>41</v>
      </c>
      <c r="D2428">
        <v>9765</v>
      </c>
      <c r="E2428">
        <v>58777</v>
      </c>
      <c r="F2428" t="s">
        <v>7</v>
      </c>
    </row>
    <row r="2429" spans="1:6" x14ac:dyDescent="0.3">
      <c r="A2429">
        <v>2020</v>
      </c>
      <c r="B2429" t="s">
        <v>56</v>
      </c>
      <c r="C2429" t="s">
        <v>42</v>
      </c>
      <c r="D2429">
        <v>14244</v>
      </c>
      <c r="E2429">
        <v>66523</v>
      </c>
      <c r="F2429" t="s">
        <v>7</v>
      </c>
    </row>
    <row r="2430" spans="1:6" x14ac:dyDescent="0.3">
      <c r="A2430">
        <v>2020</v>
      </c>
      <c r="B2430" t="s">
        <v>56</v>
      </c>
      <c r="C2430" t="s">
        <v>43</v>
      </c>
      <c r="D2430">
        <v>28749</v>
      </c>
      <c r="E2430">
        <v>72852</v>
      </c>
      <c r="F2430" t="s">
        <v>9</v>
      </c>
    </row>
    <row r="2431" spans="1:6" x14ac:dyDescent="0.3">
      <c r="A2431">
        <v>2020</v>
      </c>
      <c r="B2431" t="s">
        <v>56</v>
      </c>
      <c r="C2431" t="s">
        <v>44</v>
      </c>
      <c r="D2431">
        <v>3743</v>
      </c>
      <c r="E2431">
        <v>67579</v>
      </c>
      <c r="F2431" t="s">
        <v>9</v>
      </c>
    </row>
    <row r="2432" spans="1:6" x14ac:dyDescent="0.3">
      <c r="A2432">
        <v>2020</v>
      </c>
      <c r="B2432" t="s">
        <v>56</v>
      </c>
      <c r="C2432" t="s">
        <v>45</v>
      </c>
      <c r="D2432">
        <v>12124</v>
      </c>
      <c r="E2432">
        <v>58634</v>
      </c>
      <c r="F2432" t="s">
        <v>7</v>
      </c>
    </row>
    <row r="2433" spans="1:6" x14ac:dyDescent="0.3">
      <c r="A2433">
        <v>2020</v>
      </c>
      <c r="B2433" t="s">
        <v>56</v>
      </c>
      <c r="C2433" t="s">
        <v>46</v>
      </c>
      <c r="D2433">
        <v>3884</v>
      </c>
      <c r="E2433">
        <v>54981</v>
      </c>
      <c r="F2433" t="s">
        <v>7</v>
      </c>
    </row>
    <row r="2434" spans="1:6" x14ac:dyDescent="0.3">
      <c r="A2434">
        <v>2020</v>
      </c>
      <c r="B2434" t="s">
        <v>56</v>
      </c>
      <c r="C2434" t="s">
        <v>47</v>
      </c>
      <c r="D2434">
        <v>12110</v>
      </c>
      <c r="E2434">
        <v>63033</v>
      </c>
      <c r="F2434" t="s">
        <v>9</v>
      </c>
    </row>
    <row r="2435" spans="1:6" x14ac:dyDescent="0.3">
      <c r="A2435">
        <v>2020</v>
      </c>
      <c r="B2435" t="s">
        <v>56</v>
      </c>
      <c r="C2435" t="s">
        <v>48</v>
      </c>
      <c r="D2435">
        <v>51405</v>
      </c>
      <c r="E2435">
        <v>71554</v>
      </c>
      <c r="F2435" t="s">
        <v>9</v>
      </c>
    </row>
    <row r="2436" spans="1:6" x14ac:dyDescent="0.3">
      <c r="A2436">
        <v>2020</v>
      </c>
      <c r="B2436" t="s">
        <v>56</v>
      </c>
      <c r="C2436" t="s">
        <v>49</v>
      </c>
      <c r="D2436">
        <v>11572</v>
      </c>
      <c r="E2436">
        <v>57052</v>
      </c>
      <c r="F2436" t="s">
        <v>9</v>
      </c>
    </row>
    <row r="2437" spans="1:6" x14ac:dyDescent="0.3">
      <c r="A2437">
        <v>2020</v>
      </c>
      <c r="B2437" t="s">
        <v>56</v>
      </c>
      <c r="C2437" t="s">
        <v>50</v>
      </c>
      <c r="D2437">
        <v>2878</v>
      </c>
      <c r="E2437">
        <v>57025</v>
      </c>
      <c r="F2437" t="s">
        <v>9</v>
      </c>
    </row>
    <row r="2438" spans="1:6" x14ac:dyDescent="0.3">
      <c r="A2438">
        <v>2020</v>
      </c>
      <c r="B2438" t="s">
        <v>56</v>
      </c>
      <c r="C2438" t="s">
        <v>51</v>
      </c>
      <c r="D2438">
        <v>21508</v>
      </c>
      <c r="E2438">
        <v>64050</v>
      </c>
      <c r="F2438" t="s">
        <v>9</v>
      </c>
    </row>
    <row r="2439" spans="1:6" x14ac:dyDescent="0.3">
      <c r="A2439">
        <v>2020</v>
      </c>
      <c r="B2439" t="s">
        <v>56</v>
      </c>
      <c r="C2439" t="s">
        <v>52</v>
      </c>
      <c r="D2439">
        <v>26015</v>
      </c>
      <c r="E2439">
        <v>70432</v>
      </c>
      <c r="F2439" t="s">
        <v>7</v>
      </c>
    </row>
    <row r="2440" spans="1:6" x14ac:dyDescent="0.3">
      <c r="A2440">
        <v>2020</v>
      </c>
      <c r="B2440" t="s">
        <v>56</v>
      </c>
      <c r="C2440" t="s">
        <v>53</v>
      </c>
      <c r="D2440">
        <v>4435</v>
      </c>
      <c r="E2440">
        <v>78255</v>
      </c>
      <c r="F2440" t="s">
        <v>7</v>
      </c>
    </row>
    <row r="2441" spans="1:6" x14ac:dyDescent="0.3">
      <c r="A2441">
        <v>2020</v>
      </c>
      <c r="B2441" t="s">
        <v>56</v>
      </c>
      <c r="C2441" t="s">
        <v>54</v>
      </c>
      <c r="D2441">
        <v>14814</v>
      </c>
      <c r="E2441">
        <v>68063</v>
      </c>
      <c r="F2441" t="s">
        <v>9</v>
      </c>
    </row>
    <row r="2442" spans="1:6" x14ac:dyDescent="0.3">
      <c r="A2442">
        <v>2020</v>
      </c>
      <c r="B2442" t="s">
        <v>56</v>
      </c>
      <c r="C2442" t="s">
        <v>55</v>
      </c>
      <c r="D2442">
        <v>3375</v>
      </c>
      <c r="E2442">
        <v>59554</v>
      </c>
      <c r="F2442" t="s">
        <v>7</v>
      </c>
    </row>
    <row r="2443" spans="1:6" x14ac:dyDescent="0.3">
      <c r="A2443">
        <v>2020</v>
      </c>
      <c r="B2443" t="s">
        <v>57</v>
      </c>
      <c r="C2443" t="s">
        <v>6</v>
      </c>
      <c r="D2443">
        <v>5566</v>
      </c>
      <c r="E2443">
        <v>63068</v>
      </c>
      <c r="F2443" t="s">
        <v>7</v>
      </c>
    </row>
    <row r="2444" spans="1:6" x14ac:dyDescent="0.3">
      <c r="A2444">
        <v>2020</v>
      </c>
      <c r="B2444" t="s">
        <v>57</v>
      </c>
      <c r="C2444" t="s">
        <v>8</v>
      </c>
      <c r="D2444">
        <v>4926</v>
      </c>
      <c r="E2444">
        <v>82139</v>
      </c>
      <c r="F2444" t="s">
        <v>9</v>
      </c>
    </row>
    <row r="2445" spans="1:6" x14ac:dyDescent="0.3">
      <c r="A2445">
        <v>2020</v>
      </c>
      <c r="B2445" t="s">
        <v>57</v>
      </c>
      <c r="C2445" t="s">
        <v>10</v>
      </c>
      <c r="D2445">
        <v>2918</v>
      </c>
      <c r="E2445">
        <v>53984</v>
      </c>
      <c r="F2445" t="s">
        <v>9</v>
      </c>
    </row>
    <row r="2446" spans="1:6" x14ac:dyDescent="0.3">
      <c r="A2446">
        <v>2020</v>
      </c>
      <c r="B2446" t="s">
        <v>57</v>
      </c>
      <c r="C2446" t="s">
        <v>11</v>
      </c>
      <c r="D2446">
        <v>44706</v>
      </c>
      <c r="E2446">
        <v>101627</v>
      </c>
      <c r="F2446" t="s">
        <v>7</v>
      </c>
    </row>
    <row r="2447" spans="1:6" x14ac:dyDescent="0.3">
      <c r="A2447">
        <v>2020</v>
      </c>
      <c r="B2447" t="s">
        <v>57</v>
      </c>
      <c r="C2447" t="s">
        <v>12</v>
      </c>
      <c r="D2447">
        <v>5804</v>
      </c>
      <c r="E2447">
        <v>76677</v>
      </c>
      <c r="F2447" t="s">
        <v>7</v>
      </c>
    </row>
    <row r="2448" spans="1:6" x14ac:dyDescent="0.3">
      <c r="A2448">
        <v>2020</v>
      </c>
      <c r="B2448" t="s">
        <v>57</v>
      </c>
      <c r="C2448" t="s">
        <v>13</v>
      </c>
      <c r="D2448">
        <v>4408</v>
      </c>
      <c r="E2448">
        <v>88569</v>
      </c>
      <c r="F2448" t="s">
        <v>9</v>
      </c>
    </row>
    <row r="2449" spans="1:6" x14ac:dyDescent="0.3">
      <c r="A2449">
        <v>2020</v>
      </c>
      <c r="B2449" t="s">
        <v>57</v>
      </c>
      <c r="C2449" t="s">
        <v>14</v>
      </c>
      <c r="D2449">
        <v>661</v>
      </c>
      <c r="E2449">
        <v>70153</v>
      </c>
      <c r="F2449" t="s">
        <v>7</v>
      </c>
    </row>
    <row r="2450" spans="1:6" x14ac:dyDescent="0.3">
      <c r="A2450">
        <v>2020</v>
      </c>
      <c r="B2450" t="s">
        <v>57</v>
      </c>
      <c r="C2450" t="s">
        <v>15</v>
      </c>
      <c r="D2450">
        <v>20548</v>
      </c>
      <c r="E2450">
        <v>67740</v>
      </c>
      <c r="F2450" t="s">
        <v>9</v>
      </c>
    </row>
    <row r="2451" spans="1:6" x14ac:dyDescent="0.3">
      <c r="A2451">
        <v>2020</v>
      </c>
      <c r="B2451" t="s">
        <v>57</v>
      </c>
      <c r="C2451" t="s">
        <v>16</v>
      </c>
      <c r="D2451">
        <v>9884</v>
      </c>
      <c r="E2451">
        <v>65168</v>
      </c>
      <c r="F2451" t="s">
        <v>7</v>
      </c>
    </row>
    <row r="2452" spans="1:6" x14ac:dyDescent="0.3">
      <c r="A2452">
        <v>2020</v>
      </c>
      <c r="B2452" t="s">
        <v>57</v>
      </c>
      <c r="C2452" t="s">
        <v>17</v>
      </c>
      <c r="D2452">
        <v>2807</v>
      </c>
      <c r="E2452">
        <v>69932</v>
      </c>
      <c r="F2452" t="s">
        <v>7</v>
      </c>
    </row>
    <row r="2453" spans="1:6" x14ac:dyDescent="0.3">
      <c r="A2453">
        <v>2020</v>
      </c>
      <c r="B2453" t="s">
        <v>57</v>
      </c>
      <c r="C2453" t="s">
        <v>18</v>
      </c>
      <c r="D2453">
        <v>17883</v>
      </c>
      <c r="E2453">
        <v>77895</v>
      </c>
      <c r="F2453" t="s">
        <v>9</v>
      </c>
    </row>
    <row r="2454" spans="1:6" x14ac:dyDescent="0.3">
      <c r="A2454">
        <v>2020</v>
      </c>
      <c r="B2454" t="s">
        <v>57</v>
      </c>
      <c r="C2454" t="s">
        <v>19</v>
      </c>
      <c r="D2454">
        <v>8825</v>
      </c>
      <c r="E2454">
        <v>68680</v>
      </c>
      <c r="F2454" t="s">
        <v>9</v>
      </c>
    </row>
    <row r="2455" spans="1:6" x14ac:dyDescent="0.3">
      <c r="A2455">
        <v>2020</v>
      </c>
      <c r="B2455" t="s">
        <v>57</v>
      </c>
      <c r="C2455" t="s">
        <v>20</v>
      </c>
      <c r="D2455">
        <v>4142</v>
      </c>
      <c r="E2455">
        <v>66257</v>
      </c>
      <c r="F2455" t="s">
        <v>7</v>
      </c>
    </row>
    <row r="2456" spans="1:6" x14ac:dyDescent="0.3">
      <c r="A2456">
        <v>2020</v>
      </c>
      <c r="B2456" t="s">
        <v>57</v>
      </c>
      <c r="C2456" t="s">
        <v>21</v>
      </c>
      <c r="D2456">
        <v>3143</v>
      </c>
      <c r="E2456">
        <v>65206</v>
      </c>
      <c r="F2456" t="s">
        <v>7</v>
      </c>
    </row>
    <row r="2457" spans="1:6" x14ac:dyDescent="0.3">
      <c r="A2457">
        <v>2020</v>
      </c>
      <c r="B2457" t="s">
        <v>57</v>
      </c>
      <c r="C2457" t="s">
        <v>22</v>
      </c>
      <c r="D2457">
        <v>4443</v>
      </c>
      <c r="E2457">
        <v>65208</v>
      </c>
      <c r="F2457" t="s">
        <v>9</v>
      </c>
    </row>
    <row r="2458" spans="1:6" x14ac:dyDescent="0.3">
      <c r="A2458">
        <v>2020</v>
      </c>
      <c r="B2458" t="s">
        <v>57</v>
      </c>
      <c r="C2458" t="s">
        <v>23</v>
      </c>
      <c r="D2458">
        <v>4428</v>
      </c>
      <c r="E2458">
        <v>81881</v>
      </c>
      <c r="F2458" t="s">
        <v>9</v>
      </c>
    </row>
    <row r="2459" spans="1:6" x14ac:dyDescent="0.3">
      <c r="A2459">
        <v>2020</v>
      </c>
      <c r="B2459" t="s">
        <v>57</v>
      </c>
      <c r="C2459" t="s">
        <v>24</v>
      </c>
      <c r="D2459">
        <v>1856</v>
      </c>
      <c r="E2459">
        <v>61894</v>
      </c>
      <c r="F2459" t="s">
        <v>9</v>
      </c>
    </row>
    <row r="2460" spans="1:6" x14ac:dyDescent="0.3">
      <c r="A2460">
        <v>2020</v>
      </c>
      <c r="B2460" t="s">
        <v>57</v>
      </c>
      <c r="C2460" t="s">
        <v>25</v>
      </c>
      <c r="D2460">
        <v>4035</v>
      </c>
      <c r="E2460">
        <v>84350</v>
      </c>
      <c r="F2460" t="s">
        <v>9</v>
      </c>
    </row>
    <row r="2461" spans="1:6" x14ac:dyDescent="0.3">
      <c r="A2461">
        <v>2020</v>
      </c>
      <c r="B2461" t="s">
        <v>57</v>
      </c>
      <c r="C2461" t="s">
        <v>26</v>
      </c>
      <c r="D2461">
        <v>6711</v>
      </c>
      <c r="E2461">
        <v>94576</v>
      </c>
      <c r="F2461" t="s">
        <v>9</v>
      </c>
    </row>
    <row r="2462" spans="1:6" x14ac:dyDescent="0.3">
      <c r="A2462">
        <v>2020</v>
      </c>
      <c r="B2462" t="s">
        <v>57</v>
      </c>
      <c r="C2462" t="s">
        <v>27</v>
      </c>
      <c r="D2462">
        <v>16070</v>
      </c>
      <c r="E2462">
        <v>73537</v>
      </c>
      <c r="F2462" t="s">
        <v>7</v>
      </c>
    </row>
    <row r="2463" spans="1:6" x14ac:dyDescent="0.3">
      <c r="A2463">
        <v>2020</v>
      </c>
      <c r="B2463" t="s">
        <v>57</v>
      </c>
      <c r="C2463" t="s">
        <v>28</v>
      </c>
      <c r="D2463">
        <v>8487</v>
      </c>
      <c r="E2463">
        <v>73096</v>
      </c>
      <c r="F2463" t="s">
        <v>7</v>
      </c>
    </row>
    <row r="2464" spans="1:6" x14ac:dyDescent="0.3">
      <c r="A2464">
        <v>2020</v>
      </c>
      <c r="B2464" t="s">
        <v>57</v>
      </c>
      <c r="C2464" t="s">
        <v>29</v>
      </c>
      <c r="D2464">
        <v>2421</v>
      </c>
      <c r="E2464">
        <v>55254</v>
      </c>
      <c r="F2464" t="s">
        <v>9</v>
      </c>
    </row>
    <row r="2465" spans="1:6" x14ac:dyDescent="0.3">
      <c r="A2465">
        <v>2020</v>
      </c>
      <c r="B2465" t="s">
        <v>57</v>
      </c>
      <c r="C2465" t="s">
        <v>30</v>
      </c>
      <c r="D2465">
        <v>6476</v>
      </c>
      <c r="E2465">
        <v>64359</v>
      </c>
      <c r="F2465" t="s">
        <v>7</v>
      </c>
    </row>
    <row r="2466" spans="1:6" x14ac:dyDescent="0.3">
      <c r="A2466">
        <v>2020</v>
      </c>
      <c r="B2466" t="s">
        <v>57</v>
      </c>
      <c r="C2466" t="s">
        <v>31</v>
      </c>
      <c r="D2466">
        <v>1634</v>
      </c>
      <c r="E2466">
        <v>56194</v>
      </c>
      <c r="F2466" t="s">
        <v>7</v>
      </c>
    </row>
    <row r="2467" spans="1:6" x14ac:dyDescent="0.3">
      <c r="A2467">
        <v>2020</v>
      </c>
      <c r="B2467" t="s">
        <v>57</v>
      </c>
      <c r="C2467" t="s">
        <v>32</v>
      </c>
      <c r="D2467">
        <v>1988</v>
      </c>
      <c r="E2467">
        <v>57566</v>
      </c>
      <c r="F2467" t="s">
        <v>9</v>
      </c>
    </row>
    <row r="2468" spans="1:6" x14ac:dyDescent="0.3">
      <c r="A2468">
        <v>2020</v>
      </c>
      <c r="B2468" t="s">
        <v>57</v>
      </c>
      <c r="C2468" t="s">
        <v>33</v>
      </c>
      <c r="D2468">
        <v>2066</v>
      </c>
      <c r="E2468">
        <v>64543</v>
      </c>
      <c r="F2468" t="s">
        <v>9</v>
      </c>
    </row>
    <row r="2469" spans="1:6" x14ac:dyDescent="0.3">
      <c r="A2469">
        <v>2020</v>
      </c>
      <c r="B2469" t="s">
        <v>57</v>
      </c>
      <c r="C2469" t="s">
        <v>34</v>
      </c>
      <c r="D2469">
        <v>2032</v>
      </c>
      <c r="E2469">
        <v>77722</v>
      </c>
      <c r="F2469" t="s">
        <v>7</v>
      </c>
    </row>
    <row r="2470" spans="1:6" x14ac:dyDescent="0.3">
      <c r="A2470">
        <v>2020</v>
      </c>
      <c r="B2470" t="s">
        <v>57</v>
      </c>
      <c r="C2470" t="s">
        <v>35</v>
      </c>
      <c r="D2470">
        <v>8976</v>
      </c>
      <c r="E2470">
        <v>86088</v>
      </c>
      <c r="F2470" t="s">
        <v>7</v>
      </c>
    </row>
    <row r="2471" spans="1:6" x14ac:dyDescent="0.3">
      <c r="A2471">
        <v>2020</v>
      </c>
      <c r="B2471" t="s">
        <v>57</v>
      </c>
      <c r="C2471" t="s">
        <v>36</v>
      </c>
      <c r="D2471">
        <v>1768</v>
      </c>
      <c r="E2471">
        <v>59139</v>
      </c>
      <c r="F2471" t="s">
        <v>9</v>
      </c>
    </row>
    <row r="2472" spans="1:6" x14ac:dyDescent="0.3">
      <c r="A2472">
        <v>2020</v>
      </c>
      <c r="B2472" t="s">
        <v>57</v>
      </c>
      <c r="C2472" t="s">
        <v>37</v>
      </c>
      <c r="D2472">
        <v>16910</v>
      </c>
      <c r="E2472">
        <v>73614</v>
      </c>
      <c r="F2472" t="s">
        <v>7</v>
      </c>
    </row>
    <row r="2473" spans="1:6" x14ac:dyDescent="0.3">
      <c r="A2473">
        <v>2020</v>
      </c>
      <c r="B2473" t="s">
        <v>57</v>
      </c>
      <c r="C2473" t="s">
        <v>38</v>
      </c>
      <c r="D2473">
        <v>10219</v>
      </c>
      <c r="E2473">
        <v>65827</v>
      </c>
      <c r="F2473" t="s">
        <v>9</v>
      </c>
    </row>
    <row r="2474" spans="1:6" x14ac:dyDescent="0.3">
      <c r="A2474">
        <v>2020</v>
      </c>
      <c r="B2474" t="s">
        <v>57</v>
      </c>
      <c r="C2474" t="s">
        <v>39</v>
      </c>
      <c r="D2474">
        <v>807</v>
      </c>
      <c r="E2474">
        <v>59882</v>
      </c>
      <c r="F2474" t="s">
        <v>7</v>
      </c>
    </row>
    <row r="2475" spans="1:6" x14ac:dyDescent="0.3">
      <c r="A2475">
        <v>2020</v>
      </c>
      <c r="B2475" t="s">
        <v>57</v>
      </c>
      <c r="C2475" t="s">
        <v>40</v>
      </c>
      <c r="D2475">
        <v>15409</v>
      </c>
      <c r="E2475">
        <v>67487</v>
      </c>
      <c r="F2475" t="s">
        <v>7</v>
      </c>
    </row>
    <row r="2476" spans="1:6" x14ac:dyDescent="0.3">
      <c r="A2476">
        <v>2020</v>
      </c>
      <c r="B2476" t="s">
        <v>57</v>
      </c>
      <c r="C2476" t="s">
        <v>41</v>
      </c>
      <c r="D2476">
        <v>4164</v>
      </c>
      <c r="E2476">
        <v>64770</v>
      </c>
      <c r="F2476" t="s">
        <v>9</v>
      </c>
    </row>
    <row r="2477" spans="1:6" x14ac:dyDescent="0.3">
      <c r="A2477">
        <v>2020</v>
      </c>
      <c r="B2477" t="s">
        <v>57</v>
      </c>
      <c r="C2477" t="s">
        <v>42</v>
      </c>
      <c r="D2477">
        <v>6240</v>
      </c>
      <c r="E2477">
        <v>76641</v>
      </c>
      <c r="F2477" t="s">
        <v>9</v>
      </c>
    </row>
    <row r="2478" spans="1:6" x14ac:dyDescent="0.3">
      <c r="A2478">
        <v>2020</v>
      </c>
      <c r="B2478" t="s">
        <v>57</v>
      </c>
      <c r="C2478" t="s">
        <v>43</v>
      </c>
      <c r="D2478">
        <v>14407</v>
      </c>
      <c r="E2478">
        <v>68561</v>
      </c>
      <c r="F2478" t="s">
        <v>7</v>
      </c>
    </row>
    <row r="2479" spans="1:6" x14ac:dyDescent="0.3">
      <c r="A2479">
        <v>2020</v>
      </c>
      <c r="B2479" t="s">
        <v>57</v>
      </c>
      <c r="C2479" t="s">
        <v>44</v>
      </c>
      <c r="D2479">
        <v>1572</v>
      </c>
      <c r="E2479">
        <v>64468</v>
      </c>
      <c r="F2479" t="s">
        <v>7</v>
      </c>
    </row>
    <row r="2480" spans="1:6" x14ac:dyDescent="0.3">
      <c r="A2480">
        <v>2020</v>
      </c>
      <c r="B2480" t="s">
        <v>57</v>
      </c>
      <c r="C2480" t="s">
        <v>45</v>
      </c>
      <c r="D2480">
        <v>6087</v>
      </c>
      <c r="E2480">
        <v>65522</v>
      </c>
      <c r="F2480" t="s">
        <v>9</v>
      </c>
    </row>
    <row r="2481" spans="1:6" x14ac:dyDescent="0.3">
      <c r="A2481">
        <v>2020</v>
      </c>
      <c r="B2481" t="s">
        <v>57</v>
      </c>
      <c r="C2481" t="s">
        <v>46</v>
      </c>
      <c r="D2481">
        <v>1084</v>
      </c>
      <c r="E2481">
        <v>55320</v>
      </c>
      <c r="F2481" t="s">
        <v>9</v>
      </c>
    </row>
    <row r="2482" spans="1:6" x14ac:dyDescent="0.3">
      <c r="A2482">
        <v>2020</v>
      </c>
      <c r="B2482" t="s">
        <v>57</v>
      </c>
      <c r="C2482" t="s">
        <v>47</v>
      </c>
      <c r="D2482">
        <v>7051</v>
      </c>
      <c r="E2482">
        <v>65495</v>
      </c>
      <c r="F2482" t="s">
        <v>9</v>
      </c>
    </row>
    <row r="2483" spans="1:6" x14ac:dyDescent="0.3">
      <c r="A2483">
        <v>2020</v>
      </c>
      <c r="B2483" t="s">
        <v>57</v>
      </c>
      <c r="C2483" t="s">
        <v>48</v>
      </c>
      <c r="D2483">
        <v>24758</v>
      </c>
      <c r="E2483">
        <v>83648</v>
      </c>
      <c r="F2483" t="s">
        <v>9</v>
      </c>
    </row>
    <row r="2484" spans="1:6" x14ac:dyDescent="0.3">
      <c r="A2484">
        <v>2020</v>
      </c>
      <c r="B2484" t="s">
        <v>57</v>
      </c>
      <c r="C2484" t="s">
        <v>49</v>
      </c>
      <c r="D2484">
        <v>4386</v>
      </c>
      <c r="E2484">
        <v>64006</v>
      </c>
      <c r="F2484" t="s">
        <v>9</v>
      </c>
    </row>
    <row r="2485" spans="1:6" x14ac:dyDescent="0.3">
      <c r="A2485">
        <v>2020</v>
      </c>
      <c r="B2485" t="s">
        <v>57</v>
      </c>
      <c r="C2485" t="s">
        <v>50</v>
      </c>
      <c r="D2485">
        <v>1108</v>
      </c>
      <c r="E2485">
        <v>65390</v>
      </c>
      <c r="F2485" t="s">
        <v>7</v>
      </c>
    </row>
    <row r="2486" spans="1:6" x14ac:dyDescent="0.3">
      <c r="A2486">
        <v>2020</v>
      </c>
      <c r="B2486" t="s">
        <v>57</v>
      </c>
      <c r="C2486" t="s">
        <v>51</v>
      </c>
      <c r="D2486">
        <v>6750</v>
      </c>
      <c r="E2486">
        <v>65974</v>
      </c>
      <c r="F2486" t="s">
        <v>7</v>
      </c>
    </row>
    <row r="2487" spans="1:6" x14ac:dyDescent="0.3">
      <c r="A2487">
        <v>2020</v>
      </c>
      <c r="B2487" t="s">
        <v>57</v>
      </c>
      <c r="C2487" t="s">
        <v>52</v>
      </c>
      <c r="D2487">
        <v>7798</v>
      </c>
      <c r="E2487">
        <v>85321</v>
      </c>
      <c r="F2487" t="s">
        <v>9</v>
      </c>
    </row>
    <row r="2488" spans="1:6" x14ac:dyDescent="0.3">
      <c r="A2488">
        <v>2020</v>
      </c>
      <c r="B2488" t="s">
        <v>57</v>
      </c>
      <c r="C2488" t="s">
        <v>53</v>
      </c>
      <c r="D2488">
        <v>1268</v>
      </c>
      <c r="E2488">
        <v>66459</v>
      </c>
      <c r="F2488" t="s">
        <v>7</v>
      </c>
    </row>
    <row r="2489" spans="1:6" x14ac:dyDescent="0.3">
      <c r="A2489">
        <v>2020</v>
      </c>
      <c r="B2489" t="s">
        <v>57</v>
      </c>
      <c r="C2489" t="s">
        <v>54</v>
      </c>
      <c r="D2489">
        <v>9432</v>
      </c>
      <c r="E2489">
        <v>64047</v>
      </c>
      <c r="F2489" t="s">
        <v>7</v>
      </c>
    </row>
    <row r="2490" spans="1:6" x14ac:dyDescent="0.3">
      <c r="A2490">
        <v>2020</v>
      </c>
      <c r="B2490" t="s">
        <v>57</v>
      </c>
      <c r="C2490" t="s">
        <v>55</v>
      </c>
      <c r="D2490">
        <v>600</v>
      </c>
      <c r="E2490">
        <v>73060</v>
      </c>
      <c r="F2490" t="s">
        <v>9</v>
      </c>
    </row>
    <row r="2491" spans="1:6" x14ac:dyDescent="0.3">
      <c r="A2491">
        <v>2020</v>
      </c>
      <c r="B2491" t="s">
        <v>58</v>
      </c>
      <c r="C2491" t="s">
        <v>6</v>
      </c>
      <c r="D2491">
        <v>32481</v>
      </c>
      <c r="E2491">
        <v>47970</v>
      </c>
      <c r="F2491" t="s">
        <v>9</v>
      </c>
    </row>
    <row r="2492" spans="1:6" x14ac:dyDescent="0.3">
      <c r="A2492">
        <v>2020</v>
      </c>
      <c r="B2492" t="s">
        <v>58</v>
      </c>
      <c r="C2492" t="s">
        <v>8</v>
      </c>
      <c r="D2492">
        <v>31775</v>
      </c>
      <c r="E2492">
        <v>52734</v>
      </c>
      <c r="F2492" t="s">
        <v>7</v>
      </c>
    </row>
    <row r="2493" spans="1:6" x14ac:dyDescent="0.3">
      <c r="A2493">
        <v>2020</v>
      </c>
      <c r="B2493" t="s">
        <v>58</v>
      </c>
      <c r="C2493" t="s">
        <v>10</v>
      </c>
      <c r="D2493">
        <v>21642</v>
      </c>
      <c r="E2493">
        <v>47450</v>
      </c>
      <c r="F2493" t="s">
        <v>7</v>
      </c>
    </row>
    <row r="2494" spans="1:6" x14ac:dyDescent="0.3">
      <c r="A2494">
        <v>2020</v>
      </c>
      <c r="B2494" t="s">
        <v>58</v>
      </c>
      <c r="C2494" t="s">
        <v>11</v>
      </c>
      <c r="D2494">
        <v>196511</v>
      </c>
      <c r="E2494">
        <v>58020</v>
      </c>
      <c r="F2494" t="s">
        <v>9</v>
      </c>
    </row>
    <row r="2495" spans="1:6" x14ac:dyDescent="0.3">
      <c r="A2495">
        <v>2020</v>
      </c>
      <c r="B2495" t="s">
        <v>58</v>
      </c>
      <c r="C2495" t="s">
        <v>12</v>
      </c>
      <c r="D2495">
        <v>35891</v>
      </c>
      <c r="E2495">
        <v>56043</v>
      </c>
      <c r="F2495" t="s">
        <v>7</v>
      </c>
    </row>
    <row r="2496" spans="1:6" x14ac:dyDescent="0.3">
      <c r="A2496">
        <v>2020</v>
      </c>
      <c r="B2496" t="s">
        <v>58</v>
      </c>
      <c r="C2496" t="s">
        <v>13</v>
      </c>
      <c r="D2496">
        <v>24902</v>
      </c>
      <c r="E2496">
        <v>57041</v>
      </c>
      <c r="F2496" t="s">
        <v>9</v>
      </c>
    </row>
    <row r="2497" spans="1:6" x14ac:dyDescent="0.3">
      <c r="A2497">
        <v>2020</v>
      </c>
      <c r="B2497" t="s">
        <v>58</v>
      </c>
      <c r="C2497" t="s">
        <v>14</v>
      </c>
      <c r="D2497">
        <v>6850</v>
      </c>
      <c r="E2497">
        <v>46843</v>
      </c>
      <c r="F2497" t="s">
        <v>7</v>
      </c>
    </row>
    <row r="2498" spans="1:6" x14ac:dyDescent="0.3">
      <c r="A2498">
        <v>2020</v>
      </c>
      <c r="B2498" t="s">
        <v>58</v>
      </c>
      <c r="C2498" t="s">
        <v>15</v>
      </c>
      <c r="D2498">
        <v>139486</v>
      </c>
      <c r="E2498">
        <v>50766</v>
      </c>
      <c r="F2498" t="s">
        <v>7</v>
      </c>
    </row>
    <row r="2499" spans="1:6" x14ac:dyDescent="0.3">
      <c r="A2499">
        <v>2020</v>
      </c>
      <c r="B2499" t="s">
        <v>58</v>
      </c>
      <c r="C2499" t="s">
        <v>16</v>
      </c>
      <c r="D2499">
        <v>60996</v>
      </c>
      <c r="E2499">
        <v>55352</v>
      </c>
      <c r="F2499" t="s">
        <v>9</v>
      </c>
    </row>
    <row r="2500" spans="1:6" x14ac:dyDescent="0.3">
      <c r="A2500">
        <v>2020</v>
      </c>
      <c r="B2500" t="s">
        <v>58</v>
      </c>
      <c r="C2500" t="s">
        <v>17</v>
      </c>
      <c r="D2500">
        <v>11969</v>
      </c>
      <c r="E2500">
        <v>45972</v>
      </c>
      <c r="F2500" t="s">
        <v>9</v>
      </c>
    </row>
    <row r="2501" spans="1:6" x14ac:dyDescent="0.3">
      <c r="A2501">
        <v>2020</v>
      </c>
      <c r="B2501" t="s">
        <v>58</v>
      </c>
      <c r="C2501" t="s">
        <v>18</v>
      </c>
      <c r="D2501">
        <v>78063</v>
      </c>
      <c r="E2501">
        <v>57570</v>
      </c>
      <c r="F2501" t="s">
        <v>7</v>
      </c>
    </row>
    <row r="2502" spans="1:6" x14ac:dyDescent="0.3">
      <c r="A2502">
        <v>2020</v>
      </c>
      <c r="B2502" t="s">
        <v>58</v>
      </c>
      <c r="C2502" t="s">
        <v>19</v>
      </c>
      <c r="D2502">
        <v>40681</v>
      </c>
      <c r="E2502">
        <v>48092</v>
      </c>
      <c r="F2502" t="s">
        <v>7</v>
      </c>
    </row>
    <row r="2503" spans="1:6" x14ac:dyDescent="0.3">
      <c r="A2503">
        <v>2020</v>
      </c>
      <c r="B2503" t="s">
        <v>58</v>
      </c>
      <c r="C2503" t="s">
        <v>20</v>
      </c>
      <c r="D2503">
        <v>23521</v>
      </c>
      <c r="E2503">
        <v>46539</v>
      </c>
      <c r="F2503" t="s">
        <v>9</v>
      </c>
    </row>
    <row r="2504" spans="1:6" x14ac:dyDescent="0.3">
      <c r="A2504">
        <v>2020</v>
      </c>
      <c r="B2504" t="s">
        <v>58</v>
      </c>
      <c r="C2504" t="s">
        <v>21</v>
      </c>
      <c r="D2504">
        <v>20370</v>
      </c>
      <c r="E2504">
        <v>48235</v>
      </c>
      <c r="F2504" t="s">
        <v>9</v>
      </c>
    </row>
    <row r="2505" spans="1:6" x14ac:dyDescent="0.3">
      <c r="A2505">
        <v>2020</v>
      </c>
      <c r="B2505" t="s">
        <v>58</v>
      </c>
      <c r="C2505" t="s">
        <v>22</v>
      </c>
      <c r="D2505">
        <v>28056</v>
      </c>
      <c r="E2505">
        <v>48623</v>
      </c>
      <c r="F2505" t="s">
        <v>9</v>
      </c>
    </row>
    <row r="2506" spans="1:6" x14ac:dyDescent="0.3">
      <c r="A2506">
        <v>2020</v>
      </c>
      <c r="B2506" t="s">
        <v>58</v>
      </c>
      <c r="C2506" t="s">
        <v>23</v>
      </c>
      <c r="D2506">
        <v>30545</v>
      </c>
      <c r="E2506">
        <v>48196</v>
      </c>
      <c r="F2506" t="s">
        <v>9</v>
      </c>
    </row>
    <row r="2507" spans="1:6" x14ac:dyDescent="0.3">
      <c r="A2507">
        <v>2020</v>
      </c>
      <c r="B2507" t="s">
        <v>58</v>
      </c>
      <c r="C2507" t="s">
        <v>24</v>
      </c>
      <c r="D2507">
        <v>10761</v>
      </c>
      <c r="E2507">
        <v>43589</v>
      </c>
      <c r="F2507" t="s">
        <v>9</v>
      </c>
    </row>
    <row r="2508" spans="1:6" x14ac:dyDescent="0.3">
      <c r="A2508">
        <v>2020</v>
      </c>
      <c r="B2508" t="s">
        <v>58</v>
      </c>
      <c r="C2508" t="s">
        <v>25</v>
      </c>
      <c r="D2508">
        <v>32767</v>
      </c>
      <c r="E2508">
        <v>52648</v>
      </c>
      <c r="F2508" t="s">
        <v>7</v>
      </c>
    </row>
    <row r="2509" spans="1:6" x14ac:dyDescent="0.3">
      <c r="A2509">
        <v>2020</v>
      </c>
      <c r="B2509" t="s">
        <v>58</v>
      </c>
      <c r="C2509" t="s">
        <v>26</v>
      </c>
      <c r="D2509">
        <v>42171</v>
      </c>
      <c r="E2509">
        <v>58937</v>
      </c>
      <c r="F2509" t="s">
        <v>7</v>
      </c>
    </row>
    <row r="2510" spans="1:6" x14ac:dyDescent="0.3">
      <c r="A2510">
        <v>2020</v>
      </c>
      <c r="B2510" t="s">
        <v>58</v>
      </c>
      <c r="C2510" t="s">
        <v>27</v>
      </c>
      <c r="D2510">
        <v>52459</v>
      </c>
      <c r="E2510">
        <v>53200</v>
      </c>
      <c r="F2510" t="s">
        <v>9</v>
      </c>
    </row>
    <row r="2511" spans="1:6" x14ac:dyDescent="0.3">
      <c r="A2511">
        <v>2020</v>
      </c>
      <c r="B2511" t="s">
        <v>58</v>
      </c>
      <c r="C2511" t="s">
        <v>28</v>
      </c>
      <c r="D2511">
        <v>37272</v>
      </c>
      <c r="E2511">
        <v>55570</v>
      </c>
      <c r="F2511" t="s">
        <v>7</v>
      </c>
    </row>
    <row r="2512" spans="1:6" x14ac:dyDescent="0.3">
      <c r="A2512">
        <v>2020</v>
      </c>
      <c r="B2512" t="s">
        <v>58</v>
      </c>
      <c r="C2512" t="s">
        <v>29</v>
      </c>
      <c r="D2512">
        <v>19763</v>
      </c>
      <c r="E2512">
        <v>42497</v>
      </c>
      <c r="F2512" t="s">
        <v>7</v>
      </c>
    </row>
    <row r="2513" spans="1:6" x14ac:dyDescent="0.3">
      <c r="A2513">
        <v>2020</v>
      </c>
      <c r="B2513" t="s">
        <v>58</v>
      </c>
      <c r="C2513" t="s">
        <v>30</v>
      </c>
      <c r="D2513">
        <v>38808</v>
      </c>
      <c r="E2513">
        <v>48469</v>
      </c>
      <c r="F2513" t="s">
        <v>9</v>
      </c>
    </row>
    <row r="2514" spans="1:6" x14ac:dyDescent="0.3">
      <c r="A2514">
        <v>2020</v>
      </c>
      <c r="B2514" t="s">
        <v>58</v>
      </c>
      <c r="C2514" t="s">
        <v>31</v>
      </c>
      <c r="D2514">
        <v>9250</v>
      </c>
      <c r="E2514">
        <v>45170</v>
      </c>
      <c r="F2514" t="s">
        <v>9</v>
      </c>
    </row>
    <row r="2515" spans="1:6" x14ac:dyDescent="0.3">
      <c r="A2515">
        <v>2020</v>
      </c>
      <c r="B2515" t="s">
        <v>58</v>
      </c>
      <c r="C2515" t="s">
        <v>32</v>
      </c>
      <c r="D2515">
        <v>14923</v>
      </c>
      <c r="E2515">
        <v>45891</v>
      </c>
      <c r="F2515" t="s">
        <v>7</v>
      </c>
    </row>
    <row r="2516" spans="1:6" x14ac:dyDescent="0.3">
      <c r="A2516">
        <v>2020</v>
      </c>
      <c r="B2516" t="s">
        <v>58</v>
      </c>
      <c r="C2516" t="s">
        <v>33</v>
      </c>
      <c r="D2516">
        <v>15829</v>
      </c>
      <c r="E2516">
        <v>50190</v>
      </c>
      <c r="F2516" t="s">
        <v>7</v>
      </c>
    </row>
    <row r="2517" spans="1:6" x14ac:dyDescent="0.3">
      <c r="A2517">
        <v>2020</v>
      </c>
      <c r="B2517" t="s">
        <v>58</v>
      </c>
      <c r="C2517" t="s">
        <v>34</v>
      </c>
      <c r="D2517">
        <v>12509</v>
      </c>
      <c r="E2517">
        <v>53777</v>
      </c>
      <c r="F2517" t="s">
        <v>9</v>
      </c>
    </row>
    <row r="2518" spans="1:6" x14ac:dyDescent="0.3">
      <c r="A2518">
        <v>2020</v>
      </c>
      <c r="B2518" t="s">
        <v>58</v>
      </c>
      <c r="C2518" t="s">
        <v>35</v>
      </c>
      <c r="D2518">
        <v>54238</v>
      </c>
      <c r="E2518">
        <v>59723</v>
      </c>
      <c r="F2518" t="s">
        <v>7</v>
      </c>
    </row>
    <row r="2519" spans="1:6" x14ac:dyDescent="0.3">
      <c r="A2519">
        <v>2020</v>
      </c>
      <c r="B2519" t="s">
        <v>58</v>
      </c>
      <c r="C2519" t="s">
        <v>36</v>
      </c>
      <c r="D2519">
        <v>10758</v>
      </c>
      <c r="E2519">
        <v>44078</v>
      </c>
      <c r="F2519" t="s">
        <v>9</v>
      </c>
    </row>
    <row r="2520" spans="1:6" x14ac:dyDescent="0.3">
      <c r="A2520">
        <v>2020</v>
      </c>
      <c r="B2520" t="s">
        <v>58</v>
      </c>
      <c r="C2520" t="s">
        <v>37</v>
      </c>
      <c r="D2520">
        <v>123741</v>
      </c>
      <c r="E2520">
        <v>57832</v>
      </c>
      <c r="F2520" t="s">
        <v>7</v>
      </c>
    </row>
    <row r="2521" spans="1:6" x14ac:dyDescent="0.3">
      <c r="A2521">
        <v>2020</v>
      </c>
      <c r="B2521" t="s">
        <v>58</v>
      </c>
      <c r="C2521" t="s">
        <v>38</v>
      </c>
      <c r="D2521">
        <v>61525</v>
      </c>
      <c r="E2521">
        <v>49092</v>
      </c>
      <c r="F2521" t="s">
        <v>7</v>
      </c>
    </row>
    <row r="2522" spans="1:6" x14ac:dyDescent="0.3">
      <c r="A2522">
        <v>2020</v>
      </c>
      <c r="B2522" t="s">
        <v>58</v>
      </c>
      <c r="C2522" t="s">
        <v>39</v>
      </c>
      <c r="D2522">
        <v>7753</v>
      </c>
      <c r="E2522">
        <v>55819</v>
      </c>
      <c r="F2522" t="s">
        <v>9</v>
      </c>
    </row>
    <row r="2523" spans="1:6" x14ac:dyDescent="0.3">
      <c r="A2523">
        <v>2020</v>
      </c>
      <c r="B2523" t="s">
        <v>58</v>
      </c>
      <c r="C2523" t="s">
        <v>40</v>
      </c>
      <c r="D2523">
        <v>68615</v>
      </c>
      <c r="E2523">
        <v>50247</v>
      </c>
      <c r="F2523" t="s">
        <v>9</v>
      </c>
    </row>
    <row r="2524" spans="1:6" x14ac:dyDescent="0.3">
      <c r="A2524">
        <v>2020</v>
      </c>
      <c r="B2524" t="s">
        <v>58</v>
      </c>
      <c r="C2524" t="s">
        <v>41</v>
      </c>
      <c r="D2524">
        <v>23748</v>
      </c>
      <c r="E2524">
        <v>47554</v>
      </c>
      <c r="F2524" t="s">
        <v>7</v>
      </c>
    </row>
    <row r="2525" spans="1:6" x14ac:dyDescent="0.3">
      <c r="A2525">
        <v>2020</v>
      </c>
      <c r="B2525" t="s">
        <v>58</v>
      </c>
      <c r="C2525" t="s">
        <v>42</v>
      </c>
      <c r="D2525">
        <v>26503</v>
      </c>
      <c r="E2525">
        <v>50347</v>
      </c>
      <c r="F2525" t="s">
        <v>7</v>
      </c>
    </row>
    <row r="2526" spans="1:6" x14ac:dyDescent="0.3">
      <c r="A2526">
        <v>2020</v>
      </c>
      <c r="B2526" t="s">
        <v>58</v>
      </c>
      <c r="C2526" t="s">
        <v>43</v>
      </c>
      <c r="D2526">
        <v>74845</v>
      </c>
      <c r="E2526">
        <v>51000</v>
      </c>
      <c r="F2526" t="s">
        <v>9</v>
      </c>
    </row>
    <row r="2527" spans="1:6" x14ac:dyDescent="0.3">
      <c r="A2527">
        <v>2020</v>
      </c>
      <c r="B2527" t="s">
        <v>58</v>
      </c>
      <c r="C2527" t="s">
        <v>44</v>
      </c>
      <c r="D2527">
        <v>7658</v>
      </c>
      <c r="E2527">
        <v>49902</v>
      </c>
      <c r="F2527" t="s">
        <v>9</v>
      </c>
    </row>
    <row r="2528" spans="1:6" x14ac:dyDescent="0.3">
      <c r="A2528">
        <v>2020</v>
      </c>
      <c r="B2528" t="s">
        <v>58</v>
      </c>
      <c r="C2528" t="s">
        <v>45</v>
      </c>
      <c r="D2528">
        <v>30013</v>
      </c>
      <c r="E2528">
        <v>45429</v>
      </c>
      <c r="F2528" t="s">
        <v>9</v>
      </c>
    </row>
    <row r="2529" spans="1:6" x14ac:dyDescent="0.3">
      <c r="A2529">
        <v>2020</v>
      </c>
      <c r="B2529" t="s">
        <v>58</v>
      </c>
      <c r="C2529" t="s">
        <v>46</v>
      </c>
      <c r="D2529">
        <v>8059</v>
      </c>
      <c r="E2529">
        <v>45650</v>
      </c>
      <c r="F2529" t="s">
        <v>9</v>
      </c>
    </row>
    <row r="2530" spans="1:6" x14ac:dyDescent="0.3">
      <c r="A2530">
        <v>2020</v>
      </c>
      <c r="B2530" t="s">
        <v>58</v>
      </c>
      <c r="C2530" t="s">
        <v>47</v>
      </c>
      <c r="D2530">
        <v>40040</v>
      </c>
      <c r="E2530">
        <v>52137</v>
      </c>
      <c r="F2530" t="s">
        <v>9</v>
      </c>
    </row>
    <row r="2531" spans="1:6" x14ac:dyDescent="0.3">
      <c r="A2531">
        <v>2020</v>
      </c>
      <c r="B2531" t="s">
        <v>58</v>
      </c>
      <c r="C2531" t="s">
        <v>48</v>
      </c>
      <c r="D2531">
        <v>147447</v>
      </c>
      <c r="E2531">
        <v>58337</v>
      </c>
      <c r="F2531" t="s">
        <v>7</v>
      </c>
    </row>
    <row r="2532" spans="1:6" x14ac:dyDescent="0.3">
      <c r="A2532">
        <v>2020</v>
      </c>
      <c r="B2532" t="s">
        <v>58</v>
      </c>
      <c r="C2532" t="s">
        <v>49</v>
      </c>
      <c r="D2532">
        <v>19531</v>
      </c>
      <c r="E2532">
        <v>50163</v>
      </c>
      <c r="F2532" t="s">
        <v>7</v>
      </c>
    </row>
    <row r="2533" spans="1:6" x14ac:dyDescent="0.3">
      <c r="A2533">
        <v>2020</v>
      </c>
      <c r="B2533" t="s">
        <v>58</v>
      </c>
      <c r="C2533" t="s">
        <v>50</v>
      </c>
      <c r="D2533">
        <v>5084</v>
      </c>
      <c r="E2533">
        <v>46351</v>
      </c>
      <c r="F2533" t="s">
        <v>9</v>
      </c>
    </row>
    <row r="2534" spans="1:6" x14ac:dyDescent="0.3">
      <c r="A2534">
        <v>2020</v>
      </c>
      <c r="B2534" t="s">
        <v>58</v>
      </c>
      <c r="C2534" t="s">
        <v>51</v>
      </c>
      <c r="D2534">
        <v>43180</v>
      </c>
      <c r="E2534">
        <v>49886</v>
      </c>
      <c r="F2534" t="s">
        <v>7</v>
      </c>
    </row>
    <row r="2535" spans="1:6" x14ac:dyDescent="0.3">
      <c r="A2535">
        <v>2020</v>
      </c>
      <c r="B2535" t="s">
        <v>58</v>
      </c>
      <c r="C2535" t="s">
        <v>52</v>
      </c>
      <c r="D2535">
        <v>39324</v>
      </c>
      <c r="E2535">
        <v>69994</v>
      </c>
      <c r="F2535" t="s">
        <v>7</v>
      </c>
    </row>
    <row r="2536" spans="1:6" x14ac:dyDescent="0.3">
      <c r="A2536">
        <v>2020</v>
      </c>
      <c r="B2536" t="s">
        <v>58</v>
      </c>
      <c r="C2536" t="s">
        <v>53</v>
      </c>
      <c r="D2536">
        <v>10925</v>
      </c>
      <c r="E2536">
        <v>44698</v>
      </c>
      <c r="F2536" t="s">
        <v>9</v>
      </c>
    </row>
    <row r="2537" spans="1:6" x14ac:dyDescent="0.3">
      <c r="A2537">
        <v>2020</v>
      </c>
      <c r="B2537" t="s">
        <v>58</v>
      </c>
      <c r="C2537" t="s">
        <v>54</v>
      </c>
      <c r="D2537">
        <v>36496</v>
      </c>
      <c r="E2537">
        <v>47512</v>
      </c>
      <c r="F2537" t="s">
        <v>9</v>
      </c>
    </row>
    <row r="2538" spans="1:6" x14ac:dyDescent="0.3">
      <c r="A2538">
        <v>2020</v>
      </c>
      <c r="B2538" t="s">
        <v>58</v>
      </c>
      <c r="C2538" t="s">
        <v>55</v>
      </c>
      <c r="D2538">
        <v>4830</v>
      </c>
      <c r="E2538">
        <v>48737</v>
      </c>
      <c r="F2538" t="s">
        <v>7</v>
      </c>
    </row>
    <row r="2539" spans="1:6" x14ac:dyDescent="0.3">
      <c r="A2539">
        <v>2020</v>
      </c>
      <c r="B2539" t="s">
        <v>59</v>
      </c>
      <c r="C2539" t="s">
        <v>6</v>
      </c>
      <c r="D2539">
        <v>2168</v>
      </c>
      <c r="E2539">
        <v>66025</v>
      </c>
      <c r="F2539" t="s">
        <v>7</v>
      </c>
    </row>
    <row r="2540" spans="1:6" x14ac:dyDescent="0.3">
      <c r="A2540">
        <v>2020</v>
      </c>
      <c r="B2540" t="s">
        <v>59</v>
      </c>
      <c r="C2540" t="s">
        <v>8</v>
      </c>
      <c r="D2540">
        <v>3113</v>
      </c>
      <c r="E2540">
        <v>81499</v>
      </c>
      <c r="F2540" t="s">
        <v>9</v>
      </c>
    </row>
    <row r="2541" spans="1:6" x14ac:dyDescent="0.3">
      <c r="A2541">
        <v>2020</v>
      </c>
      <c r="B2541" t="s">
        <v>59</v>
      </c>
      <c r="C2541" t="s">
        <v>10</v>
      </c>
      <c r="D2541">
        <v>1210</v>
      </c>
      <c r="E2541">
        <v>59828</v>
      </c>
      <c r="F2541" t="s">
        <v>7</v>
      </c>
    </row>
    <row r="2542" spans="1:6" x14ac:dyDescent="0.3">
      <c r="A2542">
        <v>2020</v>
      </c>
      <c r="B2542" t="s">
        <v>59</v>
      </c>
      <c r="C2542" t="s">
        <v>11</v>
      </c>
      <c r="D2542">
        <v>26592</v>
      </c>
      <c r="E2542">
        <v>194173</v>
      </c>
      <c r="F2542" t="s">
        <v>9</v>
      </c>
    </row>
    <row r="2543" spans="1:6" x14ac:dyDescent="0.3">
      <c r="A2543">
        <v>2020</v>
      </c>
      <c r="B2543" t="s">
        <v>59</v>
      </c>
      <c r="C2543" t="s">
        <v>12</v>
      </c>
      <c r="D2543">
        <v>4173</v>
      </c>
      <c r="E2543">
        <v>106735</v>
      </c>
      <c r="F2543" t="s">
        <v>7</v>
      </c>
    </row>
    <row r="2544" spans="1:6" x14ac:dyDescent="0.3">
      <c r="A2544">
        <v>2020</v>
      </c>
      <c r="B2544" t="s">
        <v>59</v>
      </c>
      <c r="C2544" t="s">
        <v>13</v>
      </c>
      <c r="D2544">
        <v>2306</v>
      </c>
      <c r="E2544">
        <v>116642</v>
      </c>
      <c r="F2544" t="s">
        <v>7</v>
      </c>
    </row>
    <row r="2545" spans="1:6" x14ac:dyDescent="0.3">
      <c r="A2545">
        <v>2020</v>
      </c>
      <c r="B2545" t="s">
        <v>59</v>
      </c>
      <c r="C2545" t="s">
        <v>14</v>
      </c>
      <c r="D2545">
        <v>433</v>
      </c>
      <c r="E2545">
        <v>71782</v>
      </c>
      <c r="F2545" t="s">
        <v>9</v>
      </c>
    </row>
    <row r="2546" spans="1:6" x14ac:dyDescent="0.3">
      <c r="A2546">
        <v>2020</v>
      </c>
      <c r="B2546" t="s">
        <v>59</v>
      </c>
      <c r="C2546" t="s">
        <v>15</v>
      </c>
      <c r="D2546">
        <v>11205</v>
      </c>
      <c r="E2546">
        <v>87168</v>
      </c>
      <c r="F2546" t="s">
        <v>9</v>
      </c>
    </row>
    <row r="2547" spans="1:6" x14ac:dyDescent="0.3">
      <c r="A2547">
        <v>2020</v>
      </c>
      <c r="B2547" t="s">
        <v>59</v>
      </c>
      <c r="C2547" t="s">
        <v>16</v>
      </c>
      <c r="D2547">
        <v>5113</v>
      </c>
      <c r="E2547">
        <v>102613</v>
      </c>
      <c r="F2547" t="s">
        <v>7</v>
      </c>
    </row>
    <row r="2548" spans="1:6" x14ac:dyDescent="0.3">
      <c r="A2548">
        <v>2020</v>
      </c>
      <c r="B2548" t="s">
        <v>59</v>
      </c>
      <c r="C2548" t="s">
        <v>17</v>
      </c>
      <c r="D2548">
        <v>1223</v>
      </c>
      <c r="E2548">
        <v>58761</v>
      </c>
      <c r="F2548" t="s">
        <v>7</v>
      </c>
    </row>
    <row r="2549" spans="1:6" x14ac:dyDescent="0.3">
      <c r="A2549">
        <v>2020</v>
      </c>
      <c r="B2549" t="s">
        <v>59</v>
      </c>
      <c r="C2549" t="s">
        <v>18</v>
      </c>
      <c r="D2549">
        <v>6688</v>
      </c>
      <c r="E2549">
        <v>97164</v>
      </c>
      <c r="F2549" t="s">
        <v>9</v>
      </c>
    </row>
    <row r="2550" spans="1:6" x14ac:dyDescent="0.3">
      <c r="A2550">
        <v>2020</v>
      </c>
      <c r="B2550" t="s">
        <v>59</v>
      </c>
      <c r="C2550" t="s">
        <v>19</v>
      </c>
      <c r="D2550">
        <v>2123</v>
      </c>
      <c r="E2550">
        <v>66371</v>
      </c>
      <c r="F2550" t="s">
        <v>9</v>
      </c>
    </row>
    <row r="2551" spans="1:6" x14ac:dyDescent="0.3">
      <c r="A2551">
        <v>2020</v>
      </c>
      <c r="B2551" t="s">
        <v>59</v>
      </c>
      <c r="C2551" t="s">
        <v>20</v>
      </c>
      <c r="D2551">
        <v>1742</v>
      </c>
      <c r="E2551">
        <v>64519</v>
      </c>
      <c r="F2551" t="s">
        <v>9</v>
      </c>
    </row>
    <row r="2552" spans="1:6" x14ac:dyDescent="0.3">
      <c r="A2552">
        <v>2020</v>
      </c>
      <c r="B2552" t="s">
        <v>59</v>
      </c>
      <c r="C2552" t="s">
        <v>21</v>
      </c>
      <c r="D2552">
        <v>1308</v>
      </c>
      <c r="E2552">
        <v>69399</v>
      </c>
      <c r="F2552" t="s">
        <v>9</v>
      </c>
    </row>
    <row r="2553" spans="1:6" x14ac:dyDescent="0.3">
      <c r="A2553">
        <v>2020</v>
      </c>
      <c r="B2553" t="s">
        <v>59</v>
      </c>
      <c r="C2553" t="s">
        <v>22</v>
      </c>
      <c r="D2553">
        <v>1785</v>
      </c>
      <c r="E2553">
        <v>60629</v>
      </c>
      <c r="F2553" t="s">
        <v>9</v>
      </c>
    </row>
    <row r="2554" spans="1:6" x14ac:dyDescent="0.3">
      <c r="A2554">
        <v>2020</v>
      </c>
      <c r="B2554" t="s">
        <v>59</v>
      </c>
      <c r="C2554" t="s">
        <v>23</v>
      </c>
      <c r="D2554">
        <v>1716</v>
      </c>
      <c r="E2554">
        <v>64223</v>
      </c>
      <c r="F2554" t="s">
        <v>7</v>
      </c>
    </row>
    <row r="2555" spans="1:6" x14ac:dyDescent="0.3">
      <c r="A2555">
        <v>2020</v>
      </c>
      <c r="B2555" t="s">
        <v>59</v>
      </c>
      <c r="C2555" t="s">
        <v>24</v>
      </c>
      <c r="D2555">
        <v>849</v>
      </c>
      <c r="E2555">
        <v>60502</v>
      </c>
      <c r="F2555" t="s">
        <v>7</v>
      </c>
    </row>
    <row r="2556" spans="1:6" x14ac:dyDescent="0.3">
      <c r="A2556">
        <v>2020</v>
      </c>
      <c r="B2556" t="s">
        <v>59</v>
      </c>
      <c r="C2556" t="s">
        <v>25</v>
      </c>
      <c r="D2556">
        <v>2737</v>
      </c>
      <c r="E2556">
        <v>98844</v>
      </c>
      <c r="F2556" t="s">
        <v>9</v>
      </c>
    </row>
    <row r="2557" spans="1:6" x14ac:dyDescent="0.3">
      <c r="A2557">
        <v>2020</v>
      </c>
      <c r="B2557" t="s">
        <v>59</v>
      </c>
      <c r="C2557" t="s">
        <v>26</v>
      </c>
      <c r="D2557">
        <v>5379</v>
      </c>
      <c r="E2557">
        <v>129118</v>
      </c>
      <c r="F2557" t="s">
        <v>7</v>
      </c>
    </row>
    <row r="2558" spans="1:6" x14ac:dyDescent="0.3">
      <c r="A2558">
        <v>2020</v>
      </c>
      <c r="B2558" t="s">
        <v>59</v>
      </c>
      <c r="C2558" t="s">
        <v>27</v>
      </c>
      <c r="D2558">
        <v>6287</v>
      </c>
      <c r="E2558">
        <v>79556</v>
      </c>
      <c r="F2558" t="s">
        <v>7</v>
      </c>
    </row>
    <row r="2559" spans="1:6" x14ac:dyDescent="0.3">
      <c r="A2559">
        <v>2020</v>
      </c>
      <c r="B2559" t="s">
        <v>59</v>
      </c>
      <c r="C2559" t="s">
        <v>28</v>
      </c>
      <c r="D2559">
        <v>3977</v>
      </c>
      <c r="E2559">
        <v>84903</v>
      </c>
      <c r="F2559" t="s">
        <v>9</v>
      </c>
    </row>
    <row r="2560" spans="1:6" x14ac:dyDescent="0.3">
      <c r="A2560">
        <v>2020</v>
      </c>
      <c r="B2560" t="s">
        <v>59</v>
      </c>
      <c r="C2560" t="s">
        <v>29</v>
      </c>
      <c r="D2560">
        <v>940</v>
      </c>
      <c r="E2560">
        <v>55173</v>
      </c>
      <c r="F2560" t="s">
        <v>9</v>
      </c>
    </row>
    <row r="2561" spans="1:6" x14ac:dyDescent="0.3">
      <c r="A2561">
        <v>2020</v>
      </c>
      <c r="B2561" t="s">
        <v>59</v>
      </c>
      <c r="C2561" t="s">
        <v>30</v>
      </c>
      <c r="D2561">
        <v>3049</v>
      </c>
      <c r="E2561">
        <v>87842</v>
      </c>
      <c r="F2561" t="s">
        <v>7</v>
      </c>
    </row>
    <row r="2562" spans="1:6" x14ac:dyDescent="0.3">
      <c r="A2562">
        <v>2020</v>
      </c>
      <c r="B2562" t="s">
        <v>59</v>
      </c>
      <c r="C2562" t="s">
        <v>31</v>
      </c>
      <c r="D2562">
        <v>801</v>
      </c>
      <c r="E2562">
        <v>60475</v>
      </c>
      <c r="F2562" t="s">
        <v>7</v>
      </c>
    </row>
    <row r="2563" spans="1:6" x14ac:dyDescent="0.3">
      <c r="A2563">
        <v>2020</v>
      </c>
      <c r="B2563" t="s">
        <v>59</v>
      </c>
      <c r="C2563" t="s">
        <v>32</v>
      </c>
      <c r="D2563">
        <v>973</v>
      </c>
      <c r="E2563">
        <v>70407</v>
      </c>
      <c r="F2563" t="s">
        <v>9</v>
      </c>
    </row>
    <row r="2564" spans="1:6" x14ac:dyDescent="0.3">
      <c r="A2564">
        <v>2020</v>
      </c>
      <c r="B2564" t="s">
        <v>59</v>
      </c>
      <c r="C2564" t="s">
        <v>33</v>
      </c>
      <c r="D2564">
        <v>1541</v>
      </c>
      <c r="E2564">
        <v>76292</v>
      </c>
      <c r="F2564" t="s">
        <v>7</v>
      </c>
    </row>
    <row r="2565" spans="1:6" x14ac:dyDescent="0.3">
      <c r="A2565">
        <v>2022</v>
      </c>
      <c r="B2565" t="s">
        <v>61</v>
      </c>
      <c r="C2565" t="s">
        <v>11</v>
      </c>
      <c r="D2565">
        <v>5876</v>
      </c>
      <c r="E2565">
        <v>69709</v>
      </c>
      <c r="F2565" t="s">
        <v>9</v>
      </c>
    </row>
    <row r="2566" spans="1:6" x14ac:dyDescent="0.3">
      <c r="A2566">
        <v>2022</v>
      </c>
      <c r="B2566" t="s">
        <v>61</v>
      </c>
      <c r="C2566" t="s">
        <v>65</v>
      </c>
      <c r="D2566">
        <v>32595</v>
      </c>
      <c r="E2566">
        <v>72460</v>
      </c>
      <c r="F2566" t="s">
        <v>7</v>
      </c>
    </row>
    <row r="2567" spans="1:6" x14ac:dyDescent="0.3">
      <c r="A2567">
        <v>2022</v>
      </c>
      <c r="B2567" t="s">
        <v>61</v>
      </c>
      <c r="C2567" t="s">
        <v>48</v>
      </c>
      <c r="D2567">
        <v>146639</v>
      </c>
      <c r="E2567">
        <v>87123</v>
      </c>
      <c r="F2567" t="s">
        <v>7</v>
      </c>
    </row>
    <row r="2568" spans="1:6" x14ac:dyDescent="0.3">
      <c r="A2568">
        <v>2022</v>
      </c>
      <c r="B2568" t="s">
        <v>61</v>
      </c>
      <c r="C2568" t="s">
        <v>11</v>
      </c>
      <c r="D2568">
        <v>25941</v>
      </c>
      <c r="E2568">
        <v>74355</v>
      </c>
      <c r="F2568" t="s">
        <v>9</v>
      </c>
    </row>
    <row r="2569" spans="1:6" x14ac:dyDescent="0.3">
      <c r="A2569">
        <v>2022</v>
      </c>
      <c r="B2569" t="s">
        <v>61</v>
      </c>
      <c r="C2569" t="s">
        <v>65</v>
      </c>
      <c r="D2569">
        <v>6346</v>
      </c>
      <c r="E2569">
        <v>80442</v>
      </c>
      <c r="F2569" t="s">
        <v>9</v>
      </c>
    </row>
    <row r="2570" spans="1:6" x14ac:dyDescent="0.3">
      <c r="A2570">
        <v>2022</v>
      </c>
      <c r="B2570" t="s">
        <v>61</v>
      </c>
      <c r="C2570" t="s">
        <v>48</v>
      </c>
      <c r="D2570">
        <v>60099</v>
      </c>
      <c r="E2570">
        <v>102046</v>
      </c>
      <c r="F2570" t="s">
        <v>7</v>
      </c>
    </row>
    <row r="2571" spans="1:6" x14ac:dyDescent="0.3">
      <c r="A2571">
        <v>2022</v>
      </c>
      <c r="B2571" t="s">
        <v>61</v>
      </c>
      <c r="C2571" t="s">
        <v>11</v>
      </c>
      <c r="D2571">
        <v>43094</v>
      </c>
      <c r="E2571">
        <v>98279</v>
      </c>
      <c r="F2571" t="s">
        <v>7</v>
      </c>
    </row>
    <row r="2572" spans="1:6" x14ac:dyDescent="0.3">
      <c r="A2572">
        <v>2022</v>
      </c>
      <c r="B2572" t="s">
        <v>61</v>
      </c>
      <c r="C2572" t="s">
        <v>65</v>
      </c>
      <c r="D2572">
        <v>8599</v>
      </c>
      <c r="E2572">
        <v>59557</v>
      </c>
      <c r="F2572" t="s">
        <v>9</v>
      </c>
    </row>
    <row r="2573" spans="1:6" x14ac:dyDescent="0.3">
      <c r="A2573">
        <v>2022</v>
      </c>
      <c r="B2573" t="s">
        <v>61</v>
      </c>
      <c r="C2573" t="s">
        <v>48</v>
      </c>
      <c r="D2573">
        <v>27048</v>
      </c>
      <c r="E2573">
        <v>73254</v>
      </c>
      <c r="F2573" t="s">
        <v>9</v>
      </c>
    </row>
    <row r="2574" spans="1:6" x14ac:dyDescent="0.3">
      <c r="A2574">
        <v>2022</v>
      </c>
      <c r="B2574" t="s">
        <v>61</v>
      </c>
      <c r="C2574" t="s">
        <v>11</v>
      </c>
      <c r="D2574">
        <v>4986</v>
      </c>
      <c r="E2574">
        <v>66233</v>
      </c>
      <c r="F2574" t="s">
        <v>9</v>
      </c>
    </row>
    <row r="2575" spans="1:6" x14ac:dyDescent="0.3">
      <c r="A2575">
        <v>2022</v>
      </c>
      <c r="B2575" t="s">
        <v>62</v>
      </c>
      <c r="C2575" t="s">
        <v>65</v>
      </c>
      <c r="D2575">
        <v>15859</v>
      </c>
      <c r="E2575">
        <v>57193</v>
      </c>
      <c r="F2575" t="s">
        <v>9</v>
      </c>
    </row>
    <row r="2576" spans="1:6" x14ac:dyDescent="0.3">
      <c r="A2576">
        <v>2022</v>
      </c>
      <c r="B2576" t="s">
        <v>62</v>
      </c>
      <c r="C2576" t="s">
        <v>48</v>
      </c>
      <c r="D2576">
        <v>20727</v>
      </c>
      <c r="E2576">
        <v>62159</v>
      </c>
      <c r="F2576" t="s">
        <v>9</v>
      </c>
    </row>
    <row r="2577" spans="1:6" x14ac:dyDescent="0.3">
      <c r="A2577">
        <v>2022</v>
      </c>
      <c r="B2577" t="s">
        <v>62</v>
      </c>
      <c r="C2577" t="s">
        <v>11</v>
      </c>
      <c r="D2577">
        <v>15656</v>
      </c>
      <c r="E2577">
        <v>53435</v>
      </c>
      <c r="F2577" t="s">
        <v>7</v>
      </c>
    </row>
    <row r="2578" spans="1:6" x14ac:dyDescent="0.3">
      <c r="A2578">
        <v>2022</v>
      </c>
      <c r="B2578" t="s">
        <v>62</v>
      </c>
      <c r="C2578" t="s">
        <v>65</v>
      </c>
      <c r="D2578">
        <v>656765</v>
      </c>
      <c r="E2578">
        <v>63668</v>
      </c>
      <c r="F2578" t="s">
        <v>7</v>
      </c>
    </row>
    <row r="2579" spans="1:6" x14ac:dyDescent="0.3">
      <c r="A2579">
        <v>2022</v>
      </c>
      <c r="B2579" t="s">
        <v>62</v>
      </c>
      <c r="C2579" t="s">
        <v>48</v>
      </c>
      <c r="D2579">
        <v>23475</v>
      </c>
      <c r="E2579">
        <v>61198</v>
      </c>
      <c r="F2579" t="s">
        <v>9</v>
      </c>
    </row>
    <row r="2580" spans="1:6" x14ac:dyDescent="0.3">
      <c r="A2580">
        <v>2022</v>
      </c>
      <c r="B2580" t="s">
        <v>62</v>
      </c>
      <c r="C2580" t="s">
        <v>11</v>
      </c>
      <c r="D2580">
        <v>19964</v>
      </c>
      <c r="E2580">
        <v>67215</v>
      </c>
      <c r="F2580" t="s">
        <v>7</v>
      </c>
    </row>
    <row r="2581" spans="1:6" x14ac:dyDescent="0.3">
      <c r="A2581">
        <v>2022</v>
      </c>
      <c r="B2581" t="s">
        <v>62</v>
      </c>
      <c r="C2581" t="s">
        <v>65</v>
      </c>
      <c r="D2581">
        <v>5522</v>
      </c>
      <c r="E2581">
        <v>63470</v>
      </c>
      <c r="F2581" t="s">
        <v>7</v>
      </c>
    </row>
    <row r="2582" spans="1:6" x14ac:dyDescent="0.3">
      <c r="A2582">
        <v>2022</v>
      </c>
      <c r="B2582" t="s">
        <v>62</v>
      </c>
      <c r="C2582" t="s">
        <v>48</v>
      </c>
      <c r="D2582">
        <v>85058</v>
      </c>
      <c r="E2582">
        <v>61114</v>
      </c>
      <c r="F2582" t="s">
        <v>9</v>
      </c>
    </row>
    <row r="2583" spans="1:6" x14ac:dyDescent="0.3">
      <c r="A2583">
        <v>2022</v>
      </c>
      <c r="B2583" t="s">
        <v>62</v>
      </c>
      <c r="C2583" t="s">
        <v>11</v>
      </c>
      <c r="D2583">
        <v>31842</v>
      </c>
      <c r="E2583">
        <v>63141</v>
      </c>
      <c r="F2583" t="s">
        <v>9</v>
      </c>
    </row>
    <row r="2584" spans="1:6" x14ac:dyDescent="0.3">
      <c r="A2584">
        <v>2022</v>
      </c>
      <c r="B2584" t="s">
        <v>62</v>
      </c>
      <c r="C2584" t="s">
        <v>65</v>
      </c>
      <c r="D2584">
        <v>9128</v>
      </c>
      <c r="E2584">
        <v>51479</v>
      </c>
      <c r="F2584" t="s">
        <v>7</v>
      </c>
    </row>
    <row r="2585" spans="1:6" x14ac:dyDescent="0.3">
      <c r="A2585">
        <v>2022</v>
      </c>
      <c r="B2585" t="s">
        <v>62</v>
      </c>
      <c r="C2585" t="s">
        <v>48</v>
      </c>
      <c r="D2585">
        <v>39684</v>
      </c>
      <c r="E2585">
        <v>61678</v>
      </c>
      <c r="F2585" t="s">
        <v>7</v>
      </c>
    </row>
    <row r="2586" spans="1:6" x14ac:dyDescent="0.3">
      <c r="A2586">
        <v>2022</v>
      </c>
      <c r="B2586" t="s">
        <v>62</v>
      </c>
      <c r="C2586" t="s">
        <v>11</v>
      </c>
      <c r="D2586">
        <v>16899</v>
      </c>
      <c r="E2586">
        <v>58802</v>
      </c>
      <c r="F2586" t="s">
        <v>9</v>
      </c>
    </row>
    <row r="2587" spans="1:6" x14ac:dyDescent="0.3">
      <c r="A2587">
        <v>2022</v>
      </c>
      <c r="B2587" t="s">
        <v>62</v>
      </c>
      <c r="C2587" t="s">
        <v>20</v>
      </c>
      <c r="D2587">
        <v>13294</v>
      </c>
      <c r="E2587">
        <v>53222</v>
      </c>
      <c r="F2587" t="s">
        <v>7</v>
      </c>
    </row>
    <row r="2588" spans="1:6" x14ac:dyDescent="0.3">
      <c r="A2588">
        <v>2022</v>
      </c>
      <c r="B2588" t="s">
        <v>62</v>
      </c>
      <c r="C2588" t="s">
        <v>21</v>
      </c>
      <c r="D2588">
        <v>10330</v>
      </c>
      <c r="E2588">
        <v>54486</v>
      </c>
      <c r="F2588" t="s">
        <v>9</v>
      </c>
    </row>
    <row r="2589" spans="1:6" x14ac:dyDescent="0.3">
      <c r="A2589">
        <v>2022</v>
      </c>
      <c r="B2589" t="s">
        <v>62</v>
      </c>
      <c r="C2589" t="s">
        <v>22</v>
      </c>
      <c r="D2589">
        <v>20809</v>
      </c>
      <c r="E2589">
        <v>58098</v>
      </c>
      <c r="F2589" t="s">
        <v>7</v>
      </c>
    </row>
    <row r="2590" spans="1:6" x14ac:dyDescent="0.3">
      <c r="A2590">
        <v>2022</v>
      </c>
      <c r="B2590" t="s">
        <v>62</v>
      </c>
      <c r="C2590" t="s">
        <v>23</v>
      </c>
      <c r="D2590">
        <v>16834</v>
      </c>
      <c r="E2590">
        <v>54222</v>
      </c>
      <c r="F2590" t="s">
        <v>7</v>
      </c>
    </row>
    <row r="2591" spans="1:6" x14ac:dyDescent="0.3">
      <c r="A2591">
        <v>2022</v>
      </c>
      <c r="B2591" t="s">
        <v>62</v>
      </c>
      <c r="C2591" t="s">
        <v>24</v>
      </c>
      <c r="D2591">
        <v>5591</v>
      </c>
      <c r="E2591">
        <v>59739</v>
      </c>
      <c r="F2591" t="s">
        <v>9</v>
      </c>
    </row>
    <row r="2592" spans="1:6" x14ac:dyDescent="0.3">
      <c r="A2592">
        <v>2022</v>
      </c>
      <c r="B2592" t="s">
        <v>62</v>
      </c>
      <c r="C2592" t="s">
        <v>25</v>
      </c>
      <c r="D2592">
        <v>21505</v>
      </c>
      <c r="E2592">
        <v>65854</v>
      </c>
      <c r="F2592" t="s">
        <v>9</v>
      </c>
    </row>
    <row r="2593" spans="1:6" x14ac:dyDescent="0.3">
      <c r="A2593">
        <v>2022</v>
      </c>
      <c r="B2593" t="s">
        <v>76</v>
      </c>
      <c r="C2593" t="s">
        <v>6</v>
      </c>
      <c r="D2593">
        <v>1829</v>
      </c>
      <c r="E2593">
        <v>64872</v>
      </c>
      <c r="F2593" t="s">
        <v>7</v>
      </c>
    </row>
    <row r="2594" spans="1:6" x14ac:dyDescent="0.3">
      <c r="A2594">
        <v>2022</v>
      </c>
      <c r="B2594" t="s">
        <v>76</v>
      </c>
      <c r="C2594" t="s">
        <v>8</v>
      </c>
      <c r="D2594">
        <v>1354</v>
      </c>
      <c r="E2594">
        <v>61216</v>
      </c>
      <c r="F2594" t="s">
        <v>9</v>
      </c>
    </row>
    <row r="2595" spans="1:6" x14ac:dyDescent="0.3">
      <c r="A2595">
        <v>2022</v>
      </c>
      <c r="B2595" t="s">
        <v>76</v>
      </c>
      <c r="C2595" t="s">
        <v>10</v>
      </c>
      <c r="D2595">
        <v>2565</v>
      </c>
      <c r="E2595">
        <v>55909</v>
      </c>
      <c r="F2595" t="s">
        <v>7</v>
      </c>
    </row>
    <row r="2596" spans="1:6" x14ac:dyDescent="0.3">
      <c r="A2596">
        <v>2022</v>
      </c>
      <c r="B2596" t="s">
        <v>76</v>
      </c>
      <c r="C2596" t="s">
        <v>11</v>
      </c>
      <c r="D2596">
        <v>17651</v>
      </c>
      <c r="E2596">
        <v>48534</v>
      </c>
      <c r="F2596" t="s">
        <v>7</v>
      </c>
    </row>
    <row r="2597" spans="1:6" x14ac:dyDescent="0.3">
      <c r="A2597">
        <v>2022</v>
      </c>
      <c r="B2597" t="s">
        <v>76</v>
      </c>
      <c r="C2597" t="s">
        <v>12</v>
      </c>
      <c r="D2597">
        <v>3312</v>
      </c>
      <c r="E2597">
        <v>97879</v>
      </c>
      <c r="F2597" t="s">
        <v>9</v>
      </c>
    </row>
    <row r="2598" spans="1:6" x14ac:dyDescent="0.3">
      <c r="A2598">
        <v>2022</v>
      </c>
      <c r="B2598" t="s">
        <v>76</v>
      </c>
      <c r="C2598" t="s">
        <v>13</v>
      </c>
      <c r="D2598">
        <v>467</v>
      </c>
      <c r="E2598">
        <v>49142</v>
      </c>
      <c r="F2598" t="s">
        <v>9</v>
      </c>
    </row>
    <row r="2599" spans="1:6" x14ac:dyDescent="0.3">
      <c r="A2599">
        <v>2022</v>
      </c>
      <c r="B2599" t="s">
        <v>76</v>
      </c>
      <c r="C2599" t="s">
        <v>14</v>
      </c>
      <c r="D2599">
        <v>186</v>
      </c>
      <c r="E2599">
        <v>49290</v>
      </c>
      <c r="F2599" t="s">
        <v>7</v>
      </c>
    </row>
    <row r="2600" spans="1:6" x14ac:dyDescent="0.3">
      <c r="A2600">
        <v>2022</v>
      </c>
      <c r="B2600" t="s">
        <v>76</v>
      </c>
      <c r="C2600" t="s">
        <v>15</v>
      </c>
      <c r="D2600">
        <v>5394</v>
      </c>
      <c r="E2600">
        <v>43717</v>
      </c>
      <c r="F2600" t="s">
        <v>7</v>
      </c>
    </row>
    <row r="2601" spans="1:6" x14ac:dyDescent="0.3">
      <c r="A2601">
        <v>2022</v>
      </c>
      <c r="B2601" t="s">
        <v>76</v>
      </c>
      <c r="C2601" t="s">
        <v>16</v>
      </c>
      <c r="D2601">
        <v>2794</v>
      </c>
      <c r="E2601">
        <v>51978</v>
      </c>
      <c r="F2601" t="s">
        <v>9</v>
      </c>
    </row>
    <row r="2602" spans="1:6" x14ac:dyDescent="0.3">
      <c r="A2602">
        <v>2022</v>
      </c>
      <c r="B2602" t="s">
        <v>76</v>
      </c>
      <c r="C2602" t="s">
        <v>17</v>
      </c>
      <c r="D2602">
        <v>2531</v>
      </c>
      <c r="E2602">
        <v>48820</v>
      </c>
      <c r="F2602" t="s">
        <v>9</v>
      </c>
    </row>
    <row r="2603" spans="1:6" x14ac:dyDescent="0.3">
      <c r="A2603">
        <v>2022</v>
      </c>
      <c r="B2603" t="s">
        <v>76</v>
      </c>
      <c r="C2603" t="s">
        <v>18</v>
      </c>
      <c r="D2603">
        <v>2818</v>
      </c>
      <c r="E2603">
        <v>58259</v>
      </c>
      <c r="F2603" t="s">
        <v>9</v>
      </c>
    </row>
    <row r="2604" spans="1:6" x14ac:dyDescent="0.3">
      <c r="A2604">
        <v>2022</v>
      </c>
      <c r="B2604" t="s">
        <v>76</v>
      </c>
      <c r="C2604" t="s">
        <v>19</v>
      </c>
      <c r="D2604">
        <v>2302</v>
      </c>
      <c r="E2604">
        <v>56732</v>
      </c>
      <c r="F2604" t="s">
        <v>9</v>
      </c>
    </row>
    <row r="2605" spans="1:6" x14ac:dyDescent="0.3">
      <c r="A2605">
        <v>2022</v>
      </c>
      <c r="B2605" t="s">
        <v>76</v>
      </c>
      <c r="C2605" t="s">
        <v>20</v>
      </c>
      <c r="D2605">
        <v>2911</v>
      </c>
      <c r="E2605">
        <v>51588</v>
      </c>
      <c r="F2605" t="s">
        <v>9</v>
      </c>
    </row>
    <row r="2606" spans="1:6" x14ac:dyDescent="0.3">
      <c r="A2606">
        <v>2022</v>
      </c>
      <c r="B2606" t="s">
        <v>76</v>
      </c>
      <c r="C2606" t="s">
        <v>21</v>
      </c>
      <c r="D2606">
        <v>2613</v>
      </c>
      <c r="E2606">
        <v>53721</v>
      </c>
      <c r="F2606" t="s">
        <v>9</v>
      </c>
    </row>
    <row r="2607" spans="1:6" x14ac:dyDescent="0.3">
      <c r="A2607">
        <v>2022</v>
      </c>
      <c r="B2607" t="s">
        <v>76</v>
      </c>
      <c r="C2607" t="s">
        <v>22</v>
      </c>
      <c r="D2607">
        <v>1632</v>
      </c>
      <c r="E2607">
        <v>60605</v>
      </c>
      <c r="F2607" t="s">
        <v>9</v>
      </c>
    </row>
    <row r="2608" spans="1:6" x14ac:dyDescent="0.3">
      <c r="A2608">
        <v>2022</v>
      </c>
      <c r="B2608" t="s">
        <v>76</v>
      </c>
      <c r="C2608" t="s">
        <v>23</v>
      </c>
      <c r="D2608">
        <v>3143</v>
      </c>
      <c r="E2608">
        <v>92727</v>
      </c>
      <c r="F2608" t="s">
        <v>9</v>
      </c>
    </row>
    <row r="2609" spans="1:6" x14ac:dyDescent="0.3">
      <c r="A2609">
        <v>2022</v>
      </c>
      <c r="B2609" t="s">
        <v>76</v>
      </c>
      <c r="C2609" t="s">
        <v>24</v>
      </c>
      <c r="D2609">
        <v>1581</v>
      </c>
      <c r="E2609">
        <v>47422</v>
      </c>
      <c r="F2609" t="s">
        <v>9</v>
      </c>
    </row>
    <row r="2610" spans="1:6" x14ac:dyDescent="0.3">
      <c r="A2610">
        <v>2022</v>
      </c>
      <c r="B2610" t="s">
        <v>76</v>
      </c>
      <c r="C2610" t="s">
        <v>25</v>
      </c>
      <c r="D2610">
        <v>720</v>
      </c>
      <c r="E2610">
        <v>52887</v>
      </c>
      <c r="F2610" t="s">
        <v>9</v>
      </c>
    </row>
    <row r="2611" spans="1:6" x14ac:dyDescent="0.3">
      <c r="A2611">
        <v>2022</v>
      </c>
      <c r="B2611" t="s">
        <v>76</v>
      </c>
      <c r="C2611" t="s">
        <v>26</v>
      </c>
      <c r="D2611">
        <v>999</v>
      </c>
      <c r="E2611">
        <v>70628</v>
      </c>
      <c r="F2611" t="s">
        <v>9</v>
      </c>
    </row>
    <row r="2612" spans="1:6" x14ac:dyDescent="0.3">
      <c r="A2612">
        <v>2022</v>
      </c>
      <c r="B2612" t="s">
        <v>76</v>
      </c>
      <c r="C2612" t="s">
        <v>27</v>
      </c>
      <c r="D2612">
        <v>3574</v>
      </c>
      <c r="E2612">
        <v>49309</v>
      </c>
      <c r="F2612" t="s">
        <v>9</v>
      </c>
    </row>
    <row r="2613" spans="1:6" x14ac:dyDescent="0.3">
      <c r="A2613">
        <v>2022</v>
      </c>
      <c r="B2613" t="s">
        <v>76</v>
      </c>
      <c r="C2613" t="s">
        <v>28</v>
      </c>
      <c r="D2613">
        <v>3175</v>
      </c>
      <c r="E2613">
        <v>57276</v>
      </c>
      <c r="F2613" t="s">
        <v>9</v>
      </c>
    </row>
    <row r="2614" spans="1:6" x14ac:dyDescent="0.3">
      <c r="A2614">
        <v>2022</v>
      </c>
      <c r="B2614" t="s">
        <v>76</v>
      </c>
      <c r="C2614" t="s">
        <v>29</v>
      </c>
      <c r="D2614">
        <v>2070</v>
      </c>
      <c r="E2614">
        <v>56525</v>
      </c>
      <c r="F2614" t="s">
        <v>9</v>
      </c>
    </row>
    <row r="2615" spans="1:6" x14ac:dyDescent="0.3">
      <c r="A2615">
        <v>2022</v>
      </c>
      <c r="B2615" t="s">
        <v>76</v>
      </c>
      <c r="C2615" t="s">
        <v>30</v>
      </c>
      <c r="D2615">
        <v>2123</v>
      </c>
      <c r="E2615">
        <v>52677</v>
      </c>
      <c r="F261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70B-7B8E-4748-8700-12AC1520916B}">
  <dimension ref="B1:AG52"/>
  <sheetViews>
    <sheetView topLeftCell="O1" zoomScale="130" zoomScaleNormal="130" workbookViewId="0">
      <selection activeCell="AF16" sqref="AF16"/>
    </sheetView>
  </sheetViews>
  <sheetFormatPr defaultRowHeight="14.4" x14ac:dyDescent="0.3"/>
  <cols>
    <col min="2" max="2" width="9.88671875" bestFit="1" customWidth="1"/>
    <col min="3" max="3" width="15" bestFit="1" customWidth="1"/>
    <col min="5" max="5" width="15" bestFit="1" customWidth="1"/>
    <col min="6" max="6" width="12.6640625" bestFit="1" customWidth="1"/>
    <col min="8" max="8" width="34.88671875" customWidth="1"/>
    <col min="9" max="9" width="15.109375" bestFit="1" customWidth="1"/>
    <col min="10" max="10" width="11.21875" customWidth="1"/>
    <col min="12" max="12" width="15.33203125" customWidth="1"/>
    <col min="13" max="13" width="12.77734375" bestFit="1" customWidth="1"/>
    <col min="14" max="14" width="11.5546875" bestFit="1" customWidth="1"/>
    <col min="18" max="18" width="9.44140625" customWidth="1"/>
    <col min="22" max="22" width="14.33203125" bestFit="1" customWidth="1"/>
    <col min="23" max="23" width="10" bestFit="1" customWidth="1"/>
    <col min="24" max="24" width="9.5546875" bestFit="1" customWidth="1"/>
    <col min="25" max="25" width="8.88671875" customWidth="1"/>
    <col min="30" max="30" width="15.21875" bestFit="1" customWidth="1"/>
    <col min="32" max="32" width="16.109375" bestFit="1" customWidth="1"/>
  </cols>
  <sheetData>
    <row r="1" spans="2:33" x14ac:dyDescent="0.3">
      <c r="Z1" s="39" t="s">
        <v>84</v>
      </c>
      <c r="AA1" s="40"/>
    </row>
    <row r="2" spans="2:33" x14ac:dyDescent="0.3">
      <c r="J2">
        <v>9</v>
      </c>
      <c r="Y2" s="17"/>
      <c r="Z2">
        <v>1</v>
      </c>
    </row>
    <row r="3" spans="2:33" x14ac:dyDescent="0.3">
      <c r="B3" s="38" t="s">
        <v>67</v>
      </c>
      <c r="C3" s="38"/>
      <c r="E3" s="38" t="s">
        <v>83</v>
      </c>
      <c r="F3" s="38"/>
      <c r="I3" s="38" t="s">
        <v>69</v>
      </c>
      <c r="J3" s="38"/>
      <c r="L3" s="44" t="s">
        <v>75</v>
      </c>
      <c r="M3" s="45"/>
      <c r="N3" s="45"/>
      <c r="Q3" s="39" t="s">
        <v>78</v>
      </c>
      <c r="R3" s="40"/>
      <c r="S3" s="43"/>
      <c r="V3" s="38" t="s">
        <v>81</v>
      </c>
      <c r="W3" s="38"/>
      <c r="X3" s="38"/>
      <c r="Y3" s="17"/>
      <c r="AC3" s="4">
        <f>Z2</f>
        <v>1</v>
      </c>
      <c r="AD3" s="25" t="s">
        <v>86</v>
      </c>
      <c r="AF3" s="25" t="s">
        <v>89</v>
      </c>
      <c r="AG3" s="4"/>
    </row>
    <row r="4" spans="2:33" x14ac:dyDescent="0.3">
      <c r="B4" s="1" t="s">
        <v>66</v>
      </c>
      <c r="C4" s="2" t="s">
        <v>68</v>
      </c>
      <c r="E4" t="str">
        <f>"Summary for "&amp;UPPER(J5)&amp;" for the year"&amp;" "&amp;C5</f>
        <v>Summary for KETTLE  for the year 2022</v>
      </c>
      <c r="I4" s="1" t="s">
        <v>1</v>
      </c>
      <c r="J4" s="5" t="s">
        <v>70</v>
      </c>
      <c r="L4" s="2" t="s">
        <v>1</v>
      </c>
      <c r="M4" s="2" t="s">
        <v>4</v>
      </c>
      <c r="N4" s="2" t="s">
        <v>77</v>
      </c>
      <c r="Q4" s="2" t="s">
        <v>79</v>
      </c>
      <c r="R4" s="2" t="s">
        <v>4</v>
      </c>
      <c r="S4" s="2" t="s">
        <v>80</v>
      </c>
      <c r="V4" s="2" t="s">
        <v>2</v>
      </c>
      <c r="W4" s="2" t="s">
        <v>4</v>
      </c>
      <c r="X4" s="2" t="s">
        <v>82</v>
      </c>
      <c r="Y4" s="41" t="str">
        <f>IF($AA$6=$W$4,AA4&amp;" Selected",X4&amp;" Selected")</f>
        <v>Revenue Selected</v>
      </c>
      <c r="Z4" s="42"/>
      <c r="AA4" t="str" cm="1">
        <f t="array" ref="AA4:AA5">TRANSPOSE(W4:X4)</f>
        <v>Revenue</v>
      </c>
      <c r="AC4" s="4"/>
      <c r="AD4" s="26" t="str">
        <f>IF(AC3=2,"Qty Sold till date","")</f>
        <v/>
      </c>
      <c r="AF4" s="26" t="str">
        <f>IF(AC3=2,"Current Qty Sold","")</f>
        <v/>
      </c>
      <c r="AG4" s="4"/>
    </row>
    <row r="5" spans="2:33" x14ac:dyDescent="0.3">
      <c r="B5" s="3">
        <v>2019</v>
      </c>
      <c r="C5" s="8">
        <v>2022</v>
      </c>
      <c r="I5" s="3" t="s">
        <v>59</v>
      </c>
      <c r="J5" s="6" t="str">
        <f>J9</f>
        <v>Kettle </v>
      </c>
      <c r="L5" s="4" t="s">
        <v>62</v>
      </c>
      <c r="M5" s="18">
        <f>SUMIFS(Main_T[Revenue],Main_T[Products],$L5,Main_T[Year],$C$5)</f>
        <v>6632745</v>
      </c>
      <c r="N5" s="18">
        <f>IF($J$5=L5,M5,0)</f>
        <v>0</v>
      </c>
      <c r="Q5" s="4" t="s">
        <v>7</v>
      </c>
      <c r="R5" s="4">
        <f>SUMIFS(Main_T[Revenue],Main_T[Year],Analysis!$C$5,Main_T[Products],Analysis!$J$5,Main_T[Sales Channel],Analysis!Q5)</f>
        <v>1907980</v>
      </c>
      <c r="S5" s="15">
        <f>R5/SUM($R$5:$R$6)</f>
        <v>0.36145322390102291</v>
      </c>
      <c r="V5" s="4" t="s">
        <v>6</v>
      </c>
      <c r="W5" s="18">
        <f>SUMIFS(Main_T[Revenue],Main_T[Year],Analysis!$C$5,Main_T[Products],Analysis!$J$5,Main_T[State],Analysis!V5)</f>
        <v>129744</v>
      </c>
      <c r="X5" s="21">
        <f>SUMIFS(Main_T[Quantity],Main_T[Year],Analysis!$C$5,Main_T[Products],Analysis!$J$5,Main_T[State],Analysis!V5)</f>
        <v>3658</v>
      </c>
      <c r="Y5" s="22">
        <f>IF($AA$6=$W$4,W5,-X5)</f>
        <v>129744</v>
      </c>
      <c r="AA5" t="str">
        <v>Qty Sold</v>
      </c>
      <c r="AC5" s="4"/>
      <c r="AD5" s="27">
        <f>SUM(Main_T[Quantity])</f>
        <v>53651701</v>
      </c>
      <c r="AF5" s="27">
        <f>SUM(X5:X52)</f>
        <v>260908</v>
      </c>
      <c r="AG5" s="4"/>
    </row>
    <row r="6" spans="2:33" x14ac:dyDescent="0.3">
      <c r="B6" s="3">
        <v>2020</v>
      </c>
      <c r="C6" s="8"/>
      <c r="E6" t="str">
        <f>IF(F17&gt;F18," has the highest Revenue in "&amp;C5&amp;" compared to the pervious years (2019,2020,2021)","")</f>
        <v/>
      </c>
      <c r="I6" s="3" t="s">
        <v>60</v>
      </c>
      <c r="J6" s="6"/>
      <c r="L6" s="4" t="s">
        <v>76</v>
      </c>
      <c r="M6" s="18">
        <f>SUMIFS(Main_T[Revenue],Main_T[Products],$L6,Main_T[Year],$C$5)</f>
        <v>5278636</v>
      </c>
      <c r="N6" s="18">
        <f t="shared" ref="N6:N14" si="0">IF($J$5=L6,M6,0)</f>
        <v>5278636</v>
      </c>
      <c r="Q6" s="4" t="s">
        <v>9</v>
      </c>
      <c r="R6" s="4">
        <f>SUMIFS(Main_T[Revenue],Main_T[Year],Analysis!$C$5,Main_T[Products],Analysis!$J$5,Main_T[Sales Channel],Analysis!Q6)</f>
        <v>3370656</v>
      </c>
      <c r="S6" s="15">
        <f>R6/SUM($R$5:$R$6)</f>
        <v>0.63854677609897703</v>
      </c>
      <c r="V6" s="4" t="s">
        <v>8</v>
      </c>
      <c r="W6" s="18">
        <f>SUMIFS(Main_T[Revenue],Main_T[Year],Analysis!$C$5,Main_T[Products],Analysis!$J$5,Main_T[State],Analysis!V6)</f>
        <v>122432</v>
      </c>
      <c r="X6" s="21">
        <f>SUMIFS(Main_T[Quantity],Main_T[Year],Analysis!$C$5,Main_T[Products],Analysis!$J$5,Main_T[State],Analysis!V6)</f>
        <v>2708</v>
      </c>
      <c r="Y6" s="22">
        <f t="shared" ref="Y6:Y52" si="1">IF($AA$6=$W$4,W6,-X6)</f>
        <v>122432</v>
      </c>
      <c r="AA6" t="str">
        <f>IF(Z2=1,AA4,AA5)</f>
        <v>Revenue</v>
      </c>
      <c r="AC6" s="28" t="s">
        <v>87</v>
      </c>
      <c r="AD6" s="29" t="str">
        <f>IF(AC3=2,AD5,"")</f>
        <v/>
      </c>
      <c r="AF6" s="28" t="s">
        <v>87</v>
      </c>
      <c r="AG6" s="29" t="str">
        <f>IF(AC3=2,AF5,"")</f>
        <v/>
      </c>
    </row>
    <row r="7" spans="2:33" x14ac:dyDescent="0.3">
      <c r="B7" s="3">
        <v>2021</v>
      </c>
      <c r="C7" s="6"/>
      <c r="I7" s="3" t="s">
        <v>58</v>
      </c>
      <c r="J7" s="6"/>
      <c r="L7" s="4" t="s">
        <v>61</v>
      </c>
      <c r="M7" s="18">
        <f>SUMIFS(Main_T[Revenue],Main_T[Products],$L7,Main_T[Year],$C$5)</f>
        <v>5263921</v>
      </c>
      <c r="N7" s="18">
        <f t="shared" si="0"/>
        <v>0</v>
      </c>
      <c r="Q7" s="4"/>
      <c r="R7" s="4"/>
      <c r="S7" s="4"/>
      <c r="V7" s="4" t="s">
        <v>10</v>
      </c>
      <c r="W7" s="18">
        <f>SUMIFS(Main_T[Revenue],Main_T[Year],Analysis!$C$5,Main_T[Products],Analysis!$J$5,Main_T[State],Analysis!V7)</f>
        <v>167727</v>
      </c>
      <c r="X7" s="21">
        <f>SUMIFS(Main_T[Quantity],Main_T[Year],Analysis!$C$5,Main_T[Products],Analysis!$J$5,Main_T[State],Analysis!V7)</f>
        <v>7695</v>
      </c>
      <c r="Y7" s="22">
        <f t="shared" si="1"/>
        <v>167727</v>
      </c>
      <c r="AC7" s="4"/>
      <c r="AD7" s="25" t="s">
        <v>88</v>
      </c>
    </row>
    <row r="8" spans="2:33" x14ac:dyDescent="0.3">
      <c r="B8" s="3">
        <v>2022</v>
      </c>
      <c r="C8" s="7"/>
      <c r="I8" s="3" t="s">
        <v>61</v>
      </c>
      <c r="J8" s="6"/>
      <c r="L8" s="4" t="s">
        <v>59</v>
      </c>
      <c r="M8" s="18">
        <f>SUMIFS(Main_T[Revenue],Main_T[Products],$L8,Main_T[Year],$C$5)</f>
        <v>4780144</v>
      </c>
      <c r="N8" s="18">
        <f t="shared" si="0"/>
        <v>0</v>
      </c>
      <c r="Q8" s="4"/>
      <c r="R8" s="4"/>
      <c r="S8" s="4"/>
      <c r="V8" s="4" t="s">
        <v>11</v>
      </c>
      <c r="W8" s="18">
        <f>SUMIFS(Main_T[Revenue],Main_T[Year],Analysis!$C$5,Main_T[Products],Analysis!$J$5,Main_T[State],Analysis!V8)</f>
        <v>145602</v>
      </c>
      <c r="X8" s="21">
        <f>SUMIFS(Main_T[Quantity],Main_T[Year],Analysis!$C$5,Main_T[Products],Analysis!$J$5,Main_T[State],Analysis!V8)</f>
        <v>52953</v>
      </c>
      <c r="Y8" s="22">
        <f t="shared" si="1"/>
        <v>145602</v>
      </c>
      <c r="AC8" s="4"/>
      <c r="AD8" s="26" t="str">
        <f>IF(AC3=1,"Revenue till date","")</f>
        <v>Revenue till date</v>
      </c>
      <c r="AF8" s="24"/>
    </row>
    <row r="9" spans="2:33" x14ac:dyDescent="0.3">
      <c r="I9" s="3" t="s">
        <v>63</v>
      </c>
      <c r="J9" s="6" t="str" cm="1">
        <f t="array" ref="J9">INDEX(L5:L14,11-J2)</f>
        <v>Kettle </v>
      </c>
      <c r="L9" s="4" t="s">
        <v>60</v>
      </c>
      <c r="M9" s="18">
        <f>SUMIFS(Main_T[Revenue],Main_T[Products],$L9,Main_T[Year],$C$5)</f>
        <v>4609952</v>
      </c>
      <c r="N9" s="18">
        <f t="shared" si="0"/>
        <v>0</v>
      </c>
      <c r="Q9" s="4" t="str">
        <f>Q5</f>
        <v xml:space="preserve">Online </v>
      </c>
      <c r="R9" s="16">
        <f>S5</f>
        <v>0.36145322390102291</v>
      </c>
      <c r="S9" s="4"/>
      <c r="V9" s="4" t="s">
        <v>12</v>
      </c>
      <c r="W9" s="18">
        <f>SUMIFS(Main_T[Revenue],Main_T[Year],Analysis!$C$5,Main_T[Products],Analysis!$J$5,Main_T[State],Analysis!V9)</f>
        <v>293637</v>
      </c>
      <c r="X9" s="21">
        <f>SUMIFS(Main_T[Quantity],Main_T[Year],Analysis!$C$5,Main_T[Products],Analysis!$J$5,Main_T[State],Analysis!V9)</f>
        <v>9936</v>
      </c>
      <c r="Y9" s="22">
        <f t="shared" si="1"/>
        <v>293637</v>
      </c>
      <c r="AC9" s="4"/>
      <c r="AD9" s="30">
        <f>SUM(Main_T[Revenue])</f>
        <v>159383368</v>
      </c>
    </row>
    <row r="10" spans="2:33" x14ac:dyDescent="0.3">
      <c r="I10" s="3" t="s">
        <v>57</v>
      </c>
      <c r="J10" s="6"/>
      <c r="L10" s="4" t="s">
        <v>57</v>
      </c>
      <c r="M10" s="18">
        <f>SUMIFS(Main_T[Revenue],Main_T[Products],$L10,Main_T[Year],$C$5)</f>
        <v>3572538</v>
      </c>
      <c r="N10" s="18">
        <f t="shared" si="0"/>
        <v>0</v>
      </c>
      <c r="Q10" s="4" t="str">
        <f>Q6</f>
        <v>In Store</v>
      </c>
      <c r="R10" s="16">
        <f>S6</f>
        <v>0.63854677609897703</v>
      </c>
      <c r="S10" s="4"/>
      <c r="V10" s="4" t="s">
        <v>13</v>
      </c>
      <c r="W10" s="18">
        <f>SUMIFS(Main_T[Revenue],Main_T[Year],Analysis!$C$5,Main_T[Products],Analysis!$J$5,Main_T[State],Analysis!V10)</f>
        <v>147426</v>
      </c>
      <c r="X10" s="21">
        <f>SUMIFS(Main_T[Quantity],Main_T[Year],Analysis!$C$5,Main_T[Products],Analysis!$J$5,Main_T[State],Analysis!V10)</f>
        <v>1401</v>
      </c>
      <c r="Y10" s="22">
        <f t="shared" si="1"/>
        <v>147426</v>
      </c>
      <c r="AC10" s="28" t="s">
        <v>87</v>
      </c>
      <c r="AD10" s="31">
        <f>IF(AC3=1,AD9,"")</f>
        <v>159383368</v>
      </c>
    </row>
    <row r="11" spans="2:33" ht="14.4" customHeight="1" x14ac:dyDescent="0.3">
      <c r="B11" s="32" t="s">
        <v>71</v>
      </c>
      <c r="C11" s="32"/>
      <c r="E11" s="34" t="s">
        <v>74</v>
      </c>
      <c r="F11" s="35"/>
      <c r="I11" s="3" t="s">
        <v>64</v>
      </c>
      <c r="J11" s="6"/>
      <c r="L11" s="4" t="s">
        <v>56</v>
      </c>
      <c r="M11" s="18">
        <f>SUMIFS(Main_T[Revenue],Main_T[Products],$L11,Main_T[Year],$C$5)</f>
        <v>3355051</v>
      </c>
      <c r="N11" s="18">
        <f t="shared" si="0"/>
        <v>0</v>
      </c>
      <c r="V11" s="4" t="s">
        <v>14</v>
      </c>
      <c r="W11" s="18">
        <f>SUMIFS(Main_T[Revenue],Main_T[Year],Analysis!$C$5,Main_T[Products],Analysis!$J$5,Main_T[State],Analysis!V11)</f>
        <v>147870</v>
      </c>
      <c r="X11" s="21">
        <f>SUMIFS(Main_T[Quantity],Main_T[Year],Analysis!$C$5,Main_T[Products],Analysis!$J$5,Main_T[State],Analysis!V11)</f>
        <v>558</v>
      </c>
      <c r="Y11" s="22">
        <f t="shared" si="1"/>
        <v>147870</v>
      </c>
    </row>
    <row r="12" spans="2:33" x14ac:dyDescent="0.3">
      <c r="B12" s="33"/>
      <c r="C12" s="33"/>
      <c r="E12" s="36"/>
      <c r="F12" s="37"/>
      <c r="I12" s="3" t="s">
        <v>62</v>
      </c>
      <c r="J12" s="6"/>
      <c r="L12" s="4" t="s">
        <v>64</v>
      </c>
      <c r="M12" s="18">
        <f>SUMIFS(Main_T[Revenue],Main_T[Products],$L12,Main_T[Year],$C$5)</f>
        <v>2898819</v>
      </c>
      <c r="N12" s="18">
        <f t="shared" si="0"/>
        <v>0</v>
      </c>
      <c r="V12" s="4" t="s">
        <v>15</v>
      </c>
      <c r="W12" s="18">
        <f>SUMIFS(Main_T[Revenue],Main_T[Year],Analysis!$C$5,Main_T[Products],Analysis!$J$5,Main_T[State],Analysis!V12)</f>
        <v>131151</v>
      </c>
      <c r="X12" s="21">
        <f>SUMIFS(Main_T[Quantity],Main_T[Year],Analysis!$C$5,Main_T[Products],Analysis!$J$5,Main_T[State],Analysis!V12)</f>
        <v>16182</v>
      </c>
      <c r="Y12" s="22">
        <f t="shared" si="1"/>
        <v>131151</v>
      </c>
    </row>
    <row r="13" spans="2:33" x14ac:dyDescent="0.3">
      <c r="B13" s="1" t="s">
        <v>66</v>
      </c>
      <c r="C13" s="2" t="s">
        <v>4</v>
      </c>
      <c r="E13" s="9" t="s">
        <v>0</v>
      </c>
      <c r="F13" s="10"/>
      <c r="I13" s="3" t="s">
        <v>56</v>
      </c>
      <c r="J13" s="6"/>
      <c r="L13" s="4" t="s">
        <v>63</v>
      </c>
      <c r="M13" s="18">
        <f>SUMIFS(Main_T[Revenue],Main_T[Products],$L13,Main_T[Year],$C$5)</f>
        <v>2763987</v>
      </c>
      <c r="N13" s="18">
        <f t="shared" si="0"/>
        <v>0</v>
      </c>
      <c r="V13" s="4" t="s">
        <v>16</v>
      </c>
      <c r="W13" s="18">
        <f>SUMIFS(Main_T[Revenue],Main_T[Year],Analysis!$C$5,Main_T[Products],Analysis!$J$5,Main_T[State],Analysis!V13)</f>
        <v>155934</v>
      </c>
      <c r="X13" s="21">
        <f>SUMIFS(Main_T[Quantity],Main_T[Year],Analysis!$C$5,Main_T[Products],Analysis!$J$5,Main_T[State],Analysis!V13)</f>
        <v>8382</v>
      </c>
      <c r="Y13" s="22">
        <f t="shared" si="1"/>
        <v>155934</v>
      </c>
    </row>
    <row r="14" spans="2:33" x14ac:dyDescent="0.3">
      <c r="B14" s="3">
        <v>2022</v>
      </c>
      <c r="C14" s="20">
        <f>SUMIFS(Main_T[Revenue],Main_T[Products],Analysis!$J$5,Main_T[Year],$B14)</f>
        <v>5278636</v>
      </c>
      <c r="E14" s="11">
        <v>2022</v>
      </c>
      <c r="F14" s="19">
        <f>C14</f>
        <v>5278636</v>
      </c>
      <c r="I14" s="3" t="s">
        <v>76</v>
      </c>
      <c r="J14" s="7"/>
      <c r="L14" s="4" t="s">
        <v>58</v>
      </c>
      <c r="M14" s="18">
        <f>SUMIFS(Main_T[Revenue],Main_T[Products],$L14,Main_T[Year],$C$5)</f>
        <v>2657607</v>
      </c>
      <c r="N14" s="18">
        <f t="shared" si="0"/>
        <v>0</v>
      </c>
      <c r="V14" s="4" t="s">
        <v>17</v>
      </c>
      <c r="W14" s="18">
        <f>SUMIFS(Main_T[Revenue],Main_T[Year],Analysis!$C$5,Main_T[Products],Analysis!$J$5,Main_T[State],Analysis!V14)</f>
        <v>146460</v>
      </c>
      <c r="X14" s="21">
        <f>SUMIFS(Main_T[Quantity],Main_T[Year],Analysis!$C$5,Main_T[Products],Analysis!$J$5,Main_T[State],Analysis!V14)</f>
        <v>7593</v>
      </c>
      <c r="Y14" s="22">
        <f t="shared" si="1"/>
        <v>146460</v>
      </c>
    </row>
    <row r="15" spans="2:33" x14ac:dyDescent="0.3">
      <c r="B15" s="3">
        <v>2021</v>
      </c>
      <c r="C15" s="20">
        <f>SUMIFS(Main_T[Revenue],Main_T[Products],Analysis!$J$5,Main_T[Year],$B15)</f>
        <v>2914747</v>
      </c>
      <c r="E15" s="9" t="s">
        <v>72</v>
      </c>
      <c r="F15" s="19">
        <f>SUM(C14:C17)-F14</f>
        <v>11303900</v>
      </c>
      <c r="V15" s="4" t="s">
        <v>18</v>
      </c>
      <c r="W15" s="18">
        <f>SUMIFS(Main_T[Revenue],Main_T[Year],Analysis!$C$5,Main_T[Products],Analysis!$J$5,Main_T[State],Analysis!V15)</f>
        <v>174777</v>
      </c>
      <c r="X15" s="21">
        <f>SUMIFS(Main_T[Quantity],Main_T[Year],Analysis!$C$5,Main_T[Products],Analysis!$J$5,Main_T[State],Analysis!V15)</f>
        <v>8454</v>
      </c>
      <c r="Y15" s="22">
        <f t="shared" si="1"/>
        <v>174777</v>
      </c>
    </row>
    <row r="16" spans="2:33" x14ac:dyDescent="0.3">
      <c r="B16" s="3">
        <v>2020</v>
      </c>
      <c r="C16" s="20">
        <f>SUMIFS(Main_T[Revenue],Main_T[Products],Analysis!$J$5,Main_T[Year],$B16)</f>
        <v>5680698</v>
      </c>
      <c r="E16" s="9"/>
      <c r="F16" s="10"/>
      <c r="V16" s="4" t="s">
        <v>19</v>
      </c>
      <c r="W16" s="18">
        <f>SUMIFS(Main_T[Revenue],Main_T[Year],Analysis!$C$5,Main_T[Products],Analysis!$J$5,Main_T[State],Analysis!V16)</f>
        <v>170196</v>
      </c>
      <c r="X16" s="21">
        <f>SUMIFS(Main_T[Quantity],Main_T[Year],Analysis!$C$5,Main_T[Products],Analysis!$J$5,Main_T[State],Analysis!V16)</f>
        <v>6906</v>
      </c>
      <c r="Y16" s="22">
        <f t="shared" si="1"/>
        <v>170196</v>
      </c>
    </row>
    <row r="17" spans="2:25" x14ac:dyDescent="0.3">
      <c r="B17" s="3">
        <v>2019</v>
      </c>
      <c r="C17" s="20">
        <f>SUMIFS(Main_T[Revenue],Main_T[Products],Analysis!$J$5,Main_T[Year],$B17)</f>
        <v>2708455</v>
      </c>
      <c r="E17" s="9" t="s">
        <v>73</v>
      </c>
      <c r="F17" s="12">
        <f>F14/F15</f>
        <v>0.46697476092322121</v>
      </c>
      <c r="V17" s="4" t="s">
        <v>20</v>
      </c>
      <c r="W17" s="18">
        <f>SUMIFS(Main_T[Revenue],Main_T[Year],Analysis!$C$5,Main_T[Products],Analysis!$J$5,Main_T[State],Analysis!V17)</f>
        <v>154764</v>
      </c>
      <c r="X17" s="21">
        <f>SUMIFS(Main_T[Quantity],Main_T[Year],Analysis!$C$5,Main_T[Products],Analysis!$J$5,Main_T[State],Analysis!V17)</f>
        <v>8733</v>
      </c>
      <c r="Y17" s="22">
        <f t="shared" si="1"/>
        <v>154764</v>
      </c>
    </row>
    <row r="18" spans="2:25" x14ac:dyDescent="0.3">
      <c r="E18" s="13" t="s">
        <v>72</v>
      </c>
      <c r="F18" s="14">
        <f>100%-F17</f>
        <v>0.53302523907677879</v>
      </c>
      <c r="V18" s="4" t="s">
        <v>21</v>
      </c>
      <c r="W18" s="18">
        <f>SUMIFS(Main_T[Revenue],Main_T[Year],Analysis!$C$5,Main_T[Products],Analysis!$J$5,Main_T[State],Analysis!V18)</f>
        <v>161163</v>
      </c>
      <c r="X18" s="21">
        <f>SUMIFS(Main_T[Quantity],Main_T[Year],Analysis!$C$5,Main_T[Products],Analysis!$J$5,Main_T[State],Analysis!V18)</f>
        <v>7839</v>
      </c>
      <c r="Y18" s="22">
        <f t="shared" si="1"/>
        <v>161163</v>
      </c>
    </row>
    <row r="19" spans="2:25" x14ac:dyDescent="0.3">
      <c r="V19" s="4" t="s">
        <v>22</v>
      </c>
      <c r="W19" s="18">
        <f>SUMIFS(Main_T[Revenue],Main_T[Year],Analysis!$C$5,Main_T[Products],Analysis!$J$5,Main_T[State],Analysis!V19)</f>
        <v>181815</v>
      </c>
      <c r="X19" s="21">
        <f>SUMIFS(Main_T[Quantity],Main_T[Year],Analysis!$C$5,Main_T[Products],Analysis!$J$5,Main_T[State],Analysis!V19)</f>
        <v>4896</v>
      </c>
      <c r="Y19" s="22">
        <f t="shared" si="1"/>
        <v>181815</v>
      </c>
    </row>
    <row r="20" spans="2:25" x14ac:dyDescent="0.3">
      <c r="V20" s="4" t="s">
        <v>23</v>
      </c>
      <c r="W20" s="18">
        <f>SUMIFS(Main_T[Revenue],Main_T[Year],Analysis!$C$5,Main_T[Products],Analysis!$J$5,Main_T[State],Analysis!V20)</f>
        <v>278181</v>
      </c>
      <c r="X20" s="21">
        <f>SUMIFS(Main_T[Quantity],Main_T[Year],Analysis!$C$5,Main_T[Products],Analysis!$J$5,Main_T[State],Analysis!V20)</f>
        <v>9429</v>
      </c>
      <c r="Y20" s="22">
        <f t="shared" si="1"/>
        <v>278181</v>
      </c>
    </row>
    <row r="21" spans="2:25" x14ac:dyDescent="0.3">
      <c r="V21" s="4" t="s">
        <v>24</v>
      </c>
      <c r="W21" s="18">
        <f>SUMIFS(Main_T[Revenue],Main_T[Year],Analysis!$C$5,Main_T[Products],Analysis!$J$5,Main_T[State],Analysis!V21)</f>
        <v>142266</v>
      </c>
      <c r="X21" s="21">
        <f>SUMIFS(Main_T[Quantity],Main_T[Year],Analysis!$C$5,Main_T[Products],Analysis!$J$5,Main_T[State],Analysis!V21)</f>
        <v>4743</v>
      </c>
      <c r="Y21" s="22">
        <f t="shared" si="1"/>
        <v>142266</v>
      </c>
    </row>
    <row r="22" spans="2:25" x14ac:dyDescent="0.3">
      <c r="V22" s="4" t="s">
        <v>25</v>
      </c>
      <c r="W22" s="18">
        <f>SUMIFS(Main_T[Revenue],Main_T[Year],Analysis!$C$5,Main_T[Products],Analysis!$J$5,Main_T[State],Analysis!V22)</f>
        <v>158661</v>
      </c>
      <c r="X22" s="21">
        <f>SUMIFS(Main_T[Quantity],Main_T[Year],Analysis!$C$5,Main_T[Products],Analysis!$J$5,Main_T[State],Analysis!V22)</f>
        <v>2160</v>
      </c>
      <c r="Y22" s="22">
        <f t="shared" si="1"/>
        <v>158661</v>
      </c>
    </row>
    <row r="23" spans="2:25" x14ac:dyDescent="0.3">
      <c r="V23" s="4" t="s">
        <v>26</v>
      </c>
      <c r="W23" s="18">
        <f>SUMIFS(Main_T[Revenue],Main_T[Year],Analysis!$C$5,Main_T[Products],Analysis!$J$5,Main_T[State],Analysis!V23)</f>
        <v>211884</v>
      </c>
      <c r="X23" s="21">
        <f>SUMIFS(Main_T[Quantity],Main_T[Year],Analysis!$C$5,Main_T[Products],Analysis!$J$5,Main_T[State],Analysis!V23)</f>
        <v>2997</v>
      </c>
      <c r="Y23" s="22">
        <f t="shared" si="1"/>
        <v>211884</v>
      </c>
    </row>
    <row r="24" spans="2:25" x14ac:dyDescent="0.3">
      <c r="V24" s="4" t="s">
        <v>27</v>
      </c>
      <c r="W24" s="18">
        <f>SUMIFS(Main_T[Revenue],Main_T[Year],Analysis!$C$5,Main_T[Products],Analysis!$J$5,Main_T[State],Analysis!V24)</f>
        <v>98618</v>
      </c>
      <c r="X24" s="21">
        <f>SUMIFS(Main_T[Quantity],Main_T[Year],Analysis!$C$5,Main_T[Products],Analysis!$J$5,Main_T[State],Analysis!V24)</f>
        <v>7148</v>
      </c>
      <c r="Y24" s="22">
        <f t="shared" si="1"/>
        <v>98618</v>
      </c>
    </row>
    <row r="25" spans="2:25" x14ac:dyDescent="0.3">
      <c r="V25" s="4" t="s">
        <v>28</v>
      </c>
      <c r="W25" s="18">
        <f>SUMIFS(Main_T[Revenue],Main_T[Year],Analysis!$C$5,Main_T[Products],Analysis!$J$5,Main_T[State],Analysis!V25)</f>
        <v>114552</v>
      </c>
      <c r="X25" s="21">
        <f>SUMIFS(Main_T[Quantity],Main_T[Year],Analysis!$C$5,Main_T[Products],Analysis!$J$5,Main_T[State],Analysis!V25)</f>
        <v>6350</v>
      </c>
      <c r="Y25" s="22">
        <f t="shared" si="1"/>
        <v>114552</v>
      </c>
    </row>
    <row r="26" spans="2:25" x14ac:dyDescent="0.3">
      <c r="V26" s="4" t="s">
        <v>29</v>
      </c>
      <c r="W26" s="18">
        <f>SUMIFS(Main_T[Revenue],Main_T[Year],Analysis!$C$5,Main_T[Products],Analysis!$J$5,Main_T[State],Analysis!V26)</f>
        <v>113050</v>
      </c>
      <c r="X26" s="21">
        <f>SUMIFS(Main_T[Quantity],Main_T[Year],Analysis!$C$5,Main_T[Products],Analysis!$J$5,Main_T[State],Analysis!V26)</f>
        <v>4140</v>
      </c>
      <c r="Y26" s="22">
        <f t="shared" si="1"/>
        <v>113050</v>
      </c>
    </row>
    <row r="27" spans="2:25" x14ac:dyDescent="0.3">
      <c r="V27" s="4" t="s">
        <v>30</v>
      </c>
      <c r="W27" s="18">
        <f>SUMIFS(Main_T[Revenue],Main_T[Year],Analysis!$C$5,Main_T[Products],Analysis!$J$5,Main_T[State],Analysis!V27)</f>
        <v>105354</v>
      </c>
      <c r="X27" s="21">
        <f>SUMIFS(Main_T[Quantity],Main_T[Year],Analysis!$C$5,Main_T[Products],Analysis!$J$5,Main_T[State],Analysis!V27)</f>
        <v>4246</v>
      </c>
      <c r="Y27" s="22">
        <f t="shared" si="1"/>
        <v>105354</v>
      </c>
    </row>
    <row r="28" spans="2:25" x14ac:dyDescent="0.3">
      <c r="V28" s="4" t="s">
        <v>31</v>
      </c>
      <c r="W28" s="18">
        <f>SUMIFS(Main_T[Revenue],Main_T[Year],Analysis!$C$5,Main_T[Products],Analysis!$J$5,Main_T[State],Analysis!V28)</f>
        <v>71945</v>
      </c>
      <c r="X28" s="21">
        <f>SUMIFS(Main_T[Quantity],Main_T[Year],Analysis!$C$5,Main_T[Products],Analysis!$J$5,Main_T[State],Analysis!V28)</f>
        <v>1847</v>
      </c>
      <c r="Y28" s="22">
        <f t="shared" si="1"/>
        <v>71945</v>
      </c>
    </row>
    <row r="29" spans="2:25" x14ac:dyDescent="0.3">
      <c r="V29" s="4" t="s">
        <v>32</v>
      </c>
      <c r="W29" s="18">
        <f>SUMIFS(Main_T[Revenue],Main_T[Year],Analysis!$C$5,Main_T[Products],Analysis!$J$5,Main_T[State],Analysis!V29)</f>
        <v>50449</v>
      </c>
      <c r="X29" s="21">
        <f>SUMIFS(Main_T[Quantity],Main_T[Year],Analysis!$C$5,Main_T[Products],Analysis!$J$5,Main_T[State],Analysis!V29)</f>
        <v>2469</v>
      </c>
      <c r="Y29" s="22">
        <f t="shared" si="1"/>
        <v>50449</v>
      </c>
    </row>
    <row r="30" spans="2:25" x14ac:dyDescent="0.3">
      <c r="V30" s="4" t="s">
        <v>33</v>
      </c>
      <c r="W30" s="18">
        <f>SUMIFS(Main_T[Revenue],Main_T[Year],Analysis!$C$5,Main_T[Products],Analysis!$J$5,Main_T[State],Analysis!V30)</f>
        <v>94060</v>
      </c>
      <c r="X30" s="21">
        <f>SUMIFS(Main_T[Quantity],Main_T[Year],Analysis!$C$5,Main_T[Products],Analysis!$J$5,Main_T[State],Analysis!V30)</f>
        <v>598</v>
      </c>
      <c r="Y30" s="22">
        <f t="shared" si="1"/>
        <v>94060</v>
      </c>
    </row>
    <row r="31" spans="2:25" x14ac:dyDescent="0.3">
      <c r="V31" s="4" t="s">
        <v>34</v>
      </c>
      <c r="W31" s="18">
        <f>SUMIFS(Main_T[Revenue],Main_T[Year],Analysis!$C$5,Main_T[Products],Analysis!$J$5,Main_T[State],Analysis!V31)</f>
        <v>54051</v>
      </c>
      <c r="X31" s="21">
        <f>SUMIFS(Main_T[Quantity],Main_T[Year],Analysis!$C$5,Main_T[Products],Analysis!$J$5,Main_T[State],Analysis!V31)</f>
        <v>350</v>
      </c>
      <c r="Y31" s="22">
        <f t="shared" si="1"/>
        <v>54051</v>
      </c>
    </row>
    <row r="32" spans="2:25" x14ac:dyDescent="0.3">
      <c r="V32" s="4" t="s">
        <v>35</v>
      </c>
      <c r="W32" s="18">
        <f>SUMIFS(Main_T[Revenue],Main_T[Year],Analysis!$C$5,Main_T[Products],Analysis!$J$5,Main_T[State],Analysis!V32)</f>
        <v>50634</v>
      </c>
      <c r="X32" s="21">
        <f>SUMIFS(Main_T[Quantity],Main_T[Year],Analysis!$C$5,Main_T[Products],Analysis!$J$5,Main_T[State],Analysis!V32)</f>
        <v>999</v>
      </c>
      <c r="Y32" s="22">
        <f t="shared" si="1"/>
        <v>50634</v>
      </c>
    </row>
    <row r="33" spans="22:25" x14ac:dyDescent="0.3">
      <c r="V33" s="4" t="s">
        <v>36</v>
      </c>
      <c r="W33" s="18">
        <f>SUMIFS(Main_T[Revenue],Main_T[Year],Analysis!$C$5,Main_T[Products],Analysis!$J$5,Main_T[State],Analysis!V33)</f>
        <v>71885</v>
      </c>
      <c r="X33" s="21">
        <f>SUMIFS(Main_T[Quantity],Main_T[Year],Analysis!$C$5,Main_T[Products],Analysis!$J$5,Main_T[State],Analysis!V33)</f>
        <v>2064</v>
      </c>
      <c r="Y33" s="22">
        <f t="shared" si="1"/>
        <v>71885</v>
      </c>
    </row>
    <row r="34" spans="22:25" x14ac:dyDescent="0.3">
      <c r="V34" s="4" t="s">
        <v>37</v>
      </c>
      <c r="W34" s="18">
        <f>SUMIFS(Main_T[Revenue],Main_T[Year],Analysis!$C$5,Main_T[Products],Analysis!$J$5,Main_T[State],Analysis!V34)</f>
        <v>50384</v>
      </c>
      <c r="X34" s="21">
        <f>SUMIFS(Main_T[Quantity],Main_T[Year],Analysis!$C$5,Main_T[Products],Analysis!$J$5,Main_T[State],Analysis!V34)</f>
        <v>3335</v>
      </c>
      <c r="Y34" s="22">
        <f t="shared" si="1"/>
        <v>50384</v>
      </c>
    </row>
    <row r="35" spans="22:25" x14ac:dyDescent="0.3">
      <c r="V35" s="4" t="s">
        <v>38</v>
      </c>
      <c r="W35" s="18">
        <f>SUMIFS(Main_T[Revenue],Main_T[Year],Analysis!$C$5,Main_T[Products],Analysis!$J$5,Main_T[State],Analysis!V35)</f>
        <v>48720</v>
      </c>
      <c r="X35" s="21">
        <f>SUMIFS(Main_T[Quantity],Main_T[Year],Analysis!$C$5,Main_T[Products],Analysis!$J$5,Main_T[State],Analysis!V35)</f>
        <v>3428</v>
      </c>
      <c r="Y35" s="22">
        <f t="shared" si="1"/>
        <v>48720</v>
      </c>
    </row>
    <row r="36" spans="22:25" x14ac:dyDescent="0.3">
      <c r="V36" s="4" t="s">
        <v>39</v>
      </c>
      <c r="W36" s="18">
        <f>SUMIFS(Main_T[Revenue],Main_T[Year],Analysis!$C$5,Main_T[Products],Analysis!$J$5,Main_T[State],Analysis!V36)</f>
        <v>98355</v>
      </c>
      <c r="X36" s="21">
        <f>SUMIFS(Main_T[Quantity],Main_T[Year],Analysis!$C$5,Main_T[Products],Analysis!$J$5,Main_T[State],Analysis!V36)</f>
        <v>1830</v>
      </c>
      <c r="Y36" s="22">
        <f t="shared" si="1"/>
        <v>98355</v>
      </c>
    </row>
    <row r="37" spans="22:25" x14ac:dyDescent="0.3">
      <c r="V37" s="4" t="s">
        <v>40</v>
      </c>
      <c r="W37" s="18">
        <f>SUMIFS(Main_T[Revenue],Main_T[Year],Analysis!$C$5,Main_T[Products],Analysis!$J$5,Main_T[State],Analysis!V37)</f>
        <v>57404</v>
      </c>
      <c r="X37" s="21">
        <f>SUMIFS(Main_T[Quantity],Main_T[Year],Analysis!$C$5,Main_T[Products],Analysis!$J$5,Main_T[State],Analysis!V37)</f>
        <v>2541</v>
      </c>
      <c r="Y37" s="22">
        <f t="shared" si="1"/>
        <v>57404</v>
      </c>
    </row>
    <row r="38" spans="22:25" x14ac:dyDescent="0.3">
      <c r="V38" s="4" t="s">
        <v>41</v>
      </c>
      <c r="W38" s="18">
        <f>SUMIFS(Main_T[Revenue],Main_T[Year],Analysis!$C$5,Main_T[Products],Analysis!$J$5,Main_T[State],Analysis!V38)</f>
        <v>96660</v>
      </c>
      <c r="X38" s="21">
        <f>SUMIFS(Main_T[Quantity],Main_T[Year],Analysis!$C$5,Main_T[Products],Analysis!$J$5,Main_T[State],Analysis!V38)</f>
        <v>4355</v>
      </c>
      <c r="Y38" s="22">
        <f t="shared" si="1"/>
        <v>96660</v>
      </c>
    </row>
    <row r="39" spans="22:25" x14ac:dyDescent="0.3">
      <c r="V39" s="4" t="s">
        <v>42</v>
      </c>
      <c r="W39" s="18">
        <f>SUMIFS(Main_T[Revenue],Main_T[Year],Analysis!$C$5,Main_T[Products],Analysis!$J$5,Main_T[State],Analysis!V39)</f>
        <v>46689</v>
      </c>
      <c r="X39" s="21">
        <f>SUMIFS(Main_T[Quantity],Main_T[Year],Analysis!$C$5,Main_T[Products],Analysis!$J$5,Main_T[State],Analysis!V39)</f>
        <v>4739</v>
      </c>
      <c r="Y39" s="22">
        <f t="shared" si="1"/>
        <v>46689</v>
      </c>
    </row>
    <row r="40" spans="22:25" x14ac:dyDescent="0.3">
      <c r="V40" s="4" t="s">
        <v>43</v>
      </c>
      <c r="W40" s="18">
        <f>SUMIFS(Main_T[Revenue],Main_T[Year],Analysis!$C$5,Main_T[Products],Analysis!$J$5,Main_T[State],Analysis!V40)</f>
        <v>67949</v>
      </c>
      <c r="X40" s="21">
        <f>SUMIFS(Main_T[Quantity],Main_T[Year],Analysis!$C$5,Main_T[Products],Analysis!$J$5,Main_T[State],Analysis!V40)</f>
        <v>3629</v>
      </c>
      <c r="Y40" s="22">
        <f t="shared" si="1"/>
        <v>67949</v>
      </c>
    </row>
    <row r="41" spans="22:25" x14ac:dyDescent="0.3">
      <c r="V41" s="4" t="s">
        <v>44</v>
      </c>
      <c r="W41" s="18">
        <f>SUMIFS(Main_T[Revenue],Main_T[Year],Analysis!$C$5,Main_T[Products],Analysis!$J$5,Main_T[State],Analysis!V41)</f>
        <v>48071</v>
      </c>
      <c r="X41" s="21">
        <f>SUMIFS(Main_T[Quantity],Main_T[Year],Analysis!$C$5,Main_T[Products],Analysis!$J$5,Main_T[State],Analysis!V41)</f>
        <v>205</v>
      </c>
      <c r="Y41" s="22">
        <f t="shared" si="1"/>
        <v>48071</v>
      </c>
    </row>
    <row r="42" spans="22:25" x14ac:dyDescent="0.3">
      <c r="V42" s="4" t="s">
        <v>45</v>
      </c>
      <c r="W42" s="18">
        <f>SUMIFS(Main_T[Revenue],Main_T[Year],Analysis!$C$5,Main_T[Products],Analysis!$J$5,Main_T[State],Analysis!V42)</f>
        <v>50990</v>
      </c>
      <c r="X42" s="21">
        <f>SUMIFS(Main_T[Quantity],Main_T[Year],Analysis!$C$5,Main_T[Products],Analysis!$J$5,Main_T[State],Analysis!V42)</f>
        <v>1375</v>
      </c>
      <c r="Y42" s="22">
        <f t="shared" si="1"/>
        <v>50990</v>
      </c>
    </row>
    <row r="43" spans="22:25" x14ac:dyDescent="0.3">
      <c r="V43" s="4" t="s">
        <v>46</v>
      </c>
      <c r="W43" s="18">
        <f>SUMIFS(Main_T[Revenue],Main_T[Year],Analysis!$C$5,Main_T[Products],Analysis!$J$5,Main_T[State],Analysis!V43)</f>
        <v>51582</v>
      </c>
      <c r="X43" s="21">
        <f>SUMIFS(Main_T[Quantity],Main_T[Year],Analysis!$C$5,Main_T[Products],Analysis!$J$5,Main_T[State],Analysis!V43)</f>
        <v>1099</v>
      </c>
      <c r="Y43" s="22">
        <f t="shared" si="1"/>
        <v>51582</v>
      </c>
    </row>
    <row r="44" spans="22:25" x14ac:dyDescent="0.3">
      <c r="V44" s="4" t="s">
        <v>47</v>
      </c>
      <c r="W44" s="18">
        <f>SUMIFS(Main_T[Revenue],Main_T[Year],Analysis!$C$5,Main_T[Products],Analysis!$J$5,Main_T[State],Analysis!V44)</f>
        <v>54930</v>
      </c>
      <c r="X44" s="21">
        <f>SUMIFS(Main_T[Quantity],Main_T[Year],Analysis!$C$5,Main_T[Products],Analysis!$J$5,Main_T[State],Analysis!V44)</f>
        <v>1130</v>
      </c>
      <c r="Y44" s="22">
        <f t="shared" si="1"/>
        <v>54930</v>
      </c>
    </row>
    <row r="45" spans="22:25" x14ac:dyDescent="0.3">
      <c r="V45" s="4" t="s">
        <v>48</v>
      </c>
      <c r="W45" s="18">
        <f>SUMIFS(Main_T[Revenue],Main_T[Year],Analysis!$C$5,Main_T[Products],Analysis!$J$5,Main_T[State],Analysis!V45)</f>
        <v>123086</v>
      </c>
      <c r="X45" s="21">
        <f>SUMIFS(Main_T[Quantity],Main_T[Year],Analysis!$C$5,Main_T[Products],Analysis!$J$5,Main_T[State],Analysis!V45)</f>
        <v>19698</v>
      </c>
      <c r="Y45" s="22">
        <f t="shared" si="1"/>
        <v>123086</v>
      </c>
    </row>
    <row r="46" spans="22:25" x14ac:dyDescent="0.3">
      <c r="V46" s="4" t="s">
        <v>49</v>
      </c>
      <c r="W46" s="18">
        <f>SUMIFS(Main_T[Revenue],Main_T[Year],Analysis!$C$5,Main_T[Products],Analysis!$J$5,Main_T[State],Analysis!V46)</f>
        <v>71747</v>
      </c>
      <c r="X46" s="21">
        <f>SUMIFS(Main_T[Quantity],Main_T[Year],Analysis!$C$5,Main_T[Products],Analysis!$J$5,Main_T[State],Analysis!V46)</f>
        <v>1066</v>
      </c>
      <c r="Y46" s="22">
        <f t="shared" si="1"/>
        <v>71747</v>
      </c>
    </row>
    <row r="47" spans="22:25" x14ac:dyDescent="0.3">
      <c r="V47" s="4" t="s">
        <v>50</v>
      </c>
      <c r="W47" s="18">
        <f>SUMIFS(Main_T[Revenue],Main_T[Year],Analysis!$C$5,Main_T[Products],Analysis!$J$5,Main_T[State],Analysis!V47)</f>
        <v>47096</v>
      </c>
      <c r="X47" s="21">
        <f>SUMIFS(Main_T[Quantity],Main_T[Year],Analysis!$C$5,Main_T[Products],Analysis!$J$5,Main_T[State],Analysis!V47)</f>
        <v>571</v>
      </c>
      <c r="Y47" s="22">
        <f t="shared" si="1"/>
        <v>47096</v>
      </c>
    </row>
    <row r="48" spans="22:25" x14ac:dyDescent="0.3">
      <c r="V48" s="4" t="s">
        <v>51</v>
      </c>
      <c r="W48" s="18">
        <f>SUMIFS(Main_T[Revenue],Main_T[Year],Analysis!$C$5,Main_T[Products],Analysis!$J$5,Main_T[State],Analysis!V48)</f>
        <v>54671</v>
      </c>
      <c r="X48" s="21">
        <f>SUMIFS(Main_T[Quantity],Main_T[Year],Analysis!$C$5,Main_T[Products],Analysis!$J$5,Main_T[State],Analysis!V48)</f>
        <v>2073</v>
      </c>
      <c r="Y48" s="22">
        <f t="shared" si="1"/>
        <v>54671</v>
      </c>
    </row>
    <row r="49" spans="22:25" x14ac:dyDescent="0.3">
      <c r="V49" s="4" t="s">
        <v>52</v>
      </c>
      <c r="W49" s="18">
        <f>SUMIFS(Main_T[Revenue],Main_T[Year],Analysis!$C$5,Main_T[Products],Analysis!$J$5,Main_T[State],Analysis!V49)</f>
        <v>42964</v>
      </c>
      <c r="X49" s="21">
        <f>SUMIFS(Main_T[Quantity],Main_T[Year],Analysis!$C$5,Main_T[Products],Analysis!$J$5,Main_T[State],Analysis!V49)</f>
        <v>6971</v>
      </c>
      <c r="Y49" s="22">
        <f t="shared" si="1"/>
        <v>42964</v>
      </c>
    </row>
    <row r="50" spans="22:25" x14ac:dyDescent="0.3">
      <c r="V50" s="4" t="s">
        <v>53</v>
      </c>
      <c r="W50" s="18">
        <f>SUMIFS(Main_T[Revenue],Main_T[Year],Analysis!$C$5,Main_T[Products],Analysis!$J$5,Main_T[State],Analysis!V50)</f>
        <v>84059</v>
      </c>
      <c r="X50" s="21">
        <f>SUMIFS(Main_T[Quantity],Main_T[Year],Analysis!$C$5,Main_T[Products],Analysis!$J$5,Main_T[State],Analysis!V50)</f>
        <v>1117</v>
      </c>
      <c r="Y50" s="22">
        <f t="shared" si="1"/>
        <v>84059</v>
      </c>
    </row>
    <row r="51" spans="22:25" x14ac:dyDescent="0.3">
      <c r="V51" s="4" t="s">
        <v>54</v>
      </c>
      <c r="W51" s="18">
        <f>SUMIFS(Main_T[Revenue],Main_T[Year],Analysis!$C$5,Main_T[Products],Analysis!$J$5,Main_T[State],Analysis!V51)</f>
        <v>47928</v>
      </c>
      <c r="X51" s="21">
        <f>SUMIFS(Main_T[Quantity],Main_T[Year],Analysis!$C$5,Main_T[Products],Analysis!$J$5,Main_T[State],Analysis!V51)</f>
        <v>2872</v>
      </c>
      <c r="Y51" s="22">
        <f t="shared" si="1"/>
        <v>47928</v>
      </c>
    </row>
    <row r="52" spans="22:25" x14ac:dyDescent="0.3">
      <c r="V52" s="4" t="s">
        <v>55</v>
      </c>
      <c r="W52" s="18">
        <f>SUMIFS(Main_T[Revenue],Main_T[Year],Analysis!$C$5,Main_T[Products],Analysis!$J$5,Main_T[State],Analysis!V52)</f>
        <v>89063</v>
      </c>
      <c r="X52" s="21">
        <f>SUMIFS(Main_T[Quantity],Main_T[Year],Analysis!$C$5,Main_T[Products],Analysis!$J$5,Main_T[State],Analysis!V52)</f>
        <v>1440</v>
      </c>
      <c r="Y52" s="22">
        <f t="shared" si="1"/>
        <v>89063</v>
      </c>
    </row>
  </sheetData>
  <autoFilter ref="L4:M14" xr:uid="{137FD70B-7B8E-4748-8700-12AC1520916B}">
    <sortState xmlns:xlrd2="http://schemas.microsoft.com/office/spreadsheetml/2017/richdata2" ref="L5:M14">
      <sortCondition descending="1" ref="M4"/>
    </sortState>
  </autoFilter>
  <mergeCells count="10">
    <mergeCell ref="B11:C12"/>
    <mergeCell ref="E11:F12"/>
    <mergeCell ref="E3:F3"/>
    <mergeCell ref="Z1:AA1"/>
    <mergeCell ref="Y4:Z4"/>
    <mergeCell ref="Q3:S3"/>
    <mergeCell ref="L3:N3"/>
    <mergeCell ref="V3:X3"/>
    <mergeCell ref="B3:C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565-7155-450E-837A-41A0F2691347}">
  <dimension ref="A1"/>
  <sheetViews>
    <sheetView showGridLines="0" showRowColHeaders="0" tabSelected="1" zoomScale="115" zoomScaleNormal="115" workbookViewId="0">
      <selection activeCell="W22" sqref="W22"/>
    </sheetView>
  </sheetViews>
  <sheetFormatPr defaultRowHeight="14.4" x14ac:dyDescent="0.3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30480</xdr:colOff>
                    <xdr:row>6</xdr:row>
                    <xdr:rowOff>22860</xdr:rowOff>
                  </from>
                  <to>
                    <xdr:col>1</xdr:col>
                    <xdr:colOff>373380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13</xdr:col>
                    <xdr:colOff>60960</xdr:colOff>
                    <xdr:row>10</xdr:row>
                    <xdr:rowOff>152400</xdr:rowOff>
                  </from>
                  <to>
                    <xdr:col>14</xdr:col>
                    <xdr:colOff>457200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16</xdr:col>
                    <xdr:colOff>419100</xdr:colOff>
                    <xdr:row>10</xdr:row>
                    <xdr:rowOff>152400</xdr:rowOff>
                  </from>
                  <to>
                    <xdr:col>18</xdr:col>
                    <xdr:colOff>190500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AB11-183D-4E36-8932-1A438D8948D9}">
  <dimension ref="A1:B49"/>
  <sheetViews>
    <sheetView workbookViewId="0">
      <selection activeCell="B1" sqref="B1"/>
    </sheetView>
  </sheetViews>
  <sheetFormatPr defaultRowHeight="14.4" x14ac:dyDescent="0.3"/>
  <cols>
    <col min="2" max="2" width="12.33203125" customWidth="1"/>
  </cols>
  <sheetData>
    <row r="1" spans="1:2" x14ac:dyDescent="0.3">
      <c r="A1" s="23" t="s">
        <v>2</v>
      </c>
      <c r="B1" s="23" t="s">
        <v>85</v>
      </c>
    </row>
    <row r="2" spans="1:2" x14ac:dyDescent="0.3">
      <c r="A2" t="s">
        <v>11</v>
      </c>
      <c r="B2" vm="1">
        <v>39557045</v>
      </c>
    </row>
    <row r="3" spans="1:2" x14ac:dyDescent="0.3">
      <c r="A3" t="s">
        <v>48</v>
      </c>
      <c r="B3" vm="2">
        <v>28701845</v>
      </c>
    </row>
    <row r="4" spans="1:2" x14ac:dyDescent="0.3">
      <c r="A4" t="s">
        <v>15</v>
      </c>
      <c r="B4" vm="3">
        <v>21670000</v>
      </c>
    </row>
    <row r="5" spans="1:2" x14ac:dyDescent="0.3">
      <c r="A5" t="s">
        <v>37</v>
      </c>
      <c r="B5" vm="4">
        <v>19542209</v>
      </c>
    </row>
    <row r="6" spans="1:2" x14ac:dyDescent="0.3">
      <c r="A6" t="s">
        <v>43</v>
      </c>
      <c r="B6" vm="5">
        <v>12807060</v>
      </c>
    </row>
    <row r="7" spans="1:2" x14ac:dyDescent="0.3">
      <c r="A7" t="s">
        <v>18</v>
      </c>
      <c r="B7" vm="6">
        <v>12741080</v>
      </c>
    </row>
    <row r="8" spans="1:2" x14ac:dyDescent="0.3">
      <c r="A8" t="s">
        <v>40</v>
      </c>
      <c r="B8" vm="7">
        <v>11689442</v>
      </c>
    </row>
    <row r="9" spans="1:2" x14ac:dyDescent="0.3">
      <c r="A9" t="s">
        <v>16</v>
      </c>
      <c r="B9" vm="8">
        <v>10519475</v>
      </c>
    </row>
    <row r="10" spans="1:2" x14ac:dyDescent="0.3">
      <c r="A10" t="s">
        <v>38</v>
      </c>
      <c r="B10" vm="9">
        <v>10383620</v>
      </c>
    </row>
    <row r="11" spans="1:2" x14ac:dyDescent="0.3">
      <c r="A11" t="s">
        <v>27</v>
      </c>
      <c r="B11" vm="10">
        <v>9995915</v>
      </c>
    </row>
    <row r="12" spans="1:2" x14ac:dyDescent="0.3">
      <c r="A12" t="s">
        <v>35</v>
      </c>
      <c r="B12" vm="11">
        <v>8908520</v>
      </c>
    </row>
    <row r="13" spans="1:2" x14ac:dyDescent="0.3">
      <c r="A13" t="s">
        <v>51</v>
      </c>
      <c r="B13" vm="12">
        <v>8517685</v>
      </c>
    </row>
    <row r="14" spans="1:2" x14ac:dyDescent="0.3">
      <c r="A14" t="s">
        <v>52</v>
      </c>
      <c r="B14" vm="13">
        <v>7614893</v>
      </c>
    </row>
    <row r="15" spans="1:2" x14ac:dyDescent="0.3">
      <c r="A15" t="s">
        <v>8</v>
      </c>
      <c r="B15" vm="14">
        <v>7171646</v>
      </c>
    </row>
    <row r="16" spans="1:2" x14ac:dyDescent="0.3">
      <c r="A16" t="s">
        <v>26</v>
      </c>
      <c r="B16" vm="15">
        <v>6902149</v>
      </c>
    </row>
    <row r="17" spans="1:2" x14ac:dyDescent="0.3">
      <c r="A17" t="s">
        <v>47</v>
      </c>
      <c r="B17" vm="16">
        <v>6770010</v>
      </c>
    </row>
    <row r="18" spans="1:2" x14ac:dyDescent="0.3">
      <c r="A18" t="s">
        <v>19</v>
      </c>
      <c r="B18" vm="17">
        <v>6691878</v>
      </c>
    </row>
    <row r="19" spans="1:2" x14ac:dyDescent="0.3">
      <c r="A19" t="s">
        <v>30</v>
      </c>
      <c r="B19" vm="18">
        <v>6126452</v>
      </c>
    </row>
    <row r="20" spans="1:2" x14ac:dyDescent="0.3">
      <c r="A20" t="s">
        <v>25</v>
      </c>
      <c r="B20" vm="19">
        <v>6042718</v>
      </c>
    </row>
    <row r="21" spans="1:2" x14ac:dyDescent="0.3">
      <c r="A21" t="s">
        <v>54</v>
      </c>
      <c r="B21" vm="20">
        <v>5813568</v>
      </c>
    </row>
    <row r="22" spans="1:2" x14ac:dyDescent="0.3">
      <c r="A22" t="s">
        <v>12</v>
      </c>
      <c r="B22" vm="21">
        <v>5695564</v>
      </c>
    </row>
    <row r="23" spans="1:2" x14ac:dyDescent="0.3">
      <c r="A23" t="s">
        <v>28</v>
      </c>
      <c r="B23" vm="22">
        <v>5611179</v>
      </c>
    </row>
    <row r="24" spans="1:2" x14ac:dyDescent="0.3">
      <c r="A24" t="s">
        <v>45</v>
      </c>
      <c r="B24" vm="23">
        <v>5084127</v>
      </c>
    </row>
    <row r="25" spans="1:2" x14ac:dyDescent="0.3">
      <c r="A25" t="s">
        <v>6</v>
      </c>
      <c r="B25" vm="24">
        <v>4887871</v>
      </c>
    </row>
    <row r="26" spans="1:2" x14ac:dyDescent="0.3">
      <c r="A26" t="s">
        <v>23</v>
      </c>
      <c r="B26" vm="25">
        <v>4659978</v>
      </c>
    </row>
    <row r="27" spans="1:2" x14ac:dyDescent="0.3">
      <c r="A27" t="s">
        <v>22</v>
      </c>
      <c r="B27" vm="26">
        <v>4468402</v>
      </c>
    </row>
    <row r="28" spans="1:2" x14ac:dyDescent="0.3">
      <c r="A28" t="s">
        <v>42</v>
      </c>
      <c r="B28" vm="27">
        <v>4190713</v>
      </c>
    </row>
    <row r="29" spans="1:2" x14ac:dyDescent="0.3">
      <c r="A29" t="s">
        <v>41</v>
      </c>
      <c r="B29" vm="28">
        <v>3943079</v>
      </c>
    </row>
    <row r="30" spans="1:2" x14ac:dyDescent="0.3">
      <c r="A30" t="s">
        <v>13</v>
      </c>
      <c r="B30" vm="29">
        <v>3572665</v>
      </c>
    </row>
    <row r="31" spans="1:2" x14ac:dyDescent="0.3">
      <c r="A31" t="s">
        <v>49</v>
      </c>
      <c r="B31" vm="30">
        <v>3161105</v>
      </c>
    </row>
    <row r="32" spans="1:2" x14ac:dyDescent="0.3">
      <c r="A32" t="s">
        <v>20</v>
      </c>
      <c r="B32" vm="31">
        <v>3156145</v>
      </c>
    </row>
    <row r="33" spans="1:2" x14ac:dyDescent="0.3">
      <c r="A33" t="s">
        <v>33</v>
      </c>
      <c r="B33" vm="32">
        <v>3034392</v>
      </c>
    </row>
    <row r="34" spans="1:2" x14ac:dyDescent="0.3">
      <c r="A34" t="s">
        <v>10</v>
      </c>
      <c r="B34" vm="33">
        <v>3013825</v>
      </c>
    </row>
    <row r="35" spans="1:2" x14ac:dyDescent="0.3">
      <c r="A35" t="s">
        <v>29</v>
      </c>
      <c r="B35" vm="34">
        <v>2963914</v>
      </c>
    </row>
    <row r="36" spans="1:2" x14ac:dyDescent="0.3">
      <c r="A36" t="s">
        <v>21</v>
      </c>
      <c r="B36" vm="35">
        <v>2911505</v>
      </c>
    </row>
    <row r="37" spans="1:2" x14ac:dyDescent="0.3">
      <c r="A37" t="s">
        <v>36</v>
      </c>
      <c r="B37" vm="36">
        <v>2095428</v>
      </c>
    </row>
    <row r="38" spans="1:2" x14ac:dyDescent="0.3">
      <c r="A38" t="s">
        <v>32</v>
      </c>
      <c r="B38" vm="37">
        <v>1929268</v>
      </c>
    </row>
    <row r="39" spans="1:2" x14ac:dyDescent="0.3">
      <c r="A39" t="s">
        <v>53</v>
      </c>
      <c r="B39" vm="38">
        <v>1805832</v>
      </c>
    </row>
    <row r="40" spans="1:2" x14ac:dyDescent="0.3">
      <c r="A40" t="s">
        <v>17</v>
      </c>
      <c r="B40" vm="39">
        <v>1754208</v>
      </c>
    </row>
    <row r="41" spans="1:2" x14ac:dyDescent="0.3">
      <c r="A41" t="s">
        <v>34</v>
      </c>
      <c r="B41" vm="40">
        <v>1356458</v>
      </c>
    </row>
    <row r="42" spans="1:2" x14ac:dyDescent="0.3">
      <c r="A42" t="s">
        <v>24</v>
      </c>
      <c r="B42" vm="41">
        <v>1338404</v>
      </c>
    </row>
    <row r="43" spans="1:2" x14ac:dyDescent="0.3">
      <c r="A43" t="s">
        <v>31</v>
      </c>
      <c r="B43" vm="42">
        <v>1062305</v>
      </c>
    </row>
    <row r="44" spans="1:2" x14ac:dyDescent="0.3">
      <c r="A44" t="s">
        <v>44</v>
      </c>
      <c r="B44" vm="43">
        <v>1057315</v>
      </c>
    </row>
    <row r="45" spans="1:2" x14ac:dyDescent="0.3">
      <c r="A45" t="s">
        <v>14</v>
      </c>
      <c r="B45" vm="44">
        <v>967171</v>
      </c>
    </row>
    <row r="46" spans="1:2" x14ac:dyDescent="0.3">
      <c r="A46" t="s">
        <v>46</v>
      </c>
      <c r="B46" vm="45">
        <v>882235</v>
      </c>
    </row>
    <row r="47" spans="1:2" x14ac:dyDescent="0.3">
      <c r="A47" t="s">
        <v>39</v>
      </c>
      <c r="B47" vm="46">
        <v>760077</v>
      </c>
    </row>
    <row r="48" spans="1:2" x14ac:dyDescent="0.3">
      <c r="A48" t="s">
        <v>50</v>
      </c>
      <c r="B48" vm="47">
        <v>626299</v>
      </c>
    </row>
    <row r="49" spans="1:2" x14ac:dyDescent="0.3">
      <c r="A49" t="s">
        <v>55</v>
      </c>
      <c r="B49" vm="48">
        <v>577737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Analysis</vt:lpstr>
      <vt:lpstr>Dashboard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DB128835</cp:lastModifiedBy>
  <dcterms:created xsi:type="dcterms:W3CDTF">2022-11-16T00:47:53Z</dcterms:created>
  <dcterms:modified xsi:type="dcterms:W3CDTF">2025-10-30T01:56:07Z</dcterms:modified>
</cp:coreProperties>
</file>